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72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A33" i="11" l="1"/>
  <c r="BG34" i="9" l="1"/>
  <c r="AO38"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BW38" i="9"/>
  <c r="BE38" i="9"/>
  <c r="U38" i="9"/>
  <c r="BE37" i="9"/>
  <c r="BE36" i="9"/>
  <c r="BE35" i="9"/>
  <c r="CO34" i="9"/>
  <c r="CO35" i="9" s="1"/>
  <c r="CO36" i="9" s="1"/>
  <c r="CO37" i="9" s="1"/>
  <c r="CO38" i="9" s="1"/>
  <c r="BW34" i="9"/>
  <c r="BW35" i="9" s="1"/>
  <c r="BW36" i="9" s="1"/>
  <c r="BW37"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s="1"/>
  <c r="C38" i="9" s="1"/>
  <c r="C39" i="9" s="1"/>
  <c r="U34" i="9"/>
  <c r="U35" i="9" s="1"/>
  <c r="U36" i="9" s="1"/>
  <c r="U37" i="9" s="1"/>
  <c r="AM34" i="9" l="1"/>
  <c r="AM35" i="9" s="1"/>
  <c r="AM36" i="9" s="1"/>
  <c r="AM37" i="9" s="1"/>
  <c r="AM38" i="9" s="1"/>
  <c r="BE34" i="9" l="1"/>
</calcChain>
</file>

<file path=xl/sharedStrings.xml><?xml version="1.0" encoding="utf-8"?>
<sst xmlns="http://schemas.openxmlformats.org/spreadsheetml/2006/main" count="1051" uniqueCount="572">
  <si>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</si>
  <si>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</si>
  <si>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</si>
  <si>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</si>
  <si>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</si>
  <si>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</si>
  <si>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</si>
  <si>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</si>
  <si>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</si>
  <si>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</si>
  <si>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</si>
  <si>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</si>
  <si>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</si>
  <si>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</si>
  <si>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</si>
  <si>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</si>
  <si>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</si>
  <si>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</si>
  <si>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</si>
  <si>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</si>
  <si>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</si>
  <si>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</si>
  <si>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</si>
  <si>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</si>
  <si>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</si>
  <si>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</si>
  <si>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</si>
  <si>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</si>
  <si>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</si>
  <si>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</si>
  <si>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</si>
  <si>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</si>
  <si>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</si>
  <si>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</si>
  <si>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</si>
  <si>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</si>
  <si>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</si>
  <si>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</si>
  <si>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</si>
  <si>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</si>
  <si>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</si>
  <si>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</si>
  <si>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</si>
  <si>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</si>
  <si>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</si>
  <si>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</si>
  <si>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</si>
  <si>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</si>
  <si>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</si>
  <si>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</si>
  <si>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</si>
  <si>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</si>
  <si>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</si>
  <si>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</si>
  <si>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</si>
  <si>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</si>
  <si>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</si>
  <si>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</si>
  <si>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</si>
  <si>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</si>
  <si>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</si>
  <si>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</si>
  <si>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</si>
  <si>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</si>
  <si>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</si>
  <si>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</si>
  <si>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</si>
  <si>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</si>
  <si>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中核市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</si>
  <si>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</si>
  <si>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</si>
  <si>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</si>
  <si>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</si>
  <si>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</si>
  <si>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</si>
  <si>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</si>
  <si>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</si>
  <si>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</si>
  <si>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</si>
  <si>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</si>
  <si>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</si>
  <si>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奈良市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</si>
  <si>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</si>
  <si>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</si>
  <si>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</si>
  <si>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</si>
  <si>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</si>
  <si>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</si>
  <si>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</si>
  <si>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</si>
  <si>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</si>
  <si>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</si>
  <si>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</si>
  <si>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</si>
  <si>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</si>
  <si>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</si>
  <si>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</si>
  <si>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</si>
  <si>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</si>
  <si>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</si>
  <si>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</si>
  <si>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</si>
  <si>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</si>
  <si>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</si>
  <si>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</si>
  <si>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</si>
  <si>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</si>
  <si>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</si>
  <si>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</si>
  <si>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</si>
  <si>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</si>
  <si>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</si>
  <si>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</si>
  <si>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</si>
  <si>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</si>
  <si>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</si>
  <si>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</si>
  <si>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</si>
  <si>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</si>
  <si>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</si>
  <si>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</si>
  <si>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</si>
  <si>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</si>
  <si>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</si>
  <si>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</si>
  <si>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</si>
  <si>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</si>
  <si>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</si>
  <si>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</si>
  <si>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</si>
  <si>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</si>
  <si>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</si>
  <si>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</si>
  <si>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</si>
  <si>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</si>
  <si>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</si>
  <si>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</si>
  <si>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</si>
  <si>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</si>
  <si>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</si>
  <si>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</si>
  <si>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</si>
  <si>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</si>
  <si>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</si>
  <si>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</si>
  <si>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</si>
  <si>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</si>
  <si>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</si>
  <si>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</si>
  <si>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</si>
  <si>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</si>
  <si>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</si>
  <si>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</si>
  <si>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</si>
  <si>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</si>
  <si>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</si>
  <si>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</si>
  <si>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</si>
  <si>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</si>
  <si>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</si>
  <si>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</si>
  <si>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</si>
  <si>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</si>
  <si>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</si>
  <si>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</si>
  <si>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</si>
  <si>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</si>
  <si>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</si>
  <si>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</si>
  <si>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</si>
  <si>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</si>
  <si>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</si>
  <si>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</si>
  <si>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</si>
  <si>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</si>
  <si>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</si>
  <si>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</si>
  <si>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</si>
  <si>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</si>
  <si>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</si>
  <si>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</si>
  <si>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</si>
  <si>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</si>
  <si>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</si>
  <si>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</si>
  <si>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</si>
  <si>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</si>
  <si>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</si>
  <si>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</si>
  <si>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</si>
  <si>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</si>
  <si>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</si>
  <si>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奈良県奈良市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</si>
  <si>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</si>
  <si>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</si>
  <si>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</si>
  <si>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</si>
  <si>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</si>
  <si>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</si>
  <si>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</si>
  <si>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</si>
  <si>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</si>
  <si>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</si>
  <si>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</si>
  <si>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</si>
  <si>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</si>
  <si>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</si>
  <si>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</si>
  <si>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</si>
  <si>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</si>
  <si>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</si>
  <si>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</si>
  <si>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</si>
  <si>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</si>
  <si>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</si>
  <si>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</si>
  <si>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</si>
  <si>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</si>
  <si>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</si>
  <si>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</si>
  <si>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</si>
  <si>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</si>
  <si>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</si>
  <si>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</si>
  <si>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</si>
  <si>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</si>
  <si>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</si>
  <si>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</si>
  <si>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</si>
  <si>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</si>
  <si>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</si>
  <si>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</si>
  <si>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</si>
  <si>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</si>
  <si>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</si>
  <si>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</si>
  <si>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</si>
  <si>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</si>
  <si>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</si>
  <si>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</si>
  <si>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</si>
  <si>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</si>
  <si>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</si>
  <si>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</si>
  <si>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</si>
  <si>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</si>
  <si>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</si>
  <si>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</si>
  <si>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</si>
  <si>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</si>
  <si>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</si>
  <si>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</si>
  <si>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</si>
  <si>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</si>
  <si>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</si>
  <si>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</si>
  <si>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</si>
  <si>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</si>
  <si>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</si>
  <si>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</si>
  <si>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</si>
  <si>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</si>
  <si>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</si>
  <si>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</si>
  <si>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</si>
  <si>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</si>
  <si>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</si>
  <si>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</si>
  <si>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</si>
  <si>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</si>
  <si>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</si>
  <si>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</si>
  <si>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</si>
  <si>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</si>
  <si>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</si>
  <si>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</si>
  <si>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</si>
  <si>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</si>
  <si>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</si>
  <si>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</si>
  <si>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</si>
  <si>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</si>
  <si>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</si>
  <si>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</si>
  <si>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</si>
  <si>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</si>
  <si>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</si>
  <si>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</si>
  <si>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</si>
  <si>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</si>
  <si>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</si>
  <si>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</si>
  <si>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</si>
  <si>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</si>
  <si>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</si>
  <si>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</si>
  <si>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</si>
  <si>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</si>
  <si>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</si>
  <si>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</si>
  <si>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</si>
  <si>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</si>
  <si>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</si>
  <si>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</si>
  <si>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</si>
  <si>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</si>
  <si>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</si>
  <si>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</si>
  <si>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</si>
  <si>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</si>
  <si>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</si>
  <si>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</si>
  <si>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</si>
  <si>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</si>
  <si>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病院</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</si>
  <si>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</si>
  <si>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</si>
  <si>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</si>
  <si>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</si>
  <si>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</si>
  <si>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</si>
  <si>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</si>
  <si>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</si>
  <si>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</si>
  <si>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</si>
  <si>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</si>
  <si>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</si>
  <si>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</si>
  <si>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</si>
  <si>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</si>
  <si>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</si>
  <si>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</si>
  <si>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</si>
  <si>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</si>
  <si>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</si>
  <si>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</si>
  <si>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</si>
  <si>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</si>
  <si>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</si>
  <si>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</si>
  <si>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奈良県奈良市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</si>
  <si>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</si>
  <si>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</si>
  <si>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</si>
  <si>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</si>
  <si>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</si>
  <si>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</si>
  <si>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</si>
  <si>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</si>
  <si>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</si>
  <si>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</si>
  <si>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</si>
  <si>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</si>
  <si>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</si>
  <si>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</si>
  <si>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</si>
  <si>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</si>
  <si>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</si>
  <si>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</si>
  <si>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</si>
  <si>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</si>
  <si>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住宅新築資金等貸付金特別会計</t>
    <phoneticPr fontId="5"/>
  </si>
  <si>
    <t>土地区画整理事業特別会計</t>
    <phoneticPr fontId="5"/>
  </si>
  <si>
    <t>市街地再開発事業特別会計</t>
    <phoneticPr fontId="5"/>
  </si>
  <si>
    <t>公共用地取得事業特別会計</t>
    <phoneticPr fontId="5"/>
  </si>
  <si>
    <t>母子父子寡婦福祉資金貸付金特別会計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</si>
  <si>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</si>
  <si>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</si>
  <si>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</si>
  <si>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</si>
  <si>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</si>
  <si>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</si>
  <si>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</si>
  <si>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</si>
  <si>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</si>
  <si>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</si>
  <si>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</si>
  <si>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</si>
  <si>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</si>
  <si>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</si>
  <si>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</si>
  <si>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駐車場事業特別会計</t>
    <phoneticPr fontId="5"/>
  </si>
  <si>
    <t>後期高齢者医療特別会計</t>
    <phoneticPr fontId="5"/>
  </si>
  <si>
    <t>水道事業会計</t>
    <phoneticPr fontId="5"/>
  </si>
  <si>
    <t>法適用企業</t>
    <phoneticPr fontId="5"/>
  </si>
  <si>
    <t>都祁水道事業会計</t>
    <phoneticPr fontId="5"/>
  </si>
  <si>
    <t>月ヶ瀬簡易水道事業会計</t>
    <phoneticPr fontId="5"/>
  </si>
  <si>
    <t>下水道事業会計</t>
    <phoneticPr fontId="5"/>
  </si>
  <si>
    <t>病院事業会計</t>
    <phoneticPr fontId="5"/>
  </si>
  <si>
    <t>針テラス事業特別会計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</si>
  <si>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</si>
  <si>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</si>
  <si>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</si>
  <si>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</si>
  <si>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</si>
  <si>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</si>
  <si>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</si>
  <si>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</si>
  <si>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</si>
  <si>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</si>
  <si>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</si>
  <si>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</si>
  <si>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</si>
  <si>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</si>
  <si>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</si>
  <si>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</si>
  <si>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</si>
  <si>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</si>
  <si>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</si>
  <si>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</si>
  <si>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</si>
  <si>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</si>
  <si>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</si>
  <si>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</si>
  <si>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</si>
  <si>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</si>
  <si>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</si>
  <si>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</si>
  <si>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</si>
  <si>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</si>
  <si>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</si>
  <si>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</si>
  <si>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</si>
  <si>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</si>
  <si>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</si>
  <si>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</si>
  <si>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</si>
  <si>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</si>
  <si>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</si>
  <si>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</si>
  <si>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</si>
  <si>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</si>
  <si>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</si>
  <si>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</si>
  <si>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</si>
  <si>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</si>
  <si>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</si>
  <si>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</si>
  <si>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</si>
  <si>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</si>
  <si>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</si>
  <si>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</si>
  <si>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</si>
  <si>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</si>
  <si>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</si>
  <si>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都水道事業会計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</si>
  <si>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</si>
  <si>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</si>
  <si>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</si>
  <si>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</si>
  <si>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</si>
  <si>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</si>
  <si>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</si>
  <si>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</si>
  <si>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</si>
  <si>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</si>
  <si>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</si>
  <si>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</si>
  <si>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</si>
  <si>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</si>
  <si>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</si>
  <si>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</si>
  <si>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</si>
  <si>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</si>
  <si>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</si>
  <si>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</si>
  <si>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</si>
  <si>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</si>
  <si>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</si>
  <si>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</si>
  <si>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</si>
  <si>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</si>
  <si>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</si>
  <si>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</si>
  <si>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</si>
  <si>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</si>
  <si>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</si>
  <si>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</si>
  <si>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</si>
  <si>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</si>
  <si>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</si>
  <si>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</si>
  <si>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</si>
  <si>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</si>
  <si>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</si>
  <si>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</si>
  <si>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</si>
  <si>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</si>
  <si>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</si>
  <si>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</si>
  <si>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</si>
  <si>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</si>
  <si>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</si>
  <si>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</si>
  <si>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</si>
  <si>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</si>
  <si>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</si>
  <si>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</si>
  <si>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</si>
  <si>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</si>
  <si>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</si>
  <si>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</si>
  <si>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</si>
  <si>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</si>
  <si>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</si>
  <si>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</si>
  <si>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</si>
  <si>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</si>
  <si>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</si>
  <si>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</si>
  <si>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</si>
  <si>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</si>
  <si>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</si>
  <si>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</si>
  <si>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</si>
  <si>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</si>
  <si>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</si>
  <si>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</si>
  <si>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</si>
  <si>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</si>
  <si>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</si>
  <si>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</si>
  <si>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</si>
  <si>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</si>
  <si>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</si>
  <si>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</si>
  <si>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</si>
  <si>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1.13</t>
  </si>
  <si>
    <t>▲ 0.02</t>
  </si>
  <si>
    <t>▲ 0.58</t>
  </si>
  <si>
    <t>住宅新築資金等貸付金特別会計</t>
  </si>
  <si>
    <t>▲ 0.83</t>
  </si>
  <si>
    <t>▲ 0.81</t>
  </si>
  <si>
    <t>▲ 0.78</t>
  </si>
  <si>
    <t>▲ 0.74</t>
  </si>
  <si>
    <t>▲ 0.73</t>
  </si>
  <si>
    <t>水道事業会計</t>
  </si>
  <si>
    <t>一般会計</t>
  </si>
  <si>
    <t>下水道事業会計</t>
  </si>
  <si>
    <t>病院事業会計</t>
  </si>
  <si>
    <t>国民健康保険特別会計</t>
  </si>
  <si>
    <t>月ヶ瀬簡易水道事業会計</t>
  </si>
  <si>
    <t>都祁水道事業会計</t>
  </si>
  <si>
    <t>その他会計（赤字）</t>
  </si>
  <si>
    <t>▲ 0.51</t>
  </si>
  <si>
    <t>その他会計（黒字）</t>
  </si>
  <si>
    <t>奈良県市町村総合事務組合</t>
  </si>
  <si>
    <t>山辺環境衛生組合</t>
  </si>
  <si>
    <t>奈良県住宅新築資金等貸付金回収管理組合</t>
  </si>
  <si>
    <t>奈良県後期高齢者医療広域連合</t>
  </si>
  <si>
    <t>-</t>
    <phoneticPr fontId="2"/>
  </si>
  <si>
    <t>奈良市清美公社</t>
    <rPh sb="0" eb="3">
      <t>ナラシ</t>
    </rPh>
    <rPh sb="3" eb="5">
      <t>セイビ</t>
    </rPh>
    <rPh sb="5" eb="7">
      <t>コウシャ</t>
    </rPh>
    <phoneticPr fontId="2"/>
  </si>
  <si>
    <t>奈良市市街地開発</t>
    <rPh sb="0" eb="3">
      <t>ナラシ</t>
    </rPh>
    <rPh sb="3" eb="6">
      <t>シガイチ</t>
    </rPh>
    <rPh sb="6" eb="8">
      <t>カイハツ</t>
    </rPh>
    <phoneticPr fontId="2"/>
  </si>
  <si>
    <t>奈良市生涯学習財団</t>
    <rPh sb="0" eb="3">
      <t>ナラシ</t>
    </rPh>
    <rPh sb="3" eb="5">
      <t>ショウガイ</t>
    </rPh>
    <rPh sb="5" eb="7">
      <t>ガクシュウ</t>
    </rPh>
    <rPh sb="7" eb="9">
      <t>ザイダン</t>
    </rPh>
    <phoneticPr fontId="2"/>
  </si>
  <si>
    <t>奈良市総合財団</t>
    <rPh sb="0" eb="3">
      <t>ナラシ</t>
    </rPh>
    <rPh sb="3" eb="7">
      <t>ソウゴウザイダン</t>
    </rPh>
    <phoneticPr fontId="2"/>
  </si>
  <si>
    <t>まちづくり奈良</t>
    <rPh sb="5" eb="7">
      <t>ナラ</t>
    </rPh>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</si>
  <si>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</si>
  <si>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</si>
  <si>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</si>
  <si>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</si>
  <si>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</si>
  <si>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</si>
  <si>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</si>
  <si>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</si>
  <si>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</si>
  <si>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</si>
  <si>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</si>
  <si>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</si>
  <si>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</si>
  <si>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</si>
  <si>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</si>
  <si>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類似団体は、実質公債費比率と将来負担比率はともに減少傾向にあった。
　それに対し本市は、平成24年度までは同様にいずれも減少傾向であったが、平成25年度から土地開発公社等に係る第三セクター等改革推進債の償還が始まったこと等により、実質公債費比率については、ほぼ横ばいとなった。
　なお、第三セクター等改革推進債については、従前より「土地開発公社に係る将来負担額」等の項目で将来負担比率に計上されていたため、影響は少なく、将来負担比率は減少傾向のままであった。</t>
    <rPh sb="25" eb="27">
      <t>ゲンショウ</t>
    </rPh>
    <rPh sb="27" eb="29">
      <t>ケイコウ</t>
    </rPh>
    <rPh sb="39" eb="40">
      <t>タイ</t>
    </rPh>
    <rPh sb="45" eb="47">
      <t>ヘイセイ</t>
    </rPh>
    <rPh sb="49" eb="51">
      <t>ネンド</t>
    </rPh>
    <rPh sb="54" eb="56">
      <t>ドウヨウ</t>
    </rPh>
    <rPh sb="61" eb="63">
      <t>ゲンショウ</t>
    </rPh>
    <rPh sb="63" eb="65">
      <t>ケイコウ</t>
    </rPh>
    <rPh sb="71" eb="73">
      <t>ヘイセイ</t>
    </rPh>
    <rPh sb="75" eb="77">
      <t>ネンド</t>
    </rPh>
    <rPh sb="85" eb="86">
      <t>ナド</t>
    </rPh>
    <rPh sb="87" eb="88">
      <t>カカワ</t>
    </rPh>
    <rPh sb="102" eb="104">
      <t>ショウカン</t>
    </rPh>
    <rPh sb="105" eb="106">
      <t>ハジ</t>
    </rPh>
    <rPh sb="131" eb="132">
      <t>ヨコ</t>
    </rPh>
    <rPh sb="162" eb="164">
      <t>ジュウゼン</t>
    </rPh>
    <rPh sb="180" eb="181">
      <t>ガク</t>
    </rPh>
    <rPh sb="182" eb="183">
      <t>ナド</t>
    </rPh>
    <rPh sb="184" eb="186">
      <t>コウモク</t>
    </rPh>
    <rPh sb="194" eb="196">
      <t>ケイジョウ</t>
    </rPh>
    <rPh sb="207" eb="208">
      <t>スク</t>
    </rPh>
    <rPh sb="218" eb="220">
      <t>ゲンショウ</t>
    </rPh>
    <rPh sb="220" eb="222">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</si>
</sst>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18"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43858</c:v>
                </c:pt>
                <c:pt idx="1">
                  <c:v>41705</c:v>
                </c:pt>
                <c:pt idx="2">
                  <c:v>47677</c:v>
                </c:pt>
                <c:pt idx="3">
                  <c:v>51613</c:v>
                </c:pt>
                <c:pt idx="4">
                  <c:v>50880</c:v>
                </c:pt>
              </c:numCache>
            </c:numRef>
          </c:val>
          <c:smooth val="0"/>
          <c:extLst xmlns:c16r2="http://schemas.microsoft.com/office/drawing/2015/06/chart">
            <c:ext xmlns:c16="http://schemas.microsoft.com/office/drawing/2014/chart" uri="{C3380CC4-5D6E-409C-BE32-E72D297353CC}">
              <c16:uniqueId val="{00000000-8DE3-46F2-9438-C6C2E99AA65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28844</c:v>
                </c:pt>
                <c:pt idx="1">
                  <c:v>27835</c:v>
                </c:pt>
                <c:pt idx="2">
                  <c:v>29491</c:v>
                </c:pt>
                <c:pt idx="3">
                  <c:v>25594</c:v>
                </c:pt>
                <c:pt idx="4">
                  <c:v>25738</c:v>
                </c:pt>
              </c:numCache>
            </c:numRef>
          </c:val>
          <c:smooth val="0"/>
          <c:extLst xmlns:c16r2="http://schemas.microsoft.com/office/drawing/2015/06/chart">
            <c:ext xmlns:c16="http://schemas.microsoft.com/office/drawing/2014/chart" uri="{C3380CC4-5D6E-409C-BE32-E72D297353CC}">
              <c16:uniqueId val="{00000001-8DE3-46F2-9438-C6C2E99AA653}"/>
            </c:ext>
          </c:extLst>
        </c:ser>
        <c:dLbls>
          <c:showLegendKey val="0"/>
          <c:showVal val="0"/>
          <c:showCatName val="0"/>
          <c:showSerName val="0"/>
          <c:showPercent val="0"/>
          <c:showBubbleSize val="0"/>
        </c:dLbls>
        <c:marker val="1"/>
        <c:smooth val="0"/>
        <c:axId val="119879168"/>
        <c:axId val="119881088"/>
      </c:lineChart>
      <c:catAx>
        <c:axId val="1198791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881088"/>
        <c:crosses val="autoZero"/>
        <c:auto val="1"/>
        <c:lblAlgn val="ctr"/>
        <c:lblOffset val="100"/>
        <c:tickLblSkip val="1"/>
        <c:tickMarkSkip val="1"/>
        <c:noMultiLvlLbl val="0"/>
      </c:catAx>
      <c:valAx>
        <c:axId val="11988108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879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0.1</c:v>
                </c:pt>
                <c:pt idx="1">
                  <c:v>0.08</c:v>
                </c:pt>
                <c:pt idx="2">
                  <c:v>0.65</c:v>
                </c:pt>
                <c:pt idx="3">
                  <c:v>7.0000000000000007E-2</c:v>
                </c:pt>
                <c:pt idx="4">
                  <c:v>2.34</c:v>
                </c:pt>
              </c:numCache>
            </c:numRef>
          </c:val>
          <c:extLst xmlns:c16r2="http://schemas.microsoft.com/office/drawing/2015/06/chart">
            <c:ext xmlns:c16="http://schemas.microsoft.com/office/drawing/2014/chart" uri="{C3380CC4-5D6E-409C-BE32-E72D297353CC}">
              <c16:uniqueId val="{00000000-3B2A-4BFE-8ABA-BDACE6321EF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0.59</c:v>
                </c:pt>
                <c:pt idx="1">
                  <c:v>0.66</c:v>
                </c:pt>
                <c:pt idx="2">
                  <c:v>0.71</c:v>
                </c:pt>
                <c:pt idx="3">
                  <c:v>1.04</c:v>
                </c:pt>
                <c:pt idx="4">
                  <c:v>1.0900000000000001</c:v>
                </c:pt>
              </c:numCache>
            </c:numRef>
          </c:val>
          <c:extLst xmlns:c16r2="http://schemas.microsoft.com/office/drawing/2015/06/chart">
            <c:ext xmlns:c16="http://schemas.microsoft.com/office/drawing/2014/chart" uri="{C3380CC4-5D6E-409C-BE32-E72D297353CC}">
              <c16:uniqueId val="{00000001-3B2A-4BFE-8ABA-BDACE6321EF2}"/>
            </c:ext>
          </c:extLst>
        </c:ser>
        <c:dLbls>
          <c:showLegendKey val="0"/>
          <c:showVal val="0"/>
          <c:showCatName val="0"/>
          <c:showSerName val="0"/>
          <c:showPercent val="0"/>
          <c:showBubbleSize val="0"/>
        </c:dLbls>
        <c:gapWidth val="250"/>
        <c:overlap val="100"/>
        <c:axId val="112602112"/>
        <c:axId val="112604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-1.1299999999999999</c:v>
                </c:pt>
                <c:pt idx="1">
                  <c:v>-0.02</c:v>
                </c:pt>
                <c:pt idx="2">
                  <c:v>0.56999999999999995</c:v>
                </c:pt>
                <c:pt idx="3">
                  <c:v>-0.57999999999999996</c:v>
                </c:pt>
                <c:pt idx="4">
                  <c:v>2.27</c:v>
                </c:pt>
              </c:numCache>
            </c:numRef>
          </c:val>
          <c:smooth val="0"/>
          <c:extLst xmlns:c16r2="http://schemas.microsoft.com/office/drawing/2015/06/chart">
            <c:ext xmlns:c16="http://schemas.microsoft.com/office/drawing/2014/chart" uri="{C3380CC4-5D6E-409C-BE32-E72D297353CC}">
              <c16:uniqueId val="{00000002-3B2A-4BFE-8ABA-BDACE6321EF2}"/>
            </c:ext>
          </c:extLst>
        </c:ser>
        <c:dLbls>
          <c:showLegendKey val="0"/>
          <c:showVal val="0"/>
          <c:showCatName val="0"/>
          <c:showSerName val="0"/>
          <c:showPercent val="0"/>
          <c:showBubbleSize val="0"/>
        </c:dLbls>
        <c:marker val="1"/>
        <c:smooth val="0"/>
        <c:axId val="112602112"/>
        <c:axId val="112604288"/>
      </c:lineChart>
      <c:catAx>
        <c:axId val="112602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604288"/>
        <c:crosses val="autoZero"/>
        <c:auto val="1"/>
        <c:lblAlgn val="ctr"/>
        <c:lblOffset val="100"/>
        <c:tickLblSkip val="1"/>
        <c:tickMarkSkip val="1"/>
        <c:noMultiLvlLbl val="0"/>
      </c:catAx>
      <c:valAx>
        <c:axId val="112604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602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0.03</c:v>
                </c:pt>
                <c:pt idx="2">
                  <c:v>#N/A</c:v>
                </c:pt>
                <c:pt idx="3">
                  <c:v>0.5</c:v>
                </c:pt>
                <c:pt idx="4">
                  <c:v>#N/A</c:v>
                </c:pt>
                <c:pt idx="5">
                  <c:v>0.17</c:v>
                </c:pt>
                <c:pt idx="6">
                  <c:v>#N/A</c:v>
                </c:pt>
                <c:pt idx="7">
                  <c:v>7.0000000000000007E-2</c:v>
                </c:pt>
                <c:pt idx="8">
                  <c:v>#N/A</c:v>
                </c:pt>
                <c:pt idx="9">
                  <c:v>0.04</c:v>
                </c:pt>
              </c:numCache>
            </c:numRef>
          </c:val>
          <c:extLst xmlns:c16r2="http://schemas.microsoft.com/office/drawing/2015/06/chart">
            <c:ext xmlns:c16="http://schemas.microsoft.com/office/drawing/2014/chart" uri="{C3380CC4-5D6E-409C-BE32-E72D297353CC}">
              <c16:uniqueId val="{00000000-421B-4280-834B-7BCB4F42C88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0.51</c:v>
                </c:pt>
                <c:pt idx="5">
                  <c:v>#N/A</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21B-4280-834B-7BCB4F42C888}"/>
            </c:ext>
          </c:extLst>
        </c:ser>
        <c:ser>
          <c:idx val="2"/>
          <c:order val="2"/>
          <c:tx>
            <c:strRef>
              <c:f>データシート!$A$29</c:f>
              <c:strCache>
                <c:ptCount val="1"/>
                <c:pt idx="0">
                  <c:v>都祁水道事業会計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#N/A</c:v>
                </c:pt>
                <c:pt idx="5">
                  <c:v>0.04</c:v>
                </c:pt>
                <c:pt idx="6">
                  <c:v>#N/A</c:v>
                </c:pt>
                <c:pt idx="7">
                  <c:v>0</c:v>
                </c:pt>
                <c:pt idx="8">
                  <c:v>#N/A</c:v>
                </c:pt>
                <c:pt idx="9">
                  <c:v>0.03</c:v>
                </c:pt>
              </c:numCache>
            </c:numRef>
          </c:val>
          <c:extLst xmlns:c16r2="http://schemas.microsoft.com/office/drawing/2015/06/chart">
            <c:ext xmlns:c16="http://schemas.microsoft.com/office/drawing/2014/chart" uri="{C3380CC4-5D6E-409C-BE32-E72D297353CC}">
              <c16:uniqueId val="{00000002-421B-4280-834B-7BCB4F42C888}"/>
            </c:ext>
          </c:extLst>
        </c:ser>
        <c:ser>
          <c:idx val="3"/>
          <c:order val="3"/>
          <c:tx>
            <c:strRef>
              <c:f>データシート!$A$30</c:f>
              <c:strCache>
                <c:ptCount val="1"/>
                <c:pt idx="0">
                  <c:v>月ヶ瀬簡易水道事業会計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#N/A</c:v>
                </c:pt>
                <c:pt idx="5">
                  <c:v>0</c:v>
                </c:pt>
                <c:pt idx="6">
                  <c:v>#N/A</c:v>
                </c:pt>
                <c:pt idx="7">
                  <c:v>0.02</c:v>
                </c:pt>
                <c:pt idx="8">
                  <c:v>#N/A</c:v>
                </c:pt>
                <c:pt idx="9">
                  <c:v>0.04</c:v>
                </c:pt>
              </c:numCache>
            </c:numRef>
          </c:val>
          <c:extLst xmlns:c16r2="http://schemas.microsoft.com/office/drawing/2015/06/chart">
            <c:ext xmlns:c16="http://schemas.microsoft.com/office/drawing/2014/chart" uri="{C3380CC4-5D6E-409C-BE32-E72D297353CC}">
              <c16:uniqueId val="{00000003-421B-4280-834B-7BCB4F42C888}"/>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0.63</c:v>
                </c:pt>
                <c:pt idx="2">
                  <c:v>#N/A</c:v>
                </c:pt>
                <c:pt idx="3">
                  <c:v>0.71</c:v>
                </c:pt>
                <c:pt idx="4">
                  <c:v>#N/A</c:v>
                </c:pt>
                <c:pt idx="5">
                  <c:v>0.05</c:v>
                </c:pt>
                <c:pt idx="6">
                  <c:v>#N/A</c:v>
                </c:pt>
                <c:pt idx="7">
                  <c:v>0.05</c:v>
                </c:pt>
                <c:pt idx="8">
                  <c:v>#N/A</c:v>
                </c:pt>
                <c:pt idx="9">
                  <c:v>7.0000000000000007E-2</c:v>
                </c:pt>
              </c:numCache>
            </c:numRef>
          </c:val>
          <c:extLst xmlns:c16r2="http://schemas.microsoft.com/office/drawing/2015/06/chart">
            <c:ext xmlns:c16="http://schemas.microsoft.com/office/drawing/2014/chart" uri="{C3380CC4-5D6E-409C-BE32-E72D297353CC}">
              <c16:uniqueId val="{00000004-421B-4280-834B-7BCB4F42C888}"/>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0.01</c:v>
                </c:pt>
                <c:pt idx="4">
                  <c:v>#N/A</c:v>
                </c:pt>
                <c:pt idx="5">
                  <c:v>7.0000000000000007E-2</c:v>
                </c:pt>
                <c:pt idx="6">
                  <c:v>#N/A</c:v>
                </c:pt>
                <c:pt idx="7">
                  <c:v>0.47</c:v>
                </c:pt>
                <c:pt idx="8">
                  <c:v>#N/A</c:v>
                </c:pt>
                <c:pt idx="9">
                  <c:v>0.44</c:v>
                </c:pt>
              </c:numCache>
            </c:numRef>
          </c:val>
          <c:extLst xmlns:c16r2="http://schemas.microsoft.com/office/drawing/2015/06/chart">
            <c:ext xmlns:c16="http://schemas.microsoft.com/office/drawing/2014/chart" uri="{C3380CC4-5D6E-409C-BE32-E72D297353CC}">
              <c16:uniqueId val="{00000005-421B-4280-834B-7BCB4F42C888}"/>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0.41</c:v>
                </c:pt>
                <c:pt idx="8">
                  <c:v>#N/A</c:v>
                </c:pt>
                <c:pt idx="9">
                  <c:v>0.48</c:v>
                </c:pt>
              </c:numCache>
            </c:numRef>
          </c:val>
          <c:extLst xmlns:c16r2="http://schemas.microsoft.com/office/drawing/2015/06/chart">
            <c:ext xmlns:c16="http://schemas.microsoft.com/office/drawing/2014/chart" uri="{C3380CC4-5D6E-409C-BE32-E72D297353CC}">
              <c16:uniqueId val="{00000006-421B-4280-834B-7BCB4F42C88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0.93</c:v>
                </c:pt>
                <c:pt idx="2">
                  <c:v>#N/A</c:v>
                </c:pt>
                <c:pt idx="3">
                  <c:v>0.9</c:v>
                </c:pt>
                <c:pt idx="4">
                  <c:v>#N/A</c:v>
                </c:pt>
                <c:pt idx="5">
                  <c:v>1.43</c:v>
                </c:pt>
                <c:pt idx="6">
                  <c:v>#N/A</c:v>
                </c:pt>
                <c:pt idx="7">
                  <c:v>0.8</c:v>
                </c:pt>
                <c:pt idx="8">
                  <c:v>#N/A</c:v>
                </c:pt>
                <c:pt idx="9">
                  <c:v>3.07</c:v>
                </c:pt>
              </c:numCache>
            </c:numRef>
          </c:val>
          <c:extLst xmlns:c16r2="http://schemas.microsoft.com/office/drawing/2015/06/chart">
            <c:ext xmlns:c16="http://schemas.microsoft.com/office/drawing/2014/chart" uri="{C3380CC4-5D6E-409C-BE32-E72D297353CC}">
              <c16:uniqueId val="{00000007-421B-4280-834B-7BCB4F42C88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3.33</c:v>
                </c:pt>
                <c:pt idx="2">
                  <c:v>#N/A</c:v>
                </c:pt>
                <c:pt idx="3">
                  <c:v>3.12</c:v>
                </c:pt>
                <c:pt idx="4">
                  <c:v>#N/A</c:v>
                </c:pt>
                <c:pt idx="5">
                  <c:v>3.29</c:v>
                </c:pt>
                <c:pt idx="6">
                  <c:v>#N/A</c:v>
                </c:pt>
                <c:pt idx="7">
                  <c:v>3</c:v>
                </c:pt>
                <c:pt idx="8">
                  <c:v>#N/A</c:v>
                </c:pt>
                <c:pt idx="9">
                  <c:v>3.55</c:v>
                </c:pt>
              </c:numCache>
            </c:numRef>
          </c:val>
          <c:extLst xmlns:c16r2="http://schemas.microsoft.com/office/drawing/2015/06/chart">
            <c:ext xmlns:c16="http://schemas.microsoft.com/office/drawing/2014/chart" uri="{C3380CC4-5D6E-409C-BE32-E72D297353CC}">
              <c16:uniqueId val="{00000008-421B-4280-834B-7BCB4F42C888}"/>
            </c:ext>
          </c:extLst>
        </c:ser>
        <c:ser>
          <c:idx val="9"/>
          <c:order val="9"/>
          <c:tx>
            <c:strRef>
              <c:f>データシート!$A$36</c:f>
              <c:strCache>
                <c:ptCount val="1"/>
                <c:pt idx="0">
                  <c:v>住宅新築資金等貸付金特別会計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0.83</c:v>
                </c:pt>
                <c:pt idx="1">
                  <c:v>#N/A</c:v>
                </c:pt>
                <c:pt idx="2">
                  <c:v>0.81</c:v>
                </c:pt>
                <c:pt idx="3">
                  <c:v>#N/A</c:v>
                </c:pt>
                <c:pt idx="4">
                  <c:v>0.78</c:v>
                </c:pt>
                <c:pt idx="5">
                  <c:v>#N/A</c:v>
                </c:pt>
                <c:pt idx="6">
                  <c:v>0.74</c:v>
                </c:pt>
                <c:pt idx="7">
                  <c:v>#N/A</c:v>
                </c:pt>
                <c:pt idx="8">
                  <c:v>0.73</c:v>
                </c:pt>
                <c:pt idx="9">
                  <c:v>#N/A</c:v>
                </c:pt>
              </c:numCache>
            </c:numRef>
          </c:val>
          <c:extLst xmlns:c16r2="http://schemas.microsoft.com/office/drawing/2015/06/chart">
            <c:ext xmlns:c16="http://schemas.microsoft.com/office/drawing/2014/chart" uri="{C3380CC4-5D6E-409C-BE32-E72D297353CC}">
              <c16:uniqueId val="{00000009-421B-4280-834B-7BCB4F42C888}"/>
            </c:ext>
          </c:extLst>
        </c:ser>
        <c:dLbls>
          <c:showLegendKey val="0"/>
          <c:showVal val="0"/>
          <c:showCatName val="0"/>
          <c:showSerName val="0"/>
          <c:showPercent val="0"/>
          <c:showBubbleSize val="0"/>
        </c:dLbls>
        <c:gapWidth val="150"/>
        <c:overlap val="100"/>
        <c:axId val="121223808"/>
        <c:axId val="121229696"/>
      </c:barChart>
      <c:catAx>
        <c:axId val="121223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229696"/>
        <c:crosses val="autoZero"/>
        <c:auto val="1"/>
        <c:lblAlgn val="ctr"/>
        <c:lblOffset val="100"/>
        <c:tickLblSkip val="1"/>
        <c:tickMarkSkip val="1"/>
        <c:noMultiLvlLbl val="0"/>
      </c:catAx>
      <c:valAx>
        <c:axId val="121229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223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12698</c:v>
                </c:pt>
                <c:pt idx="5">
                  <c:v>12819</c:v>
                </c:pt>
                <c:pt idx="8">
                  <c:v>13096</c:v>
                </c:pt>
                <c:pt idx="11">
                  <c:v>13556</c:v>
                </c:pt>
                <c:pt idx="14">
                  <c:v>12527</c:v>
                </c:pt>
              </c:numCache>
            </c:numRef>
          </c:val>
          <c:extLst xmlns:c16r2="http://schemas.microsoft.com/office/drawing/2015/06/chart">
            <c:ext xmlns:c16="http://schemas.microsoft.com/office/drawing/2014/chart" uri="{C3380CC4-5D6E-409C-BE32-E72D297353CC}">
              <c16:uniqueId val="{00000000-5BBD-4810-A7BA-D1026CD5C4A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16</c:v>
                </c:pt>
                <c:pt idx="3">
                  <c:v>30</c:v>
                </c:pt>
                <c:pt idx="6">
                  <c:v>17</c:v>
                </c:pt>
                <c:pt idx="9">
                  <c:v>18</c:v>
                </c:pt>
                <c:pt idx="12">
                  <c:v>14</c:v>
                </c:pt>
              </c:numCache>
            </c:numRef>
          </c:val>
          <c:extLst xmlns:c16r2="http://schemas.microsoft.com/office/drawing/2015/06/chart">
            <c:ext xmlns:c16="http://schemas.microsoft.com/office/drawing/2014/chart" uri="{C3380CC4-5D6E-409C-BE32-E72D297353CC}">
              <c16:uniqueId val="{00000001-5BBD-4810-A7BA-D1026CD5C4A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20</c:v>
                </c:pt>
                <c:pt idx="3">
                  <c:v>38</c:v>
                </c:pt>
                <c:pt idx="6">
                  <c:v>8</c:v>
                </c:pt>
                <c:pt idx="9">
                  <c:v>8</c:v>
                </c:pt>
                <c:pt idx="12">
                  <c:v>8</c:v>
                </c:pt>
              </c:numCache>
            </c:numRef>
          </c:val>
          <c:extLst xmlns:c16r2="http://schemas.microsoft.com/office/drawing/2015/06/chart">
            <c:ext xmlns:c16="http://schemas.microsoft.com/office/drawing/2014/chart" uri="{C3380CC4-5D6E-409C-BE32-E72D297353CC}">
              <c16:uniqueId val="{00000002-5BBD-4810-A7BA-D1026CD5C4A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BBD-4810-A7BA-D1026CD5C4A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3460</c:v>
                </c:pt>
                <c:pt idx="3">
                  <c:v>3425</c:v>
                </c:pt>
                <c:pt idx="6">
                  <c:v>3197</c:v>
                </c:pt>
                <c:pt idx="9">
                  <c:v>3233</c:v>
                </c:pt>
                <c:pt idx="12">
                  <c:v>2550</c:v>
                </c:pt>
              </c:numCache>
            </c:numRef>
          </c:val>
          <c:extLst xmlns:c16r2="http://schemas.microsoft.com/office/drawing/2015/06/chart">
            <c:ext xmlns:c16="http://schemas.microsoft.com/office/drawing/2014/chart" uri="{C3380CC4-5D6E-409C-BE32-E72D297353CC}">
              <c16:uniqueId val="{00000004-5BBD-4810-A7BA-D1026CD5C4A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BBD-4810-A7BA-D1026CD5C4A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BBD-4810-A7BA-D1026CD5C4A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18079</c:v>
                </c:pt>
                <c:pt idx="3">
                  <c:v>17740</c:v>
                </c:pt>
                <c:pt idx="6">
                  <c:v>18874</c:v>
                </c:pt>
                <c:pt idx="9">
                  <c:v>18955</c:v>
                </c:pt>
                <c:pt idx="12">
                  <c:v>18721</c:v>
                </c:pt>
              </c:numCache>
            </c:numRef>
          </c:val>
          <c:extLst xmlns:c16r2="http://schemas.microsoft.com/office/drawing/2015/06/chart">
            <c:ext xmlns:c16="http://schemas.microsoft.com/office/drawing/2014/chart" uri="{C3380CC4-5D6E-409C-BE32-E72D297353CC}">
              <c16:uniqueId val="{00000007-5BBD-4810-A7BA-D1026CD5C4AD}"/>
            </c:ext>
          </c:extLst>
        </c:ser>
        <c:dLbls>
          <c:showLegendKey val="0"/>
          <c:showVal val="0"/>
          <c:showCatName val="0"/>
          <c:showSerName val="0"/>
          <c:showPercent val="0"/>
          <c:showBubbleSize val="0"/>
        </c:dLbls>
        <c:gapWidth val="100"/>
        <c:overlap val="100"/>
        <c:axId val="115546368"/>
        <c:axId val="1155649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8877</c:v>
                </c:pt>
                <c:pt idx="2">
                  <c:v>#N/A</c:v>
                </c:pt>
                <c:pt idx="3">
                  <c:v>#N/A</c:v>
                </c:pt>
                <c:pt idx="4">
                  <c:v>8414</c:v>
                </c:pt>
                <c:pt idx="5">
                  <c:v>#N/A</c:v>
                </c:pt>
                <c:pt idx="6">
                  <c:v>#N/A</c:v>
                </c:pt>
                <c:pt idx="7">
                  <c:v>9000</c:v>
                </c:pt>
                <c:pt idx="8">
                  <c:v>#N/A</c:v>
                </c:pt>
                <c:pt idx="9">
                  <c:v>#N/A</c:v>
                </c:pt>
                <c:pt idx="10">
                  <c:v>8658</c:v>
                </c:pt>
                <c:pt idx="11">
                  <c:v>#N/A</c:v>
                </c:pt>
                <c:pt idx="12">
                  <c:v>#N/A</c:v>
                </c:pt>
                <c:pt idx="13">
                  <c:v>8766</c:v>
                </c:pt>
                <c:pt idx="14">
                  <c:v>#N/A</c:v>
                </c:pt>
              </c:numCache>
            </c:numRef>
          </c:val>
          <c:smooth val="0"/>
          <c:extLst xmlns:c16r2="http://schemas.microsoft.com/office/drawing/2015/06/chart">
            <c:ext xmlns:c16="http://schemas.microsoft.com/office/drawing/2014/chart" uri="{C3380CC4-5D6E-409C-BE32-E72D297353CC}">
              <c16:uniqueId val="{00000008-5BBD-4810-A7BA-D1026CD5C4AD}"/>
            </c:ext>
          </c:extLst>
        </c:ser>
        <c:dLbls>
          <c:showLegendKey val="0"/>
          <c:showVal val="0"/>
          <c:showCatName val="0"/>
          <c:showSerName val="0"/>
          <c:showPercent val="0"/>
          <c:showBubbleSize val="0"/>
        </c:dLbls>
        <c:marker val="1"/>
        <c:smooth val="0"/>
        <c:axId val="115546368"/>
        <c:axId val="115564928"/>
      </c:lineChart>
      <c:catAx>
        <c:axId val="115546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564928"/>
        <c:crosses val="autoZero"/>
        <c:auto val="1"/>
        <c:lblAlgn val="ctr"/>
        <c:lblOffset val="100"/>
        <c:tickLblSkip val="1"/>
        <c:tickMarkSkip val="1"/>
        <c:noMultiLvlLbl val="0"/>
      </c:catAx>
      <c:valAx>
        <c:axId val="115564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546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115911</c:v>
                </c:pt>
                <c:pt idx="5">
                  <c:v>117770</c:v>
                </c:pt>
                <c:pt idx="8">
                  <c:v>119945</c:v>
                </c:pt>
                <c:pt idx="11">
                  <c:v>119577</c:v>
                </c:pt>
                <c:pt idx="14">
                  <c:v>121017</c:v>
                </c:pt>
              </c:numCache>
            </c:numRef>
          </c:val>
          <c:extLst xmlns:c16r2="http://schemas.microsoft.com/office/drawing/2015/06/chart">
            <c:ext xmlns:c16="http://schemas.microsoft.com/office/drawing/2014/chart" uri="{C3380CC4-5D6E-409C-BE32-E72D297353CC}">
              <c16:uniqueId val="{00000000-3853-4409-9C85-63669661148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40974</c:v>
                </c:pt>
                <c:pt idx="5">
                  <c:v>39587</c:v>
                </c:pt>
                <c:pt idx="8">
                  <c:v>37402</c:v>
                </c:pt>
                <c:pt idx="11">
                  <c:v>33177</c:v>
                </c:pt>
                <c:pt idx="14">
                  <c:v>31399</c:v>
                </c:pt>
              </c:numCache>
            </c:numRef>
          </c:val>
          <c:extLst xmlns:c16r2="http://schemas.microsoft.com/office/drawing/2015/06/chart">
            <c:ext xmlns:c16="http://schemas.microsoft.com/office/drawing/2014/chart" uri="{C3380CC4-5D6E-409C-BE32-E72D297353CC}">
              <c16:uniqueId val="{00000001-3853-4409-9C85-63669661148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4080</c:v>
                </c:pt>
                <c:pt idx="5">
                  <c:v>3992</c:v>
                </c:pt>
                <c:pt idx="8">
                  <c:v>4666</c:v>
                </c:pt>
                <c:pt idx="11">
                  <c:v>6003</c:v>
                </c:pt>
                <c:pt idx="14">
                  <c:v>5797</c:v>
                </c:pt>
              </c:numCache>
            </c:numRef>
          </c:val>
          <c:extLst xmlns:c16r2="http://schemas.microsoft.com/office/drawing/2015/06/chart">
            <c:ext xmlns:c16="http://schemas.microsoft.com/office/drawing/2014/chart" uri="{C3380CC4-5D6E-409C-BE32-E72D297353CC}">
              <c16:uniqueId val="{00000002-3853-4409-9C85-63669661148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853-4409-9C85-63669661148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853-4409-9C85-63669661148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18489</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853-4409-9C85-63669661148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28907</c:v>
                </c:pt>
                <c:pt idx="3">
                  <c:v>27339</c:v>
                </c:pt>
                <c:pt idx="6">
                  <c:v>24869</c:v>
                </c:pt>
                <c:pt idx="9">
                  <c:v>22870</c:v>
                </c:pt>
                <c:pt idx="12">
                  <c:v>20816</c:v>
                </c:pt>
              </c:numCache>
            </c:numRef>
          </c:val>
          <c:extLst xmlns:c16r2="http://schemas.microsoft.com/office/drawing/2015/06/chart">
            <c:ext xmlns:c16="http://schemas.microsoft.com/office/drawing/2014/chart" uri="{C3380CC4-5D6E-409C-BE32-E72D297353CC}">
              <c16:uniqueId val="{00000006-3853-4409-9C85-63669661148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3853-4409-9C85-63669661148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44535</c:v>
                </c:pt>
                <c:pt idx="3">
                  <c:v>42972</c:v>
                </c:pt>
                <c:pt idx="6">
                  <c:v>41038</c:v>
                </c:pt>
                <c:pt idx="9">
                  <c:v>37800</c:v>
                </c:pt>
                <c:pt idx="12">
                  <c:v>36083</c:v>
                </c:pt>
              </c:numCache>
            </c:numRef>
          </c:val>
          <c:extLst xmlns:c16r2="http://schemas.microsoft.com/office/drawing/2015/06/chart">
            <c:ext xmlns:c16="http://schemas.microsoft.com/office/drawing/2014/chart" uri="{C3380CC4-5D6E-409C-BE32-E72D297353CC}">
              <c16:uniqueId val="{00000008-3853-4409-9C85-63669661148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881</c:v>
                </c:pt>
                <c:pt idx="3">
                  <c:v>52</c:v>
                </c:pt>
                <c:pt idx="6">
                  <c:v>46</c:v>
                </c:pt>
                <c:pt idx="9">
                  <c:v>41</c:v>
                </c:pt>
                <c:pt idx="12">
                  <c:v>35</c:v>
                </c:pt>
              </c:numCache>
            </c:numRef>
          </c:val>
          <c:extLst xmlns:c16r2="http://schemas.microsoft.com/office/drawing/2015/06/chart">
            <c:ext xmlns:c16="http://schemas.microsoft.com/office/drawing/2014/chart" uri="{C3380CC4-5D6E-409C-BE32-E72D297353CC}">
              <c16:uniqueId val="{00000009-3853-4409-9C85-63669661148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200580</c:v>
                </c:pt>
                <c:pt idx="3">
                  <c:v>218935</c:v>
                </c:pt>
                <c:pt idx="6">
                  <c:v>219339</c:v>
                </c:pt>
                <c:pt idx="9">
                  <c:v>217322</c:v>
                </c:pt>
                <c:pt idx="12">
                  <c:v>214248</c:v>
                </c:pt>
              </c:numCache>
            </c:numRef>
          </c:val>
          <c:extLst xmlns:c16r2="http://schemas.microsoft.com/office/drawing/2015/06/chart">
            <c:ext xmlns:c16="http://schemas.microsoft.com/office/drawing/2014/chart" uri="{C3380CC4-5D6E-409C-BE32-E72D297353CC}">
              <c16:uniqueId val="{0000000A-3853-4409-9C85-636696611489}"/>
            </c:ext>
          </c:extLst>
        </c:ser>
        <c:dLbls>
          <c:showLegendKey val="0"/>
          <c:showVal val="0"/>
          <c:showCatName val="0"/>
          <c:showSerName val="0"/>
          <c:showPercent val="0"/>
          <c:showBubbleSize val="0"/>
        </c:dLbls>
        <c:gapWidth val="100"/>
        <c:overlap val="100"/>
        <c:axId val="143005184"/>
        <c:axId val="143007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132425</c:v>
                </c:pt>
                <c:pt idx="2">
                  <c:v>#N/A</c:v>
                </c:pt>
                <c:pt idx="3">
                  <c:v>#N/A</c:v>
                </c:pt>
                <c:pt idx="4">
                  <c:v>127949</c:v>
                </c:pt>
                <c:pt idx="5">
                  <c:v>#N/A</c:v>
                </c:pt>
                <c:pt idx="6">
                  <c:v>#N/A</c:v>
                </c:pt>
                <c:pt idx="7">
                  <c:v>123279</c:v>
                </c:pt>
                <c:pt idx="8">
                  <c:v>#N/A</c:v>
                </c:pt>
                <c:pt idx="9">
                  <c:v>#N/A</c:v>
                </c:pt>
                <c:pt idx="10">
                  <c:v>119276</c:v>
                </c:pt>
                <c:pt idx="11">
                  <c:v>#N/A</c:v>
                </c:pt>
                <c:pt idx="12">
                  <c:v>#N/A</c:v>
                </c:pt>
                <c:pt idx="13">
                  <c:v>112970</c:v>
                </c:pt>
                <c:pt idx="14">
                  <c:v>#N/A</c:v>
                </c:pt>
              </c:numCache>
            </c:numRef>
          </c:val>
          <c:smooth val="0"/>
          <c:extLst xmlns:c16r2="http://schemas.microsoft.com/office/drawing/2015/06/chart">
            <c:ext xmlns:c16="http://schemas.microsoft.com/office/drawing/2014/chart" uri="{C3380CC4-5D6E-409C-BE32-E72D297353CC}">
              <c16:uniqueId val="{0000000B-3853-4409-9C85-636696611489}"/>
            </c:ext>
          </c:extLst>
        </c:ser>
        <c:dLbls>
          <c:showLegendKey val="0"/>
          <c:showVal val="0"/>
          <c:showCatName val="0"/>
          <c:showSerName val="0"/>
          <c:showPercent val="0"/>
          <c:showBubbleSize val="0"/>
        </c:dLbls>
        <c:marker val="1"/>
        <c:smooth val="0"/>
        <c:axId val="143005184"/>
        <c:axId val="143007104"/>
      </c:lineChart>
      <c:catAx>
        <c:axId val="143005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3007104"/>
        <c:crosses val="autoZero"/>
        <c:auto val="1"/>
        <c:lblAlgn val="ctr"/>
        <c:lblOffset val="100"/>
        <c:tickLblSkip val="1"/>
        <c:tickMarkSkip val="1"/>
        <c:noMultiLvlLbl val="0"/>
      </c:catAx>
      <c:valAx>
        <c:axId val="143007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005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{088C7555-7FF1-4BCC-A427-3492269FC9E6}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{A77855D2-DAE6-4E75-85D8-E5C645383DB0}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{86850167-6C2A-470E-8742-62E41FF7D521}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{B3E55818-E732-4590-82EE-4B52108ABDB0}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{5256DB32-2EAC-4986-8F22-D01935C0CC39}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{B9DE2C30-0B79-48A1-8F3A-70E481413E62}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{BD6A856A-78B0-4042-A441-F5E6EB4D309A}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{D9BCF6BE-8D16-4C05-AC38-640775A68C73}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{480887FF-6107-43A4-B73F-B5BE3C375BE6}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{092996BE-0C8E-48C3-B744-5CD5F3C12DA0}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43136256"/>
        <c:axId val="143138176"/>
      </c:scatterChart>
      <c:valAx>
        <c:axId val="1431362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3138176"/>
        <c:crosses val="autoZero"/>
        <c:crossBetween val="midCat"/>
      </c:valAx>
      <c:valAx>
        <c:axId val="14313817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31362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{3A458013-4496-43FC-ACA0-80677CFBAC56}</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2.3222422094638991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{51FF72F1-EC0E-4530-80E5-145C905B310A}</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4.0188502428988443E-2"/>
                  <c:y val="-7.4088312490350472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{55B64A74-743B-46B6-A7C9-09451C829EC4}</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3.1705462261813713E-2"/>
                  <c:y val="-5.5508894721493146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{33743015-8D8D-4FC3-99A6-C1FA5329D01B}</c15:txfldGUID>
                      <c15:f>公会計指標分析・財政指標組合せ分析表!$N$72</c15:f>
                      <c15:dlblFieldTableCache>
                        <c:ptCount val="1"/>
                        <c:pt idx="0">
                          <c:v>H26</c:v>
                        </c:pt>
                      </c15:dlblFieldTableCache>
                    </c15:dlblFTEntry>
                  </c15:dlblFieldTable>
                  <c15:showDataLabelsRange val="0"/>
                </c:ext>
              </c:extLst>
            </c:dLbl>
            <c:dLbl>
              <c:idx val="4"/>
              <c:layout>
                <c:manualLayout>
                  <c:x val="-3.1705462261813713E-2"/>
                  <c:y val="-5.7984320587377555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{C1B15FB0-E7EF-4676-8796-D0B48573B329}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c:v>
                </c:pt>
                <c:pt idx="1">
                  <c:v>13.5</c:v>
                </c:pt>
                <c:pt idx="2">
                  <c:v>13.4</c:v>
                </c:pt>
                <c:pt idx="3">
                  <c:v>13.3</c:v>
                </c:pt>
                <c:pt idx="4">
                  <c:v>13.4</c:v>
                </c:pt>
              </c:numCache>
            </c:numRef>
          </c:xVal>
          <c:yVal>
            <c:numRef>
              <c:f>公会計指標分析・財政指標組合せ分析表!$K$73:$O$73</c:f>
              <c:numCache>
                <c:formatCode>#,##0.0;"▲ "#,##0.0</c:formatCode>
                <c:ptCount val="5"/>
                <c:pt idx="0">
                  <c:v>204</c:v>
                </c:pt>
                <c:pt idx="1">
                  <c:v>196.5</c:v>
                </c:pt>
                <c:pt idx="2">
                  <c:v>188.1</c:v>
                </c:pt>
                <c:pt idx="3">
                  <c:v>182.9</c:v>
                </c:pt>
                <c:pt idx="4">
                  <c:v>171.5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{8886173E-005D-4708-A1B1-0086821E1047}</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{F4BD688A-8B84-40C8-90DD-9927AE491732}</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{08EAC4A7-84A0-41DB-95B3-4AD7C7A2229E}</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{EE5D5678-1455-4276-A30A-92EE809C889A}</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{3BCFE36C-2E00-460E-B311-DA0014324437}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8.6</c:v>
                </c:pt>
                <c:pt idx="2">
                  <c:v>8.1</c:v>
                </c:pt>
                <c:pt idx="3">
                  <c:v>7.3</c:v>
                </c:pt>
                <c:pt idx="4">
                  <c:v>6.7</c:v>
                </c:pt>
              </c:numCache>
            </c:numRef>
          </c:xVal>
          <c:yVal>
            <c:numRef>
              <c:f>公会計指標分析・財政指標組合せ分析表!$K$77:$O$77</c:f>
              <c:numCache>
                <c:formatCode>#,##0.0;"▲ "#,##0.0</c:formatCode>
                <c:ptCount val="5"/>
                <c:pt idx="0">
                  <c:v>74</c:v>
                </c:pt>
                <c:pt idx="1">
                  <c:v>62.7</c:v>
                </c:pt>
                <c:pt idx="2">
                  <c:v>54.4</c:v>
                </c:pt>
                <c:pt idx="3">
                  <c:v>47</c:v>
                </c:pt>
                <c:pt idx="4">
                  <c:v>41.4</c:v>
                </c:pt>
              </c:numCache>
            </c:numRef>
          </c:yVal>
          <c:smooth val="0"/>
        </c:ser>
        <c:dLbls>
          <c:showLegendKey val="0"/>
          <c:showVal val="0"/>
          <c:showCatName val="0"/>
          <c:showSerName val="0"/>
          <c:showPercent val="0"/>
          <c:showBubbleSize val="0"/>
        </c:dLbls>
        <c:axId val="143174656"/>
        <c:axId val="143205504"/>
      </c:scatterChart>
      <c:valAx>
        <c:axId val="143174656"/>
        <c:scaling>
          <c:orientation val="minMax"/>
          <c:max val="14.7"/>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3205504"/>
        <c:crosses val="autoZero"/>
        <c:crossBetween val="midCat"/>
      </c:valAx>
      <c:valAx>
        <c:axId val="143205504"/>
        <c:scaling>
          <c:orientation val="minMax"/>
          <c:max val="24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31746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奈良県奈良市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実質公債費比率については、</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か年平均で</a:t>
          </a:r>
          <a:r>
            <a:rPr kumimoji="1" lang="en-US" altLang="ja-JP" sz="1300">
              <a:solidFill>
                <a:schemeClr val="dk1"/>
              </a:solidFill>
              <a:effectLst/>
              <a:latin typeface="+mn-lt"/>
              <a:ea typeface="+mn-ea"/>
              <a:cs typeface="+mn-cs"/>
            </a:rPr>
            <a:t>13.4</a:t>
          </a:r>
          <a:r>
            <a:rPr kumimoji="1" lang="ja-JP" altLang="ja-JP" sz="1300">
              <a:solidFill>
                <a:schemeClr val="dk1"/>
              </a:solidFill>
              <a:effectLst/>
              <a:latin typeface="+mn-lt"/>
              <a:ea typeface="+mn-ea"/>
              <a:cs typeface="+mn-cs"/>
            </a:rPr>
            <a:t>％となり、前年度比</a:t>
          </a:r>
          <a:r>
            <a:rPr kumimoji="1" lang="en-US" altLang="ja-JP" sz="1300">
              <a:solidFill>
                <a:schemeClr val="dk1"/>
              </a:solidFill>
              <a:effectLst/>
              <a:latin typeface="+mn-lt"/>
              <a:ea typeface="+mn-ea"/>
              <a:cs typeface="+mn-cs"/>
            </a:rPr>
            <a:t>0.1</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悪化したものの、</a:t>
          </a:r>
          <a:r>
            <a:rPr kumimoji="1" lang="ja-JP" altLang="ja-JP" sz="1300">
              <a:solidFill>
                <a:schemeClr val="dk1"/>
              </a:solidFill>
              <a:effectLst/>
              <a:latin typeface="+mn-lt"/>
              <a:ea typeface="+mn-ea"/>
              <a:cs typeface="+mn-cs"/>
            </a:rPr>
            <a:t>単年度で</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13.3</a:t>
          </a:r>
          <a:r>
            <a:rPr kumimoji="1" lang="ja-JP" altLang="ja-JP" sz="1300">
              <a:solidFill>
                <a:schemeClr val="dk1"/>
              </a:solidFill>
              <a:effectLst/>
              <a:latin typeface="+mn-lt"/>
              <a:ea typeface="+mn-ea"/>
              <a:cs typeface="+mn-cs"/>
            </a:rPr>
            <a:t>％と前年度</a:t>
          </a:r>
          <a:r>
            <a:rPr kumimoji="1" lang="ja-JP" altLang="en-US" sz="1300">
              <a:solidFill>
                <a:schemeClr val="dk1"/>
              </a:solidFill>
              <a:effectLst/>
              <a:latin typeface="+mn-lt"/>
              <a:ea typeface="+mn-ea"/>
              <a:cs typeface="+mn-cs"/>
            </a:rPr>
            <a:t>と同じ値</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主な要因としては、</a:t>
          </a:r>
          <a:r>
            <a:rPr kumimoji="1" lang="ja-JP" altLang="ja-JP" sz="1300">
              <a:solidFill>
                <a:schemeClr val="dk1"/>
              </a:solidFill>
              <a:effectLst/>
              <a:latin typeface="+mn-lt"/>
              <a:ea typeface="+mn-ea"/>
              <a:cs typeface="+mn-cs"/>
            </a:rPr>
            <a:t>元利償還金は</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したものの、</a:t>
          </a:r>
          <a:r>
            <a:rPr kumimoji="1" lang="ja-JP" altLang="en-US" sz="1300">
              <a:solidFill>
                <a:schemeClr val="dk1"/>
              </a:solidFill>
              <a:effectLst/>
              <a:latin typeface="+mn-lt"/>
              <a:ea typeface="+mn-ea"/>
              <a:cs typeface="+mn-cs"/>
            </a:rPr>
            <a:t>ダム建設事業償還の終了などにより、控除項目である基準財政需要額算入額が減少したためである。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奈良県奈良市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将来負担比率については、</a:t>
          </a:r>
          <a:r>
            <a:rPr kumimoji="1" lang="en-US" altLang="ja-JP" sz="1300">
              <a:solidFill>
                <a:schemeClr val="dk1"/>
              </a:solidFill>
              <a:effectLst/>
              <a:latin typeface="+mn-lt"/>
              <a:ea typeface="+mn-ea"/>
              <a:cs typeface="+mn-cs"/>
            </a:rPr>
            <a:t>171.5</a:t>
          </a:r>
          <a:r>
            <a:rPr kumimoji="1" lang="ja-JP" altLang="ja-JP" sz="1300">
              <a:solidFill>
                <a:schemeClr val="dk1"/>
              </a:solidFill>
              <a:effectLst/>
              <a:latin typeface="+mn-lt"/>
              <a:ea typeface="+mn-ea"/>
              <a:cs typeface="+mn-cs"/>
            </a:rPr>
            <a:t>％となり、前年度比</a:t>
          </a:r>
          <a:r>
            <a:rPr kumimoji="1" lang="en-US" altLang="ja-JP" sz="1300">
              <a:solidFill>
                <a:schemeClr val="dk1"/>
              </a:solidFill>
              <a:effectLst/>
              <a:latin typeface="+mn-lt"/>
              <a:ea typeface="+mn-ea"/>
              <a:cs typeface="+mn-cs"/>
            </a:rPr>
            <a:t>11.4</a:t>
          </a:r>
          <a:r>
            <a:rPr kumimoji="1" lang="ja-JP" altLang="ja-JP" sz="1300">
              <a:solidFill>
                <a:schemeClr val="dk1"/>
              </a:solidFill>
              <a:effectLst/>
              <a:latin typeface="+mn-lt"/>
              <a:ea typeface="+mn-ea"/>
              <a:cs typeface="+mn-cs"/>
            </a:rPr>
            <a:t>ポイントの改善とな</a:t>
          </a:r>
          <a:r>
            <a:rPr kumimoji="1" lang="ja-JP" altLang="en-US" sz="1300">
              <a:solidFill>
                <a:schemeClr val="dk1"/>
              </a:solidFill>
              <a:effectLst/>
              <a:latin typeface="+mn-lt"/>
              <a:ea typeface="+mn-ea"/>
              <a:cs typeface="+mn-cs"/>
            </a:rPr>
            <a:t>り、分子も約</a:t>
          </a:r>
          <a:r>
            <a:rPr kumimoji="1" lang="en-US" altLang="ja-JP" sz="1300">
              <a:solidFill>
                <a:schemeClr val="dk1"/>
              </a:solidFill>
              <a:effectLst/>
              <a:latin typeface="+mn-lt"/>
              <a:ea typeface="+mn-ea"/>
              <a:cs typeface="+mn-cs"/>
            </a:rPr>
            <a:t>63</a:t>
          </a:r>
          <a:r>
            <a:rPr kumimoji="1" lang="ja-JP" altLang="en-US" sz="1300">
              <a:solidFill>
                <a:schemeClr val="dk1"/>
              </a:solidFill>
              <a:effectLst/>
              <a:latin typeface="+mn-lt"/>
              <a:ea typeface="+mn-ea"/>
              <a:cs typeface="+mn-cs"/>
            </a:rPr>
            <a:t>億円の削減とな</a:t>
          </a:r>
          <a:r>
            <a:rPr kumimoji="1" lang="ja-JP" altLang="ja-JP" sz="1300">
              <a:solidFill>
                <a:schemeClr val="dk1"/>
              </a:solidFill>
              <a:effectLst/>
              <a:latin typeface="+mn-lt"/>
              <a:ea typeface="+mn-ea"/>
              <a:cs typeface="+mn-cs"/>
            </a:rPr>
            <a:t>った。</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控除額となる充当可能財源などについては減少したものの、将来負担額については、臨時財政対策債の現在高が増加したが、新規発行債の抑制に努めることで、地方債現在高が減少したことと、定員適正化計画に基づく職員数の削減により退職手当負担見込額が減少したこと、公営企業債等繰入見込額が減少したこと等により、控除額の減少を上回るほど大きく減少しことが主な要因となっている。</a:t>
          </a:r>
        </a:p>
        <a:p>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奈良県奈良市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362,074
359,176
276.94
127,501,409
125,624,799
1,752,138
75,017,802
212,816,631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171.5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奈良県奈良市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362,074
359,176
276.94
127,501,409
125,624,799
1,752,138
75,017,802
212,816,631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171.5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奈良県奈良市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362,074
359,176
276.94
127,501,409
125,624,799
1,752,138
75,017,802
212,816,631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171.5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奈良県奈良市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362,074
359,176
276.94
127,501,409
125,624,799
1,752,138
75,017,802
212,816,631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171.5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消費税率の引上げにより地方消費税交付金が増加したことにより基準財政収入額は増加し、人口減少等特別対策事業費が創設されたことなどにより基準財政需要額も増加したため、ほぼ横ばいとなった。	</a:t>
          </a:r>
        </a:p>
        <a:p>
          <a:r>
            <a:rPr kumimoji="1" lang="ja-JP" altLang="en-US" sz="1300">
              <a:latin typeface="ＭＳ Ｐゴシック"/>
            </a:rPr>
            <a:t>　財源確保の取組を強化し、また税収入の増加につながるよう戦略的に本市の経済基盤を強化しつつ、人事管理の適正化等による簡素で効率的な行政運営、公債費の縮減等、財政規律の一層の強化により、財政基盤の安定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17992</xdr:rowOff>
    </xdr:from>
    <xdr:to>
      <xdr:col>7</xdr:col>
      <xdr:colOff>152400</xdr:colOff>
      <xdr:row>44</xdr:row>
      <xdr:rowOff>124883</xdr:rowOff>
    </xdr:to>
    <xdr:cxnSp macro="">
      <xdr:nvCxnSpPr>
        <xdr:cNvPr id="63" name="直線コネクタ 62"/>
        <xdr:cNvCxnSpPr/>
      </xdr:nvCxnSpPr>
      <xdr:spPr>
        <a:xfrm flipV="1">
          <a:off x="4953000" y="6361642"/>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104369</xdr:rowOff>
    </xdr:from>
    <xdr:ext cx="762000" cy="259045"/>
    <xdr:sp macro="" textlink="">
      <xdr:nvSpPr>
        <xdr:cNvPr id="66"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37</xdr:row>
      <xdr:rowOff>17992</xdr:rowOff>
    </xdr:from>
    <xdr:to>
      <xdr:col>7</xdr:col>
      <xdr:colOff>241300</xdr:colOff>
      <xdr:row>37</xdr:row>
      <xdr:rowOff>17992</xdr:rowOff>
    </xdr:to>
    <xdr:cxnSp macro="">
      <xdr:nvCxnSpPr>
        <xdr:cNvPr id="67" name="直線コネクタ 66"/>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56092</xdr:rowOff>
    </xdr:from>
    <xdr:to>
      <xdr:col>7</xdr:col>
      <xdr:colOff>152400</xdr:colOff>
      <xdr:row>41</xdr:row>
      <xdr:rowOff>56092</xdr:rowOff>
    </xdr:to>
    <xdr:cxnSp macro="">
      <xdr:nvCxnSpPr>
        <xdr:cNvPr id="68" name="直線コネクタ 67"/>
        <xdr:cNvCxnSpPr/>
      </xdr:nvCxnSpPr>
      <xdr:spPr>
        <a:xfrm>
          <a:off x="4114800" y="70855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132944</xdr:rowOff>
    </xdr:from>
    <xdr:ext cx="762000" cy="259045"/>
    <xdr:sp macro="" textlink="">
      <xdr:nvSpPr>
        <xdr:cNvPr id="69"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70" name="フローチャート : 判断 69"/>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56092</xdr:rowOff>
    </xdr:from>
    <xdr:to>
      <xdr:col>6</xdr:col>
      <xdr:colOff>0</xdr:colOff>
      <xdr:row>41</xdr:row>
      <xdr:rowOff>56092</xdr:rowOff>
    </xdr:to>
    <xdr:cxnSp macro="">
      <xdr:nvCxnSpPr>
        <xdr:cNvPr id="71" name="直線コネクタ 70"/>
        <xdr:cNvCxnSpPr/>
      </xdr:nvCxnSpPr>
      <xdr:spPr>
        <a:xfrm>
          <a:off x="3225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156633</xdr:rowOff>
    </xdr:from>
    <xdr:to>
      <xdr:col>6</xdr:col>
      <xdr:colOff>50800</xdr:colOff>
      <xdr:row>41</xdr:row>
      <xdr:rowOff>86783</xdr:rowOff>
    </xdr:to>
    <xdr:sp macro="" textlink="">
      <xdr:nvSpPr>
        <xdr:cNvPr id="72" name="フローチャート : 判断 71"/>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96960</xdr:rowOff>
    </xdr:from>
    <xdr:ext cx="736600" cy="259045"/>
    <xdr:sp macro="" textlink="">
      <xdr:nvSpPr>
        <xdr:cNvPr id="73" name="テキスト ボックス 72"/>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56092</xdr:rowOff>
    </xdr:from>
    <xdr:to>
      <xdr:col>4</xdr:col>
      <xdr:colOff>482600</xdr:colOff>
      <xdr:row>41</xdr:row>
      <xdr:rowOff>56092</xdr:rowOff>
    </xdr:to>
    <xdr:cxnSp macro="">
      <xdr:nvCxnSpPr>
        <xdr:cNvPr id="74" name="直線コネクタ 73"/>
        <xdr:cNvCxnSpPr/>
      </xdr:nvCxnSpPr>
      <xdr:spPr>
        <a:xfrm>
          <a:off x="2336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156633</xdr:rowOff>
    </xdr:from>
    <xdr:to>
      <xdr:col>4</xdr:col>
      <xdr:colOff>533400</xdr:colOff>
      <xdr:row>41</xdr:row>
      <xdr:rowOff>86783</xdr:rowOff>
    </xdr:to>
    <xdr:sp macro="" textlink="">
      <xdr:nvSpPr>
        <xdr:cNvPr id="75" name="フローチャート : 判断 74"/>
        <xdr:cNvSpPr/>
      </xdr:nvSpPr>
      <xdr:spPr>
        <a:xfrm>
          <a:off x="3175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96960</xdr:rowOff>
    </xdr:from>
    <xdr:ext cx="762000" cy="259045"/>
    <xdr:sp macro="" textlink="">
      <xdr:nvSpPr>
        <xdr:cNvPr id="76" name="テキスト ボックス 75"/>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35983</xdr:rowOff>
    </xdr:from>
    <xdr:to>
      <xdr:col>3</xdr:col>
      <xdr:colOff>279400</xdr:colOff>
      <xdr:row>41</xdr:row>
      <xdr:rowOff>56092</xdr:rowOff>
    </xdr:to>
    <xdr:cxnSp macro="">
      <xdr:nvCxnSpPr>
        <xdr:cNvPr id="77" name="直線コネクタ 76"/>
        <xdr:cNvCxnSpPr/>
      </xdr:nvCxnSpPr>
      <xdr:spPr>
        <a:xfrm>
          <a:off x="1447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156633</xdr:rowOff>
    </xdr:from>
    <xdr:to>
      <xdr:col>3</xdr:col>
      <xdr:colOff>330200</xdr:colOff>
      <xdr:row>41</xdr:row>
      <xdr:rowOff>86783</xdr:rowOff>
    </xdr:to>
    <xdr:sp macro="" textlink="">
      <xdr:nvSpPr>
        <xdr:cNvPr id="78" name="フローチャート : 判断 77"/>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96960</xdr:rowOff>
    </xdr:from>
    <xdr:ext cx="762000" cy="259045"/>
    <xdr:sp macro="" textlink="">
      <xdr:nvSpPr>
        <xdr:cNvPr id="79" name="テキスト ボックス 78"/>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76852</xdr:rowOff>
    </xdr:from>
    <xdr:ext cx="762000" cy="259045"/>
    <xdr:sp macro="" textlink="">
      <xdr:nvSpPr>
        <xdr:cNvPr id="81" name="テキスト ボックス 80"/>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87" name="円/楕円 86"/>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148819</xdr:rowOff>
    </xdr:from>
    <xdr:ext cx="762000" cy="259045"/>
    <xdr:sp macro="" textlink="">
      <xdr:nvSpPr>
        <xdr:cNvPr id="88" name="財政力該当値テキスト"/>
        <xdr:cNvSpPr txBox="1"/>
      </xdr:nvSpPr>
      <xdr:spPr>
        <a:xfrm>
          <a:off x="5041900" y="700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5292</xdr:rowOff>
    </xdr:from>
    <xdr:to>
      <xdr:col>6</xdr:col>
      <xdr:colOff>50800</xdr:colOff>
      <xdr:row>41</xdr:row>
      <xdr:rowOff>106892</xdr:rowOff>
    </xdr:to>
    <xdr:sp macro="" textlink="">
      <xdr:nvSpPr>
        <xdr:cNvPr id="89" name="円/楕円 88"/>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91669</xdr:rowOff>
    </xdr:from>
    <xdr:ext cx="736600" cy="259045"/>
    <xdr:sp macro="" textlink="">
      <xdr:nvSpPr>
        <xdr:cNvPr id="90" name="テキスト ボックス 89"/>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5292</xdr:rowOff>
    </xdr:from>
    <xdr:to>
      <xdr:col>4</xdr:col>
      <xdr:colOff>533400</xdr:colOff>
      <xdr:row>41</xdr:row>
      <xdr:rowOff>106892</xdr:rowOff>
    </xdr:to>
    <xdr:sp macro="" textlink="">
      <xdr:nvSpPr>
        <xdr:cNvPr id="91" name="円/楕円 90"/>
        <xdr:cNvSpPr/>
      </xdr:nvSpPr>
      <xdr:spPr>
        <a:xfrm>
          <a:off x="3175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91669</xdr:rowOff>
    </xdr:from>
    <xdr:ext cx="762000" cy="259045"/>
    <xdr:sp macro="" textlink="">
      <xdr:nvSpPr>
        <xdr:cNvPr id="92" name="テキスト ボックス 91"/>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5292</xdr:rowOff>
    </xdr:from>
    <xdr:to>
      <xdr:col>3</xdr:col>
      <xdr:colOff>330200</xdr:colOff>
      <xdr:row>41</xdr:row>
      <xdr:rowOff>106892</xdr:rowOff>
    </xdr:to>
    <xdr:sp macro="" textlink="">
      <xdr:nvSpPr>
        <xdr:cNvPr id="93" name="円/楕円 92"/>
        <xdr:cNvSpPr/>
      </xdr:nvSpPr>
      <xdr:spPr>
        <a:xfrm>
          <a:off x="2286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91669</xdr:rowOff>
    </xdr:from>
    <xdr:ext cx="762000" cy="259045"/>
    <xdr:sp macro="" textlink="">
      <xdr:nvSpPr>
        <xdr:cNvPr id="94" name="テキスト ボックス 93"/>
        <xdr:cNvSpPr txBox="1"/>
      </xdr:nvSpPr>
      <xdr:spPr>
        <a:xfrm>
          <a:off x="1955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95" name="円/楕円 94"/>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71560</xdr:rowOff>
    </xdr:from>
    <xdr:ext cx="762000" cy="259045"/>
    <xdr:sp macro="" textlink="">
      <xdr:nvSpPr>
        <xdr:cNvPr id="96" name="テキスト ボックス 95"/>
        <xdr:cNvSpPr txBox="1"/>
      </xdr:nvSpPr>
      <xdr:spPr>
        <a:xfrm>
          <a:off x="1066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mn-lt"/>
              <a:ea typeface="+mn-ea"/>
              <a:cs typeface="+mn-cs"/>
            </a:rPr>
            <a:t>　前年度と比較し、物件費や維持補修費などが増加したため、歳出面では増となったが、市税収入、地方消費税交付金が増となるなど歳入全体は歳出を上回る増となり、弾力性は</a:t>
          </a:r>
          <a:r>
            <a:rPr lang="en-US" altLang="ja-JP" sz="1300" b="0" i="0" u="none" strike="noStrike" baseline="0" smtClean="0">
              <a:solidFill>
                <a:schemeClr val="dk1"/>
              </a:solidFill>
              <a:latin typeface="+mn-lt"/>
              <a:ea typeface="+mn-ea"/>
              <a:cs typeface="+mn-cs"/>
            </a:rPr>
            <a:t>2.0</a:t>
          </a:r>
          <a:r>
            <a:rPr lang="ja-JP" altLang="en-US" sz="1300" b="0" i="0" u="none" strike="noStrike" baseline="0" smtClean="0">
              <a:solidFill>
                <a:schemeClr val="dk1"/>
              </a:solidFill>
              <a:latin typeface="+mn-lt"/>
              <a:ea typeface="+mn-ea"/>
              <a:cs typeface="+mn-cs"/>
            </a:rPr>
            <a:t>ポイントの改善となった。</a:t>
          </a:r>
          <a:endParaRPr lang="en-US" altLang="ja-JP" sz="1300" b="0" i="0" u="none" strike="noStrike" baseline="0" smtClean="0">
            <a:solidFill>
              <a:schemeClr val="dk1"/>
            </a:solidFill>
            <a:latin typeface="+mn-lt"/>
            <a:ea typeface="+mn-ea"/>
            <a:cs typeface="+mn-cs"/>
          </a:endParaRPr>
        </a:p>
        <a:p>
          <a:r>
            <a:rPr lang="ja-JP" altLang="en-US" sz="1300" b="0" i="0" u="none" strike="noStrike" baseline="0" smtClean="0">
              <a:solidFill>
                <a:schemeClr val="dk1"/>
              </a:solidFill>
              <a:latin typeface="+mn-lt"/>
              <a:ea typeface="+mn-ea"/>
              <a:cs typeface="+mn-cs"/>
            </a:rPr>
            <a:t>　類似団体平均と比較しても依然として高い水準であるため、歳入においては、市税等債権回収の強化、受益者負担の見直し等、財源確保の取組を強化し、歳出においては、人事管理の適正化に取り組むことにより人件費の抑制に努め市債発行の抑制による公債費の縮減等、義務的経費の縮減に引き続き取り組む。</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55880</xdr:rowOff>
    </xdr:to>
    <xdr:cxnSp macro="">
      <xdr:nvCxnSpPr>
        <xdr:cNvPr id="126" name="直線コネクタ 125"/>
        <xdr:cNvCxnSpPr/>
      </xdr:nvCxnSpPr>
      <xdr:spPr>
        <a:xfrm flipV="1">
          <a:off x="4953000" y="102520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27957</xdr:rowOff>
    </xdr:from>
    <xdr:ext cx="762000" cy="259045"/>
    <xdr:sp macro="" textlink="">
      <xdr:nvSpPr>
        <xdr:cNvPr id="127"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67</xdr:row>
      <xdr:rowOff>55880</xdr:rowOff>
    </xdr:from>
    <xdr:to>
      <xdr:col>7</xdr:col>
      <xdr:colOff>241300</xdr:colOff>
      <xdr:row>67</xdr:row>
      <xdr:rowOff>55880</xdr:rowOff>
    </xdr:to>
    <xdr:cxnSp macro="">
      <xdr:nvCxnSpPr>
        <xdr:cNvPr id="128" name="直線コネクタ 127"/>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29"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0" name="直線コネクタ 129"/>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162983</xdr:rowOff>
    </xdr:from>
    <xdr:to>
      <xdr:col>7</xdr:col>
      <xdr:colOff>152400</xdr:colOff>
      <xdr:row>67</xdr:row>
      <xdr:rowOff>71967</xdr:rowOff>
    </xdr:to>
    <xdr:cxnSp macro="">
      <xdr:nvCxnSpPr>
        <xdr:cNvPr id="131" name="直線コネクタ 130"/>
        <xdr:cNvCxnSpPr/>
      </xdr:nvCxnSpPr>
      <xdr:spPr>
        <a:xfrm flipV="1">
          <a:off x="4114800" y="1147868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169985</xdr:rowOff>
    </xdr:from>
    <xdr:ext cx="762000" cy="259045"/>
    <xdr:sp macro="" textlink="">
      <xdr:nvSpPr>
        <xdr:cNvPr id="132" name="財政構造の弾力性平均値テキスト"/>
        <xdr:cNvSpPr txBox="1"/>
      </xdr:nvSpPr>
      <xdr:spPr>
        <a:xfrm>
          <a:off x="5041900" y="1097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153458</xdr:rowOff>
    </xdr:from>
    <xdr:to>
      <xdr:col>7</xdr:col>
      <xdr:colOff>203200</xdr:colOff>
      <xdr:row>65</xdr:row>
      <xdr:rowOff>83608</xdr:rowOff>
    </xdr:to>
    <xdr:sp macro="" textlink="">
      <xdr:nvSpPr>
        <xdr:cNvPr id="133" name="フローチャート : 判断 132"/>
        <xdr:cNvSpPr/>
      </xdr:nvSpPr>
      <xdr:spPr>
        <a:xfrm>
          <a:off x="49022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67</xdr:row>
      <xdr:rowOff>11642</xdr:rowOff>
    </xdr:from>
    <xdr:to>
      <xdr:col>6</xdr:col>
      <xdr:colOff>0</xdr:colOff>
      <xdr:row>67</xdr:row>
      <xdr:rowOff>71967</xdr:rowOff>
    </xdr:to>
    <xdr:cxnSp macro="">
      <xdr:nvCxnSpPr>
        <xdr:cNvPr id="134" name="直線コネクタ 133"/>
        <xdr:cNvCxnSpPr/>
      </xdr:nvCxnSpPr>
      <xdr:spPr>
        <a:xfrm>
          <a:off x="3225800" y="1149879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18204</xdr:rowOff>
    </xdr:from>
    <xdr:to>
      <xdr:col>6</xdr:col>
      <xdr:colOff>50800</xdr:colOff>
      <xdr:row>65</xdr:row>
      <xdr:rowOff>119804</xdr:rowOff>
    </xdr:to>
    <xdr:sp macro="" textlink="">
      <xdr:nvSpPr>
        <xdr:cNvPr id="135" name="フローチャート : 判断 134"/>
        <xdr:cNvSpPr/>
      </xdr:nvSpPr>
      <xdr:spPr>
        <a:xfrm>
          <a:off x="4064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129981</xdr:rowOff>
    </xdr:from>
    <xdr:ext cx="736600" cy="259045"/>
    <xdr:sp macro="" textlink="">
      <xdr:nvSpPr>
        <xdr:cNvPr id="136" name="テキスト ボックス 135"/>
        <xdr:cNvSpPr txBox="1"/>
      </xdr:nvSpPr>
      <xdr:spPr>
        <a:xfrm>
          <a:off x="3733800" y="1093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67</xdr:row>
      <xdr:rowOff>11642</xdr:rowOff>
    </xdr:from>
    <xdr:to>
      <xdr:col>4</xdr:col>
      <xdr:colOff>482600</xdr:colOff>
      <xdr:row>67</xdr:row>
      <xdr:rowOff>15663</xdr:rowOff>
    </xdr:to>
    <xdr:cxnSp macro="">
      <xdr:nvCxnSpPr>
        <xdr:cNvPr id="137" name="直線コネクタ 136"/>
        <xdr:cNvCxnSpPr/>
      </xdr:nvCxnSpPr>
      <xdr:spPr>
        <a:xfrm flipV="1">
          <a:off x="2336800" y="1149879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169545</xdr:rowOff>
    </xdr:from>
    <xdr:to>
      <xdr:col>4</xdr:col>
      <xdr:colOff>533400</xdr:colOff>
      <xdr:row>65</xdr:row>
      <xdr:rowOff>99695</xdr:rowOff>
    </xdr:to>
    <xdr:sp macro="" textlink="">
      <xdr:nvSpPr>
        <xdr:cNvPr id="138" name="フローチャート : 判断 137"/>
        <xdr:cNvSpPr/>
      </xdr:nvSpPr>
      <xdr:spPr>
        <a:xfrm>
          <a:off x="3175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109872</xdr:rowOff>
    </xdr:from>
    <xdr:ext cx="762000" cy="259045"/>
    <xdr:sp macro="" textlink="">
      <xdr:nvSpPr>
        <xdr:cNvPr id="139" name="テキスト ボックス 138"/>
        <xdr:cNvSpPr txBox="1"/>
      </xdr:nvSpPr>
      <xdr:spPr>
        <a:xfrm>
          <a:off x="2844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67</xdr:row>
      <xdr:rowOff>15663</xdr:rowOff>
    </xdr:from>
    <xdr:to>
      <xdr:col>3</xdr:col>
      <xdr:colOff>279400</xdr:colOff>
      <xdr:row>67</xdr:row>
      <xdr:rowOff>67945</xdr:rowOff>
    </xdr:to>
    <xdr:cxnSp macro="">
      <xdr:nvCxnSpPr>
        <xdr:cNvPr id="140" name="直線コネクタ 139"/>
        <xdr:cNvCxnSpPr/>
      </xdr:nvCxnSpPr>
      <xdr:spPr>
        <a:xfrm flipV="1">
          <a:off x="1447800" y="11502813"/>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26246</xdr:rowOff>
    </xdr:from>
    <xdr:to>
      <xdr:col>3</xdr:col>
      <xdr:colOff>330200</xdr:colOff>
      <xdr:row>65</xdr:row>
      <xdr:rowOff>127846</xdr:rowOff>
    </xdr:to>
    <xdr:sp macro="" textlink="">
      <xdr:nvSpPr>
        <xdr:cNvPr id="141" name="フローチャート : 判断 140"/>
        <xdr:cNvSpPr/>
      </xdr:nvSpPr>
      <xdr:spPr>
        <a:xfrm>
          <a:off x="2286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138023</xdr:rowOff>
    </xdr:from>
    <xdr:ext cx="762000" cy="259045"/>
    <xdr:sp macro="" textlink="">
      <xdr:nvSpPr>
        <xdr:cNvPr id="142" name="テキスト ボックス 141"/>
        <xdr:cNvSpPr txBox="1"/>
      </xdr:nvSpPr>
      <xdr:spPr>
        <a:xfrm>
          <a:off x="1955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6138</xdr:rowOff>
    </xdr:from>
    <xdr:to>
      <xdr:col>2</xdr:col>
      <xdr:colOff>127000</xdr:colOff>
      <xdr:row>65</xdr:row>
      <xdr:rowOff>107738</xdr:rowOff>
    </xdr:to>
    <xdr:sp macro="" textlink="">
      <xdr:nvSpPr>
        <xdr:cNvPr id="143" name="フローチャート : 判断 142"/>
        <xdr:cNvSpPr/>
      </xdr:nvSpPr>
      <xdr:spPr>
        <a:xfrm>
          <a:off x="1397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117915</xdr:rowOff>
    </xdr:from>
    <xdr:ext cx="762000" cy="259045"/>
    <xdr:sp macro="" textlink="">
      <xdr:nvSpPr>
        <xdr:cNvPr id="144" name="テキスト ボックス 143"/>
        <xdr:cNvSpPr txBox="1"/>
      </xdr:nvSpPr>
      <xdr:spPr>
        <a:xfrm>
          <a:off x="1066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66</xdr:row>
      <xdr:rowOff>112183</xdr:rowOff>
    </xdr:from>
    <xdr:to>
      <xdr:col>7</xdr:col>
      <xdr:colOff>203200</xdr:colOff>
      <xdr:row>67</xdr:row>
      <xdr:rowOff>42333</xdr:rowOff>
    </xdr:to>
    <xdr:sp macro="" textlink="">
      <xdr:nvSpPr>
        <xdr:cNvPr id="150" name="円/楕円 149"/>
        <xdr:cNvSpPr/>
      </xdr:nvSpPr>
      <xdr:spPr>
        <a:xfrm>
          <a:off x="4902200" y="114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8060</xdr:rowOff>
    </xdr:from>
    <xdr:ext cx="762000" cy="259045"/>
    <xdr:sp macro="" textlink="">
      <xdr:nvSpPr>
        <xdr:cNvPr id="151" name="財政構造の弾力性該当値テキスト"/>
        <xdr:cNvSpPr txBox="1"/>
      </xdr:nvSpPr>
      <xdr:spPr>
        <a:xfrm>
          <a:off x="5041900" y="113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5</xdr:col>
      <xdr:colOff>635000</xdr:colOff>
      <xdr:row>67</xdr:row>
      <xdr:rowOff>21167</xdr:rowOff>
    </xdr:from>
    <xdr:to>
      <xdr:col>6</xdr:col>
      <xdr:colOff>50800</xdr:colOff>
      <xdr:row>67</xdr:row>
      <xdr:rowOff>122767</xdr:rowOff>
    </xdr:to>
    <xdr:sp macro="" textlink="">
      <xdr:nvSpPr>
        <xdr:cNvPr id="152" name="円/楕円 151"/>
        <xdr:cNvSpPr/>
      </xdr:nvSpPr>
      <xdr:spPr>
        <a:xfrm>
          <a:off x="4064000" y="1150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107544</xdr:rowOff>
    </xdr:from>
    <xdr:ext cx="736600" cy="259045"/>
    <xdr:sp macro="" textlink="">
      <xdr:nvSpPr>
        <xdr:cNvPr id="153" name="テキスト ボックス 152"/>
        <xdr:cNvSpPr txBox="1"/>
      </xdr:nvSpPr>
      <xdr:spPr>
        <a:xfrm>
          <a:off x="3733800" y="11594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132292</xdr:rowOff>
    </xdr:from>
    <xdr:to>
      <xdr:col>4</xdr:col>
      <xdr:colOff>533400</xdr:colOff>
      <xdr:row>67</xdr:row>
      <xdr:rowOff>62442</xdr:rowOff>
    </xdr:to>
    <xdr:sp macro="" textlink="">
      <xdr:nvSpPr>
        <xdr:cNvPr id="154" name="円/楕円 153"/>
        <xdr:cNvSpPr/>
      </xdr:nvSpPr>
      <xdr:spPr>
        <a:xfrm>
          <a:off x="3175000" y="114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47219</xdr:rowOff>
    </xdr:from>
    <xdr:ext cx="762000" cy="259045"/>
    <xdr:sp macro="" textlink="">
      <xdr:nvSpPr>
        <xdr:cNvPr id="155" name="テキスト ボックス 154"/>
        <xdr:cNvSpPr txBox="1"/>
      </xdr:nvSpPr>
      <xdr:spPr>
        <a:xfrm>
          <a:off x="2844800" y="1153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136313</xdr:rowOff>
    </xdr:from>
    <xdr:to>
      <xdr:col>3</xdr:col>
      <xdr:colOff>330200</xdr:colOff>
      <xdr:row>67</xdr:row>
      <xdr:rowOff>66463</xdr:rowOff>
    </xdr:to>
    <xdr:sp macro="" textlink="">
      <xdr:nvSpPr>
        <xdr:cNvPr id="156" name="円/楕円 155"/>
        <xdr:cNvSpPr/>
      </xdr:nvSpPr>
      <xdr:spPr>
        <a:xfrm>
          <a:off x="2286000" y="1145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51240</xdr:rowOff>
    </xdr:from>
    <xdr:ext cx="762000" cy="259045"/>
    <xdr:sp macro="" textlink="">
      <xdr:nvSpPr>
        <xdr:cNvPr id="157" name="テキスト ボックス 156"/>
        <xdr:cNvSpPr txBox="1"/>
      </xdr:nvSpPr>
      <xdr:spPr>
        <a:xfrm>
          <a:off x="1955800" y="1153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xdr:col>
      <xdr:colOff>25400</xdr:colOff>
      <xdr:row>67</xdr:row>
      <xdr:rowOff>17145</xdr:rowOff>
    </xdr:from>
    <xdr:to>
      <xdr:col>2</xdr:col>
      <xdr:colOff>127000</xdr:colOff>
      <xdr:row>67</xdr:row>
      <xdr:rowOff>118745</xdr:rowOff>
    </xdr:to>
    <xdr:sp macro="" textlink="">
      <xdr:nvSpPr>
        <xdr:cNvPr id="158" name="円/楕円 157"/>
        <xdr:cNvSpPr/>
      </xdr:nvSpPr>
      <xdr:spPr>
        <a:xfrm>
          <a:off x="1397000" y="1150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103522</xdr:rowOff>
    </xdr:from>
    <xdr:ext cx="762000" cy="259045"/>
    <xdr:sp macro="" textlink="">
      <xdr:nvSpPr>
        <xdr:cNvPr id="159" name="テキスト ボックス 158"/>
        <xdr:cNvSpPr txBox="1"/>
      </xdr:nvSpPr>
      <xdr:spPr>
        <a:xfrm>
          <a:off x="1066800" y="11590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[116,170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124,889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類似団体平均に比べ高くなっているのは、ごみ収集業務・保育所・幼稚園等を直営で行っていることにより、職員数が類似団体と比較して多くなっており人件費が高水準にあることが、その主な要因である。</a:t>
          </a:r>
        </a:p>
        <a:p>
          <a:r>
            <a:rPr kumimoji="1" lang="ja-JP" altLang="en-US" sz="1300">
              <a:latin typeface="ＭＳ Ｐゴシック"/>
            </a:rPr>
            <a:t>　人件費は減少しているものの、学校給食の実施や住民情報システムの最適化などで物件費が増加しており、総額では増えている。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31152</xdr:rowOff>
    </xdr:from>
    <xdr:to>
      <xdr:col>7</xdr:col>
      <xdr:colOff>152400</xdr:colOff>
      <xdr:row>88</xdr:row>
      <xdr:rowOff>144418</xdr:rowOff>
    </xdr:to>
    <xdr:cxnSp macro="">
      <xdr:nvCxnSpPr>
        <xdr:cNvPr id="189" name="直線コネクタ 188"/>
        <xdr:cNvCxnSpPr/>
      </xdr:nvCxnSpPr>
      <xdr:spPr>
        <a:xfrm flipV="1">
          <a:off x="4953000" y="13747152"/>
          <a:ext cx="0" cy="1484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116495</xdr:rowOff>
    </xdr:from>
    <xdr:ext cx="762000" cy="259045"/>
    <xdr:sp macro="" textlink="">
      <xdr:nvSpPr>
        <xdr:cNvPr id="190" name="人件費・物件費等の状況最小値テキスト"/>
        <xdr:cNvSpPr txBox="1"/>
      </xdr:nvSpPr>
      <xdr:spPr>
        <a:xfrm>
          <a:off x="5041900" y="1520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196,773</a:t>
          </a:r>
          <a:endParaRPr kumimoji="1" lang="ja-JP" altLang="en-US" sz="1000" b="1">
            <a:latin typeface="ＭＳ Ｐゴシック"/>
          </a:endParaRPr>
        </a:p>
      </xdr:txBody>
    </xdr:sp>
    <xdr:clientData/>
  </xdr:oneCellAnchor>
  <xdr:twoCellAnchor>
    <xdr:from>
      <xdr:col>7</xdr:col>
      <xdr:colOff>63500</xdr:colOff>
      <xdr:row>88</xdr:row>
      <xdr:rowOff>144418</xdr:rowOff>
    </xdr:from>
    <xdr:to>
      <xdr:col>7</xdr:col>
      <xdr:colOff>241300</xdr:colOff>
      <xdr:row>88</xdr:row>
      <xdr:rowOff>144418</xdr:rowOff>
    </xdr:to>
    <xdr:cxnSp macro="">
      <xdr:nvCxnSpPr>
        <xdr:cNvPr id="191" name="直線コネクタ 190"/>
        <xdr:cNvCxnSpPr/>
      </xdr:nvCxnSpPr>
      <xdr:spPr>
        <a:xfrm>
          <a:off x="4864100" y="1523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117529</xdr:rowOff>
    </xdr:from>
    <xdr:ext cx="762000" cy="259045"/>
    <xdr:sp macro="" textlink="">
      <xdr:nvSpPr>
        <xdr:cNvPr id="192" name="人件費・物件費等の状況最大値テキスト"/>
        <xdr:cNvSpPr txBox="1"/>
      </xdr:nvSpPr>
      <xdr:spPr>
        <a:xfrm>
          <a:off x="5041900" y="134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86,008</a:t>
          </a:r>
          <a:endParaRPr kumimoji="1" lang="ja-JP" altLang="en-US" sz="1000" b="1">
            <a:latin typeface="ＭＳ Ｐゴシック"/>
          </a:endParaRPr>
        </a:p>
      </xdr:txBody>
    </xdr:sp>
    <xdr:clientData/>
  </xdr:oneCellAnchor>
  <xdr:twoCellAnchor>
    <xdr:from>
      <xdr:col>7</xdr:col>
      <xdr:colOff>63500</xdr:colOff>
      <xdr:row>80</xdr:row>
      <xdr:rowOff>31152</xdr:rowOff>
    </xdr:from>
    <xdr:to>
      <xdr:col>7</xdr:col>
      <xdr:colOff>241300</xdr:colOff>
      <xdr:row>80</xdr:row>
      <xdr:rowOff>31152</xdr:rowOff>
    </xdr:to>
    <xdr:cxnSp macro="">
      <xdr:nvCxnSpPr>
        <xdr:cNvPr id="193" name="直線コネクタ 192"/>
        <xdr:cNvCxnSpPr/>
      </xdr:nvCxnSpPr>
      <xdr:spPr>
        <a:xfrm>
          <a:off x="4864100" y="137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32787</xdr:rowOff>
    </xdr:from>
    <xdr:to>
      <xdr:col>7</xdr:col>
      <xdr:colOff>152400</xdr:colOff>
      <xdr:row>82</xdr:row>
      <xdr:rowOff>92590</xdr:rowOff>
    </xdr:to>
    <xdr:cxnSp macro="">
      <xdr:nvCxnSpPr>
        <xdr:cNvPr id="194" name="直線コネクタ 193"/>
        <xdr:cNvCxnSpPr/>
      </xdr:nvCxnSpPr>
      <xdr:spPr>
        <a:xfrm>
          <a:off x="4114800" y="14091687"/>
          <a:ext cx="838200" cy="5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92829</xdr:rowOff>
    </xdr:from>
    <xdr:ext cx="762000" cy="259045"/>
    <xdr:sp macro="" textlink="">
      <xdr:nvSpPr>
        <xdr:cNvPr id="195" name="人件費・物件費等の状況平均値テキスト"/>
        <xdr:cNvSpPr txBox="1"/>
      </xdr:nvSpPr>
      <xdr:spPr>
        <a:xfrm>
          <a:off x="5041900" y="13808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76302</xdr:rowOff>
    </xdr:from>
    <xdr:to>
      <xdr:col>7</xdr:col>
      <xdr:colOff>203200</xdr:colOff>
      <xdr:row>82</xdr:row>
      <xdr:rowOff>6452</xdr:rowOff>
    </xdr:to>
    <xdr:sp macro="" textlink="">
      <xdr:nvSpPr>
        <xdr:cNvPr id="196" name="フローチャート : 判断 195"/>
        <xdr:cNvSpPr/>
      </xdr:nvSpPr>
      <xdr:spPr>
        <a:xfrm>
          <a:off x="49022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115815</xdr:rowOff>
    </xdr:from>
    <xdr:to>
      <xdr:col>6</xdr:col>
      <xdr:colOff>0</xdr:colOff>
      <xdr:row>82</xdr:row>
      <xdr:rowOff>32787</xdr:rowOff>
    </xdr:to>
    <xdr:cxnSp macro="">
      <xdr:nvCxnSpPr>
        <xdr:cNvPr id="197" name="直線コネクタ 196"/>
        <xdr:cNvCxnSpPr/>
      </xdr:nvCxnSpPr>
      <xdr:spPr>
        <a:xfrm>
          <a:off x="3225800" y="14003265"/>
          <a:ext cx="889000" cy="8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68647</xdr:rowOff>
    </xdr:from>
    <xdr:to>
      <xdr:col>6</xdr:col>
      <xdr:colOff>50800</xdr:colOff>
      <xdr:row>81</xdr:row>
      <xdr:rowOff>170247</xdr:rowOff>
    </xdr:to>
    <xdr:sp macro="" textlink="">
      <xdr:nvSpPr>
        <xdr:cNvPr id="198" name="フローチャート : 判断 197"/>
        <xdr:cNvSpPr/>
      </xdr:nvSpPr>
      <xdr:spPr>
        <a:xfrm>
          <a:off x="4064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8974</xdr:rowOff>
    </xdr:from>
    <xdr:ext cx="736600" cy="259045"/>
    <xdr:sp macro="" textlink="">
      <xdr:nvSpPr>
        <xdr:cNvPr id="199" name="テキスト ボックス 198"/>
        <xdr:cNvSpPr txBox="1"/>
      </xdr:nvSpPr>
      <xdr:spPr>
        <a:xfrm>
          <a:off x="3733800" y="13724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115815</xdr:rowOff>
    </xdr:from>
    <xdr:to>
      <xdr:col>4</xdr:col>
      <xdr:colOff>482600</xdr:colOff>
      <xdr:row>81</xdr:row>
      <xdr:rowOff>135494</xdr:rowOff>
    </xdr:to>
    <xdr:cxnSp macro="">
      <xdr:nvCxnSpPr>
        <xdr:cNvPr id="200" name="直線コネクタ 199"/>
        <xdr:cNvCxnSpPr/>
      </xdr:nvCxnSpPr>
      <xdr:spPr>
        <a:xfrm flipV="1">
          <a:off x="2336800" y="14003265"/>
          <a:ext cx="889000" cy="1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13993</xdr:rowOff>
    </xdr:from>
    <xdr:to>
      <xdr:col>4</xdr:col>
      <xdr:colOff>533400</xdr:colOff>
      <xdr:row>81</xdr:row>
      <xdr:rowOff>115593</xdr:rowOff>
    </xdr:to>
    <xdr:sp macro="" textlink="">
      <xdr:nvSpPr>
        <xdr:cNvPr id="201" name="フローチャート : 判断 200"/>
        <xdr:cNvSpPr/>
      </xdr:nvSpPr>
      <xdr:spPr>
        <a:xfrm>
          <a:off x="3175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125770</xdr:rowOff>
    </xdr:from>
    <xdr:ext cx="762000" cy="259045"/>
    <xdr:sp macro="" textlink="">
      <xdr:nvSpPr>
        <xdr:cNvPr id="202" name="テキスト ボックス 201"/>
        <xdr:cNvSpPr txBox="1"/>
      </xdr:nvSpPr>
      <xdr:spPr>
        <a:xfrm>
          <a:off x="2844800" y="136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135494</xdr:rowOff>
    </xdr:from>
    <xdr:to>
      <xdr:col>3</xdr:col>
      <xdr:colOff>279400</xdr:colOff>
      <xdr:row>82</xdr:row>
      <xdr:rowOff>19825</xdr:rowOff>
    </xdr:to>
    <xdr:cxnSp macro="">
      <xdr:nvCxnSpPr>
        <xdr:cNvPr id="203" name="直線コネクタ 202"/>
        <xdr:cNvCxnSpPr/>
      </xdr:nvCxnSpPr>
      <xdr:spPr>
        <a:xfrm flipV="1">
          <a:off x="1447800" y="14022944"/>
          <a:ext cx="889000" cy="5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25495</xdr:rowOff>
    </xdr:from>
    <xdr:to>
      <xdr:col>3</xdr:col>
      <xdr:colOff>330200</xdr:colOff>
      <xdr:row>81</xdr:row>
      <xdr:rowOff>127095</xdr:rowOff>
    </xdr:to>
    <xdr:sp macro="" textlink="">
      <xdr:nvSpPr>
        <xdr:cNvPr id="204" name="フローチャート : 判断 203"/>
        <xdr:cNvSpPr/>
      </xdr:nvSpPr>
      <xdr:spPr>
        <a:xfrm>
          <a:off x="2286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137272</xdr:rowOff>
    </xdr:from>
    <xdr:ext cx="762000" cy="259045"/>
    <xdr:sp macro="" textlink="">
      <xdr:nvSpPr>
        <xdr:cNvPr id="205" name="テキスト ボックス 204"/>
        <xdr:cNvSpPr txBox="1"/>
      </xdr:nvSpPr>
      <xdr:spPr>
        <a:xfrm>
          <a:off x="1955800" y="1368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47789</xdr:rowOff>
    </xdr:from>
    <xdr:to>
      <xdr:col>2</xdr:col>
      <xdr:colOff>127000</xdr:colOff>
      <xdr:row>81</xdr:row>
      <xdr:rowOff>149389</xdr:rowOff>
    </xdr:to>
    <xdr:sp macro="" textlink="">
      <xdr:nvSpPr>
        <xdr:cNvPr id="206" name="フローチャート : 判断 205"/>
        <xdr:cNvSpPr/>
      </xdr:nvSpPr>
      <xdr:spPr>
        <a:xfrm>
          <a:off x="1397000" y="139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159566</xdr:rowOff>
    </xdr:from>
    <xdr:ext cx="762000" cy="259045"/>
    <xdr:sp macro="" textlink="">
      <xdr:nvSpPr>
        <xdr:cNvPr id="207" name="テキスト ボックス 206"/>
        <xdr:cNvSpPr txBox="1"/>
      </xdr:nvSpPr>
      <xdr:spPr>
        <a:xfrm>
          <a:off x="1066800" y="1370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41790</xdr:rowOff>
    </xdr:from>
    <xdr:to>
      <xdr:col>7</xdr:col>
      <xdr:colOff>203200</xdr:colOff>
      <xdr:row>82</xdr:row>
      <xdr:rowOff>143390</xdr:rowOff>
    </xdr:to>
    <xdr:sp macro="" textlink="">
      <xdr:nvSpPr>
        <xdr:cNvPr id="213" name="円/楕円 212"/>
        <xdr:cNvSpPr/>
      </xdr:nvSpPr>
      <xdr:spPr>
        <a:xfrm>
          <a:off x="4902200" y="1410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13867</xdr:rowOff>
    </xdr:from>
    <xdr:ext cx="762000" cy="259045"/>
    <xdr:sp macro="" textlink="">
      <xdr:nvSpPr>
        <xdr:cNvPr id="214" name="人件費・物件費等の状況該当値テキスト"/>
        <xdr:cNvSpPr txBox="1"/>
      </xdr:nvSpPr>
      <xdr:spPr>
        <a:xfrm>
          <a:off x="5041900" y="1407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116,170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153437</xdr:rowOff>
    </xdr:from>
    <xdr:to>
      <xdr:col>6</xdr:col>
      <xdr:colOff>50800</xdr:colOff>
      <xdr:row>82</xdr:row>
      <xdr:rowOff>83587</xdr:rowOff>
    </xdr:to>
    <xdr:sp macro="" textlink="">
      <xdr:nvSpPr>
        <xdr:cNvPr id="215" name="円/楕円 214"/>
        <xdr:cNvSpPr/>
      </xdr:nvSpPr>
      <xdr:spPr>
        <a:xfrm>
          <a:off x="4064000" y="1404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68364</xdr:rowOff>
    </xdr:from>
    <xdr:ext cx="736600" cy="259045"/>
    <xdr:sp macro="" textlink="">
      <xdr:nvSpPr>
        <xdr:cNvPr id="216" name="テキスト ボックス 215"/>
        <xdr:cNvSpPr txBox="1"/>
      </xdr:nvSpPr>
      <xdr:spPr>
        <a:xfrm>
          <a:off x="3733800" y="14127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111,709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65015</xdr:rowOff>
    </xdr:from>
    <xdr:to>
      <xdr:col>4</xdr:col>
      <xdr:colOff>533400</xdr:colOff>
      <xdr:row>81</xdr:row>
      <xdr:rowOff>166615</xdr:rowOff>
    </xdr:to>
    <xdr:sp macro="" textlink="">
      <xdr:nvSpPr>
        <xdr:cNvPr id="217" name="円/楕円 216"/>
        <xdr:cNvSpPr/>
      </xdr:nvSpPr>
      <xdr:spPr>
        <a:xfrm>
          <a:off x="3175000" y="1395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151392</xdr:rowOff>
    </xdr:from>
    <xdr:ext cx="762000" cy="259045"/>
    <xdr:sp macro="" textlink="">
      <xdr:nvSpPr>
        <xdr:cNvPr id="218" name="テキスト ボックス 217"/>
        <xdr:cNvSpPr txBox="1"/>
      </xdr:nvSpPr>
      <xdr:spPr>
        <a:xfrm>
          <a:off x="2844800" y="1403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105,113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84694</xdr:rowOff>
    </xdr:from>
    <xdr:to>
      <xdr:col>3</xdr:col>
      <xdr:colOff>330200</xdr:colOff>
      <xdr:row>82</xdr:row>
      <xdr:rowOff>14844</xdr:rowOff>
    </xdr:to>
    <xdr:sp macro="" textlink="">
      <xdr:nvSpPr>
        <xdr:cNvPr id="219" name="円/楕円 218"/>
        <xdr:cNvSpPr/>
      </xdr:nvSpPr>
      <xdr:spPr>
        <a:xfrm>
          <a:off x="2286000" y="1397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171071</xdr:rowOff>
    </xdr:from>
    <xdr:ext cx="762000" cy="259045"/>
    <xdr:sp macro="" textlink="">
      <xdr:nvSpPr>
        <xdr:cNvPr id="220" name="テキスト ボックス 219"/>
        <xdr:cNvSpPr txBox="1"/>
      </xdr:nvSpPr>
      <xdr:spPr>
        <a:xfrm>
          <a:off x="1955800" y="1405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106,581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140475</xdr:rowOff>
    </xdr:from>
    <xdr:to>
      <xdr:col>2</xdr:col>
      <xdr:colOff>127000</xdr:colOff>
      <xdr:row>82</xdr:row>
      <xdr:rowOff>70625</xdr:rowOff>
    </xdr:to>
    <xdr:sp macro="" textlink="">
      <xdr:nvSpPr>
        <xdr:cNvPr id="221" name="円/楕円 220"/>
        <xdr:cNvSpPr/>
      </xdr:nvSpPr>
      <xdr:spPr>
        <a:xfrm>
          <a:off x="1397000" y="1402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55402</xdr:rowOff>
    </xdr:from>
    <xdr:ext cx="762000" cy="259045"/>
    <xdr:sp macro="" textlink="">
      <xdr:nvSpPr>
        <xdr:cNvPr id="222" name="テキスト ボックス 221"/>
        <xdr:cNvSpPr txBox="1"/>
      </xdr:nvSpPr>
      <xdr:spPr>
        <a:xfrm>
          <a:off x="1066800" y="1411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110,742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mj-ea"/>
              <a:ea typeface="+mj-ea"/>
            </a:rPr>
            <a:t>　平成</a:t>
          </a:r>
          <a:r>
            <a:rPr kumimoji="1" lang="en-US" altLang="ja-JP" sz="1050">
              <a:latin typeface="+mj-ea"/>
              <a:ea typeface="+mj-ea"/>
            </a:rPr>
            <a:t>23</a:t>
          </a:r>
          <a:r>
            <a:rPr kumimoji="1" lang="ja-JP" altLang="en-US" sz="1050">
              <a:latin typeface="+mj-ea"/>
              <a:ea typeface="+mj-ea"/>
            </a:rPr>
            <a:t>年度（平成</a:t>
          </a:r>
          <a:r>
            <a:rPr kumimoji="1" lang="en-US" altLang="ja-JP" sz="1050">
              <a:latin typeface="+mj-ea"/>
              <a:ea typeface="+mj-ea"/>
            </a:rPr>
            <a:t>24</a:t>
          </a:r>
          <a:r>
            <a:rPr kumimoji="1" lang="ja-JP" altLang="en-US" sz="1050">
              <a:latin typeface="+mj-ea"/>
              <a:ea typeface="+mj-ea"/>
            </a:rPr>
            <a:t>年</a:t>
          </a:r>
          <a:r>
            <a:rPr kumimoji="1" lang="en-US" altLang="ja-JP" sz="1050">
              <a:latin typeface="+mj-ea"/>
              <a:ea typeface="+mj-ea"/>
            </a:rPr>
            <a:t>4</a:t>
          </a:r>
          <a:r>
            <a:rPr kumimoji="1" lang="ja-JP" altLang="en-US" sz="1050">
              <a:latin typeface="+mj-ea"/>
              <a:ea typeface="+mj-ea"/>
            </a:rPr>
            <a:t>月</a:t>
          </a:r>
          <a:r>
            <a:rPr kumimoji="1" lang="en-US" altLang="ja-JP" sz="1050">
              <a:latin typeface="+mj-ea"/>
              <a:ea typeface="+mj-ea"/>
            </a:rPr>
            <a:t>1</a:t>
          </a:r>
          <a:r>
            <a:rPr kumimoji="1" lang="ja-JP" altLang="en-US" sz="1050">
              <a:latin typeface="+mj-ea"/>
              <a:ea typeface="+mj-ea"/>
            </a:rPr>
            <a:t>日）、平成</a:t>
          </a:r>
          <a:r>
            <a:rPr kumimoji="1" lang="en-US" altLang="ja-JP" sz="1050">
              <a:latin typeface="+mj-ea"/>
              <a:ea typeface="+mj-ea"/>
            </a:rPr>
            <a:t>24</a:t>
          </a:r>
          <a:r>
            <a:rPr kumimoji="1" lang="ja-JP" altLang="en-US" sz="1050">
              <a:latin typeface="+mj-ea"/>
              <a:ea typeface="+mj-ea"/>
            </a:rPr>
            <a:t>年度（</a:t>
          </a:r>
          <a:r>
            <a:rPr kumimoji="1" lang="ja-JP" altLang="ja-JP" sz="1100">
              <a:solidFill>
                <a:schemeClr val="dk1"/>
              </a:solidFill>
              <a:effectLst/>
              <a:latin typeface="+mn-lt"/>
              <a:ea typeface="+mn-ea"/>
              <a:cs typeface="+mn-cs"/>
            </a:rPr>
            <a:t>平成</a:t>
          </a:r>
          <a:r>
            <a:rPr kumimoji="1" lang="en-US" altLang="ja-JP" sz="1050">
              <a:latin typeface="+mj-ea"/>
              <a:ea typeface="+mj-ea"/>
            </a:rPr>
            <a:t>25</a:t>
          </a:r>
          <a:r>
            <a:rPr kumimoji="1" lang="ja-JP" altLang="en-US" sz="1050">
              <a:latin typeface="+mj-ea"/>
              <a:ea typeface="+mj-ea"/>
            </a:rPr>
            <a:t>年</a:t>
          </a:r>
          <a:r>
            <a:rPr kumimoji="1" lang="en-US" altLang="ja-JP" sz="1050">
              <a:latin typeface="+mj-ea"/>
              <a:ea typeface="+mj-ea"/>
            </a:rPr>
            <a:t>4</a:t>
          </a:r>
          <a:r>
            <a:rPr kumimoji="1" lang="ja-JP" altLang="en-US" sz="1050">
              <a:latin typeface="+mj-ea"/>
              <a:ea typeface="+mj-ea"/>
            </a:rPr>
            <a:t>月</a:t>
          </a:r>
          <a:r>
            <a:rPr kumimoji="1" lang="en-US" altLang="ja-JP" sz="1050">
              <a:latin typeface="+mj-ea"/>
              <a:ea typeface="+mj-ea"/>
            </a:rPr>
            <a:t>1</a:t>
          </a:r>
          <a:r>
            <a:rPr kumimoji="1" lang="ja-JP" altLang="en-US" sz="1050">
              <a:latin typeface="+mj-ea"/>
              <a:ea typeface="+mj-ea"/>
            </a:rPr>
            <a:t>日）については、国の臨時削減措置の影響により、国より相対的に指数が高くなっている。本市においても、平成</a:t>
          </a:r>
          <a:r>
            <a:rPr kumimoji="1" lang="en-US" altLang="ja-JP" sz="1050">
              <a:latin typeface="+mj-ea"/>
              <a:ea typeface="+mj-ea"/>
            </a:rPr>
            <a:t>25</a:t>
          </a:r>
          <a:r>
            <a:rPr kumimoji="1" lang="ja-JP" altLang="en-US" sz="1050">
              <a:latin typeface="+mj-ea"/>
              <a:ea typeface="+mj-ea"/>
            </a:rPr>
            <a:t>年</a:t>
          </a:r>
          <a:r>
            <a:rPr kumimoji="1" lang="en-US" altLang="ja-JP" sz="1050">
              <a:latin typeface="+mj-ea"/>
              <a:ea typeface="+mj-ea"/>
            </a:rPr>
            <a:t>7</a:t>
          </a:r>
          <a:r>
            <a:rPr kumimoji="1" lang="ja-JP" altLang="en-US" sz="1050">
              <a:latin typeface="+mj-ea"/>
              <a:ea typeface="+mj-ea"/>
            </a:rPr>
            <a:t>月から平成</a:t>
          </a:r>
          <a:r>
            <a:rPr kumimoji="1" lang="en-US" altLang="ja-JP" sz="1050">
              <a:latin typeface="+mj-ea"/>
              <a:ea typeface="+mj-ea"/>
            </a:rPr>
            <a:t>26</a:t>
          </a:r>
          <a:r>
            <a:rPr kumimoji="1" lang="ja-JP" altLang="en-US" sz="1050">
              <a:latin typeface="+mj-ea"/>
              <a:ea typeface="+mj-ea"/>
            </a:rPr>
            <a:t>年</a:t>
          </a:r>
          <a:r>
            <a:rPr kumimoji="1" lang="en-US" altLang="ja-JP" sz="1050">
              <a:latin typeface="+mj-ea"/>
              <a:ea typeface="+mj-ea"/>
            </a:rPr>
            <a:t>3</a:t>
          </a:r>
          <a:r>
            <a:rPr kumimoji="1" lang="ja-JP" altLang="en-US" sz="1050">
              <a:latin typeface="+mj-ea"/>
              <a:ea typeface="+mj-ea"/>
            </a:rPr>
            <a:t>月まで国と同水準の削減を進めた。国に準拠した削減とは別に、本市では平成</a:t>
          </a:r>
          <a:r>
            <a:rPr kumimoji="1" lang="en-US" altLang="ja-JP" sz="1050">
              <a:latin typeface="+mj-ea"/>
              <a:ea typeface="+mj-ea"/>
            </a:rPr>
            <a:t>21</a:t>
          </a:r>
          <a:r>
            <a:rPr kumimoji="1" lang="ja-JP" altLang="en-US" sz="1050">
              <a:latin typeface="+mj-ea"/>
              <a:ea typeface="+mj-ea"/>
            </a:rPr>
            <a:t>年度以降継続して給料カットを行っており、類似団体の中でのラスパイレス指数は低めの水準となっている。過去の数値と経年比較した場合に（平成</a:t>
          </a:r>
          <a:r>
            <a:rPr kumimoji="1" lang="en-US" altLang="ja-JP" sz="1050">
              <a:latin typeface="+mj-ea"/>
              <a:ea typeface="+mj-ea"/>
            </a:rPr>
            <a:t>23</a:t>
          </a:r>
          <a:r>
            <a:rPr kumimoji="1" lang="ja-JP" altLang="en-US" sz="1050">
              <a:latin typeface="+mj-ea"/>
              <a:ea typeface="+mj-ea"/>
            </a:rPr>
            <a:t>年度、平成</a:t>
          </a:r>
          <a:r>
            <a:rPr kumimoji="1" lang="en-US" altLang="ja-JP" sz="1050">
              <a:latin typeface="+mj-ea"/>
              <a:ea typeface="+mj-ea"/>
            </a:rPr>
            <a:t>24</a:t>
          </a:r>
          <a:r>
            <a:rPr kumimoji="1" lang="ja-JP" altLang="en-US" sz="1050">
              <a:latin typeface="+mj-ea"/>
              <a:ea typeface="+mj-ea"/>
            </a:rPr>
            <a:t>年度の参考値は</a:t>
          </a:r>
          <a:r>
            <a:rPr kumimoji="1" lang="en-US" altLang="ja-JP" sz="1050">
              <a:latin typeface="+mj-ea"/>
              <a:ea typeface="+mj-ea"/>
            </a:rPr>
            <a:t>96.9</a:t>
          </a:r>
          <a:r>
            <a:rPr kumimoji="1" lang="ja-JP" altLang="en-US" sz="1050">
              <a:latin typeface="+mj-ea"/>
              <a:ea typeface="+mj-ea"/>
            </a:rPr>
            <a:t>、</a:t>
          </a:r>
          <a:r>
            <a:rPr kumimoji="1" lang="en-US" altLang="ja-JP" sz="1050">
              <a:latin typeface="+mj-ea"/>
              <a:ea typeface="+mj-ea"/>
            </a:rPr>
            <a:t>97.5</a:t>
          </a:r>
          <a:r>
            <a:rPr kumimoji="1" lang="ja-JP" altLang="en-US" sz="1050">
              <a:latin typeface="+mj-ea"/>
              <a:ea typeface="+mj-ea"/>
            </a:rPr>
            <a:t>）微増傾向にある。退職数に比して採用数が少ないことから、職員構成が大きく変動し、昇格する年齢が以前よりも早まる傾向にあり、そのことが影響している。また、財政健全化に伴い、平成</a:t>
          </a:r>
          <a:r>
            <a:rPr kumimoji="1" lang="en-US" altLang="ja-JP" sz="1050">
              <a:latin typeface="+mj-ea"/>
              <a:ea typeface="+mj-ea"/>
            </a:rPr>
            <a:t>25</a:t>
          </a:r>
          <a:r>
            <a:rPr kumimoji="1" lang="ja-JP" altLang="en-US" sz="1050">
              <a:latin typeface="+mj-ea"/>
              <a:ea typeface="+mj-ea"/>
            </a:rPr>
            <a:t>年度（</a:t>
          </a:r>
          <a:r>
            <a:rPr kumimoji="1" lang="ja-JP" altLang="ja-JP" sz="1100">
              <a:solidFill>
                <a:schemeClr val="dk1"/>
              </a:solidFill>
              <a:effectLst/>
              <a:latin typeface="+mn-lt"/>
              <a:ea typeface="+mn-ea"/>
              <a:cs typeface="+mn-cs"/>
            </a:rPr>
            <a:t>平成</a:t>
          </a:r>
          <a:r>
            <a:rPr kumimoji="1" lang="en-US" altLang="ja-JP" sz="1050">
              <a:latin typeface="+mj-ea"/>
              <a:ea typeface="+mj-ea"/>
            </a:rPr>
            <a:t>26</a:t>
          </a:r>
          <a:r>
            <a:rPr kumimoji="1" lang="ja-JP" altLang="en-US" sz="1050">
              <a:latin typeface="+mj-ea"/>
              <a:ea typeface="+mj-ea"/>
            </a:rPr>
            <a:t>年</a:t>
          </a:r>
          <a:r>
            <a:rPr kumimoji="1" lang="en-US" altLang="ja-JP" sz="1050">
              <a:latin typeface="+mj-ea"/>
              <a:ea typeface="+mj-ea"/>
            </a:rPr>
            <a:t>4</a:t>
          </a:r>
          <a:r>
            <a:rPr kumimoji="1" lang="ja-JP" altLang="en-US" sz="1050">
              <a:latin typeface="+mj-ea"/>
              <a:ea typeface="+mj-ea"/>
            </a:rPr>
            <a:t>月</a:t>
          </a:r>
          <a:r>
            <a:rPr kumimoji="1" lang="en-US" altLang="ja-JP" sz="1050">
              <a:latin typeface="+mj-ea"/>
              <a:ea typeface="+mj-ea"/>
            </a:rPr>
            <a:t>1</a:t>
          </a:r>
          <a:r>
            <a:rPr kumimoji="1" lang="ja-JP" altLang="en-US" sz="1050">
              <a:latin typeface="+mj-ea"/>
              <a:ea typeface="+mj-ea"/>
            </a:rPr>
            <a:t>日）及び</a:t>
          </a:r>
          <a:r>
            <a:rPr kumimoji="1" lang="en-US" altLang="ja-JP" sz="1050">
              <a:latin typeface="+mj-ea"/>
              <a:ea typeface="+mj-ea"/>
            </a:rPr>
            <a:t>26</a:t>
          </a:r>
          <a:r>
            <a:rPr kumimoji="1" lang="ja-JP" altLang="en-US" sz="1050">
              <a:latin typeface="+mj-ea"/>
              <a:ea typeface="+mj-ea"/>
            </a:rPr>
            <a:t>年度（</a:t>
          </a:r>
          <a:r>
            <a:rPr kumimoji="1" lang="ja-JP" altLang="ja-JP" sz="1100">
              <a:solidFill>
                <a:schemeClr val="dk1"/>
              </a:solidFill>
              <a:effectLst/>
              <a:latin typeface="+mn-lt"/>
              <a:ea typeface="+mn-ea"/>
              <a:cs typeface="+mn-cs"/>
            </a:rPr>
            <a:t>平成</a:t>
          </a:r>
          <a:r>
            <a:rPr kumimoji="1" lang="en-US" altLang="ja-JP" sz="1050">
              <a:latin typeface="+mj-ea"/>
              <a:ea typeface="+mj-ea"/>
            </a:rPr>
            <a:t>27</a:t>
          </a:r>
          <a:r>
            <a:rPr kumimoji="1" lang="ja-JP" altLang="en-US" sz="1050">
              <a:latin typeface="+mj-ea"/>
              <a:ea typeface="+mj-ea"/>
            </a:rPr>
            <a:t>年</a:t>
          </a:r>
          <a:r>
            <a:rPr kumimoji="1" lang="en-US" altLang="ja-JP" sz="1050">
              <a:latin typeface="+mj-ea"/>
              <a:ea typeface="+mj-ea"/>
            </a:rPr>
            <a:t>4</a:t>
          </a:r>
          <a:r>
            <a:rPr kumimoji="1" lang="ja-JP" altLang="en-US" sz="1050">
              <a:latin typeface="+mj-ea"/>
              <a:ea typeface="+mj-ea"/>
            </a:rPr>
            <a:t>月</a:t>
          </a:r>
          <a:r>
            <a:rPr kumimoji="1" lang="en-US" altLang="ja-JP" sz="1050">
              <a:latin typeface="+mj-ea"/>
              <a:ea typeface="+mj-ea"/>
            </a:rPr>
            <a:t>1</a:t>
          </a:r>
          <a:r>
            <a:rPr kumimoji="1" lang="ja-JP" altLang="en-US" sz="1050">
              <a:latin typeface="+mj-ea"/>
              <a:ea typeface="+mj-ea"/>
            </a:rPr>
            <a:t>日）については、本市独自の給料カット（</a:t>
          </a:r>
          <a:r>
            <a:rPr kumimoji="1" lang="en-US" altLang="ja-JP" sz="1050">
              <a:latin typeface="+mj-ea"/>
              <a:ea typeface="+mj-ea"/>
            </a:rPr>
            <a:t>2</a:t>
          </a:r>
          <a:r>
            <a:rPr kumimoji="1" lang="ja-JP" altLang="en-US" sz="1050">
              <a:latin typeface="+mj-ea"/>
              <a:ea typeface="+mj-ea"/>
            </a:rPr>
            <a:t>～</a:t>
          </a:r>
          <a:r>
            <a:rPr kumimoji="1" lang="en-US" altLang="ja-JP" sz="1050">
              <a:latin typeface="+mj-ea"/>
              <a:ea typeface="+mj-ea"/>
            </a:rPr>
            <a:t>6</a:t>
          </a:r>
          <a:r>
            <a:rPr kumimoji="1" lang="ja-JP" altLang="en-US" sz="1050">
              <a:latin typeface="+mj-ea"/>
              <a:ea typeface="+mj-ea"/>
            </a:rPr>
            <a:t>％）による効果で低い指数となっている。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141111</xdr:rowOff>
    </xdr:from>
    <xdr:to>
      <xdr:col>24</xdr:col>
      <xdr:colOff>558800</xdr:colOff>
      <xdr:row>86</xdr:row>
      <xdr:rowOff>141816</xdr:rowOff>
    </xdr:to>
    <xdr:cxnSp macro="">
      <xdr:nvCxnSpPr>
        <xdr:cNvPr id="251" name="直線コネクタ 250"/>
        <xdr:cNvCxnSpPr/>
      </xdr:nvCxnSpPr>
      <xdr:spPr>
        <a:xfrm flipV="1">
          <a:off x="17018000" y="14028561"/>
          <a:ext cx="0" cy="857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113893</xdr:rowOff>
    </xdr:from>
    <xdr:ext cx="762000" cy="259045"/>
    <xdr:sp macro="" textlink="">
      <xdr:nvSpPr>
        <xdr:cNvPr id="252" name="給与水準   （国との比較）最小値テキスト"/>
        <xdr:cNvSpPr txBox="1"/>
      </xdr:nvSpPr>
      <xdr:spPr>
        <a:xfrm>
          <a:off x="17106900" y="1485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24</xdr:col>
      <xdr:colOff>469900</xdr:colOff>
      <xdr:row>86</xdr:row>
      <xdr:rowOff>141816</xdr:rowOff>
    </xdr:from>
    <xdr:to>
      <xdr:col>24</xdr:col>
      <xdr:colOff>647700</xdr:colOff>
      <xdr:row>86</xdr:row>
      <xdr:rowOff>141816</xdr:rowOff>
    </xdr:to>
    <xdr:cxnSp macro="">
      <xdr:nvCxnSpPr>
        <xdr:cNvPr id="253" name="直線コネクタ 252"/>
        <xdr:cNvCxnSpPr/>
      </xdr:nvCxnSpPr>
      <xdr:spPr>
        <a:xfrm>
          <a:off x="16929100" y="14886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56038</xdr:rowOff>
    </xdr:from>
    <xdr:ext cx="762000" cy="259045"/>
    <xdr:sp macro="" textlink="">
      <xdr:nvSpPr>
        <xdr:cNvPr id="254"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97.7</a:t>
          </a:r>
          <a:endParaRPr kumimoji="1" lang="ja-JP" altLang="en-US" sz="1000" b="1">
            <a:latin typeface="ＭＳ Ｐゴシック"/>
          </a:endParaRPr>
        </a:p>
      </xdr:txBody>
    </xdr:sp>
    <xdr:clientData/>
  </xdr:oneCellAnchor>
  <xdr:twoCellAnchor>
    <xdr:from>
      <xdr:col>24</xdr:col>
      <xdr:colOff>469900</xdr:colOff>
      <xdr:row>81</xdr:row>
      <xdr:rowOff>141111</xdr:rowOff>
    </xdr:from>
    <xdr:to>
      <xdr:col>24</xdr:col>
      <xdr:colOff>647700</xdr:colOff>
      <xdr:row>81</xdr:row>
      <xdr:rowOff>141111</xdr:rowOff>
    </xdr:to>
    <xdr:cxnSp macro="">
      <xdr:nvCxnSpPr>
        <xdr:cNvPr id="255" name="直線コネクタ 254"/>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127705</xdr:rowOff>
    </xdr:from>
    <xdr:to>
      <xdr:col>24</xdr:col>
      <xdr:colOff>558800</xdr:colOff>
      <xdr:row>84</xdr:row>
      <xdr:rowOff>109361</xdr:rowOff>
    </xdr:to>
    <xdr:cxnSp macro="">
      <xdr:nvCxnSpPr>
        <xdr:cNvPr id="256" name="直線コネクタ 255"/>
        <xdr:cNvCxnSpPr/>
      </xdr:nvCxnSpPr>
      <xdr:spPr>
        <a:xfrm>
          <a:off x="16179800" y="14015155"/>
          <a:ext cx="838200" cy="49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139293</xdr:rowOff>
    </xdr:from>
    <xdr:ext cx="762000" cy="259045"/>
    <xdr:sp macro="" textlink="">
      <xdr:nvSpPr>
        <xdr:cNvPr id="257"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122766</xdr:rowOff>
    </xdr:from>
    <xdr:to>
      <xdr:col>24</xdr:col>
      <xdr:colOff>609600</xdr:colOff>
      <xdr:row>84</xdr:row>
      <xdr:rowOff>52916</xdr:rowOff>
    </xdr:to>
    <xdr:sp macro="" textlink="">
      <xdr:nvSpPr>
        <xdr:cNvPr id="258" name="フローチャート : 判断 257"/>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87489</xdr:rowOff>
    </xdr:from>
    <xdr:to>
      <xdr:col>23</xdr:col>
      <xdr:colOff>406400</xdr:colOff>
      <xdr:row>81</xdr:row>
      <xdr:rowOff>127705</xdr:rowOff>
    </xdr:to>
    <xdr:cxnSp macro="">
      <xdr:nvCxnSpPr>
        <xdr:cNvPr id="259" name="直線コネクタ 258"/>
        <xdr:cNvCxnSpPr/>
      </xdr:nvCxnSpPr>
      <xdr:spPr>
        <a:xfrm>
          <a:off x="15290800" y="139749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55739</xdr:rowOff>
    </xdr:from>
    <xdr:to>
      <xdr:col>23</xdr:col>
      <xdr:colOff>457200</xdr:colOff>
      <xdr:row>83</xdr:row>
      <xdr:rowOff>157339</xdr:rowOff>
    </xdr:to>
    <xdr:sp macro="" textlink="">
      <xdr:nvSpPr>
        <xdr:cNvPr id="260" name="フローチャート : 判断 259"/>
        <xdr:cNvSpPr/>
      </xdr:nvSpPr>
      <xdr:spPr>
        <a:xfrm>
          <a:off x="16129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142116</xdr:rowOff>
    </xdr:from>
    <xdr:ext cx="736600" cy="259045"/>
    <xdr:sp macro="" textlink="">
      <xdr:nvSpPr>
        <xdr:cNvPr id="261" name="テキスト ボックス 260"/>
        <xdr:cNvSpPr txBox="1"/>
      </xdr:nvSpPr>
      <xdr:spPr>
        <a:xfrm>
          <a:off x="15798800" y="143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87489</xdr:rowOff>
    </xdr:from>
    <xdr:to>
      <xdr:col>22</xdr:col>
      <xdr:colOff>203200</xdr:colOff>
      <xdr:row>88</xdr:row>
      <xdr:rowOff>0</xdr:rowOff>
    </xdr:to>
    <xdr:cxnSp macro="">
      <xdr:nvCxnSpPr>
        <xdr:cNvPr id="262" name="直線コネクタ 261"/>
        <xdr:cNvCxnSpPr/>
      </xdr:nvCxnSpPr>
      <xdr:spPr>
        <a:xfrm flipV="1">
          <a:off x="14401800" y="13974939"/>
          <a:ext cx="889000" cy="111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4" name="テキスト ボックス 263"/>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77611</xdr:rowOff>
    </xdr:from>
    <xdr:to>
      <xdr:col>21</xdr:col>
      <xdr:colOff>0</xdr:colOff>
      <xdr:row>88</xdr:row>
      <xdr:rowOff>0</xdr:rowOff>
    </xdr:to>
    <xdr:cxnSp macro="">
      <xdr:nvCxnSpPr>
        <xdr:cNvPr id="265" name="直線コネクタ 264"/>
        <xdr:cNvCxnSpPr/>
      </xdr:nvCxnSpPr>
      <xdr:spPr>
        <a:xfrm>
          <a:off x="13512800" y="1499376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153105</xdr:rowOff>
    </xdr:from>
    <xdr:to>
      <xdr:col>21</xdr:col>
      <xdr:colOff>50800</xdr:colOff>
      <xdr:row>90</xdr:row>
      <xdr:rowOff>83255</xdr:rowOff>
    </xdr:to>
    <xdr:sp macro="" textlink="">
      <xdr:nvSpPr>
        <xdr:cNvPr id="266" name="フローチャート : 判断 265"/>
        <xdr:cNvSpPr/>
      </xdr:nvSpPr>
      <xdr:spPr>
        <a:xfrm>
          <a:off x="14351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68032</xdr:rowOff>
    </xdr:from>
    <xdr:ext cx="762000" cy="259045"/>
    <xdr:sp macro="" textlink="">
      <xdr:nvSpPr>
        <xdr:cNvPr id="267" name="テキスト ボックス 266"/>
        <xdr:cNvSpPr txBox="1"/>
      </xdr:nvSpPr>
      <xdr:spPr>
        <a:xfrm>
          <a:off x="14020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21872</xdr:rowOff>
    </xdr:from>
    <xdr:to>
      <xdr:col>19</xdr:col>
      <xdr:colOff>533400</xdr:colOff>
      <xdr:row>90</xdr:row>
      <xdr:rowOff>123472</xdr:rowOff>
    </xdr:to>
    <xdr:sp macro="" textlink="">
      <xdr:nvSpPr>
        <xdr:cNvPr id="268" name="フローチャート : 判断 267"/>
        <xdr:cNvSpPr/>
      </xdr:nvSpPr>
      <xdr:spPr>
        <a:xfrm>
          <a:off x="13462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108249</xdr:rowOff>
    </xdr:from>
    <xdr:ext cx="762000" cy="259045"/>
    <xdr:sp macro="" textlink="">
      <xdr:nvSpPr>
        <xdr:cNvPr id="269" name="テキスト ボックス 268"/>
        <xdr:cNvSpPr txBox="1"/>
      </xdr:nvSpPr>
      <xdr:spPr>
        <a:xfrm>
          <a:off x="13131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58561</xdr:rowOff>
    </xdr:from>
    <xdr:to>
      <xdr:col>24</xdr:col>
      <xdr:colOff>609600</xdr:colOff>
      <xdr:row>84</xdr:row>
      <xdr:rowOff>160161</xdr:rowOff>
    </xdr:to>
    <xdr:sp macro="" textlink="">
      <xdr:nvSpPr>
        <xdr:cNvPr id="275" name="円/楕円 274"/>
        <xdr:cNvSpPr/>
      </xdr:nvSpPr>
      <xdr:spPr>
        <a:xfrm>
          <a:off x="169672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30638</xdr:rowOff>
    </xdr:from>
    <xdr:ext cx="762000" cy="259045"/>
    <xdr:sp macro="" textlink="">
      <xdr:nvSpPr>
        <xdr:cNvPr id="276" name="給与水準   （国との比較）該当値テキスト"/>
        <xdr:cNvSpPr txBox="1"/>
      </xdr:nvSpPr>
      <xdr:spPr>
        <a:xfrm>
          <a:off x="17106900" y="1443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76905</xdr:rowOff>
    </xdr:from>
    <xdr:to>
      <xdr:col>23</xdr:col>
      <xdr:colOff>457200</xdr:colOff>
      <xdr:row>82</xdr:row>
      <xdr:rowOff>7055</xdr:rowOff>
    </xdr:to>
    <xdr:sp macro="" textlink="">
      <xdr:nvSpPr>
        <xdr:cNvPr id="277" name="円/楕円 276"/>
        <xdr:cNvSpPr/>
      </xdr:nvSpPr>
      <xdr:spPr>
        <a:xfrm>
          <a:off x="16129000" y="139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17232</xdr:rowOff>
    </xdr:from>
    <xdr:ext cx="736600" cy="259045"/>
    <xdr:sp macro="" textlink="">
      <xdr:nvSpPr>
        <xdr:cNvPr id="278" name="テキスト ボックス 277"/>
        <xdr:cNvSpPr txBox="1"/>
      </xdr:nvSpPr>
      <xdr:spPr>
        <a:xfrm>
          <a:off x="15798800" y="13733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36689</xdr:rowOff>
    </xdr:from>
    <xdr:to>
      <xdr:col>22</xdr:col>
      <xdr:colOff>254000</xdr:colOff>
      <xdr:row>81</xdr:row>
      <xdr:rowOff>138289</xdr:rowOff>
    </xdr:to>
    <xdr:sp macro="" textlink="">
      <xdr:nvSpPr>
        <xdr:cNvPr id="279" name="円/楕円 278"/>
        <xdr:cNvSpPr/>
      </xdr:nvSpPr>
      <xdr:spPr>
        <a:xfrm>
          <a:off x="15240000" y="1392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148466</xdr:rowOff>
    </xdr:from>
    <xdr:ext cx="762000" cy="259045"/>
    <xdr:sp macro="" textlink="">
      <xdr:nvSpPr>
        <xdr:cNvPr id="280" name="テキスト ボックス 279"/>
        <xdr:cNvSpPr txBox="1"/>
      </xdr:nvSpPr>
      <xdr:spPr>
        <a:xfrm>
          <a:off x="14909800" y="1369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120650</xdr:rowOff>
    </xdr:from>
    <xdr:to>
      <xdr:col>21</xdr:col>
      <xdr:colOff>50800</xdr:colOff>
      <xdr:row>88</xdr:row>
      <xdr:rowOff>50800</xdr:rowOff>
    </xdr:to>
    <xdr:sp macro="" textlink="">
      <xdr:nvSpPr>
        <xdr:cNvPr id="281" name="円/楕円 280"/>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60977</xdr:rowOff>
    </xdr:from>
    <xdr:ext cx="762000" cy="259045"/>
    <xdr:sp macro="" textlink="">
      <xdr:nvSpPr>
        <xdr:cNvPr id="282" name="テキスト ボックス 281"/>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26811</xdr:rowOff>
    </xdr:from>
    <xdr:to>
      <xdr:col>19</xdr:col>
      <xdr:colOff>533400</xdr:colOff>
      <xdr:row>87</xdr:row>
      <xdr:rowOff>128411</xdr:rowOff>
    </xdr:to>
    <xdr:sp macro="" textlink="">
      <xdr:nvSpPr>
        <xdr:cNvPr id="283" name="円/楕円 282"/>
        <xdr:cNvSpPr/>
      </xdr:nvSpPr>
      <xdr:spPr>
        <a:xfrm>
          <a:off x="13462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138588</xdr:rowOff>
    </xdr:from>
    <xdr:ext cx="762000" cy="259045"/>
    <xdr:sp macro="" textlink="">
      <xdr:nvSpPr>
        <xdr:cNvPr id="284" name="テキスト ボックス 283"/>
        <xdr:cNvSpPr txBox="1"/>
      </xdr:nvSpPr>
      <xdr:spPr>
        <a:xfrm>
          <a:off x="13131800" y="1471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mj-ea"/>
              <a:ea typeface="+mj-ea"/>
            </a:rPr>
            <a:t>　平成</a:t>
          </a:r>
          <a:r>
            <a:rPr kumimoji="1" lang="en-US" altLang="ja-JP" sz="1050">
              <a:latin typeface="+mj-ea"/>
              <a:ea typeface="+mj-ea"/>
            </a:rPr>
            <a:t>23</a:t>
          </a:r>
          <a:r>
            <a:rPr kumimoji="1" lang="ja-JP" altLang="en-US" sz="1050">
              <a:latin typeface="+mj-ea"/>
              <a:ea typeface="+mj-ea"/>
            </a:rPr>
            <a:t>年度からの</a:t>
          </a:r>
          <a:r>
            <a:rPr kumimoji="1" lang="en-US" altLang="ja-JP" sz="1050">
              <a:latin typeface="+mj-ea"/>
              <a:ea typeface="+mj-ea"/>
            </a:rPr>
            <a:t>5</a:t>
          </a:r>
          <a:r>
            <a:rPr kumimoji="1" lang="ja-JP" altLang="en-US" sz="1050">
              <a:latin typeface="+mj-ea"/>
              <a:ea typeface="+mj-ea"/>
            </a:rPr>
            <a:t>年間を計画期間として策定した「定員適正化計画」については、平成</a:t>
          </a:r>
          <a:r>
            <a:rPr kumimoji="1" lang="en-US" altLang="ja-JP" sz="1050">
              <a:latin typeface="+mj-ea"/>
              <a:ea typeface="+mj-ea"/>
            </a:rPr>
            <a:t>27</a:t>
          </a:r>
          <a:r>
            <a:rPr kumimoji="1" lang="ja-JP" altLang="en-US" sz="1050">
              <a:latin typeface="+mj-ea"/>
              <a:ea typeface="+mj-ea"/>
            </a:rPr>
            <a:t>年</a:t>
          </a:r>
          <a:r>
            <a:rPr kumimoji="1" lang="en-US" altLang="ja-JP" sz="1050">
              <a:latin typeface="+mj-ea"/>
              <a:ea typeface="+mj-ea"/>
            </a:rPr>
            <a:t>4</a:t>
          </a:r>
          <a:r>
            <a:rPr kumimoji="1" lang="ja-JP" altLang="en-US" sz="1050">
              <a:latin typeface="+mj-ea"/>
              <a:ea typeface="+mj-ea"/>
            </a:rPr>
            <a:t>月</a:t>
          </a:r>
          <a:r>
            <a:rPr kumimoji="1" lang="en-US" altLang="ja-JP" sz="1050">
              <a:latin typeface="+mj-ea"/>
              <a:ea typeface="+mj-ea"/>
            </a:rPr>
            <a:t>1</a:t>
          </a:r>
          <a:r>
            <a:rPr kumimoji="1" lang="ja-JP" altLang="en-US" sz="1050">
              <a:latin typeface="+mj-ea"/>
              <a:ea typeface="+mj-ea"/>
            </a:rPr>
            <a:t>日の目標職員数を</a:t>
          </a:r>
          <a:r>
            <a:rPr kumimoji="1" lang="en-US" altLang="ja-JP" sz="1050">
              <a:latin typeface="+mj-ea"/>
              <a:ea typeface="+mj-ea"/>
            </a:rPr>
            <a:t>2,940</a:t>
          </a:r>
          <a:r>
            <a:rPr kumimoji="1" lang="ja-JP" altLang="en-US" sz="1050">
              <a:latin typeface="+mj-ea"/>
              <a:ea typeface="+mj-ea"/>
            </a:rPr>
            <a:t>人にしていたところ、実績職員数は</a:t>
          </a:r>
          <a:r>
            <a:rPr kumimoji="1" lang="en-US" altLang="ja-JP" sz="1050">
              <a:latin typeface="+mj-ea"/>
              <a:ea typeface="+mj-ea"/>
            </a:rPr>
            <a:t>2,779</a:t>
          </a:r>
          <a:r>
            <a:rPr kumimoji="1" lang="ja-JP" altLang="en-US" sz="1050">
              <a:latin typeface="+mj-ea"/>
              <a:ea typeface="+mj-ea"/>
            </a:rPr>
            <a:t>人となり、目標を</a:t>
          </a:r>
          <a:r>
            <a:rPr kumimoji="1" lang="en-US" altLang="ja-JP" sz="1050">
              <a:latin typeface="+mj-ea"/>
              <a:ea typeface="+mj-ea"/>
            </a:rPr>
            <a:t>161</a:t>
          </a:r>
          <a:r>
            <a:rPr kumimoji="1" lang="ja-JP" altLang="en-US" sz="1050">
              <a:latin typeface="+mj-ea"/>
              <a:ea typeface="+mj-ea"/>
            </a:rPr>
            <a:t>人超過する減員となった。その結果、人口千人当たり職員数は、減少傾向にある。</a:t>
          </a:r>
          <a:r>
            <a:rPr kumimoji="1" lang="ja-JP" altLang="ja-JP" sz="1100">
              <a:solidFill>
                <a:schemeClr val="dk1"/>
              </a:solidFill>
              <a:effectLst/>
              <a:latin typeface="+mj-ea"/>
              <a:ea typeface="+mj-ea"/>
              <a:cs typeface="+mn-cs"/>
            </a:rPr>
            <a:t>平成</a:t>
          </a:r>
          <a:r>
            <a:rPr kumimoji="1" lang="en-US" altLang="ja-JP" sz="1050">
              <a:latin typeface="+mj-ea"/>
              <a:ea typeface="+mj-ea"/>
            </a:rPr>
            <a:t>27</a:t>
          </a:r>
          <a:r>
            <a:rPr kumimoji="1" lang="ja-JP" altLang="en-US" sz="1050">
              <a:latin typeface="+mj-ea"/>
              <a:ea typeface="+mj-ea"/>
            </a:rPr>
            <a:t>年度については、前年度に比べて職員数は減少したものの、人口も減少したため、横ばいとなっている。</a:t>
          </a:r>
          <a:endParaRPr kumimoji="1" lang="en-US" altLang="ja-JP" sz="1050">
            <a:latin typeface="+mj-ea"/>
            <a:ea typeface="+mj-ea"/>
          </a:endParaRPr>
        </a:p>
        <a:p>
          <a:r>
            <a:rPr kumimoji="1" lang="ja-JP" altLang="en-US" sz="1050">
              <a:latin typeface="+mj-ea"/>
              <a:ea typeface="+mj-ea"/>
            </a:rPr>
            <a:t>　また、類似団体の平均職員数と比較した場合に、保育所や幼稚園、ごみ収集部門などの職員数が、大きく超過しており、それが原因となって、類似団体内の順位（</a:t>
          </a:r>
          <a:r>
            <a:rPr kumimoji="1" lang="en-US" altLang="ja-JP" sz="1050">
              <a:latin typeface="+mj-ea"/>
              <a:ea typeface="+mj-ea"/>
            </a:rPr>
            <a:t>38/45</a:t>
          </a:r>
          <a:r>
            <a:rPr kumimoji="1" lang="ja-JP" altLang="en-US" sz="1050">
              <a:latin typeface="+mj-ea"/>
              <a:ea typeface="+mj-ea"/>
            </a:rPr>
            <a:t>）が低くなっている。保育所や幼稚園、ごみ収集部門については、直営の比率が高いため、民間委託の拡大や、効率的な組織運営による職員の適正配置を進め、更なる適正化に取り組んでいる。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113454</xdr:rowOff>
    </xdr:from>
    <xdr:to>
      <xdr:col>24</xdr:col>
      <xdr:colOff>558800</xdr:colOff>
      <xdr:row>65</xdr:row>
      <xdr:rowOff>165523</xdr:rowOff>
    </xdr:to>
    <xdr:cxnSp macro="">
      <xdr:nvCxnSpPr>
        <xdr:cNvPr id="314" name="直線コネクタ 313"/>
        <xdr:cNvCxnSpPr/>
      </xdr:nvCxnSpPr>
      <xdr:spPr>
        <a:xfrm flipV="1">
          <a:off x="17018000" y="9886104"/>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137600</xdr:rowOff>
    </xdr:from>
    <xdr:ext cx="762000" cy="259045"/>
    <xdr:sp macro="" textlink="">
      <xdr:nvSpPr>
        <xdr:cNvPr id="315" name="定員管理の状況最小値テキスト"/>
        <xdr:cNvSpPr txBox="1"/>
      </xdr:nvSpPr>
      <xdr:spPr>
        <a:xfrm>
          <a:off x="17106900" y="112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65</xdr:row>
      <xdr:rowOff>165523</xdr:rowOff>
    </xdr:from>
    <xdr:to>
      <xdr:col>24</xdr:col>
      <xdr:colOff>647700</xdr:colOff>
      <xdr:row>65</xdr:row>
      <xdr:rowOff>165523</xdr:rowOff>
    </xdr:to>
    <xdr:cxnSp macro="">
      <xdr:nvCxnSpPr>
        <xdr:cNvPr id="316" name="直線コネクタ 315"/>
        <xdr:cNvCxnSpPr/>
      </xdr:nvCxnSpPr>
      <xdr:spPr>
        <a:xfrm>
          <a:off x="16929100" y="1130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28381</xdr:rowOff>
    </xdr:from>
    <xdr:ext cx="762000" cy="259045"/>
    <xdr:sp macro="" textlink="">
      <xdr:nvSpPr>
        <xdr:cNvPr id="317" name="定員管理の状況最大値テキスト"/>
        <xdr:cNvSpPr txBox="1"/>
      </xdr:nvSpPr>
      <xdr:spPr>
        <a:xfrm>
          <a:off x="17106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24</xdr:col>
      <xdr:colOff>469900</xdr:colOff>
      <xdr:row>57</xdr:row>
      <xdr:rowOff>113454</xdr:rowOff>
    </xdr:from>
    <xdr:to>
      <xdr:col>24</xdr:col>
      <xdr:colOff>647700</xdr:colOff>
      <xdr:row>57</xdr:row>
      <xdr:rowOff>113454</xdr:rowOff>
    </xdr:to>
    <xdr:cxnSp macro="">
      <xdr:nvCxnSpPr>
        <xdr:cNvPr id="318" name="直線コネクタ 317"/>
        <xdr:cNvCxnSpPr/>
      </xdr:nvCxnSpPr>
      <xdr:spPr>
        <a:xfrm>
          <a:off x="16929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132927</xdr:rowOff>
    </xdr:from>
    <xdr:to>
      <xdr:col>24</xdr:col>
      <xdr:colOff>558800</xdr:colOff>
      <xdr:row>62</xdr:row>
      <xdr:rowOff>132927</xdr:rowOff>
    </xdr:to>
    <xdr:cxnSp macro="">
      <xdr:nvCxnSpPr>
        <xdr:cNvPr id="319" name="直線コネクタ 318"/>
        <xdr:cNvCxnSpPr/>
      </xdr:nvCxnSpPr>
      <xdr:spPr>
        <a:xfrm>
          <a:off x="16179800" y="107628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123842</xdr:rowOff>
    </xdr:from>
    <xdr:ext cx="762000" cy="259045"/>
    <xdr:sp macro="" textlink="">
      <xdr:nvSpPr>
        <xdr:cNvPr id="320" name="定員管理の状況平均値テキスト"/>
        <xdr:cNvSpPr txBox="1"/>
      </xdr:nvSpPr>
      <xdr:spPr>
        <a:xfrm>
          <a:off x="17106900" y="10239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107315</xdr:rowOff>
    </xdr:from>
    <xdr:to>
      <xdr:col>24</xdr:col>
      <xdr:colOff>609600</xdr:colOff>
      <xdr:row>61</xdr:row>
      <xdr:rowOff>37465</xdr:rowOff>
    </xdr:to>
    <xdr:sp macro="" textlink="">
      <xdr:nvSpPr>
        <xdr:cNvPr id="321" name="フローチャート : 判断 320"/>
        <xdr:cNvSpPr/>
      </xdr:nvSpPr>
      <xdr:spPr>
        <a:xfrm>
          <a:off x="169672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132927</xdr:rowOff>
    </xdr:from>
    <xdr:to>
      <xdr:col>23</xdr:col>
      <xdr:colOff>406400</xdr:colOff>
      <xdr:row>63</xdr:row>
      <xdr:rowOff>17780</xdr:rowOff>
    </xdr:to>
    <xdr:cxnSp macro="">
      <xdr:nvCxnSpPr>
        <xdr:cNvPr id="322" name="直線コネクタ 321"/>
        <xdr:cNvCxnSpPr/>
      </xdr:nvCxnSpPr>
      <xdr:spPr>
        <a:xfrm flipV="1">
          <a:off x="15290800" y="107628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119380</xdr:rowOff>
    </xdr:from>
    <xdr:to>
      <xdr:col>23</xdr:col>
      <xdr:colOff>457200</xdr:colOff>
      <xdr:row>61</xdr:row>
      <xdr:rowOff>49530</xdr:rowOff>
    </xdr:to>
    <xdr:sp macro="" textlink="">
      <xdr:nvSpPr>
        <xdr:cNvPr id="323" name="フローチャート : 判断 322"/>
        <xdr:cNvSpPr/>
      </xdr:nvSpPr>
      <xdr:spPr>
        <a:xfrm>
          <a:off x="16129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59707</xdr:rowOff>
    </xdr:from>
    <xdr:ext cx="736600" cy="259045"/>
    <xdr:sp macro="" textlink="">
      <xdr:nvSpPr>
        <xdr:cNvPr id="324" name="テキスト ボックス 323"/>
        <xdr:cNvSpPr txBox="1"/>
      </xdr:nvSpPr>
      <xdr:spPr>
        <a:xfrm>
          <a:off x="15798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17780</xdr:rowOff>
    </xdr:from>
    <xdr:to>
      <xdr:col>22</xdr:col>
      <xdr:colOff>203200</xdr:colOff>
      <xdr:row>63</xdr:row>
      <xdr:rowOff>82127</xdr:rowOff>
    </xdr:to>
    <xdr:cxnSp macro="">
      <xdr:nvCxnSpPr>
        <xdr:cNvPr id="325" name="直線コネクタ 324"/>
        <xdr:cNvCxnSpPr/>
      </xdr:nvCxnSpPr>
      <xdr:spPr>
        <a:xfrm flipV="1">
          <a:off x="14401800" y="1081913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6" name="フローチャート : 判断 325"/>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63729</xdr:rowOff>
    </xdr:from>
    <xdr:ext cx="762000" cy="259045"/>
    <xdr:sp macro="" textlink="">
      <xdr:nvSpPr>
        <xdr:cNvPr id="327" name="テキスト ボックス 326"/>
        <xdr:cNvSpPr txBox="1"/>
      </xdr:nvSpPr>
      <xdr:spPr>
        <a:xfrm>
          <a:off x="14909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82127</xdr:rowOff>
    </xdr:from>
    <xdr:to>
      <xdr:col>21</xdr:col>
      <xdr:colOff>0</xdr:colOff>
      <xdr:row>63</xdr:row>
      <xdr:rowOff>130387</xdr:rowOff>
    </xdr:to>
    <xdr:cxnSp macro="">
      <xdr:nvCxnSpPr>
        <xdr:cNvPr id="328" name="直線コネクタ 327"/>
        <xdr:cNvCxnSpPr/>
      </xdr:nvCxnSpPr>
      <xdr:spPr>
        <a:xfrm flipV="1">
          <a:off x="13512800" y="1088347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29" name="フローチャート : 判断 328"/>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63729</xdr:rowOff>
    </xdr:from>
    <xdr:ext cx="762000" cy="259045"/>
    <xdr:sp macro="" textlink="">
      <xdr:nvSpPr>
        <xdr:cNvPr id="330" name="テキスト ボックス 329"/>
        <xdr:cNvSpPr txBox="1"/>
      </xdr:nvSpPr>
      <xdr:spPr>
        <a:xfrm>
          <a:off x="14020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4233</xdr:rowOff>
    </xdr:from>
    <xdr:to>
      <xdr:col>19</xdr:col>
      <xdr:colOff>533400</xdr:colOff>
      <xdr:row>61</xdr:row>
      <xdr:rowOff>105833</xdr:rowOff>
    </xdr:to>
    <xdr:sp macro="" textlink="">
      <xdr:nvSpPr>
        <xdr:cNvPr id="331" name="フローチャート : 判断 330"/>
        <xdr:cNvSpPr/>
      </xdr:nvSpPr>
      <xdr:spPr>
        <a:xfrm>
          <a:off x="13462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116010</xdr:rowOff>
    </xdr:from>
    <xdr:ext cx="762000" cy="259045"/>
    <xdr:sp macro="" textlink="">
      <xdr:nvSpPr>
        <xdr:cNvPr id="332" name="テキスト ボックス 331"/>
        <xdr:cNvSpPr txBox="1"/>
      </xdr:nvSpPr>
      <xdr:spPr>
        <a:xfrm>
          <a:off x="13131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82127</xdr:rowOff>
    </xdr:from>
    <xdr:to>
      <xdr:col>24</xdr:col>
      <xdr:colOff>609600</xdr:colOff>
      <xdr:row>63</xdr:row>
      <xdr:rowOff>12277</xdr:rowOff>
    </xdr:to>
    <xdr:sp macro="" textlink="">
      <xdr:nvSpPr>
        <xdr:cNvPr id="338" name="円/楕円 337"/>
        <xdr:cNvSpPr/>
      </xdr:nvSpPr>
      <xdr:spPr>
        <a:xfrm>
          <a:off x="16967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54204</xdr:rowOff>
    </xdr:from>
    <xdr:ext cx="762000" cy="259045"/>
    <xdr:sp macro="" textlink="">
      <xdr:nvSpPr>
        <xdr:cNvPr id="339" name="定員管理の状況該当値テキスト"/>
        <xdr:cNvSpPr txBox="1"/>
      </xdr:nvSpPr>
      <xdr:spPr>
        <a:xfrm>
          <a:off x="17106900" y="1068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82127</xdr:rowOff>
    </xdr:from>
    <xdr:to>
      <xdr:col>23</xdr:col>
      <xdr:colOff>457200</xdr:colOff>
      <xdr:row>63</xdr:row>
      <xdr:rowOff>12277</xdr:rowOff>
    </xdr:to>
    <xdr:sp macro="" textlink="">
      <xdr:nvSpPr>
        <xdr:cNvPr id="340" name="円/楕円 339"/>
        <xdr:cNvSpPr/>
      </xdr:nvSpPr>
      <xdr:spPr>
        <a:xfrm>
          <a:off x="16129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168504</xdr:rowOff>
    </xdr:from>
    <xdr:ext cx="736600" cy="259045"/>
    <xdr:sp macro="" textlink="">
      <xdr:nvSpPr>
        <xdr:cNvPr id="341" name="テキスト ボックス 340"/>
        <xdr:cNvSpPr txBox="1"/>
      </xdr:nvSpPr>
      <xdr:spPr>
        <a:xfrm>
          <a:off x="15798800" y="1079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138430</xdr:rowOff>
    </xdr:from>
    <xdr:to>
      <xdr:col>22</xdr:col>
      <xdr:colOff>254000</xdr:colOff>
      <xdr:row>63</xdr:row>
      <xdr:rowOff>68580</xdr:rowOff>
    </xdr:to>
    <xdr:sp macro="" textlink="">
      <xdr:nvSpPr>
        <xdr:cNvPr id="342" name="円/楕円 341"/>
        <xdr:cNvSpPr/>
      </xdr:nvSpPr>
      <xdr:spPr>
        <a:xfrm>
          <a:off x="15240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53357</xdr:rowOff>
    </xdr:from>
    <xdr:ext cx="762000" cy="259045"/>
    <xdr:sp macro="" textlink="">
      <xdr:nvSpPr>
        <xdr:cNvPr id="343" name="テキスト ボックス 342"/>
        <xdr:cNvSpPr txBox="1"/>
      </xdr:nvSpPr>
      <xdr:spPr>
        <a:xfrm>
          <a:off x="14909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31327</xdr:rowOff>
    </xdr:from>
    <xdr:to>
      <xdr:col>21</xdr:col>
      <xdr:colOff>50800</xdr:colOff>
      <xdr:row>63</xdr:row>
      <xdr:rowOff>132927</xdr:rowOff>
    </xdr:to>
    <xdr:sp macro="" textlink="">
      <xdr:nvSpPr>
        <xdr:cNvPr id="344" name="円/楕円 343"/>
        <xdr:cNvSpPr/>
      </xdr:nvSpPr>
      <xdr:spPr>
        <a:xfrm>
          <a:off x="14351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117704</xdr:rowOff>
    </xdr:from>
    <xdr:ext cx="762000" cy="259045"/>
    <xdr:sp macro="" textlink="">
      <xdr:nvSpPr>
        <xdr:cNvPr id="345" name="テキスト ボックス 344"/>
        <xdr:cNvSpPr txBox="1"/>
      </xdr:nvSpPr>
      <xdr:spPr>
        <a:xfrm>
          <a:off x="14020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79587</xdr:rowOff>
    </xdr:from>
    <xdr:to>
      <xdr:col>19</xdr:col>
      <xdr:colOff>533400</xdr:colOff>
      <xdr:row>64</xdr:row>
      <xdr:rowOff>9737</xdr:rowOff>
    </xdr:to>
    <xdr:sp macro="" textlink="">
      <xdr:nvSpPr>
        <xdr:cNvPr id="346" name="円/楕円 345"/>
        <xdr:cNvSpPr/>
      </xdr:nvSpPr>
      <xdr:spPr>
        <a:xfrm>
          <a:off x="13462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165964</xdr:rowOff>
    </xdr:from>
    <xdr:ext cx="762000" cy="259045"/>
    <xdr:sp macro="" textlink="">
      <xdr:nvSpPr>
        <xdr:cNvPr id="347" name="テキスト ボックス 346"/>
        <xdr:cNvSpPr txBox="1"/>
      </xdr:nvSpPr>
      <xdr:spPr>
        <a:xfrm>
          <a:off x="13131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en-US" sz="1300">
              <a:solidFill>
                <a:schemeClr val="dk1"/>
              </a:solidFill>
              <a:effectLst/>
              <a:latin typeface="+mj-ea"/>
              <a:ea typeface="+mj-ea"/>
              <a:cs typeface="+mn-cs"/>
            </a:rPr>
            <a:t>実質公債費比率については、</a:t>
          </a:r>
          <a:r>
            <a:rPr kumimoji="1" lang="en-US" altLang="ja-JP" sz="1300">
              <a:solidFill>
                <a:schemeClr val="dk1"/>
              </a:solidFill>
              <a:effectLst/>
              <a:latin typeface="+mj-ea"/>
              <a:ea typeface="+mj-ea"/>
              <a:cs typeface="+mn-cs"/>
            </a:rPr>
            <a:t>3</a:t>
          </a:r>
          <a:r>
            <a:rPr kumimoji="1" lang="ja-JP" altLang="en-US" sz="1300">
              <a:solidFill>
                <a:schemeClr val="dk1"/>
              </a:solidFill>
              <a:effectLst/>
              <a:latin typeface="+mj-ea"/>
              <a:ea typeface="+mj-ea"/>
              <a:cs typeface="+mn-cs"/>
            </a:rPr>
            <a:t>か年平均で</a:t>
          </a:r>
          <a:r>
            <a:rPr kumimoji="1" lang="en-US" altLang="ja-JP" sz="1300">
              <a:solidFill>
                <a:schemeClr val="dk1"/>
              </a:solidFill>
              <a:effectLst/>
              <a:latin typeface="+mj-ea"/>
              <a:ea typeface="+mj-ea"/>
              <a:cs typeface="+mn-cs"/>
            </a:rPr>
            <a:t>13.4</a:t>
          </a:r>
          <a:r>
            <a:rPr kumimoji="1" lang="ja-JP" altLang="en-US" sz="1300">
              <a:solidFill>
                <a:schemeClr val="dk1"/>
              </a:solidFill>
              <a:effectLst/>
              <a:latin typeface="+mj-ea"/>
              <a:ea typeface="+mj-ea"/>
              <a:cs typeface="+mn-cs"/>
            </a:rPr>
            <a:t>％となり、前年度比</a:t>
          </a:r>
          <a:r>
            <a:rPr kumimoji="1" lang="en-US" altLang="ja-JP" sz="1300">
              <a:solidFill>
                <a:schemeClr val="dk1"/>
              </a:solidFill>
              <a:effectLst/>
              <a:latin typeface="+mj-ea"/>
              <a:ea typeface="+mj-ea"/>
              <a:cs typeface="+mn-cs"/>
            </a:rPr>
            <a:t>0.1</a:t>
          </a:r>
          <a:r>
            <a:rPr kumimoji="1" lang="ja-JP" altLang="en-US" sz="1300">
              <a:solidFill>
                <a:schemeClr val="dk1"/>
              </a:solidFill>
              <a:effectLst/>
              <a:latin typeface="+mj-ea"/>
              <a:ea typeface="+mj-ea"/>
              <a:cs typeface="+mn-cs"/>
            </a:rPr>
            <a:t>ポイント悪化したものの、単年度では、</a:t>
          </a:r>
          <a:r>
            <a:rPr kumimoji="1" lang="en-US" altLang="ja-JP" sz="1300">
              <a:solidFill>
                <a:schemeClr val="dk1"/>
              </a:solidFill>
              <a:effectLst/>
              <a:latin typeface="+mj-ea"/>
              <a:ea typeface="+mj-ea"/>
              <a:cs typeface="+mn-cs"/>
            </a:rPr>
            <a:t>13.3</a:t>
          </a:r>
          <a:r>
            <a:rPr kumimoji="1" lang="ja-JP" altLang="en-US" sz="1300">
              <a:solidFill>
                <a:schemeClr val="dk1"/>
              </a:solidFill>
              <a:effectLst/>
              <a:latin typeface="+mj-ea"/>
              <a:ea typeface="+mj-ea"/>
              <a:cs typeface="+mn-cs"/>
            </a:rPr>
            <a:t>％と前年度と同じ値となった。</a:t>
          </a:r>
        </a:p>
        <a:p>
          <a:r>
            <a:rPr kumimoji="1" lang="ja-JP" altLang="en-US" sz="1300">
              <a:solidFill>
                <a:schemeClr val="dk1"/>
              </a:solidFill>
              <a:effectLst/>
              <a:latin typeface="+mj-ea"/>
              <a:ea typeface="+mj-ea"/>
              <a:cs typeface="+mn-cs"/>
            </a:rPr>
            <a:t>　主な要因としては、元利償還金は減少したものの、ダム建設事業償還の終了などにより、控除項目である基準財政需要額算入額が減少したことなどがあげられる。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165100</xdr:rowOff>
    </xdr:to>
    <xdr:cxnSp macro="">
      <xdr:nvCxnSpPr>
        <xdr:cNvPr id="374" name="直線コネクタ 373"/>
        <xdr:cNvCxnSpPr/>
      </xdr:nvCxnSpPr>
      <xdr:spPr>
        <a:xfrm flipV="1">
          <a:off x="17018000" y="611632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75"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76" name="直線コネクタ 375"/>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7"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8" name="直線コネクタ 377"/>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1016</xdr:rowOff>
    </xdr:from>
    <xdr:to>
      <xdr:col>24</xdr:col>
      <xdr:colOff>558800</xdr:colOff>
      <xdr:row>44</xdr:row>
      <xdr:rowOff>10668</xdr:rowOff>
    </xdr:to>
    <xdr:cxnSp macro="">
      <xdr:nvCxnSpPr>
        <xdr:cNvPr id="379" name="直線コネクタ 378"/>
        <xdr:cNvCxnSpPr/>
      </xdr:nvCxnSpPr>
      <xdr:spPr>
        <a:xfrm>
          <a:off x="16179800" y="754481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15511</xdr:rowOff>
    </xdr:from>
    <xdr:ext cx="762000" cy="259045"/>
    <xdr:sp macro="" textlink="">
      <xdr:nvSpPr>
        <xdr:cNvPr id="380" name="公債費負担の状況平均値テキスト"/>
        <xdr:cNvSpPr txBox="1"/>
      </xdr:nvSpPr>
      <xdr:spPr>
        <a:xfrm>
          <a:off x="17106900" y="670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381" name="フローチャート : 判断 380"/>
        <xdr:cNvSpPr/>
      </xdr:nvSpPr>
      <xdr:spPr>
        <a:xfrm>
          <a:off x="169672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1016</xdr:rowOff>
    </xdr:from>
    <xdr:to>
      <xdr:col>23</xdr:col>
      <xdr:colOff>406400</xdr:colOff>
      <xdr:row>44</xdr:row>
      <xdr:rowOff>10668</xdr:rowOff>
    </xdr:to>
    <xdr:cxnSp macro="">
      <xdr:nvCxnSpPr>
        <xdr:cNvPr id="382" name="直線コネクタ 381"/>
        <xdr:cNvCxnSpPr/>
      </xdr:nvCxnSpPr>
      <xdr:spPr>
        <a:xfrm flipV="1">
          <a:off x="15290800" y="75448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56896</xdr:rowOff>
    </xdr:from>
    <xdr:to>
      <xdr:col>23</xdr:col>
      <xdr:colOff>457200</xdr:colOff>
      <xdr:row>40</xdr:row>
      <xdr:rowOff>158496</xdr:rowOff>
    </xdr:to>
    <xdr:sp macro="" textlink="">
      <xdr:nvSpPr>
        <xdr:cNvPr id="383" name="フローチャート : 判断 382"/>
        <xdr:cNvSpPr/>
      </xdr:nvSpPr>
      <xdr:spPr>
        <a:xfrm>
          <a:off x="16129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168673</xdr:rowOff>
    </xdr:from>
    <xdr:ext cx="736600" cy="259045"/>
    <xdr:sp macro="" textlink="">
      <xdr:nvSpPr>
        <xdr:cNvPr id="384" name="テキスト ボックス 383"/>
        <xdr:cNvSpPr txBox="1"/>
      </xdr:nvSpPr>
      <xdr:spPr>
        <a:xfrm>
          <a:off x="15798800" y="668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10668</xdr:rowOff>
    </xdr:from>
    <xdr:to>
      <xdr:col>22</xdr:col>
      <xdr:colOff>203200</xdr:colOff>
      <xdr:row>44</xdr:row>
      <xdr:rowOff>20320</xdr:rowOff>
    </xdr:to>
    <xdr:cxnSp macro="">
      <xdr:nvCxnSpPr>
        <xdr:cNvPr id="385" name="直線コネクタ 384"/>
        <xdr:cNvCxnSpPr/>
      </xdr:nvCxnSpPr>
      <xdr:spPr>
        <a:xfrm flipV="1">
          <a:off x="14401800" y="75544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134112</xdr:rowOff>
    </xdr:from>
    <xdr:to>
      <xdr:col>22</xdr:col>
      <xdr:colOff>254000</xdr:colOff>
      <xdr:row>41</xdr:row>
      <xdr:rowOff>64262</xdr:rowOff>
    </xdr:to>
    <xdr:sp macro="" textlink="">
      <xdr:nvSpPr>
        <xdr:cNvPr id="386" name="フローチャート : 判断 385"/>
        <xdr:cNvSpPr/>
      </xdr:nvSpPr>
      <xdr:spPr>
        <a:xfrm>
          <a:off x="15240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74439</xdr:rowOff>
    </xdr:from>
    <xdr:ext cx="762000" cy="259045"/>
    <xdr:sp macro="" textlink="">
      <xdr:nvSpPr>
        <xdr:cNvPr id="387" name="テキスト ボックス 386"/>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20320</xdr:rowOff>
    </xdr:from>
    <xdr:to>
      <xdr:col>21</xdr:col>
      <xdr:colOff>0</xdr:colOff>
      <xdr:row>44</xdr:row>
      <xdr:rowOff>68580</xdr:rowOff>
    </xdr:to>
    <xdr:cxnSp macro="">
      <xdr:nvCxnSpPr>
        <xdr:cNvPr id="388" name="直線コネクタ 387"/>
        <xdr:cNvCxnSpPr/>
      </xdr:nvCxnSpPr>
      <xdr:spPr>
        <a:xfrm flipV="1">
          <a:off x="13512800" y="75641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10922</xdr:rowOff>
    </xdr:from>
    <xdr:to>
      <xdr:col>21</xdr:col>
      <xdr:colOff>50800</xdr:colOff>
      <xdr:row>41</xdr:row>
      <xdr:rowOff>112522</xdr:rowOff>
    </xdr:to>
    <xdr:sp macro="" textlink="">
      <xdr:nvSpPr>
        <xdr:cNvPr id="389" name="フローチャート : 判断 388"/>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122699</xdr:rowOff>
    </xdr:from>
    <xdr:ext cx="762000" cy="259045"/>
    <xdr:sp macro="" textlink="">
      <xdr:nvSpPr>
        <xdr:cNvPr id="390" name="テキスト ボックス 389"/>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92" name="テキスト ボックス 391"/>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131318</xdr:rowOff>
    </xdr:from>
    <xdr:to>
      <xdr:col>24</xdr:col>
      <xdr:colOff>609600</xdr:colOff>
      <xdr:row>44</xdr:row>
      <xdr:rowOff>61468</xdr:rowOff>
    </xdr:to>
    <xdr:sp macro="" textlink="">
      <xdr:nvSpPr>
        <xdr:cNvPr id="398" name="円/楕円 397"/>
        <xdr:cNvSpPr/>
      </xdr:nvSpPr>
      <xdr:spPr>
        <a:xfrm>
          <a:off x="16967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103395</xdr:rowOff>
    </xdr:from>
    <xdr:ext cx="762000" cy="259045"/>
    <xdr:sp macro="" textlink="">
      <xdr:nvSpPr>
        <xdr:cNvPr id="399" name="公債費負担の状況該当値テキスト"/>
        <xdr:cNvSpPr txBox="1"/>
      </xdr:nvSpPr>
      <xdr:spPr>
        <a:xfrm>
          <a:off x="17106900" y="747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121666</xdr:rowOff>
    </xdr:from>
    <xdr:to>
      <xdr:col>23</xdr:col>
      <xdr:colOff>457200</xdr:colOff>
      <xdr:row>44</xdr:row>
      <xdr:rowOff>51816</xdr:rowOff>
    </xdr:to>
    <xdr:sp macro="" textlink="">
      <xdr:nvSpPr>
        <xdr:cNvPr id="400" name="円/楕円 399"/>
        <xdr:cNvSpPr/>
      </xdr:nvSpPr>
      <xdr:spPr>
        <a:xfrm>
          <a:off x="16129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36593</xdr:rowOff>
    </xdr:from>
    <xdr:ext cx="736600" cy="259045"/>
    <xdr:sp macro="" textlink="">
      <xdr:nvSpPr>
        <xdr:cNvPr id="401" name="テキスト ボックス 400"/>
        <xdr:cNvSpPr txBox="1"/>
      </xdr:nvSpPr>
      <xdr:spPr>
        <a:xfrm>
          <a:off x="15798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131318</xdr:rowOff>
    </xdr:from>
    <xdr:to>
      <xdr:col>22</xdr:col>
      <xdr:colOff>254000</xdr:colOff>
      <xdr:row>44</xdr:row>
      <xdr:rowOff>61468</xdr:rowOff>
    </xdr:to>
    <xdr:sp macro="" textlink="">
      <xdr:nvSpPr>
        <xdr:cNvPr id="402" name="円/楕円 401"/>
        <xdr:cNvSpPr/>
      </xdr:nvSpPr>
      <xdr:spPr>
        <a:xfrm>
          <a:off x="15240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46245</xdr:rowOff>
    </xdr:from>
    <xdr:ext cx="762000" cy="259045"/>
    <xdr:sp macro="" textlink="">
      <xdr:nvSpPr>
        <xdr:cNvPr id="403" name="テキスト ボックス 402"/>
        <xdr:cNvSpPr txBox="1"/>
      </xdr:nvSpPr>
      <xdr:spPr>
        <a:xfrm>
          <a:off x="14909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140970</xdr:rowOff>
    </xdr:from>
    <xdr:to>
      <xdr:col>21</xdr:col>
      <xdr:colOff>50800</xdr:colOff>
      <xdr:row>44</xdr:row>
      <xdr:rowOff>71120</xdr:rowOff>
    </xdr:to>
    <xdr:sp macro="" textlink="">
      <xdr:nvSpPr>
        <xdr:cNvPr id="404" name="円/楕円 403"/>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55897</xdr:rowOff>
    </xdr:from>
    <xdr:ext cx="762000" cy="259045"/>
    <xdr:sp macro="" textlink="">
      <xdr:nvSpPr>
        <xdr:cNvPr id="405" name="テキスト ボックス 404"/>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17780</xdr:rowOff>
    </xdr:from>
    <xdr:to>
      <xdr:col>19</xdr:col>
      <xdr:colOff>533400</xdr:colOff>
      <xdr:row>44</xdr:row>
      <xdr:rowOff>119380</xdr:rowOff>
    </xdr:to>
    <xdr:sp macro="" textlink="">
      <xdr:nvSpPr>
        <xdr:cNvPr id="406" name="円/楕円 405"/>
        <xdr:cNvSpPr/>
      </xdr:nvSpPr>
      <xdr:spPr>
        <a:xfrm>
          <a:off x="13462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104157</xdr:rowOff>
    </xdr:from>
    <xdr:ext cx="762000" cy="259045"/>
    <xdr:sp macro="" textlink="">
      <xdr:nvSpPr>
        <xdr:cNvPr id="407" name="テキスト ボックス 406"/>
        <xdr:cNvSpPr txBox="1"/>
      </xdr:nvSpPr>
      <xdr:spPr>
        <a:xfrm>
          <a:off x="13131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[171.5%]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mn-lt"/>
              <a:ea typeface="+mn-ea"/>
              <a:cs typeface="+mn-cs"/>
            </a:rPr>
            <a:t> 　将来負担比率については、</a:t>
          </a:r>
          <a:r>
            <a:rPr kumimoji="1" lang="en-US" altLang="ja-JP" sz="1300" b="0" i="0" baseline="0">
              <a:solidFill>
                <a:schemeClr val="dk1"/>
              </a:solidFill>
              <a:effectLst/>
              <a:latin typeface="+mn-lt"/>
              <a:ea typeface="+mn-ea"/>
              <a:cs typeface="+mn-cs"/>
            </a:rPr>
            <a:t>171.5</a:t>
          </a:r>
          <a:r>
            <a:rPr kumimoji="1" lang="ja-JP" altLang="en-US" sz="1300" b="0" i="0" baseline="0">
              <a:solidFill>
                <a:schemeClr val="dk1"/>
              </a:solidFill>
              <a:effectLst/>
              <a:latin typeface="+mn-lt"/>
              <a:ea typeface="+mn-ea"/>
              <a:cs typeface="+mn-cs"/>
            </a:rPr>
            <a:t>％となり、前年度比</a:t>
          </a:r>
          <a:r>
            <a:rPr kumimoji="1" lang="en-US" altLang="ja-JP" sz="1300" b="0" i="0" baseline="0">
              <a:solidFill>
                <a:schemeClr val="dk1"/>
              </a:solidFill>
              <a:effectLst/>
              <a:latin typeface="+mn-lt"/>
              <a:ea typeface="+mn-ea"/>
              <a:cs typeface="+mn-cs"/>
            </a:rPr>
            <a:t>11.4</a:t>
          </a:r>
          <a:r>
            <a:rPr kumimoji="1" lang="ja-JP" altLang="en-US" sz="1300" b="0" i="0" baseline="0">
              <a:solidFill>
                <a:schemeClr val="dk1"/>
              </a:solidFill>
              <a:effectLst/>
              <a:latin typeface="+mn-lt"/>
              <a:ea typeface="+mn-ea"/>
              <a:cs typeface="+mn-cs"/>
            </a:rPr>
            <a:t>ポイントの改善となった。</a:t>
          </a:r>
        </a:p>
        <a:p>
          <a:pPr eaLnBrk="1" fontAlgn="auto" latinLnBrk="0" hangingPunct="1"/>
          <a:r>
            <a:rPr kumimoji="1" lang="ja-JP" altLang="en-US" sz="1300" b="0" i="0" baseline="0">
              <a:solidFill>
                <a:schemeClr val="dk1"/>
              </a:solidFill>
              <a:effectLst/>
              <a:latin typeface="+mn-lt"/>
              <a:ea typeface="+mn-ea"/>
              <a:cs typeface="+mn-cs"/>
            </a:rPr>
            <a:t>　主な要因として、控除額については、充当可能特定財源見込額の減少などにより減少したものの、分子となる将来負担額については、地方債現在高、退職手当負担見込額、及び公営企業債等繰入見込額の減少により、分子総額では大きく減額したためであ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21</xdr:row>
      <xdr:rowOff>5874</xdr:rowOff>
    </xdr:to>
    <xdr:cxnSp macro="">
      <xdr:nvCxnSpPr>
        <xdr:cNvPr id="432" name="直線コネクタ 431"/>
        <xdr:cNvCxnSpPr/>
      </xdr:nvCxnSpPr>
      <xdr:spPr>
        <a:xfrm flipV="1">
          <a:off x="17018000" y="2571750"/>
          <a:ext cx="0" cy="1034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149401</xdr:rowOff>
    </xdr:from>
    <xdr:ext cx="762000" cy="259045"/>
    <xdr:sp macro="" textlink="">
      <xdr:nvSpPr>
        <xdr:cNvPr id="433" name="将来負担の状況最小値テキスト"/>
        <xdr:cNvSpPr txBox="1"/>
      </xdr:nvSpPr>
      <xdr:spPr>
        <a:xfrm>
          <a:off x="17106900" y="3578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171.5</a:t>
          </a:r>
          <a:endParaRPr kumimoji="1" lang="ja-JP" altLang="en-US" sz="1000" b="1">
            <a:latin typeface="ＭＳ Ｐゴシック"/>
          </a:endParaRPr>
        </a:p>
      </xdr:txBody>
    </xdr:sp>
    <xdr:clientData/>
  </xdr:oneCellAnchor>
  <xdr:twoCellAnchor>
    <xdr:from>
      <xdr:col>24</xdr:col>
      <xdr:colOff>469900</xdr:colOff>
      <xdr:row>21</xdr:row>
      <xdr:rowOff>5874</xdr:rowOff>
    </xdr:from>
    <xdr:to>
      <xdr:col>24</xdr:col>
      <xdr:colOff>647700</xdr:colOff>
      <xdr:row>21</xdr:row>
      <xdr:rowOff>5874</xdr:rowOff>
    </xdr:to>
    <xdr:cxnSp macro="">
      <xdr:nvCxnSpPr>
        <xdr:cNvPr id="434" name="直線コネクタ 433"/>
        <xdr:cNvCxnSpPr/>
      </xdr:nvCxnSpPr>
      <xdr:spPr>
        <a:xfrm>
          <a:off x="16929100" y="360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5"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5874</xdr:rowOff>
    </xdr:from>
    <xdr:to>
      <xdr:col>24</xdr:col>
      <xdr:colOff>558800</xdr:colOff>
      <xdr:row>21</xdr:row>
      <xdr:rowOff>74644</xdr:rowOff>
    </xdr:to>
    <xdr:cxnSp macro="">
      <xdr:nvCxnSpPr>
        <xdr:cNvPr id="437" name="直線コネクタ 436"/>
        <xdr:cNvCxnSpPr/>
      </xdr:nvCxnSpPr>
      <xdr:spPr>
        <a:xfrm flipV="1">
          <a:off x="16179800" y="3606324"/>
          <a:ext cx="838200" cy="6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44022</xdr:rowOff>
    </xdr:from>
    <xdr:ext cx="762000" cy="259045"/>
    <xdr:sp macro="" textlink="">
      <xdr:nvSpPr>
        <xdr:cNvPr id="438" name="将来負担の状況平均値テキスト"/>
        <xdr:cNvSpPr txBox="1"/>
      </xdr:nvSpPr>
      <xdr:spPr>
        <a:xfrm>
          <a:off x="17106900" y="2615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27495</xdr:rowOff>
    </xdr:from>
    <xdr:to>
      <xdr:col>24</xdr:col>
      <xdr:colOff>609600</xdr:colOff>
      <xdr:row>16</xdr:row>
      <xdr:rowOff>129095</xdr:rowOff>
    </xdr:to>
    <xdr:sp macro="" textlink="">
      <xdr:nvSpPr>
        <xdr:cNvPr id="439" name="フローチャート : 判断 438"/>
        <xdr:cNvSpPr/>
      </xdr:nvSpPr>
      <xdr:spPr>
        <a:xfrm>
          <a:off x="16967200" y="277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74644</xdr:rowOff>
    </xdr:from>
    <xdr:to>
      <xdr:col>23</xdr:col>
      <xdr:colOff>406400</xdr:colOff>
      <xdr:row>21</xdr:row>
      <xdr:rowOff>106013</xdr:rowOff>
    </xdr:to>
    <xdr:cxnSp macro="">
      <xdr:nvCxnSpPr>
        <xdr:cNvPr id="440" name="直線コネクタ 439"/>
        <xdr:cNvCxnSpPr/>
      </xdr:nvCxnSpPr>
      <xdr:spPr>
        <a:xfrm flipV="1">
          <a:off x="15290800" y="3675094"/>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61277</xdr:rowOff>
    </xdr:from>
    <xdr:to>
      <xdr:col>23</xdr:col>
      <xdr:colOff>457200</xdr:colOff>
      <xdr:row>16</xdr:row>
      <xdr:rowOff>162877</xdr:rowOff>
    </xdr:to>
    <xdr:sp macro="" textlink="">
      <xdr:nvSpPr>
        <xdr:cNvPr id="441" name="フローチャート : 判断 440"/>
        <xdr:cNvSpPr/>
      </xdr:nvSpPr>
      <xdr:spPr>
        <a:xfrm>
          <a:off x="16129000" y="280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1604</xdr:rowOff>
    </xdr:from>
    <xdr:ext cx="736600" cy="259045"/>
    <xdr:sp macro="" textlink="">
      <xdr:nvSpPr>
        <xdr:cNvPr id="442" name="テキスト ボックス 441"/>
        <xdr:cNvSpPr txBox="1"/>
      </xdr:nvSpPr>
      <xdr:spPr>
        <a:xfrm>
          <a:off x="15798800" y="2573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106013</xdr:rowOff>
    </xdr:from>
    <xdr:to>
      <xdr:col>22</xdr:col>
      <xdr:colOff>203200</xdr:colOff>
      <xdr:row>21</xdr:row>
      <xdr:rowOff>156686</xdr:rowOff>
    </xdr:to>
    <xdr:cxnSp macro="">
      <xdr:nvCxnSpPr>
        <xdr:cNvPr id="443" name="直線コネクタ 442"/>
        <xdr:cNvCxnSpPr/>
      </xdr:nvCxnSpPr>
      <xdr:spPr>
        <a:xfrm flipV="1">
          <a:off x="14401800" y="3706463"/>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105918</xdr:rowOff>
    </xdr:from>
    <xdr:to>
      <xdr:col>22</xdr:col>
      <xdr:colOff>254000</xdr:colOff>
      <xdr:row>17</xdr:row>
      <xdr:rowOff>36068</xdr:rowOff>
    </xdr:to>
    <xdr:sp macro="" textlink="">
      <xdr:nvSpPr>
        <xdr:cNvPr id="444" name="フローチャート : 判断 443"/>
        <xdr:cNvSpPr/>
      </xdr:nvSpPr>
      <xdr:spPr>
        <a:xfrm>
          <a:off x="15240000" y="284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46245</xdr:rowOff>
    </xdr:from>
    <xdr:ext cx="762000" cy="259045"/>
    <xdr:sp macro="" textlink="">
      <xdr:nvSpPr>
        <xdr:cNvPr id="445" name="テキスト ボックス 444"/>
        <xdr:cNvSpPr txBox="1"/>
      </xdr:nvSpPr>
      <xdr:spPr>
        <a:xfrm>
          <a:off x="14909800" y="26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156686</xdr:rowOff>
    </xdr:from>
    <xdr:to>
      <xdr:col>21</xdr:col>
      <xdr:colOff>0</xdr:colOff>
      <xdr:row>22</xdr:row>
      <xdr:rowOff>30480</xdr:rowOff>
    </xdr:to>
    <xdr:cxnSp macro="">
      <xdr:nvCxnSpPr>
        <xdr:cNvPr id="446" name="直線コネクタ 445"/>
        <xdr:cNvCxnSpPr/>
      </xdr:nvCxnSpPr>
      <xdr:spPr>
        <a:xfrm flipV="1">
          <a:off x="13512800" y="3757136"/>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155988</xdr:rowOff>
    </xdr:from>
    <xdr:to>
      <xdr:col>21</xdr:col>
      <xdr:colOff>50800</xdr:colOff>
      <xdr:row>17</xdr:row>
      <xdr:rowOff>86138</xdr:rowOff>
    </xdr:to>
    <xdr:sp macro="" textlink="">
      <xdr:nvSpPr>
        <xdr:cNvPr id="447" name="フローチャート : 判断 446"/>
        <xdr:cNvSpPr/>
      </xdr:nvSpPr>
      <xdr:spPr>
        <a:xfrm>
          <a:off x="14351000" y="289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96315</xdr:rowOff>
    </xdr:from>
    <xdr:ext cx="762000" cy="259045"/>
    <xdr:sp macro="" textlink="">
      <xdr:nvSpPr>
        <xdr:cNvPr id="448" name="テキスト ボックス 447"/>
        <xdr:cNvSpPr txBox="1"/>
      </xdr:nvSpPr>
      <xdr:spPr>
        <a:xfrm>
          <a:off x="14020800" y="266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52705</xdr:rowOff>
    </xdr:from>
    <xdr:to>
      <xdr:col>19</xdr:col>
      <xdr:colOff>533400</xdr:colOff>
      <xdr:row>17</xdr:row>
      <xdr:rowOff>154305</xdr:rowOff>
    </xdr:to>
    <xdr:sp macro="" textlink="">
      <xdr:nvSpPr>
        <xdr:cNvPr id="449" name="フローチャート : 判断 448"/>
        <xdr:cNvSpPr/>
      </xdr:nvSpPr>
      <xdr:spPr>
        <a:xfrm>
          <a:off x="13462000" y="296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164482</xdr:rowOff>
    </xdr:from>
    <xdr:ext cx="762000" cy="259045"/>
    <xdr:sp macro="" textlink="">
      <xdr:nvSpPr>
        <xdr:cNvPr id="450" name="テキスト ボックス 449"/>
        <xdr:cNvSpPr txBox="1"/>
      </xdr:nvSpPr>
      <xdr:spPr>
        <a:xfrm>
          <a:off x="13131800" y="273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20</xdr:row>
      <xdr:rowOff>126524</xdr:rowOff>
    </xdr:from>
    <xdr:to>
      <xdr:col>24</xdr:col>
      <xdr:colOff>609600</xdr:colOff>
      <xdr:row>21</xdr:row>
      <xdr:rowOff>56674</xdr:rowOff>
    </xdr:to>
    <xdr:sp macro="" textlink="">
      <xdr:nvSpPr>
        <xdr:cNvPr id="456" name="円/楕円 455"/>
        <xdr:cNvSpPr/>
      </xdr:nvSpPr>
      <xdr:spPr>
        <a:xfrm>
          <a:off x="16967200" y="35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22401</xdr:rowOff>
    </xdr:from>
    <xdr:ext cx="762000" cy="259045"/>
    <xdr:sp macro="" textlink="">
      <xdr:nvSpPr>
        <xdr:cNvPr id="457" name="将来負担の状況該当値テキスト"/>
        <xdr:cNvSpPr txBox="1"/>
      </xdr:nvSpPr>
      <xdr:spPr>
        <a:xfrm>
          <a:off x="17106900" y="3451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171.5</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23844</xdr:rowOff>
    </xdr:from>
    <xdr:to>
      <xdr:col>23</xdr:col>
      <xdr:colOff>457200</xdr:colOff>
      <xdr:row>21</xdr:row>
      <xdr:rowOff>125444</xdr:rowOff>
    </xdr:to>
    <xdr:sp macro="" textlink="">
      <xdr:nvSpPr>
        <xdr:cNvPr id="458" name="円/楕円 457"/>
        <xdr:cNvSpPr/>
      </xdr:nvSpPr>
      <xdr:spPr>
        <a:xfrm>
          <a:off x="16129000" y="362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110221</xdr:rowOff>
    </xdr:from>
    <xdr:ext cx="736600" cy="259045"/>
    <xdr:sp macro="" textlink="">
      <xdr:nvSpPr>
        <xdr:cNvPr id="459" name="テキスト ボックス 458"/>
        <xdr:cNvSpPr txBox="1"/>
      </xdr:nvSpPr>
      <xdr:spPr>
        <a:xfrm>
          <a:off x="15798800" y="3710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182.9</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55213</xdr:rowOff>
    </xdr:from>
    <xdr:to>
      <xdr:col>22</xdr:col>
      <xdr:colOff>254000</xdr:colOff>
      <xdr:row>21</xdr:row>
      <xdr:rowOff>156813</xdr:rowOff>
    </xdr:to>
    <xdr:sp macro="" textlink="">
      <xdr:nvSpPr>
        <xdr:cNvPr id="460" name="円/楕円 459"/>
        <xdr:cNvSpPr/>
      </xdr:nvSpPr>
      <xdr:spPr>
        <a:xfrm>
          <a:off x="15240000" y="365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141590</xdr:rowOff>
    </xdr:from>
    <xdr:ext cx="762000" cy="259045"/>
    <xdr:sp macro="" textlink="">
      <xdr:nvSpPr>
        <xdr:cNvPr id="461" name="テキスト ボックス 460"/>
        <xdr:cNvSpPr txBox="1"/>
      </xdr:nvSpPr>
      <xdr:spPr>
        <a:xfrm>
          <a:off x="14909800" y="374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188.1</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105886</xdr:rowOff>
    </xdr:from>
    <xdr:to>
      <xdr:col>21</xdr:col>
      <xdr:colOff>50800</xdr:colOff>
      <xdr:row>22</xdr:row>
      <xdr:rowOff>36036</xdr:rowOff>
    </xdr:to>
    <xdr:sp macro="" textlink="">
      <xdr:nvSpPr>
        <xdr:cNvPr id="462" name="円/楕円 461"/>
        <xdr:cNvSpPr/>
      </xdr:nvSpPr>
      <xdr:spPr>
        <a:xfrm>
          <a:off x="14351000" y="370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20813</xdr:rowOff>
    </xdr:from>
    <xdr:ext cx="762000" cy="259045"/>
    <xdr:sp macro="" textlink="">
      <xdr:nvSpPr>
        <xdr:cNvPr id="463" name="テキスト ボックス 462"/>
        <xdr:cNvSpPr txBox="1"/>
      </xdr:nvSpPr>
      <xdr:spPr>
        <a:xfrm>
          <a:off x="14020800" y="3792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196.5</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151130</xdr:rowOff>
    </xdr:from>
    <xdr:to>
      <xdr:col>19</xdr:col>
      <xdr:colOff>533400</xdr:colOff>
      <xdr:row>22</xdr:row>
      <xdr:rowOff>81280</xdr:rowOff>
    </xdr:to>
    <xdr:sp macro="" textlink="">
      <xdr:nvSpPr>
        <xdr:cNvPr id="464" name="円/楕円 463"/>
        <xdr:cNvSpPr/>
      </xdr:nvSpPr>
      <xdr:spPr>
        <a:xfrm>
          <a:off x="13462000" y="375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66057</xdr:rowOff>
    </xdr:from>
    <xdr:ext cx="762000" cy="259045"/>
    <xdr:sp macro="" textlink="">
      <xdr:nvSpPr>
        <xdr:cNvPr id="465" name="テキスト ボックス 464"/>
        <xdr:cNvSpPr txBox="1"/>
      </xdr:nvSpPr>
      <xdr:spPr>
        <a:xfrm>
          <a:off x="13131800" y="383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奈良県奈良市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362,074
359,176
276.94
127,501,409
125,624,799
1,752,138
75,017,802
212,816,631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171.5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26.8</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と類似団体と比較して人件費が高くなっているのは、ごみ収集業務、保育所・幼稚園等を直営で行っているため、職員数が類似団体と比較して多くなっているためである。また、</a:t>
          </a:r>
          <a:r>
            <a:rPr kumimoji="1" lang="ja-JP" altLang="en-US" sz="1100">
              <a:solidFill>
                <a:schemeClr val="dk1"/>
              </a:solidFill>
              <a:effectLst/>
              <a:latin typeface="+mn-lt"/>
              <a:ea typeface="+mn-ea"/>
              <a:cs typeface="+mn-cs"/>
            </a:rPr>
            <a:t>職員給料の減少に伴い、</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比</a:t>
          </a: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ポイントの減少となっている</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定員適正化計画に基づく職員数の削減（平成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96</a:t>
          </a:r>
          <a:r>
            <a:rPr kumimoji="1" lang="ja-JP" altLang="ja-JP" sz="1100">
              <a:solidFill>
                <a:schemeClr val="dk1"/>
              </a:solidFill>
              <a:effectLst/>
              <a:latin typeface="+mn-lt"/>
              <a:ea typeface="+mn-ea"/>
              <a:cs typeface="+mn-cs"/>
            </a:rPr>
            <a:t>人の削減）、民間委託化等業務運営の見直し等により、引き続き行財政改革の取組を通じて、人件費の削減に努める。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51562</xdr:rowOff>
    </xdr:from>
    <xdr:to>
      <xdr:col>7</xdr:col>
      <xdr:colOff>15875</xdr:colOff>
      <xdr:row>41</xdr:row>
      <xdr:rowOff>24130</xdr:rowOff>
    </xdr:to>
    <xdr:cxnSp macro="">
      <xdr:nvCxnSpPr>
        <xdr:cNvPr id="59" name="直線コネクタ 58"/>
        <xdr:cNvCxnSpPr/>
      </xdr:nvCxnSpPr>
      <xdr:spPr>
        <a:xfrm flipV="1">
          <a:off x="4826000" y="570941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167657</xdr:rowOff>
    </xdr:from>
    <xdr:ext cx="762000" cy="259045"/>
    <xdr:sp macro="" textlink="">
      <xdr:nvSpPr>
        <xdr:cNvPr id="60"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41</xdr:row>
      <xdr:rowOff>24130</xdr:rowOff>
    </xdr:from>
    <xdr:to>
      <xdr:col>7</xdr:col>
      <xdr:colOff>104775</xdr:colOff>
      <xdr:row>41</xdr:row>
      <xdr:rowOff>24130</xdr:rowOff>
    </xdr:to>
    <xdr:cxnSp macro="">
      <xdr:nvCxnSpPr>
        <xdr:cNvPr id="61" name="直線コネクタ 60"/>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137939</xdr:rowOff>
    </xdr:from>
    <xdr:ext cx="762000" cy="259045"/>
    <xdr:sp macro="" textlink="">
      <xdr:nvSpPr>
        <xdr:cNvPr id="62" name="人件費最大値テキスト"/>
        <xdr:cNvSpPr txBox="1"/>
      </xdr:nvSpPr>
      <xdr:spPr>
        <a:xfrm>
          <a:off x="4914900" y="545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612775</xdr:colOff>
      <xdr:row>33</xdr:row>
      <xdr:rowOff>51562</xdr:rowOff>
    </xdr:from>
    <xdr:to>
      <xdr:col>7</xdr:col>
      <xdr:colOff>104775</xdr:colOff>
      <xdr:row>33</xdr:row>
      <xdr:rowOff>51562</xdr:rowOff>
    </xdr:to>
    <xdr:cxnSp macro="">
      <xdr:nvCxnSpPr>
        <xdr:cNvPr id="63" name="直線コネクタ 62"/>
        <xdr:cNvCxnSpPr/>
      </xdr:nvCxnSpPr>
      <xdr:spPr>
        <a:xfrm>
          <a:off x="4737100" y="5709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120142</xdr:rowOff>
    </xdr:from>
    <xdr:to>
      <xdr:col>7</xdr:col>
      <xdr:colOff>15875</xdr:colOff>
      <xdr:row>40</xdr:row>
      <xdr:rowOff>12700</xdr:rowOff>
    </xdr:to>
    <xdr:cxnSp macro="">
      <xdr:nvCxnSpPr>
        <xdr:cNvPr id="64" name="直線コネクタ 63"/>
        <xdr:cNvCxnSpPr/>
      </xdr:nvCxnSpPr>
      <xdr:spPr>
        <a:xfrm flipV="1">
          <a:off x="3987800" y="680669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117873</xdr:rowOff>
    </xdr:from>
    <xdr:ext cx="762000" cy="259045"/>
    <xdr:sp macro="" textlink="">
      <xdr:nvSpPr>
        <xdr:cNvPr id="65" name="人件費平均値テキスト"/>
        <xdr:cNvSpPr txBox="1"/>
      </xdr:nvSpPr>
      <xdr:spPr>
        <a:xfrm>
          <a:off x="4914900" y="6290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101346</xdr:rowOff>
    </xdr:from>
    <xdr:to>
      <xdr:col>7</xdr:col>
      <xdr:colOff>66675</xdr:colOff>
      <xdr:row>38</xdr:row>
      <xdr:rowOff>31496</xdr:rowOff>
    </xdr:to>
    <xdr:sp macro="" textlink="">
      <xdr:nvSpPr>
        <xdr:cNvPr id="66" name="フローチャート : 判断 65"/>
        <xdr:cNvSpPr/>
      </xdr:nvSpPr>
      <xdr:spPr>
        <a:xfrm>
          <a:off x="47752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46990</xdr:rowOff>
    </xdr:from>
    <xdr:to>
      <xdr:col>5</xdr:col>
      <xdr:colOff>549275</xdr:colOff>
      <xdr:row>40</xdr:row>
      <xdr:rowOff>12700</xdr:rowOff>
    </xdr:to>
    <xdr:cxnSp macro="">
      <xdr:nvCxnSpPr>
        <xdr:cNvPr id="67" name="直線コネクタ 66"/>
        <xdr:cNvCxnSpPr/>
      </xdr:nvCxnSpPr>
      <xdr:spPr>
        <a:xfrm>
          <a:off x="3098800" y="67335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8" name="フローチャート :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41673</xdr:rowOff>
    </xdr:from>
    <xdr:ext cx="736600" cy="259045"/>
    <xdr:sp macro="" textlink="">
      <xdr:nvSpPr>
        <xdr:cNvPr id="69" name="テキスト ボックス 68"/>
        <xdr:cNvSpPr txBox="1"/>
      </xdr:nvSpPr>
      <xdr:spPr>
        <a:xfrm>
          <a:off x="3606800" y="621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46990</xdr:rowOff>
    </xdr:from>
    <xdr:to>
      <xdr:col>4</xdr:col>
      <xdr:colOff>346075</xdr:colOff>
      <xdr:row>40</xdr:row>
      <xdr:rowOff>67564</xdr:rowOff>
    </xdr:to>
    <xdr:cxnSp macro="">
      <xdr:nvCxnSpPr>
        <xdr:cNvPr id="70" name="直線コネクタ 69"/>
        <xdr:cNvCxnSpPr/>
      </xdr:nvCxnSpPr>
      <xdr:spPr>
        <a:xfrm flipV="1">
          <a:off x="2209800" y="6733540"/>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101346</xdr:rowOff>
    </xdr:from>
    <xdr:to>
      <xdr:col>4</xdr:col>
      <xdr:colOff>396875</xdr:colOff>
      <xdr:row>38</xdr:row>
      <xdr:rowOff>31496</xdr:rowOff>
    </xdr:to>
    <xdr:sp macro="" textlink="">
      <xdr:nvSpPr>
        <xdr:cNvPr id="71" name="フローチャート : 判断 70"/>
        <xdr:cNvSpPr/>
      </xdr:nvSpPr>
      <xdr:spPr>
        <a:xfrm>
          <a:off x="3048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41673</xdr:rowOff>
    </xdr:from>
    <xdr:ext cx="762000" cy="259045"/>
    <xdr:sp macro="" textlink="">
      <xdr:nvSpPr>
        <xdr:cNvPr id="72" name="テキスト ボックス 71"/>
        <xdr:cNvSpPr txBox="1"/>
      </xdr:nvSpPr>
      <xdr:spPr>
        <a:xfrm>
          <a:off x="2717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67564</xdr:rowOff>
    </xdr:from>
    <xdr:to>
      <xdr:col>3</xdr:col>
      <xdr:colOff>142875</xdr:colOff>
      <xdr:row>41</xdr:row>
      <xdr:rowOff>60706</xdr:rowOff>
    </xdr:to>
    <xdr:cxnSp macro="">
      <xdr:nvCxnSpPr>
        <xdr:cNvPr id="73" name="直線コネクタ 72"/>
        <xdr:cNvCxnSpPr/>
      </xdr:nvCxnSpPr>
      <xdr:spPr>
        <a:xfrm flipV="1">
          <a:off x="1320800" y="692556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30480</xdr:rowOff>
    </xdr:from>
    <xdr:to>
      <xdr:col>3</xdr:col>
      <xdr:colOff>193675</xdr:colOff>
      <xdr:row>38</xdr:row>
      <xdr:rowOff>132080</xdr:rowOff>
    </xdr:to>
    <xdr:sp macro="" textlink="">
      <xdr:nvSpPr>
        <xdr:cNvPr id="74" name="フローチャート : 判断 73"/>
        <xdr:cNvSpPr/>
      </xdr:nvSpPr>
      <xdr:spPr>
        <a:xfrm>
          <a:off x="2159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142257</xdr:rowOff>
    </xdr:from>
    <xdr:ext cx="762000" cy="259045"/>
    <xdr:sp macro="" textlink="">
      <xdr:nvSpPr>
        <xdr:cNvPr id="75" name="テキスト ボックス 74"/>
        <xdr:cNvSpPr txBox="1"/>
      </xdr:nvSpPr>
      <xdr:spPr>
        <a:xfrm>
          <a:off x="1828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94488</xdr:rowOff>
    </xdr:from>
    <xdr:to>
      <xdr:col>1</xdr:col>
      <xdr:colOff>676275</xdr:colOff>
      <xdr:row>39</xdr:row>
      <xdr:rowOff>24638</xdr:rowOff>
    </xdr:to>
    <xdr:sp macro="" textlink="">
      <xdr:nvSpPr>
        <xdr:cNvPr id="76" name="フローチャート : 判断 75"/>
        <xdr:cNvSpPr/>
      </xdr:nvSpPr>
      <xdr:spPr>
        <a:xfrm>
          <a:off x="1270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34815</xdr:rowOff>
    </xdr:from>
    <xdr:ext cx="762000" cy="259045"/>
    <xdr:sp macro="" textlink="">
      <xdr:nvSpPr>
        <xdr:cNvPr id="77" name="テキスト ボックス 76"/>
        <xdr:cNvSpPr txBox="1"/>
      </xdr:nvSpPr>
      <xdr:spPr>
        <a:xfrm>
          <a:off x="939800" y="637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69342</xdr:rowOff>
    </xdr:from>
    <xdr:to>
      <xdr:col>7</xdr:col>
      <xdr:colOff>66675</xdr:colOff>
      <xdr:row>39</xdr:row>
      <xdr:rowOff>170942</xdr:rowOff>
    </xdr:to>
    <xdr:sp macro="" textlink="">
      <xdr:nvSpPr>
        <xdr:cNvPr id="83" name="円/楕円 82"/>
        <xdr:cNvSpPr/>
      </xdr:nvSpPr>
      <xdr:spPr>
        <a:xfrm>
          <a:off x="47752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41419</xdr:rowOff>
    </xdr:from>
    <xdr:ext cx="762000" cy="259045"/>
    <xdr:sp macro="" textlink="">
      <xdr:nvSpPr>
        <xdr:cNvPr id="84" name="人件費該当値テキスト"/>
        <xdr:cNvSpPr txBox="1"/>
      </xdr:nvSpPr>
      <xdr:spPr>
        <a:xfrm>
          <a:off x="49149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133350</xdr:rowOff>
    </xdr:from>
    <xdr:to>
      <xdr:col>5</xdr:col>
      <xdr:colOff>600075</xdr:colOff>
      <xdr:row>40</xdr:row>
      <xdr:rowOff>63500</xdr:rowOff>
    </xdr:to>
    <xdr:sp macro="" textlink="">
      <xdr:nvSpPr>
        <xdr:cNvPr id="85" name="円/楕円 84"/>
        <xdr:cNvSpPr/>
      </xdr:nvSpPr>
      <xdr:spPr>
        <a:xfrm>
          <a:off x="3937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48277</xdr:rowOff>
    </xdr:from>
    <xdr:ext cx="736600" cy="259045"/>
    <xdr:sp macro="" textlink="">
      <xdr:nvSpPr>
        <xdr:cNvPr id="86" name="テキスト ボックス 85"/>
        <xdr:cNvSpPr txBox="1"/>
      </xdr:nvSpPr>
      <xdr:spPr>
        <a:xfrm>
          <a:off x="3606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167640</xdr:rowOff>
    </xdr:from>
    <xdr:to>
      <xdr:col>4</xdr:col>
      <xdr:colOff>396875</xdr:colOff>
      <xdr:row>39</xdr:row>
      <xdr:rowOff>97790</xdr:rowOff>
    </xdr:to>
    <xdr:sp macro="" textlink="">
      <xdr:nvSpPr>
        <xdr:cNvPr id="87" name="円/楕円 86"/>
        <xdr:cNvSpPr/>
      </xdr:nvSpPr>
      <xdr:spPr>
        <a:xfrm>
          <a:off x="3048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82567</xdr:rowOff>
    </xdr:from>
    <xdr:ext cx="762000" cy="259045"/>
    <xdr:sp macro="" textlink="">
      <xdr:nvSpPr>
        <xdr:cNvPr id="88" name="テキスト ボックス 87"/>
        <xdr:cNvSpPr txBox="1"/>
      </xdr:nvSpPr>
      <xdr:spPr>
        <a:xfrm>
          <a:off x="2717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16764</xdr:rowOff>
    </xdr:from>
    <xdr:to>
      <xdr:col>3</xdr:col>
      <xdr:colOff>193675</xdr:colOff>
      <xdr:row>40</xdr:row>
      <xdr:rowOff>118364</xdr:rowOff>
    </xdr:to>
    <xdr:sp macro="" textlink="">
      <xdr:nvSpPr>
        <xdr:cNvPr id="89" name="円/楕円 88"/>
        <xdr:cNvSpPr/>
      </xdr:nvSpPr>
      <xdr:spPr>
        <a:xfrm>
          <a:off x="2159000" y="68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103141</xdr:rowOff>
    </xdr:from>
    <xdr:ext cx="762000" cy="259045"/>
    <xdr:sp macro="" textlink="">
      <xdr:nvSpPr>
        <xdr:cNvPr id="90" name="テキスト ボックス 89"/>
        <xdr:cNvSpPr txBox="1"/>
      </xdr:nvSpPr>
      <xdr:spPr>
        <a:xfrm>
          <a:off x="1828800" y="696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9906</xdr:rowOff>
    </xdr:from>
    <xdr:to>
      <xdr:col>1</xdr:col>
      <xdr:colOff>676275</xdr:colOff>
      <xdr:row>41</xdr:row>
      <xdr:rowOff>111506</xdr:rowOff>
    </xdr:to>
    <xdr:sp macro="" textlink="">
      <xdr:nvSpPr>
        <xdr:cNvPr id="91" name="円/楕円 90"/>
        <xdr:cNvSpPr/>
      </xdr:nvSpPr>
      <xdr:spPr>
        <a:xfrm>
          <a:off x="1270000" y="703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96283</xdr:rowOff>
    </xdr:from>
    <xdr:ext cx="762000" cy="259045"/>
    <xdr:sp macro="" textlink="">
      <xdr:nvSpPr>
        <xdr:cNvPr id="92" name="テキスト ボックス 91"/>
        <xdr:cNvSpPr txBox="1"/>
      </xdr:nvSpPr>
      <xdr:spPr>
        <a:xfrm>
          <a:off x="939800" y="712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物件費に係る経常収支比率は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学校給食の実施や住民情報システムの最適化など</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に比べ</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ポイント増加となった。</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近年の増加要因はごみの収集業務や学校給食調理業務など</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民間委託化を推進し、職員人件費等から委託料へのシフトが起きているため</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今後も適切に民間委託化を進めていく</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107950</xdr:rowOff>
    </xdr:to>
    <xdr:cxnSp macro="">
      <xdr:nvCxnSpPr>
        <xdr:cNvPr id="120" name="直線コネクタ 119"/>
        <xdr:cNvCxnSpPr/>
      </xdr:nvCxnSpPr>
      <xdr:spPr>
        <a:xfrm flipV="1">
          <a:off x="16510000" y="2374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1"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2" name="直線コネクタ 121"/>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114300</xdr:rowOff>
    </xdr:from>
    <xdr:to>
      <xdr:col>24</xdr:col>
      <xdr:colOff>31750</xdr:colOff>
      <xdr:row>19</xdr:row>
      <xdr:rowOff>6350</xdr:rowOff>
    </xdr:to>
    <xdr:cxnSp macro="">
      <xdr:nvCxnSpPr>
        <xdr:cNvPr id="125" name="直線コネクタ 124"/>
        <xdr:cNvCxnSpPr/>
      </xdr:nvCxnSpPr>
      <xdr:spPr>
        <a:xfrm>
          <a:off x="15671800" y="32004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118127</xdr:rowOff>
    </xdr:from>
    <xdr:ext cx="762000" cy="259045"/>
    <xdr:sp macro="" textlink="">
      <xdr:nvSpPr>
        <xdr:cNvPr id="126" name="物件費平均値テキスト"/>
        <xdr:cNvSpPr txBox="1"/>
      </xdr:nvSpPr>
      <xdr:spPr>
        <a:xfrm>
          <a:off x="16598900" y="26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101600</xdr:rowOff>
    </xdr:from>
    <xdr:to>
      <xdr:col>24</xdr:col>
      <xdr:colOff>82550</xdr:colOff>
      <xdr:row>17</xdr:row>
      <xdr:rowOff>31750</xdr:rowOff>
    </xdr:to>
    <xdr:sp macro="" textlink="">
      <xdr:nvSpPr>
        <xdr:cNvPr id="127" name="フローチャート : 判断 126"/>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101600</xdr:rowOff>
    </xdr:from>
    <xdr:to>
      <xdr:col>22</xdr:col>
      <xdr:colOff>565150</xdr:colOff>
      <xdr:row>18</xdr:row>
      <xdr:rowOff>114300</xdr:rowOff>
    </xdr:to>
    <xdr:cxnSp macro="">
      <xdr:nvCxnSpPr>
        <xdr:cNvPr id="128" name="直線コネクタ 127"/>
        <xdr:cNvCxnSpPr/>
      </xdr:nvCxnSpPr>
      <xdr:spPr>
        <a:xfrm>
          <a:off x="14782800" y="3187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88900</xdr:rowOff>
    </xdr:from>
    <xdr:to>
      <xdr:col>22</xdr:col>
      <xdr:colOff>615950</xdr:colOff>
      <xdr:row>17</xdr:row>
      <xdr:rowOff>19050</xdr:rowOff>
    </xdr:to>
    <xdr:sp macro="" textlink="">
      <xdr:nvSpPr>
        <xdr:cNvPr id="129" name="フローチャート : 判断 128"/>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29227</xdr:rowOff>
    </xdr:from>
    <xdr:ext cx="736600" cy="259045"/>
    <xdr:sp macro="" textlink="">
      <xdr:nvSpPr>
        <xdr:cNvPr id="130" name="テキスト ボックス 129"/>
        <xdr:cNvSpPr txBox="1"/>
      </xdr:nvSpPr>
      <xdr:spPr>
        <a:xfrm>
          <a:off x="15290800" y="260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133350</xdr:rowOff>
    </xdr:from>
    <xdr:to>
      <xdr:col>21</xdr:col>
      <xdr:colOff>361950</xdr:colOff>
      <xdr:row>18</xdr:row>
      <xdr:rowOff>101600</xdr:rowOff>
    </xdr:to>
    <xdr:cxnSp macro="">
      <xdr:nvCxnSpPr>
        <xdr:cNvPr id="131" name="直線コネクタ 130"/>
        <xdr:cNvCxnSpPr/>
      </xdr:nvCxnSpPr>
      <xdr:spPr>
        <a:xfrm>
          <a:off x="13893800" y="3048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38100</xdr:rowOff>
    </xdr:from>
    <xdr:to>
      <xdr:col>21</xdr:col>
      <xdr:colOff>412750</xdr:colOff>
      <xdr:row>16</xdr:row>
      <xdr:rowOff>139700</xdr:rowOff>
    </xdr:to>
    <xdr:sp macro="" textlink="">
      <xdr:nvSpPr>
        <xdr:cNvPr id="132" name="フローチャート : 判断 131"/>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149877</xdr:rowOff>
    </xdr:from>
    <xdr:ext cx="762000" cy="259045"/>
    <xdr:sp macro="" textlink="">
      <xdr:nvSpPr>
        <xdr:cNvPr id="133" name="テキスト ボックス 132"/>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95250</xdr:rowOff>
    </xdr:from>
    <xdr:to>
      <xdr:col>20</xdr:col>
      <xdr:colOff>158750</xdr:colOff>
      <xdr:row>17</xdr:row>
      <xdr:rowOff>133350</xdr:rowOff>
    </xdr:to>
    <xdr:cxnSp macro="">
      <xdr:nvCxnSpPr>
        <xdr:cNvPr id="134" name="直線コネクタ 133"/>
        <xdr:cNvCxnSpPr/>
      </xdr:nvCxnSpPr>
      <xdr:spPr>
        <a:xfrm>
          <a:off x="13004800" y="300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158750</xdr:rowOff>
    </xdr:from>
    <xdr:to>
      <xdr:col>20</xdr:col>
      <xdr:colOff>209550</xdr:colOff>
      <xdr:row>16</xdr:row>
      <xdr:rowOff>88900</xdr:rowOff>
    </xdr:to>
    <xdr:sp macro="" textlink="">
      <xdr:nvSpPr>
        <xdr:cNvPr id="135" name="フローチャート : 判断 134"/>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99077</xdr:rowOff>
    </xdr:from>
    <xdr:ext cx="762000" cy="259045"/>
    <xdr:sp macro="" textlink="">
      <xdr:nvSpPr>
        <xdr:cNvPr id="136" name="テキスト ボックス 135"/>
        <xdr:cNvSpPr txBox="1"/>
      </xdr:nvSpPr>
      <xdr:spPr>
        <a:xfrm>
          <a:off x="13512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107950</xdr:rowOff>
    </xdr:from>
    <xdr:to>
      <xdr:col>19</xdr:col>
      <xdr:colOff>6350</xdr:colOff>
      <xdr:row>16</xdr:row>
      <xdr:rowOff>38100</xdr:rowOff>
    </xdr:to>
    <xdr:sp macro="" textlink="">
      <xdr:nvSpPr>
        <xdr:cNvPr id="137" name="フローチャート : 判断 136"/>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48277</xdr:rowOff>
    </xdr:from>
    <xdr:ext cx="762000" cy="259045"/>
    <xdr:sp macro="" textlink="">
      <xdr:nvSpPr>
        <xdr:cNvPr id="138" name="テキスト ボックス 137"/>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127000</xdr:rowOff>
    </xdr:from>
    <xdr:to>
      <xdr:col>24</xdr:col>
      <xdr:colOff>82550</xdr:colOff>
      <xdr:row>19</xdr:row>
      <xdr:rowOff>57150</xdr:rowOff>
    </xdr:to>
    <xdr:sp macro="" textlink="">
      <xdr:nvSpPr>
        <xdr:cNvPr id="144" name="円/楕円 143"/>
        <xdr:cNvSpPr/>
      </xdr:nvSpPr>
      <xdr:spPr>
        <a:xfrm>
          <a:off x="164592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99077</xdr:rowOff>
    </xdr:from>
    <xdr:ext cx="762000" cy="259045"/>
    <xdr:sp macro="" textlink="">
      <xdr:nvSpPr>
        <xdr:cNvPr id="145" name="物件費該当値テキスト"/>
        <xdr:cNvSpPr txBox="1"/>
      </xdr:nvSpPr>
      <xdr:spPr>
        <a:xfrm>
          <a:off x="16598900" y="318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63500</xdr:rowOff>
    </xdr:from>
    <xdr:to>
      <xdr:col>22</xdr:col>
      <xdr:colOff>615950</xdr:colOff>
      <xdr:row>18</xdr:row>
      <xdr:rowOff>165100</xdr:rowOff>
    </xdr:to>
    <xdr:sp macro="" textlink="">
      <xdr:nvSpPr>
        <xdr:cNvPr id="146" name="円/楕円 145"/>
        <xdr:cNvSpPr/>
      </xdr:nvSpPr>
      <xdr:spPr>
        <a:xfrm>
          <a:off x="15621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149877</xdr:rowOff>
    </xdr:from>
    <xdr:ext cx="736600" cy="259045"/>
    <xdr:sp macro="" textlink="">
      <xdr:nvSpPr>
        <xdr:cNvPr id="147" name="テキスト ボックス 146"/>
        <xdr:cNvSpPr txBox="1"/>
      </xdr:nvSpPr>
      <xdr:spPr>
        <a:xfrm>
          <a:off x="15290800" y="323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50800</xdr:rowOff>
    </xdr:from>
    <xdr:to>
      <xdr:col>21</xdr:col>
      <xdr:colOff>412750</xdr:colOff>
      <xdr:row>18</xdr:row>
      <xdr:rowOff>152400</xdr:rowOff>
    </xdr:to>
    <xdr:sp macro="" textlink="">
      <xdr:nvSpPr>
        <xdr:cNvPr id="148" name="円/楕円 147"/>
        <xdr:cNvSpPr/>
      </xdr:nvSpPr>
      <xdr:spPr>
        <a:xfrm>
          <a:off x="14732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137177</xdr:rowOff>
    </xdr:from>
    <xdr:ext cx="762000" cy="259045"/>
    <xdr:sp macro="" textlink="">
      <xdr:nvSpPr>
        <xdr:cNvPr id="149" name="テキスト ボックス 148"/>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82550</xdr:rowOff>
    </xdr:from>
    <xdr:to>
      <xdr:col>20</xdr:col>
      <xdr:colOff>209550</xdr:colOff>
      <xdr:row>18</xdr:row>
      <xdr:rowOff>12700</xdr:rowOff>
    </xdr:to>
    <xdr:sp macro="" textlink="">
      <xdr:nvSpPr>
        <xdr:cNvPr id="150" name="円/楕円 149"/>
        <xdr:cNvSpPr/>
      </xdr:nvSpPr>
      <xdr:spPr>
        <a:xfrm>
          <a:off x="13843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168927</xdr:rowOff>
    </xdr:from>
    <xdr:ext cx="762000" cy="259045"/>
    <xdr:sp macro="" textlink="">
      <xdr:nvSpPr>
        <xdr:cNvPr id="151" name="テキスト ボックス 150"/>
        <xdr:cNvSpPr txBox="1"/>
      </xdr:nvSpPr>
      <xdr:spPr>
        <a:xfrm>
          <a:off x="135128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44450</xdr:rowOff>
    </xdr:from>
    <xdr:to>
      <xdr:col>19</xdr:col>
      <xdr:colOff>6350</xdr:colOff>
      <xdr:row>17</xdr:row>
      <xdr:rowOff>146050</xdr:rowOff>
    </xdr:to>
    <xdr:sp macro="" textlink="">
      <xdr:nvSpPr>
        <xdr:cNvPr id="152" name="円/楕円 151"/>
        <xdr:cNvSpPr/>
      </xdr:nvSpPr>
      <xdr:spPr>
        <a:xfrm>
          <a:off x="12954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130827</xdr:rowOff>
    </xdr:from>
    <xdr:ext cx="762000" cy="259045"/>
    <xdr:sp macro="" textlink="">
      <xdr:nvSpPr>
        <xdr:cNvPr id="153" name="テキスト ボックス 152"/>
        <xdr:cNvSpPr txBox="1"/>
      </xdr:nvSpPr>
      <xdr:spPr>
        <a:xfrm>
          <a:off x="126238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社会保障関係費の負担増に伴</a:t>
          </a:r>
          <a:r>
            <a:rPr kumimoji="1" lang="ja-JP" altLang="en-US" sz="1100">
              <a:solidFill>
                <a:schemeClr val="dk1"/>
              </a:solidFill>
              <a:effectLst/>
              <a:latin typeface="+mn-lt"/>
              <a:ea typeface="+mn-ea"/>
              <a:cs typeface="+mn-cs"/>
            </a:rPr>
            <a:t>って</a:t>
          </a:r>
          <a:r>
            <a:rPr kumimoji="1" lang="ja-JP" altLang="ja-JP" sz="1100">
              <a:solidFill>
                <a:schemeClr val="dk1"/>
              </a:solidFill>
              <a:effectLst/>
              <a:latin typeface="+mn-lt"/>
              <a:ea typeface="+mn-ea"/>
              <a:cs typeface="+mn-cs"/>
            </a:rPr>
            <a:t>上昇傾向にある</a:t>
          </a:r>
          <a:r>
            <a:rPr kumimoji="1" lang="ja-JP" altLang="en-US" sz="1100">
              <a:solidFill>
                <a:schemeClr val="dk1"/>
              </a:solidFill>
              <a:effectLst/>
              <a:latin typeface="+mn-lt"/>
              <a:ea typeface="+mn-ea"/>
              <a:cs typeface="+mn-cs"/>
            </a:rPr>
            <a:t>ものの、制度改正による民間保育所措置経費に係る県負担金の増加等により、</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ポイント改善した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今後も高水準で推移することが予想されるため、引き続き適切な給付を行うよう努め、社会保障費の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に対応していく。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152400</xdr:rowOff>
    </xdr:to>
    <xdr:cxnSp macro="">
      <xdr:nvCxnSpPr>
        <xdr:cNvPr id="181" name="直線コネクタ 180"/>
        <xdr:cNvCxnSpPr/>
      </xdr:nvCxnSpPr>
      <xdr:spPr>
        <a:xfrm flipV="1">
          <a:off x="4826000" y="8966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2"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3" name="直線コネクタ 182"/>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158750</xdr:rowOff>
    </xdr:from>
    <xdr:to>
      <xdr:col>7</xdr:col>
      <xdr:colOff>15875</xdr:colOff>
      <xdr:row>56</xdr:row>
      <xdr:rowOff>114300</xdr:rowOff>
    </xdr:to>
    <xdr:cxnSp macro="">
      <xdr:nvCxnSpPr>
        <xdr:cNvPr id="186" name="直線コネクタ 185"/>
        <xdr:cNvCxnSpPr/>
      </xdr:nvCxnSpPr>
      <xdr:spPr>
        <a:xfrm flipV="1">
          <a:off x="3987800" y="95885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87"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88" name="フローチャート : 判断 187"/>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76200</xdr:rowOff>
    </xdr:from>
    <xdr:to>
      <xdr:col>5</xdr:col>
      <xdr:colOff>549275</xdr:colOff>
      <xdr:row>56</xdr:row>
      <xdr:rowOff>114300</xdr:rowOff>
    </xdr:to>
    <xdr:cxnSp macro="">
      <xdr:nvCxnSpPr>
        <xdr:cNvPr id="189" name="直線コネクタ 188"/>
        <xdr:cNvCxnSpPr/>
      </xdr:nvCxnSpPr>
      <xdr:spPr>
        <a:xfrm>
          <a:off x="3098800" y="967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101600</xdr:rowOff>
    </xdr:from>
    <xdr:to>
      <xdr:col>5</xdr:col>
      <xdr:colOff>600075</xdr:colOff>
      <xdr:row>57</xdr:row>
      <xdr:rowOff>31750</xdr:rowOff>
    </xdr:to>
    <xdr:sp macro="" textlink="">
      <xdr:nvSpPr>
        <xdr:cNvPr id="190" name="フローチャート : 判断 189"/>
        <xdr:cNvSpPr/>
      </xdr:nvSpPr>
      <xdr:spPr>
        <a:xfrm>
          <a:off x="3937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16527</xdr:rowOff>
    </xdr:from>
    <xdr:ext cx="736600" cy="259045"/>
    <xdr:sp macro="" textlink="">
      <xdr:nvSpPr>
        <xdr:cNvPr id="191" name="テキスト ボックス 190"/>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38100</xdr:rowOff>
    </xdr:from>
    <xdr:to>
      <xdr:col>4</xdr:col>
      <xdr:colOff>346075</xdr:colOff>
      <xdr:row>56</xdr:row>
      <xdr:rowOff>76200</xdr:rowOff>
    </xdr:to>
    <xdr:cxnSp macro="">
      <xdr:nvCxnSpPr>
        <xdr:cNvPr id="192" name="直線コネクタ 191"/>
        <xdr:cNvCxnSpPr/>
      </xdr:nvCxnSpPr>
      <xdr:spPr>
        <a:xfrm>
          <a:off x="2209800" y="9639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63500</xdr:rowOff>
    </xdr:from>
    <xdr:to>
      <xdr:col>4</xdr:col>
      <xdr:colOff>396875</xdr:colOff>
      <xdr:row>56</xdr:row>
      <xdr:rowOff>165100</xdr:rowOff>
    </xdr:to>
    <xdr:sp macro="" textlink="">
      <xdr:nvSpPr>
        <xdr:cNvPr id="193" name="フローチャート : 判断 192"/>
        <xdr:cNvSpPr/>
      </xdr:nvSpPr>
      <xdr:spPr>
        <a:xfrm>
          <a:off x="3048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149877</xdr:rowOff>
    </xdr:from>
    <xdr:ext cx="762000" cy="259045"/>
    <xdr:sp macro="" textlink="">
      <xdr:nvSpPr>
        <xdr:cNvPr id="194" name="テキスト ボックス 193"/>
        <xdr:cNvSpPr txBox="1"/>
      </xdr:nvSpPr>
      <xdr:spPr>
        <a:xfrm>
          <a:off x="2717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146050</xdr:rowOff>
    </xdr:from>
    <xdr:to>
      <xdr:col>3</xdr:col>
      <xdr:colOff>142875</xdr:colOff>
      <xdr:row>56</xdr:row>
      <xdr:rowOff>38100</xdr:rowOff>
    </xdr:to>
    <xdr:cxnSp macro="">
      <xdr:nvCxnSpPr>
        <xdr:cNvPr id="195" name="直線コネクタ 194"/>
        <xdr:cNvCxnSpPr/>
      </xdr:nvCxnSpPr>
      <xdr:spPr>
        <a:xfrm>
          <a:off x="1320800" y="9575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196" name="フローチャート : 判断 195"/>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137177</xdr:rowOff>
    </xdr:from>
    <xdr:ext cx="762000" cy="259045"/>
    <xdr:sp macro="" textlink="">
      <xdr:nvSpPr>
        <xdr:cNvPr id="197" name="テキスト ボックス 196"/>
        <xdr:cNvSpPr txBox="1"/>
      </xdr:nvSpPr>
      <xdr:spPr>
        <a:xfrm>
          <a:off x="1828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198" name="フローチャート :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199" name="テキスト ボックス 198"/>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107950</xdr:rowOff>
    </xdr:from>
    <xdr:to>
      <xdr:col>7</xdr:col>
      <xdr:colOff>66675</xdr:colOff>
      <xdr:row>56</xdr:row>
      <xdr:rowOff>38100</xdr:rowOff>
    </xdr:to>
    <xdr:sp macro="" textlink="">
      <xdr:nvSpPr>
        <xdr:cNvPr id="205" name="円/楕円 204"/>
        <xdr:cNvSpPr/>
      </xdr:nvSpPr>
      <xdr:spPr>
        <a:xfrm>
          <a:off x="47752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124477</xdr:rowOff>
    </xdr:from>
    <xdr:ext cx="762000" cy="259045"/>
    <xdr:sp macro="" textlink="">
      <xdr:nvSpPr>
        <xdr:cNvPr id="206" name="扶助費該当値テキスト"/>
        <xdr:cNvSpPr txBox="1"/>
      </xdr:nvSpPr>
      <xdr:spPr>
        <a:xfrm>
          <a:off x="4914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63500</xdr:rowOff>
    </xdr:from>
    <xdr:to>
      <xdr:col>5</xdr:col>
      <xdr:colOff>600075</xdr:colOff>
      <xdr:row>56</xdr:row>
      <xdr:rowOff>165100</xdr:rowOff>
    </xdr:to>
    <xdr:sp macro="" textlink="">
      <xdr:nvSpPr>
        <xdr:cNvPr id="207" name="円/楕円 206"/>
        <xdr:cNvSpPr/>
      </xdr:nvSpPr>
      <xdr:spPr>
        <a:xfrm>
          <a:off x="3937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3827</xdr:rowOff>
    </xdr:from>
    <xdr:ext cx="736600" cy="259045"/>
    <xdr:sp macro="" textlink="">
      <xdr:nvSpPr>
        <xdr:cNvPr id="208" name="テキスト ボックス 207"/>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25400</xdr:rowOff>
    </xdr:from>
    <xdr:to>
      <xdr:col>4</xdr:col>
      <xdr:colOff>396875</xdr:colOff>
      <xdr:row>56</xdr:row>
      <xdr:rowOff>127000</xdr:rowOff>
    </xdr:to>
    <xdr:sp macro="" textlink="">
      <xdr:nvSpPr>
        <xdr:cNvPr id="209" name="円/楕円 208"/>
        <xdr:cNvSpPr/>
      </xdr:nvSpPr>
      <xdr:spPr>
        <a:xfrm>
          <a:off x="3048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137177</xdr:rowOff>
    </xdr:from>
    <xdr:ext cx="762000" cy="259045"/>
    <xdr:sp macro="" textlink="">
      <xdr:nvSpPr>
        <xdr:cNvPr id="210" name="テキスト ボックス 209"/>
        <xdr:cNvSpPr txBox="1"/>
      </xdr:nvSpPr>
      <xdr:spPr>
        <a:xfrm>
          <a:off x="2717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158750</xdr:rowOff>
    </xdr:from>
    <xdr:to>
      <xdr:col>3</xdr:col>
      <xdr:colOff>193675</xdr:colOff>
      <xdr:row>56</xdr:row>
      <xdr:rowOff>88900</xdr:rowOff>
    </xdr:to>
    <xdr:sp macro="" textlink="">
      <xdr:nvSpPr>
        <xdr:cNvPr id="211" name="円/楕円 210"/>
        <xdr:cNvSpPr/>
      </xdr:nvSpPr>
      <xdr:spPr>
        <a:xfrm>
          <a:off x="2159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99077</xdr:rowOff>
    </xdr:from>
    <xdr:ext cx="762000" cy="259045"/>
    <xdr:sp macro="" textlink="">
      <xdr:nvSpPr>
        <xdr:cNvPr id="212" name="テキスト ボックス 211"/>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13" name="円/楕円 212"/>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35577</xdr:rowOff>
    </xdr:from>
    <xdr:ext cx="762000" cy="259045"/>
    <xdr:sp macro="" textlink="">
      <xdr:nvSpPr>
        <xdr:cNvPr id="214" name="テキスト ボックス 213"/>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社会保障関係費の増加に伴う介護保険特別会計等への繰出金が増加している</a:t>
          </a:r>
          <a:r>
            <a:rPr kumimoji="1" lang="ja-JP" altLang="en-US" sz="1100">
              <a:solidFill>
                <a:sysClr val="windowText" lastClr="000000"/>
              </a:solidFill>
              <a:effectLst/>
              <a:latin typeface="+mn-lt"/>
              <a:ea typeface="+mn-ea"/>
              <a:cs typeface="+mn-cs"/>
            </a:rPr>
            <a:t>ため、</a:t>
          </a:r>
          <a:r>
            <a:rPr kumimoji="1" lang="ja-JP" altLang="ja-JP" sz="1100">
              <a:solidFill>
                <a:sysClr val="windowText" lastClr="000000"/>
              </a:solidFill>
              <a:effectLst/>
              <a:latin typeface="+mn-lt"/>
              <a:ea typeface="+mn-ea"/>
              <a:cs typeface="+mn-cs"/>
            </a:rPr>
            <a:t>前年度に比べ</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した。</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今後も高齢化等に伴う社会保障関係費の増加等により特別会計への負担増が予想されるが、経費の節減はもとより、給付費の適正化、予防事業の強化等により普通会計の負担額の抑制に努める。</a:t>
          </a:r>
          <a:endParaRPr lang="ja-JP" altLang="ja-JP">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60</xdr:row>
      <xdr:rowOff>104140</xdr:rowOff>
    </xdr:to>
    <xdr:cxnSp macro="">
      <xdr:nvCxnSpPr>
        <xdr:cNvPr id="242" name="直線コネクタ 241"/>
        <xdr:cNvCxnSpPr/>
      </xdr:nvCxnSpPr>
      <xdr:spPr>
        <a:xfrm flipV="1">
          <a:off x="16510000" y="91033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76217</xdr:rowOff>
    </xdr:from>
    <xdr:ext cx="762000" cy="259045"/>
    <xdr:sp macro="" textlink="">
      <xdr:nvSpPr>
        <xdr:cNvPr id="243"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60</xdr:row>
      <xdr:rowOff>104140</xdr:rowOff>
    </xdr:from>
    <xdr:to>
      <xdr:col>24</xdr:col>
      <xdr:colOff>120650</xdr:colOff>
      <xdr:row>60</xdr:row>
      <xdr:rowOff>104140</xdr:rowOff>
    </xdr:to>
    <xdr:cxnSp macro="">
      <xdr:nvCxnSpPr>
        <xdr:cNvPr id="244" name="直線コネクタ 243"/>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5"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6" name="直線コネクタ 245"/>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107950</xdr:rowOff>
    </xdr:from>
    <xdr:to>
      <xdr:col>24</xdr:col>
      <xdr:colOff>31750</xdr:colOff>
      <xdr:row>55</xdr:row>
      <xdr:rowOff>138430</xdr:rowOff>
    </xdr:to>
    <xdr:cxnSp macro="">
      <xdr:nvCxnSpPr>
        <xdr:cNvPr id="247" name="直線コネクタ 246"/>
        <xdr:cNvCxnSpPr/>
      </xdr:nvCxnSpPr>
      <xdr:spPr>
        <a:xfrm>
          <a:off x="15671800" y="95377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158767</xdr:rowOff>
    </xdr:from>
    <xdr:ext cx="762000" cy="259045"/>
    <xdr:sp macro="" textlink="">
      <xdr:nvSpPr>
        <xdr:cNvPr id="248" name="その他平均値テキスト"/>
        <xdr:cNvSpPr txBox="1"/>
      </xdr:nvSpPr>
      <xdr:spPr>
        <a:xfrm>
          <a:off x="16598900" y="9588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49" name="フローチャート : 判断 248"/>
        <xdr:cNvSpPr/>
      </xdr:nvSpPr>
      <xdr:spPr>
        <a:xfrm>
          <a:off x="164592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107950</xdr:rowOff>
    </xdr:from>
    <xdr:to>
      <xdr:col>22</xdr:col>
      <xdr:colOff>565150</xdr:colOff>
      <xdr:row>56</xdr:row>
      <xdr:rowOff>58420</xdr:rowOff>
    </xdr:to>
    <xdr:cxnSp macro="">
      <xdr:nvCxnSpPr>
        <xdr:cNvPr id="250" name="直線コネクタ 249"/>
        <xdr:cNvCxnSpPr/>
      </xdr:nvCxnSpPr>
      <xdr:spPr>
        <a:xfrm flipV="1">
          <a:off x="14782800" y="95377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148590</xdr:rowOff>
    </xdr:from>
    <xdr:to>
      <xdr:col>22</xdr:col>
      <xdr:colOff>615950</xdr:colOff>
      <xdr:row>56</xdr:row>
      <xdr:rowOff>78740</xdr:rowOff>
    </xdr:to>
    <xdr:sp macro="" textlink="">
      <xdr:nvSpPr>
        <xdr:cNvPr id="251" name="フローチャート : 判断 250"/>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63517</xdr:rowOff>
    </xdr:from>
    <xdr:ext cx="736600" cy="259045"/>
    <xdr:sp macro="" textlink="">
      <xdr:nvSpPr>
        <xdr:cNvPr id="252" name="テキスト ボックス 251"/>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58420</xdr:rowOff>
    </xdr:from>
    <xdr:to>
      <xdr:col>21</xdr:col>
      <xdr:colOff>361950</xdr:colOff>
      <xdr:row>56</xdr:row>
      <xdr:rowOff>81280</xdr:rowOff>
    </xdr:to>
    <xdr:cxnSp macro="">
      <xdr:nvCxnSpPr>
        <xdr:cNvPr id="253" name="直線コネクタ 252"/>
        <xdr:cNvCxnSpPr/>
      </xdr:nvCxnSpPr>
      <xdr:spPr>
        <a:xfrm flipV="1">
          <a:off x="13893800" y="9659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4" name="フローチャート : 判断 253"/>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5" name="テキスト ボックス 254"/>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73660</xdr:rowOff>
    </xdr:from>
    <xdr:to>
      <xdr:col>20</xdr:col>
      <xdr:colOff>158750</xdr:colOff>
      <xdr:row>56</xdr:row>
      <xdr:rowOff>81280</xdr:rowOff>
    </xdr:to>
    <xdr:cxnSp macro="">
      <xdr:nvCxnSpPr>
        <xdr:cNvPr id="256" name="直線コネクタ 255"/>
        <xdr:cNvCxnSpPr/>
      </xdr:nvCxnSpPr>
      <xdr:spPr>
        <a:xfrm>
          <a:off x="13004800" y="9674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118110</xdr:rowOff>
    </xdr:from>
    <xdr:to>
      <xdr:col>20</xdr:col>
      <xdr:colOff>209550</xdr:colOff>
      <xdr:row>56</xdr:row>
      <xdr:rowOff>48260</xdr:rowOff>
    </xdr:to>
    <xdr:sp macro="" textlink="">
      <xdr:nvSpPr>
        <xdr:cNvPr id="257" name="フローチャート : 判断 256"/>
        <xdr:cNvSpPr/>
      </xdr:nvSpPr>
      <xdr:spPr>
        <a:xfrm>
          <a:off x="13843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58437</xdr:rowOff>
    </xdr:from>
    <xdr:ext cx="762000" cy="259045"/>
    <xdr:sp macro="" textlink="">
      <xdr:nvSpPr>
        <xdr:cNvPr id="258" name="テキスト ボックス 257"/>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59" name="フローチャート : 判断 258"/>
        <xdr:cNvSpPr/>
      </xdr:nvSpPr>
      <xdr:spPr>
        <a:xfrm>
          <a:off x="12954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50817</xdr:rowOff>
    </xdr:from>
    <xdr:ext cx="762000" cy="259045"/>
    <xdr:sp macro="" textlink="">
      <xdr:nvSpPr>
        <xdr:cNvPr id="260" name="テキスト ボックス 259"/>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87630</xdr:rowOff>
    </xdr:from>
    <xdr:to>
      <xdr:col>24</xdr:col>
      <xdr:colOff>82550</xdr:colOff>
      <xdr:row>56</xdr:row>
      <xdr:rowOff>17780</xdr:rowOff>
    </xdr:to>
    <xdr:sp macro="" textlink="">
      <xdr:nvSpPr>
        <xdr:cNvPr id="266" name="円/楕円 265"/>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104157</xdr:rowOff>
    </xdr:from>
    <xdr:ext cx="762000" cy="259045"/>
    <xdr:sp macro="" textlink="">
      <xdr:nvSpPr>
        <xdr:cNvPr id="267"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57150</xdr:rowOff>
    </xdr:from>
    <xdr:to>
      <xdr:col>22</xdr:col>
      <xdr:colOff>615950</xdr:colOff>
      <xdr:row>55</xdr:row>
      <xdr:rowOff>158750</xdr:rowOff>
    </xdr:to>
    <xdr:sp macro="" textlink="">
      <xdr:nvSpPr>
        <xdr:cNvPr id="268" name="円/楕円 267"/>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168927</xdr:rowOff>
    </xdr:from>
    <xdr:ext cx="736600" cy="259045"/>
    <xdr:sp macro="" textlink="">
      <xdr:nvSpPr>
        <xdr:cNvPr id="269" name="テキスト ボックス 268"/>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xdr:rowOff>
    </xdr:from>
    <xdr:to>
      <xdr:col>21</xdr:col>
      <xdr:colOff>412750</xdr:colOff>
      <xdr:row>56</xdr:row>
      <xdr:rowOff>109220</xdr:rowOff>
    </xdr:to>
    <xdr:sp macro="" textlink="">
      <xdr:nvSpPr>
        <xdr:cNvPr id="270" name="円/楕円 269"/>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93997</xdr:rowOff>
    </xdr:from>
    <xdr:ext cx="762000" cy="259045"/>
    <xdr:sp macro="" textlink="">
      <xdr:nvSpPr>
        <xdr:cNvPr id="271" name="テキスト ボックス 270"/>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30480</xdr:rowOff>
    </xdr:from>
    <xdr:to>
      <xdr:col>20</xdr:col>
      <xdr:colOff>209550</xdr:colOff>
      <xdr:row>56</xdr:row>
      <xdr:rowOff>132080</xdr:rowOff>
    </xdr:to>
    <xdr:sp macro="" textlink="">
      <xdr:nvSpPr>
        <xdr:cNvPr id="272" name="円/楕円 271"/>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73" name="テキスト ボックス 272"/>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22860</xdr:rowOff>
    </xdr:from>
    <xdr:to>
      <xdr:col>19</xdr:col>
      <xdr:colOff>6350</xdr:colOff>
      <xdr:row>56</xdr:row>
      <xdr:rowOff>124460</xdr:rowOff>
    </xdr:to>
    <xdr:sp macro="" textlink="">
      <xdr:nvSpPr>
        <xdr:cNvPr id="274" name="円/楕円 273"/>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109237</xdr:rowOff>
    </xdr:from>
    <xdr:ext cx="762000" cy="259045"/>
    <xdr:sp macro="" textlink="">
      <xdr:nvSpPr>
        <xdr:cNvPr id="275" name="テキスト ボックス 274"/>
        <xdr:cNvSpPr txBox="1"/>
      </xdr:nvSpPr>
      <xdr:spPr>
        <a:xfrm>
          <a:off x="12623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水道事業会計に対するダムの建設事業負担金の補助がなくなったことにより、</a:t>
          </a:r>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補助費等は類似団体平均と比較して低い水準にはあるが、今後も事務事業や補助金の見直し等を行うことにより経費総額を抑制し、財政健全化に努めていく。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76200</xdr:rowOff>
    </xdr:from>
    <xdr:to>
      <xdr:col>24</xdr:col>
      <xdr:colOff>31750</xdr:colOff>
      <xdr:row>42</xdr:row>
      <xdr:rowOff>12700</xdr:rowOff>
    </xdr:to>
    <xdr:cxnSp macro="">
      <xdr:nvCxnSpPr>
        <xdr:cNvPr id="303" name="直線コネクタ 302"/>
        <xdr:cNvCxnSpPr/>
      </xdr:nvCxnSpPr>
      <xdr:spPr>
        <a:xfrm flipV="1">
          <a:off x="16510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4"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5" name="直線コネクタ 304"/>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162577</xdr:rowOff>
    </xdr:from>
    <xdr:ext cx="762000" cy="259045"/>
    <xdr:sp macro="" textlink="">
      <xdr:nvSpPr>
        <xdr:cNvPr id="306" name="補助費等最大値テキスト"/>
        <xdr:cNvSpPr txBox="1"/>
      </xdr:nvSpPr>
      <xdr:spPr>
        <a:xfrm>
          <a:off x="16598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32</xdr:row>
      <xdr:rowOff>76200</xdr:rowOff>
    </xdr:from>
    <xdr:to>
      <xdr:col>24</xdr:col>
      <xdr:colOff>120650</xdr:colOff>
      <xdr:row>32</xdr:row>
      <xdr:rowOff>76200</xdr:rowOff>
    </xdr:to>
    <xdr:cxnSp macro="">
      <xdr:nvCxnSpPr>
        <xdr:cNvPr id="307" name="直線コネクタ 306"/>
        <xdr:cNvCxnSpPr/>
      </xdr:nvCxnSpPr>
      <xdr:spPr>
        <a:xfrm>
          <a:off x="16421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139700</xdr:rowOff>
    </xdr:from>
    <xdr:to>
      <xdr:col>24</xdr:col>
      <xdr:colOff>31750</xdr:colOff>
      <xdr:row>35</xdr:row>
      <xdr:rowOff>31750</xdr:rowOff>
    </xdr:to>
    <xdr:cxnSp macro="">
      <xdr:nvCxnSpPr>
        <xdr:cNvPr id="308" name="直線コネクタ 307"/>
        <xdr:cNvCxnSpPr/>
      </xdr:nvCxnSpPr>
      <xdr:spPr>
        <a:xfrm flipV="1">
          <a:off x="15671800" y="5969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60977</xdr:rowOff>
    </xdr:from>
    <xdr:ext cx="762000" cy="259045"/>
    <xdr:sp macro="" textlink="">
      <xdr:nvSpPr>
        <xdr:cNvPr id="309" name="補助費等平均値テキスト"/>
        <xdr:cNvSpPr txBox="1"/>
      </xdr:nvSpPr>
      <xdr:spPr>
        <a:xfrm>
          <a:off x="16598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88900</xdr:rowOff>
    </xdr:from>
    <xdr:to>
      <xdr:col>24</xdr:col>
      <xdr:colOff>82550</xdr:colOff>
      <xdr:row>37</xdr:row>
      <xdr:rowOff>19050</xdr:rowOff>
    </xdr:to>
    <xdr:sp macro="" textlink="">
      <xdr:nvSpPr>
        <xdr:cNvPr id="310" name="フローチャート : 判断 309"/>
        <xdr:cNvSpPr/>
      </xdr:nvSpPr>
      <xdr:spPr>
        <a:xfrm>
          <a:off x="164592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63500</xdr:rowOff>
    </xdr:from>
    <xdr:to>
      <xdr:col>22</xdr:col>
      <xdr:colOff>565150</xdr:colOff>
      <xdr:row>35</xdr:row>
      <xdr:rowOff>31750</xdr:rowOff>
    </xdr:to>
    <xdr:cxnSp macro="">
      <xdr:nvCxnSpPr>
        <xdr:cNvPr id="311" name="直線コネクタ 310"/>
        <xdr:cNvCxnSpPr/>
      </xdr:nvCxnSpPr>
      <xdr:spPr>
        <a:xfrm>
          <a:off x="14782800" y="5892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2" name="フローチャート : 判断 311"/>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54627</xdr:rowOff>
    </xdr:from>
    <xdr:ext cx="736600" cy="259045"/>
    <xdr:sp macro="" textlink="">
      <xdr:nvSpPr>
        <xdr:cNvPr id="313" name="テキスト ボックス 312"/>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63500</xdr:rowOff>
    </xdr:from>
    <xdr:to>
      <xdr:col>21</xdr:col>
      <xdr:colOff>361950</xdr:colOff>
      <xdr:row>34</xdr:row>
      <xdr:rowOff>88900</xdr:rowOff>
    </xdr:to>
    <xdr:cxnSp macro="">
      <xdr:nvCxnSpPr>
        <xdr:cNvPr id="314" name="直線コネクタ 313"/>
        <xdr:cNvCxnSpPr/>
      </xdr:nvCxnSpPr>
      <xdr:spPr>
        <a:xfrm flipV="1">
          <a:off x="13893800" y="5892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101600</xdr:rowOff>
    </xdr:from>
    <xdr:to>
      <xdr:col>21</xdr:col>
      <xdr:colOff>412750</xdr:colOff>
      <xdr:row>37</xdr:row>
      <xdr:rowOff>31750</xdr:rowOff>
    </xdr:to>
    <xdr:sp macro="" textlink="">
      <xdr:nvSpPr>
        <xdr:cNvPr id="315" name="フローチャート : 判断 314"/>
        <xdr:cNvSpPr/>
      </xdr:nvSpPr>
      <xdr:spPr>
        <a:xfrm>
          <a:off x="14732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16527</xdr:rowOff>
    </xdr:from>
    <xdr:ext cx="762000" cy="259045"/>
    <xdr:sp macro="" textlink="">
      <xdr:nvSpPr>
        <xdr:cNvPr id="316" name="テキスト ボックス 315"/>
        <xdr:cNvSpPr txBox="1"/>
      </xdr:nvSpPr>
      <xdr:spPr>
        <a:xfrm>
          <a:off x="14401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50800</xdr:rowOff>
    </xdr:from>
    <xdr:to>
      <xdr:col>20</xdr:col>
      <xdr:colOff>158750</xdr:colOff>
      <xdr:row>34</xdr:row>
      <xdr:rowOff>88900</xdr:rowOff>
    </xdr:to>
    <xdr:cxnSp macro="">
      <xdr:nvCxnSpPr>
        <xdr:cNvPr id="317" name="直線コネクタ 316"/>
        <xdr:cNvCxnSpPr/>
      </xdr:nvCxnSpPr>
      <xdr:spPr>
        <a:xfrm>
          <a:off x="13004800" y="588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18" name="フローチャート : 判断 317"/>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19" name="テキスト ボックス 318"/>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88900</xdr:rowOff>
    </xdr:from>
    <xdr:to>
      <xdr:col>19</xdr:col>
      <xdr:colOff>6350</xdr:colOff>
      <xdr:row>37</xdr:row>
      <xdr:rowOff>19050</xdr:rowOff>
    </xdr:to>
    <xdr:sp macro="" textlink="">
      <xdr:nvSpPr>
        <xdr:cNvPr id="320" name="フローチャート : 判断 319"/>
        <xdr:cNvSpPr/>
      </xdr:nvSpPr>
      <xdr:spPr>
        <a:xfrm>
          <a:off x="12954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3827</xdr:rowOff>
    </xdr:from>
    <xdr:ext cx="762000" cy="259045"/>
    <xdr:sp macro="" textlink="">
      <xdr:nvSpPr>
        <xdr:cNvPr id="321" name="テキスト ボックス 320"/>
        <xdr:cNvSpPr txBox="1"/>
      </xdr:nvSpPr>
      <xdr:spPr>
        <a:xfrm>
          <a:off x="12623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88900</xdr:rowOff>
    </xdr:from>
    <xdr:to>
      <xdr:col>24</xdr:col>
      <xdr:colOff>82550</xdr:colOff>
      <xdr:row>35</xdr:row>
      <xdr:rowOff>19050</xdr:rowOff>
    </xdr:to>
    <xdr:sp macro="" textlink="">
      <xdr:nvSpPr>
        <xdr:cNvPr id="327" name="円/楕円 326"/>
        <xdr:cNvSpPr/>
      </xdr:nvSpPr>
      <xdr:spPr>
        <a:xfrm>
          <a:off x="164592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105427</xdr:rowOff>
    </xdr:from>
    <xdr:ext cx="762000" cy="259045"/>
    <xdr:sp macro="" textlink="">
      <xdr:nvSpPr>
        <xdr:cNvPr id="328" name="補助費等該当値テキスト"/>
        <xdr:cNvSpPr txBox="1"/>
      </xdr:nvSpPr>
      <xdr:spPr>
        <a:xfrm>
          <a:off x="16598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152400</xdr:rowOff>
    </xdr:from>
    <xdr:to>
      <xdr:col>22</xdr:col>
      <xdr:colOff>615950</xdr:colOff>
      <xdr:row>35</xdr:row>
      <xdr:rowOff>82550</xdr:rowOff>
    </xdr:to>
    <xdr:sp macro="" textlink="">
      <xdr:nvSpPr>
        <xdr:cNvPr id="329" name="円/楕円 328"/>
        <xdr:cNvSpPr/>
      </xdr:nvSpPr>
      <xdr:spPr>
        <a:xfrm>
          <a:off x="15621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92727</xdr:rowOff>
    </xdr:from>
    <xdr:ext cx="736600" cy="259045"/>
    <xdr:sp macro="" textlink="">
      <xdr:nvSpPr>
        <xdr:cNvPr id="330" name="テキスト ボックス 329"/>
        <xdr:cNvSpPr txBox="1"/>
      </xdr:nvSpPr>
      <xdr:spPr>
        <a:xfrm>
          <a:off x="15290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12700</xdr:rowOff>
    </xdr:from>
    <xdr:to>
      <xdr:col>21</xdr:col>
      <xdr:colOff>412750</xdr:colOff>
      <xdr:row>34</xdr:row>
      <xdr:rowOff>114300</xdr:rowOff>
    </xdr:to>
    <xdr:sp macro="" textlink="">
      <xdr:nvSpPr>
        <xdr:cNvPr id="331" name="円/楕円 330"/>
        <xdr:cNvSpPr/>
      </xdr:nvSpPr>
      <xdr:spPr>
        <a:xfrm>
          <a:off x="147320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124477</xdr:rowOff>
    </xdr:from>
    <xdr:ext cx="762000" cy="259045"/>
    <xdr:sp macro="" textlink="">
      <xdr:nvSpPr>
        <xdr:cNvPr id="332" name="テキスト ボックス 331"/>
        <xdr:cNvSpPr txBox="1"/>
      </xdr:nvSpPr>
      <xdr:spPr>
        <a:xfrm>
          <a:off x="144018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38100</xdr:rowOff>
    </xdr:from>
    <xdr:to>
      <xdr:col>20</xdr:col>
      <xdr:colOff>209550</xdr:colOff>
      <xdr:row>34</xdr:row>
      <xdr:rowOff>139700</xdr:rowOff>
    </xdr:to>
    <xdr:sp macro="" textlink="">
      <xdr:nvSpPr>
        <xdr:cNvPr id="333" name="円/楕円 332"/>
        <xdr:cNvSpPr/>
      </xdr:nvSpPr>
      <xdr:spPr>
        <a:xfrm>
          <a:off x="13843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149877</xdr:rowOff>
    </xdr:from>
    <xdr:ext cx="762000" cy="259045"/>
    <xdr:sp macro="" textlink="">
      <xdr:nvSpPr>
        <xdr:cNvPr id="334" name="テキスト ボックス 333"/>
        <xdr:cNvSpPr txBox="1"/>
      </xdr:nvSpPr>
      <xdr:spPr>
        <a:xfrm>
          <a:off x="13512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0</xdr:rowOff>
    </xdr:from>
    <xdr:to>
      <xdr:col>19</xdr:col>
      <xdr:colOff>6350</xdr:colOff>
      <xdr:row>34</xdr:row>
      <xdr:rowOff>101600</xdr:rowOff>
    </xdr:to>
    <xdr:sp macro="" textlink="">
      <xdr:nvSpPr>
        <xdr:cNvPr id="335" name="円/楕円 334"/>
        <xdr:cNvSpPr/>
      </xdr:nvSpPr>
      <xdr:spPr>
        <a:xfrm>
          <a:off x="12954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111777</xdr:rowOff>
    </xdr:from>
    <xdr:ext cx="762000" cy="259045"/>
    <xdr:sp macro="" textlink="">
      <xdr:nvSpPr>
        <xdr:cNvPr id="336" name="テキスト ボックス 335"/>
        <xdr:cNvSpPr txBox="1"/>
      </xdr:nvSpPr>
      <xdr:spPr>
        <a:xfrm>
          <a:off x="12623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endParaRPr lang="ja-JP" altLang="en-US"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a:t>
          </a:r>
          <a:r>
            <a:rPr kumimoji="1" lang="ja-JP" altLang="ja-JP" sz="1100">
              <a:solidFill>
                <a:schemeClr val="dk1"/>
              </a:solidFill>
              <a:effectLst/>
              <a:latin typeface="+mn-lt"/>
              <a:ea typeface="+mn-ea"/>
              <a:cs typeface="+mn-cs"/>
            </a:rPr>
            <a:t>市債発行</a:t>
          </a:r>
          <a:r>
            <a:rPr kumimoji="1" lang="ja-JP" altLang="en-US" sz="1100">
              <a:solidFill>
                <a:schemeClr val="dk1"/>
              </a:solidFill>
              <a:effectLst/>
              <a:latin typeface="+mn-lt"/>
              <a:ea typeface="+mn-ea"/>
              <a:cs typeface="+mn-cs"/>
            </a:rPr>
            <a:t>額の見直しなどにより、</a:t>
          </a:r>
          <a:r>
            <a:rPr lang="ja-JP" altLang="en-US" sz="1100" b="0" i="0" u="none" strike="noStrike" baseline="0" smtClean="0">
              <a:solidFill>
                <a:schemeClr val="dk1"/>
              </a:solidFill>
              <a:latin typeface="+mn-lt"/>
              <a:ea typeface="+mn-ea"/>
              <a:cs typeface="+mn-cs"/>
            </a:rPr>
            <a:t>公債費自体の元金及び利子が減少したため、前年度比</a:t>
          </a:r>
          <a:r>
            <a:rPr lang="en-US" altLang="ja-JP" sz="1100" b="0" i="0" u="none" strike="noStrike" baseline="0" smtClean="0">
              <a:solidFill>
                <a:schemeClr val="dk1"/>
              </a:solidFill>
              <a:latin typeface="+mn-lt"/>
              <a:ea typeface="+mn-ea"/>
              <a:cs typeface="+mn-cs"/>
            </a:rPr>
            <a:t>0.7</a:t>
          </a:r>
          <a:r>
            <a:rPr lang="ja-JP" altLang="en-US" sz="1100" b="0" i="0" u="none" strike="noStrike" baseline="0" smtClean="0">
              <a:solidFill>
                <a:schemeClr val="dk1"/>
              </a:solidFill>
              <a:latin typeface="+mn-lt"/>
              <a:ea typeface="+mn-ea"/>
              <a:cs typeface="+mn-cs"/>
            </a:rPr>
            <a:t>ポイント減少している。</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しかし土地開発公社等の第三セクター等改革推進債等により、</a:t>
          </a:r>
          <a:r>
            <a:rPr lang="ja-JP" altLang="ja-JP" sz="1100">
              <a:solidFill>
                <a:schemeClr val="dk1"/>
              </a:solidFill>
              <a:effectLst/>
              <a:latin typeface="+mn-lt"/>
              <a:ea typeface="+mn-ea"/>
              <a:cs typeface="+mn-cs"/>
            </a:rPr>
            <a:t>類似団体平均を</a:t>
          </a:r>
          <a:r>
            <a:rPr lang="en-US" altLang="ja-JP" sz="1100">
              <a:solidFill>
                <a:schemeClr val="dk1"/>
              </a:solidFill>
              <a:effectLst/>
              <a:latin typeface="+mn-lt"/>
              <a:ea typeface="+mn-ea"/>
              <a:cs typeface="+mn-cs"/>
            </a:rPr>
            <a:t>6.4</a:t>
          </a:r>
          <a:r>
            <a:rPr lang="ja-JP" altLang="ja-JP" sz="1100">
              <a:solidFill>
                <a:schemeClr val="dk1"/>
              </a:solidFill>
              <a:effectLst/>
              <a:latin typeface="+mn-lt"/>
              <a:ea typeface="+mn-ea"/>
              <a:cs typeface="+mn-cs"/>
            </a:rPr>
            <a:t>ポイント上回っ</a:t>
          </a:r>
          <a:r>
            <a:rPr lang="ja-JP" altLang="en-US" sz="1100">
              <a:solidFill>
                <a:schemeClr val="dk1"/>
              </a:solidFill>
              <a:effectLst/>
              <a:latin typeface="+mn-lt"/>
              <a:ea typeface="+mn-ea"/>
              <a:cs typeface="+mn-cs"/>
            </a:rPr>
            <a:t>ているため、</a:t>
          </a:r>
          <a:r>
            <a:rPr kumimoji="1" lang="ja-JP" altLang="ja-JP" sz="1100">
              <a:solidFill>
                <a:schemeClr val="dk1"/>
              </a:solidFill>
              <a:effectLst/>
              <a:latin typeface="+mn-lt"/>
              <a:ea typeface="+mn-ea"/>
              <a:cs typeface="+mn-cs"/>
            </a:rPr>
            <a:t>今後も普通建設事業の精査による市債発行の適正化を図り、市債残高の抑制に努めていく。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81</xdr:row>
      <xdr:rowOff>85089</xdr:rowOff>
    </xdr:to>
    <xdr:cxnSp macro="">
      <xdr:nvCxnSpPr>
        <xdr:cNvPr id="364" name="直線コネクタ 363"/>
        <xdr:cNvCxnSpPr/>
      </xdr:nvCxnSpPr>
      <xdr:spPr>
        <a:xfrm flipV="1">
          <a:off x="4826000" y="12753340"/>
          <a:ext cx="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57166</xdr:rowOff>
    </xdr:from>
    <xdr:ext cx="762000" cy="259045"/>
    <xdr:sp macro="" textlink="">
      <xdr:nvSpPr>
        <xdr:cNvPr id="365"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6</xdr:col>
      <xdr:colOff>612775</xdr:colOff>
      <xdr:row>81</xdr:row>
      <xdr:rowOff>85089</xdr:rowOff>
    </xdr:from>
    <xdr:to>
      <xdr:col>7</xdr:col>
      <xdr:colOff>104775</xdr:colOff>
      <xdr:row>81</xdr:row>
      <xdr:rowOff>85089</xdr:rowOff>
    </xdr:to>
    <xdr:cxnSp macro="">
      <xdr:nvCxnSpPr>
        <xdr:cNvPr id="366" name="直線コネクタ 365"/>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67"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68" name="直線コネクタ 367"/>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81</xdr:row>
      <xdr:rowOff>1270</xdr:rowOff>
    </xdr:from>
    <xdr:to>
      <xdr:col>7</xdr:col>
      <xdr:colOff>15875</xdr:colOff>
      <xdr:row>81</xdr:row>
      <xdr:rowOff>54611</xdr:rowOff>
    </xdr:to>
    <xdr:cxnSp macro="">
      <xdr:nvCxnSpPr>
        <xdr:cNvPr id="369" name="直線コネクタ 368"/>
        <xdr:cNvCxnSpPr/>
      </xdr:nvCxnSpPr>
      <xdr:spPr>
        <a:xfrm flipV="1">
          <a:off x="3987800" y="1388872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165116</xdr:rowOff>
    </xdr:from>
    <xdr:ext cx="762000" cy="259045"/>
    <xdr:sp macro="" textlink="">
      <xdr:nvSpPr>
        <xdr:cNvPr id="370" name="公債費平均値テキスト"/>
        <xdr:cNvSpPr txBox="1"/>
      </xdr:nvSpPr>
      <xdr:spPr>
        <a:xfrm>
          <a:off x="4914900" y="1319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148589</xdr:rowOff>
    </xdr:from>
    <xdr:to>
      <xdr:col>7</xdr:col>
      <xdr:colOff>66675</xdr:colOff>
      <xdr:row>78</xdr:row>
      <xdr:rowOff>78739</xdr:rowOff>
    </xdr:to>
    <xdr:sp macro="" textlink="">
      <xdr:nvSpPr>
        <xdr:cNvPr id="371" name="フローチャート : 判断 370"/>
        <xdr:cNvSpPr/>
      </xdr:nvSpPr>
      <xdr:spPr>
        <a:xfrm>
          <a:off x="4775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81</xdr:row>
      <xdr:rowOff>46989</xdr:rowOff>
    </xdr:from>
    <xdr:to>
      <xdr:col>5</xdr:col>
      <xdr:colOff>549275</xdr:colOff>
      <xdr:row>81</xdr:row>
      <xdr:rowOff>54611</xdr:rowOff>
    </xdr:to>
    <xdr:cxnSp macro="">
      <xdr:nvCxnSpPr>
        <xdr:cNvPr id="372" name="直線コネクタ 371"/>
        <xdr:cNvCxnSpPr/>
      </xdr:nvCxnSpPr>
      <xdr:spPr>
        <a:xfrm>
          <a:off x="3098800" y="139344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53339</xdr:rowOff>
    </xdr:from>
    <xdr:to>
      <xdr:col>5</xdr:col>
      <xdr:colOff>600075</xdr:colOff>
      <xdr:row>78</xdr:row>
      <xdr:rowOff>154939</xdr:rowOff>
    </xdr:to>
    <xdr:sp macro="" textlink="">
      <xdr:nvSpPr>
        <xdr:cNvPr id="373" name="フローチャート : 判断 372"/>
        <xdr:cNvSpPr/>
      </xdr:nvSpPr>
      <xdr:spPr>
        <a:xfrm>
          <a:off x="3937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165116</xdr:rowOff>
    </xdr:from>
    <xdr:ext cx="736600" cy="259045"/>
    <xdr:sp macro="" textlink="">
      <xdr:nvSpPr>
        <xdr:cNvPr id="374" name="テキスト ボックス 373"/>
        <xdr:cNvSpPr txBox="1"/>
      </xdr:nvSpPr>
      <xdr:spPr>
        <a:xfrm>
          <a:off x="3606800" y="131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134620</xdr:rowOff>
    </xdr:from>
    <xdr:to>
      <xdr:col>4</xdr:col>
      <xdr:colOff>346075</xdr:colOff>
      <xdr:row>81</xdr:row>
      <xdr:rowOff>46989</xdr:rowOff>
    </xdr:to>
    <xdr:cxnSp macro="">
      <xdr:nvCxnSpPr>
        <xdr:cNvPr id="375" name="直線コネクタ 374"/>
        <xdr:cNvCxnSpPr/>
      </xdr:nvCxnSpPr>
      <xdr:spPr>
        <a:xfrm>
          <a:off x="2209800" y="138506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83820</xdr:rowOff>
    </xdr:from>
    <xdr:to>
      <xdr:col>4</xdr:col>
      <xdr:colOff>396875</xdr:colOff>
      <xdr:row>79</xdr:row>
      <xdr:rowOff>13970</xdr:rowOff>
    </xdr:to>
    <xdr:sp macro="" textlink="">
      <xdr:nvSpPr>
        <xdr:cNvPr id="376" name="フローチャート : 判断 375"/>
        <xdr:cNvSpPr/>
      </xdr:nvSpPr>
      <xdr:spPr>
        <a:xfrm>
          <a:off x="3048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24147</xdr:rowOff>
    </xdr:from>
    <xdr:ext cx="762000" cy="259045"/>
    <xdr:sp macro="" textlink="">
      <xdr:nvSpPr>
        <xdr:cNvPr id="377" name="テキスト ボックス 376"/>
        <xdr:cNvSpPr txBox="1"/>
      </xdr:nvSpPr>
      <xdr:spPr>
        <a:xfrm>
          <a:off x="2717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134620</xdr:rowOff>
    </xdr:from>
    <xdr:to>
      <xdr:col>3</xdr:col>
      <xdr:colOff>142875</xdr:colOff>
      <xdr:row>81</xdr:row>
      <xdr:rowOff>16511</xdr:rowOff>
    </xdr:to>
    <xdr:cxnSp macro="">
      <xdr:nvCxnSpPr>
        <xdr:cNvPr id="378" name="直線コネクタ 377"/>
        <xdr:cNvCxnSpPr/>
      </xdr:nvCxnSpPr>
      <xdr:spPr>
        <a:xfrm flipV="1">
          <a:off x="1320800" y="138506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106680</xdr:rowOff>
    </xdr:from>
    <xdr:to>
      <xdr:col>3</xdr:col>
      <xdr:colOff>193675</xdr:colOff>
      <xdr:row>79</xdr:row>
      <xdr:rowOff>36830</xdr:rowOff>
    </xdr:to>
    <xdr:sp macro="" textlink="">
      <xdr:nvSpPr>
        <xdr:cNvPr id="379" name="フローチャート : 判断 378"/>
        <xdr:cNvSpPr/>
      </xdr:nvSpPr>
      <xdr:spPr>
        <a:xfrm>
          <a:off x="2159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47007</xdr:rowOff>
    </xdr:from>
    <xdr:ext cx="762000" cy="259045"/>
    <xdr:sp macro="" textlink="">
      <xdr:nvSpPr>
        <xdr:cNvPr id="380" name="テキスト ボックス 379"/>
        <xdr:cNvSpPr txBox="1"/>
      </xdr:nvSpPr>
      <xdr:spPr>
        <a:xfrm>
          <a:off x="1828800" y="132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129539</xdr:rowOff>
    </xdr:from>
    <xdr:to>
      <xdr:col>1</xdr:col>
      <xdr:colOff>676275</xdr:colOff>
      <xdr:row>79</xdr:row>
      <xdr:rowOff>59689</xdr:rowOff>
    </xdr:to>
    <xdr:sp macro="" textlink="">
      <xdr:nvSpPr>
        <xdr:cNvPr id="381" name="フローチャート : 判断 380"/>
        <xdr:cNvSpPr/>
      </xdr:nvSpPr>
      <xdr:spPr>
        <a:xfrm>
          <a:off x="1270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69866</xdr:rowOff>
    </xdr:from>
    <xdr:ext cx="762000" cy="259045"/>
    <xdr:sp macro="" textlink="">
      <xdr:nvSpPr>
        <xdr:cNvPr id="382" name="テキスト ボックス 381"/>
        <xdr:cNvSpPr txBox="1"/>
      </xdr:nvSpPr>
      <xdr:spPr>
        <a:xfrm>
          <a:off x="939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80</xdr:row>
      <xdr:rowOff>121920</xdr:rowOff>
    </xdr:from>
    <xdr:to>
      <xdr:col>7</xdr:col>
      <xdr:colOff>66675</xdr:colOff>
      <xdr:row>81</xdr:row>
      <xdr:rowOff>52070</xdr:rowOff>
    </xdr:to>
    <xdr:sp macro="" textlink="">
      <xdr:nvSpPr>
        <xdr:cNvPr id="388" name="円/楕円 387"/>
        <xdr:cNvSpPr/>
      </xdr:nvSpPr>
      <xdr:spPr>
        <a:xfrm>
          <a:off x="47752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30497</xdr:rowOff>
    </xdr:from>
    <xdr:ext cx="762000" cy="259045"/>
    <xdr:sp macro="" textlink="">
      <xdr:nvSpPr>
        <xdr:cNvPr id="389" name="公債費該当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81</xdr:row>
      <xdr:rowOff>3811</xdr:rowOff>
    </xdr:from>
    <xdr:to>
      <xdr:col>5</xdr:col>
      <xdr:colOff>600075</xdr:colOff>
      <xdr:row>81</xdr:row>
      <xdr:rowOff>105411</xdr:rowOff>
    </xdr:to>
    <xdr:sp macro="" textlink="">
      <xdr:nvSpPr>
        <xdr:cNvPr id="390" name="円/楕円 389"/>
        <xdr:cNvSpPr/>
      </xdr:nvSpPr>
      <xdr:spPr>
        <a:xfrm>
          <a:off x="3937000" y="1389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90188</xdr:rowOff>
    </xdr:from>
    <xdr:ext cx="736600" cy="259045"/>
    <xdr:sp macro="" textlink="">
      <xdr:nvSpPr>
        <xdr:cNvPr id="391" name="テキスト ボックス 390"/>
        <xdr:cNvSpPr txBox="1"/>
      </xdr:nvSpPr>
      <xdr:spPr>
        <a:xfrm>
          <a:off x="3606800" y="13977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167639</xdr:rowOff>
    </xdr:from>
    <xdr:to>
      <xdr:col>4</xdr:col>
      <xdr:colOff>396875</xdr:colOff>
      <xdr:row>81</xdr:row>
      <xdr:rowOff>97789</xdr:rowOff>
    </xdr:to>
    <xdr:sp macro="" textlink="">
      <xdr:nvSpPr>
        <xdr:cNvPr id="392" name="円/楕円 391"/>
        <xdr:cNvSpPr/>
      </xdr:nvSpPr>
      <xdr:spPr>
        <a:xfrm>
          <a:off x="30480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82566</xdr:rowOff>
    </xdr:from>
    <xdr:ext cx="762000" cy="259045"/>
    <xdr:sp macro="" textlink="">
      <xdr:nvSpPr>
        <xdr:cNvPr id="393" name="テキスト ボックス 392"/>
        <xdr:cNvSpPr txBox="1"/>
      </xdr:nvSpPr>
      <xdr:spPr>
        <a:xfrm>
          <a:off x="2717800" y="1397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83820</xdr:rowOff>
    </xdr:from>
    <xdr:to>
      <xdr:col>3</xdr:col>
      <xdr:colOff>193675</xdr:colOff>
      <xdr:row>81</xdr:row>
      <xdr:rowOff>13970</xdr:rowOff>
    </xdr:to>
    <xdr:sp macro="" textlink="">
      <xdr:nvSpPr>
        <xdr:cNvPr id="394" name="円/楕円 393"/>
        <xdr:cNvSpPr/>
      </xdr:nvSpPr>
      <xdr:spPr>
        <a:xfrm>
          <a:off x="2159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170197</xdr:rowOff>
    </xdr:from>
    <xdr:ext cx="762000" cy="259045"/>
    <xdr:sp macro="" textlink="">
      <xdr:nvSpPr>
        <xdr:cNvPr id="395" name="テキスト ボックス 394"/>
        <xdr:cNvSpPr txBox="1"/>
      </xdr:nvSpPr>
      <xdr:spPr>
        <a:xfrm>
          <a:off x="182880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137161</xdr:rowOff>
    </xdr:from>
    <xdr:to>
      <xdr:col>1</xdr:col>
      <xdr:colOff>676275</xdr:colOff>
      <xdr:row>81</xdr:row>
      <xdr:rowOff>67311</xdr:rowOff>
    </xdr:to>
    <xdr:sp macro="" textlink="">
      <xdr:nvSpPr>
        <xdr:cNvPr id="396" name="円/楕円 395"/>
        <xdr:cNvSpPr/>
      </xdr:nvSpPr>
      <xdr:spPr>
        <a:xfrm>
          <a:off x="1270000" y="13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52088</xdr:rowOff>
    </xdr:from>
    <xdr:ext cx="762000" cy="259045"/>
    <xdr:sp macro="" textlink="">
      <xdr:nvSpPr>
        <xdr:cNvPr id="397" name="テキスト ボックス 396"/>
        <xdr:cNvSpPr txBox="1"/>
      </xdr:nvSpPr>
      <xdr:spPr>
        <a:xfrm>
          <a:off x="939800" y="1393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学校給食の実施や</a:t>
          </a:r>
          <a:r>
            <a:rPr kumimoji="1" lang="ja-JP" altLang="en-US" sz="1100">
              <a:solidFill>
                <a:schemeClr val="dk1"/>
              </a:solidFill>
              <a:effectLst/>
              <a:latin typeface="+mn-lt"/>
              <a:ea typeface="+mn-ea"/>
              <a:cs typeface="+mn-cs"/>
            </a:rPr>
            <a:t>住民情報最適化によるシステムの導入</a:t>
          </a:r>
          <a:r>
            <a:rPr kumimoji="1" lang="ja-JP" altLang="ja-JP" sz="1100">
              <a:solidFill>
                <a:schemeClr val="dk1"/>
              </a:solidFill>
              <a:effectLst/>
              <a:latin typeface="+mn-lt"/>
              <a:ea typeface="+mn-ea"/>
              <a:cs typeface="+mn-cs"/>
            </a:rPr>
            <a:t>など</a:t>
          </a:r>
          <a:r>
            <a:rPr kumimoji="1" lang="ja-JP" altLang="en-US" sz="1100">
              <a:solidFill>
                <a:schemeClr val="dk1"/>
              </a:solidFill>
              <a:effectLst/>
              <a:latin typeface="+mn-lt"/>
              <a:ea typeface="+mn-ea"/>
              <a:cs typeface="+mn-cs"/>
            </a:rPr>
            <a:t>により物件費の増加は見られたものの、　</a:t>
          </a:r>
          <a:r>
            <a:rPr kumimoji="1" lang="ja-JP" altLang="ja-JP" sz="1100">
              <a:solidFill>
                <a:schemeClr val="dk1"/>
              </a:solidFill>
              <a:effectLst/>
              <a:latin typeface="+mn-lt"/>
              <a:ea typeface="+mn-ea"/>
              <a:cs typeface="+mn-cs"/>
            </a:rPr>
            <a:t>その他の費目においては、</a:t>
          </a:r>
          <a:r>
            <a:rPr kumimoji="1" lang="ja-JP" altLang="en-US" sz="1100">
              <a:solidFill>
                <a:schemeClr val="dk1"/>
              </a:solidFill>
              <a:effectLst/>
              <a:latin typeface="+mn-lt"/>
              <a:ea typeface="+mn-ea"/>
              <a:cs typeface="+mn-cs"/>
            </a:rPr>
            <a:t>人件費の見直しや</a:t>
          </a:r>
          <a:r>
            <a:rPr kumimoji="1" lang="ja-JP" altLang="ja-JP" sz="1100">
              <a:solidFill>
                <a:schemeClr val="dk1"/>
              </a:solidFill>
              <a:effectLst/>
              <a:latin typeface="+mn-lt"/>
              <a:ea typeface="+mn-ea"/>
              <a:cs typeface="+mn-cs"/>
            </a:rPr>
            <a:t>制度改正による民間保育所措置経費に係る県負担金の増加等により</a:t>
          </a:r>
          <a:r>
            <a:rPr kumimoji="1" lang="ja-JP" altLang="en-US" sz="1100">
              <a:solidFill>
                <a:schemeClr val="dk1"/>
              </a:solidFill>
              <a:effectLst/>
              <a:latin typeface="+mn-lt"/>
              <a:ea typeface="+mn-ea"/>
              <a:cs typeface="+mn-cs"/>
            </a:rPr>
            <a:t>改善が見られ、全体としては</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ポイントの改善となった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今後も職員数の削減や事業の内容・手法の見直しなど行財政改革を推進し、財政の健全化に努める。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54611</xdr:rowOff>
    </xdr:to>
    <xdr:cxnSp macro="">
      <xdr:nvCxnSpPr>
        <xdr:cNvPr id="425" name="直線コネクタ 424"/>
        <xdr:cNvCxnSpPr/>
      </xdr:nvCxnSpPr>
      <xdr:spPr>
        <a:xfrm flipV="1">
          <a:off x="16510000" y="12768580"/>
          <a:ext cx="0" cy="100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6"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7" name="直線コネクタ 426"/>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46989</xdr:rowOff>
    </xdr:from>
    <xdr:to>
      <xdr:col>24</xdr:col>
      <xdr:colOff>31750</xdr:colOff>
      <xdr:row>78</xdr:row>
      <xdr:rowOff>96520</xdr:rowOff>
    </xdr:to>
    <xdr:cxnSp macro="">
      <xdr:nvCxnSpPr>
        <xdr:cNvPr id="430" name="直線コネクタ 429"/>
        <xdr:cNvCxnSpPr/>
      </xdr:nvCxnSpPr>
      <xdr:spPr>
        <a:xfrm flipV="1">
          <a:off x="15671800" y="13420089"/>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142257</xdr:rowOff>
    </xdr:from>
    <xdr:ext cx="762000" cy="259045"/>
    <xdr:sp macro="" textlink="">
      <xdr:nvSpPr>
        <xdr:cNvPr id="431"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32" name="フローチャート : 判断 431"/>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43180</xdr:rowOff>
    </xdr:from>
    <xdr:to>
      <xdr:col>22</xdr:col>
      <xdr:colOff>565150</xdr:colOff>
      <xdr:row>78</xdr:row>
      <xdr:rowOff>96520</xdr:rowOff>
    </xdr:to>
    <xdr:cxnSp macro="">
      <xdr:nvCxnSpPr>
        <xdr:cNvPr id="433" name="直線コネクタ 432"/>
        <xdr:cNvCxnSpPr/>
      </xdr:nvCxnSpPr>
      <xdr:spPr>
        <a:xfrm>
          <a:off x="14782800" y="13416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121920</xdr:rowOff>
    </xdr:from>
    <xdr:to>
      <xdr:col>22</xdr:col>
      <xdr:colOff>615950</xdr:colOff>
      <xdr:row>78</xdr:row>
      <xdr:rowOff>52070</xdr:rowOff>
    </xdr:to>
    <xdr:sp macro="" textlink="">
      <xdr:nvSpPr>
        <xdr:cNvPr id="434" name="フローチャート : 判断 433"/>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62247</xdr:rowOff>
    </xdr:from>
    <xdr:ext cx="736600" cy="259045"/>
    <xdr:sp macro="" textlink="">
      <xdr:nvSpPr>
        <xdr:cNvPr id="435" name="テキスト ボックス 434"/>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43180</xdr:rowOff>
    </xdr:from>
    <xdr:to>
      <xdr:col>21</xdr:col>
      <xdr:colOff>361950</xdr:colOff>
      <xdr:row>78</xdr:row>
      <xdr:rowOff>88900</xdr:rowOff>
    </xdr:to>
    <xdr:cxnSp macro="">
      <xdr:nvCxnSpPr>
        <xdr:cNvPr id="436" name="直線コネクタ 435"/>
        <xdr:cNvCxnSpPr/>
      </xdr:nvCxnSpPr>
      <xdr:spPr>
        <a:xfrm flipV="1">
          <a:off x="13893800" y="13416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37" name="フローチャート : 判断 436"/>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27957</xdr:rowOff>
    </xdr:from>
    <xdr:ext cx="762000" cy="259045"/>
    <xdr:sp macro="" textlink="">
      <xdr:nvSpPr>
        <xdr:cNvPr id="438" name="テキスト ボックス 437"/>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88900</xdr:rowOff>
    </xdr:from>
    <xdr:to>
      <xdr:col>20</xdr:col>
      <xdr:colOff>158750</xdr:colOff>
      <xdr:row>78</xdr:row>
      <xdr:rowOff>111761</xdr:rowOff>
    </xdr:to>
    <xdr:cxnSp macro="">
      <xdr:nvCxnSpPr>
        <xdr:cNvPr id="439" name="直線コネクタ 438"/>
        <xdr:cNvCxnSpPr/>
      </xdr:nvCxnSpPr>
      <xdr:spPr>
        <a:xfrm flipV="1">
          <a:off x="13004800" y="134620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102870</xdr:rowOff>
    </xdr:from>
    <xdr:to>
      <xdr:col>20</xdr:col>
      <xdr:colOff>209550</xdr:colOff>
      <xdr:row>78</xdr:row>
      <xdr:rowOff>33020</xdr:rowOff>
    </xdr:to>
    <xdr:sp macro="" textlink="">
      <xdr:nvSpPr>
        <xdr:cNvPr id="440" name="フローチャート : 判断 439"/>
        <xdr:cNvSpPr/>
      </xdr:nvSpPr>
      <xdr:spPr>
        <a:xfrm>
          <a:off x="13843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43197</xdr:rowOff>
    </xdr:from>
    <xdr:ext cx="762000" cy="259045"/>
    <xdr:sp macro="" textlink="">
      <xdr:nvSpPr>
        <xdr:cNvPr id="441" name="テキスト ボックス 440"/>
        <xdr:cNvSpPr txBox="1"/>
      </xdr:nvSpPr>
      <xdr:spPr>
        <a:xfrm>
          <a:off x="13512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42" name="フローチャート : 判断 441"/>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12716</xdr:rowOff>
    </xdr:from>
    <xdr:ext cx="762000" cy="259045"/>
    <xdr:sp macro="" textlink="">
      <xdr:nvSpPr>
        <xdr:cNvPr id="443" name="テキスト ボックス 442"/>
        <xdr:cNvSpPr txBox="1"/>
      </xdr:nvSpPr>
      <xdr:spPr>
        <a:xfrm>
          <a:off x="12623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167639</xdr:rowOff>
    </xdr:from>
    <xdr:to>
      <xdr:col>24</xdr:col>
      <xdr:colOff>82550</xdr:colOff>
      <xdr:row>78</xdr:row>
      <xdr:rowOff>97789</xdr:rowOff>
    </xdr:to>
    <xdr:sp macro="" textlink="">
      <xdr:nvSpPr>
        <xdr:cNvPr id="449" name="円/楕円 448"/>
        <xdr:cNvSpPr/>
      </xdr:nvSpPr>
      <xdr:spPr>
        <a:xfrm>
          <a:off x="164592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139716</xdr:rowOff>
    </xdr:from>
    <xdr:ext cx="762000" cy="259045"/>
    <xdr:sp macro="" textlink="">
      <xdr:nvSpPr>
        <xdr:cNvPr id="450" name="公債費以外該当値テキスト"/>
        <xdr:cNvSpPr txBox="1"/>
      </xdr:nvSpPr>
      <xdr:spPr>
        <a:xfrm>
          <a:off x="165989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45720</xdr:rowOff>
    </xdr:from>
    <xdr:to>
      <xdr:col>22</xdr:col>
      <xdr:colOff>615950</xdr:colOff>
      <xdr:row>78</xdr:row>
      <xdr:rowOff>147320</xdr:rowOff>
    </xdr:to>
    <xdr:sp macro="" textlink="">
      <xdr:nvSpPr>
        <xdr:cNvPr id="451" name="円/楕円 450"/>
        <xdr:cNvSpPr/>
      </xdr:nvSpPr>
      <xdr:spPr>
        <a:xfrm>
          <a:off x="15621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132097</xdr:rowOff>
    </xdr:from>
    <xdr:ext cx="736600" cy="259045"/>
    <xdr:sp macro="" textlink="">
      <xdr:nvSpPr>
        <xdr:cNvPr id="452" name="テキスト ボックス 451"/>
        <xdr:cNvSpPr txBox="1"/>
      </xdr:nvSpPr>
      <xdr:spPr>
        <a:xfrm>
          <a:off x="15290800" y="1350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163830</xdr:rowOff>
    </xdr:from>
    <xdr:to>
      <xdr:col>21</xdr:col>
      <xdr:colOff>412750</xdr:colOff>
      <xdr:row>78</xdr:row>
      <xdr:rowOff>93980</xdr:rowOff>
    </xdr:to>
    <xdr:sp macro="" textlink="">
      <xdr:nvSpPr>
        <xdr:cNvPr id="453" name="円/楕円 452"/>
        <xdr:cNvSpPr/>
      </xdr:nvSpPr>
      <xdr:spPr>
        <a:xfrm>
          <a:off x="14732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78757</xdr:rowOff>
    </xdr:from>
    <xdr:ext cx="762000" cy="259045"/>
    <xdr:sp macro="" textlink="">
      <xdr:nvSpPr>
        <xdr:cNvPr id="454" name="テキスト ボックス 453"/>
        <xdr:cNvSpPr txBox="1"/>
      </xdr:nvSpPr>
      <xdr:spPr>
        <a:xfrm>
          <a:off x="14401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38100</xdr:rowOff>
    </xdr:from>
    <xdr:to>
      <xdr:col>20</xdr:col>
      <xdr:colOff>209550</xdr:colOff>
      <xdr:row>78</xdr:row>
      <xdr:rowOff>139700</xdr:rowOff>
    </xdr:to>
    <xdr:sp macro="" textlink="">
      <xdr:nvSpPr>
        <xdr:cNvPr id="455" name="円/楕円 454"/>
        <xdr:cNvSpPr/>
      </xdr:nvSpPr>
      <xdr:spPr>
        <a:xfrm>
          <a:off x="13843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124477</xdr:rowOff>
    </xdr:from>
    <xdr:ext cx="762000" cy="259045"/>
    <xdr:sp macro="" textlink="">
      <xdr:nvSpPr>
        <xdr:cNvPr id="456" name="テキスト ボックス 455"/>
        <xdr:cNvSpPr txBox="1"/>
      </xdr:nvSpPr>
      <xdr:spPr>
        <a:xfrm>
          <a:off x="13512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60961</xdr:rowOff>
    </xdr:from>
    <xdr:to>
      <xdr:col>19</xdr:col>
      <xdr:colOff>6350</xdr:colOff>
      <xdr:row>78</xdr:row>
      <xdr:rowOff>162561</xdr:rowOff>
    </xdr:to>
    <xdr:sp macro="" textlink="">
      <xdr:nvSpPr>
        <xdr:cNvPr id="457" name="円/楕円 456"/>
        <xdr:cNvSpPr/>
      </xdr:nvSpPr>
      <xdr:spPr>
        <a:xfrm>
          <a:off x="12954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147338</xdr:rowOff>
    </xdr:from>
    <xdr:ext cx="762000" cy="259045"/>
    <xdr:sp macro="" textlink="">
      <xdr:nvSpPr>
        <xdr:cNvPr id="458" name="テキスト ボックス 457"/>
        <xdr:cNvSpPr txBox="1"/>
      </xdr:nvSpPr>
      <xdr:spPr>
        <a:xfrm>
          <a:off x="12623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奈良県奈良市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25121</xdr:rowOff>
    </xdr:from>
    <xdr:to>
      <xdr:col>4</xdr:col>
      <xdr:colOff>1117600</xdr:colOff>
      <xdr:row>20</xdr:row>
      <xdr:rowOff>29007</xdr:rowOff>
    </xdr:to>
    <xdr:cxnSp macro="">
      <xdr:nvCxnSpPr>
        <xdr:cNvPr id="43" name="直線コネクタ 42"/>
        <xdr:cNvCxnSpPr/>
      </xdr:nvCxnSpPr>
      <xdr:spPr bwMode="auto">
        <a:xfrm flipV="1">
          <a:off x="5651500" y="2130146"/>
          <a:ext cx="0" cy="13754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1084</xdr:rowOff>
    </xdr:from>
    <xdr:ext cx="762000" cy="259045"/>
    <xdr:sp macro="" textlink="">
      <xdr:nvSpPr>
        <xdr:cNvPr id="44" name="人口1人当たり決算額の推移最小値テキスト130"/>
        <xdr:cNvSpPr txBox="1"/>
      </xdr:nvSpPr>
      <xdr:spPr>
        <a:xfrm>
          <a:off x="5740400" y="347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49,435</a:t>
          </a:r>
          <a:endParaRPr kumimoji="1" lang="ja-JP" altLang="en-US" sz="1000" b="1">
            <a:latin typeface="ＭＳ Ｐゴシック"/>
          </a:endParaRPr>
        </a:p>
      </xdr:txBody>
    </xdr:sp>
    <xdr:clientData/>
  </xdr:oneCellAnchor>
  <xdr:twoCellAnchor>
    <xdr:from>
      <xdr:col>4</xdr:col>
      <xdr:colOff>1028700</xdr:colOff>
      <xdr:row>20</xdr:row>
      <xdr:rowOff>29007</xdr:rowOff>
    </xdr:from>
    <xdr:to>
      <xdr:col>5</xdr:col>
      <xdr:colOff>73025</xdr:colOff>
      <xdr:row>20</xdr:row>
      <xdr:rowOff>29007</xdr:rowOff>
    </xdr:to>
    <xdr:cxnSp macro="">
      <xdr:nvCxnSpPr>
        <xdr:cNvPr id="45" name="直線コネクタ 44"/>
        <xdr:cNvCxnSpPr/>
      </xdr:nvCxnSpPr>
      <xdr:spPr bwMode="auto">
        <a:xfrm>
          <a:off x="5562600" y="3505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111498</xdr:rowOff>
    </xdr:from>
    <xdr:ext cx="762000" cy="259045"/>
    <xdr:sp macro="" textlink="">
      <xdr:nvSpPr>
        <xdr:cNvPr id="46" name="人口1人当たり決算額の推移最大値テキスト130"/>
        <xdr:cNvSpPr txBox="1"/>
      </xdr:nvSpPr>
      <xdr:spPr>
        <a:xfrm>
          <a:off x="5740400" y="187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79,520</a:t>
          </a:r>
          <a:endParaRPr kumimoji="1" lang="ja-JP" altLang="en-US" sz="1000" b="1">
            <a:latin typeface="ＭＳ Ｐゴシック"/>
          </a:endParaRPr>
        </a:p>
      </xdr:txBody>
    </xdr:sp>
    <xdr:clientData/>
  </xdr:oneCellAnchor>
  <xdr:twoCellAnchor>
    <xdr:from>
      <xdr:col>4</xdr:col>
      <xdr:colOff>1028700</xdr:colOff>
      <xdr:row>12</xdr:row>
      <xdr:rowOff>25121</xdr:rowOff>
    </xdr:from>
    <xdr:to>
      <xdr:col>5</xdr:col>
      <xdr:colOff>73025</xdr:colOff>
      <xdr:row>12</xdr:row>
      <xdr:rowOff>25121</xdr:rowOff>
    </xdr:to>
    <xdr:cxnSp macro="">
      <xdr:nvCxnSpPr>
        <xdr:cNvPr id="47" name="直線コネクタ 46"/>
        <xdr:cNvCxnSpPr/>
      </xdr:nvCxnSpPr>
      <xdr:spPr bwMode="auto">
        <a:xfrm>
          <a:off x="5562600" y="2130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125019</xdr:rowOff>
    </xdr:from>
    <xdr:to>
      <xdr:col>4</xdr:col>
      <xdr:colOff>1117600</xdr:colOff>
      <xdr:row>14</xdr:row>
      <xdr:rowOff>131648</xdr:rowOff>
    </xdr:to>
    <xdr:cxnSp macro="">
      <xdr:nvCxnSpPr>
        <xdr:cNvPr id="48" name="直線コネクタ 47"/>
        <xdr:cNvCxnSpPr/>
      </xdr:nvCxnSpPr>
      <xdr:spPr bwMode="auto">
        <a:xfrm flipV="1">
          <a:off x="5003800" y="2572944"/>
          <a:ext cx="647700" cy="6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118076</xdr:rowOff>
    </xdr:from>
    <xdr:ext cx="762000" cy="259045"/>
    <xdr:sp macro="" textlink="">
      <xdr:nvSpPr>
        <xdr:cNvPr id="49" name="人口1人当たり決算額の推移平均値テキスト130"/>
        <xdr:cNvSpPr txBox="1"/>
      </xdr:nvSpPr>
      <xdr:spPr>
        <a:xfrm>
          <a:off x="5740400" y="2908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145999</xdr:rowOff>
    </xdr:from>
    <xdr:to>
      <xdr:col>5</xdr:col>
      <xdr:colOff>34925</xdr:colOff>
      <xdr:row>17</xdr:row>
      <xdr:rowOff>76149</xdr:rowOff>
    </xdr:to>
    <xdr:sp macro="" textlink="">
      <xdr:nvSpPr>
        <xdr:cNvPr id="50" name="フローチャート : 判断 49"/>
        <xdr:cNvSpPr/>
      </xdr:nvSpPr>
      <xdr:spPr bwMode="auto">
        <a:xfrm>
          <a:off x="56007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131648</xdr:rowOff>
    </xdr:from>
    <xdr:to>
      <xdr:col>4</xdr:col>
      <xdr:colOff>469900</xdr:colOff>
      <xdr:row>15</xdr:row>
      <xdr:rowOff>82225</xdr:rowOff>
    </xdr:to>
    <xdr:cxnSp macro="">
      <xdr:nvCxnSpPr>
        <xdr:cNvPr id="51" name="直線コネクタ 50"/>
        <xdr:cNvCxnSpPr/>
      </xdr:nvCxnSpPr>
      <xdr:spPr bwMode="auto">
        <a:xfrm flipV="1">
          <a:off x="4305300" y="2579573"/>
          <a:ext cx="698500" cy="122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162916</xdr:rowOff>
    </xdr:from>
    <xdr:to>
      <xdr:col>4</xdr:col>
      <xdr:colOff>520700</xdr:colOff>
      <xdr:row>17</xdr:row>
      <xdr:rowOff>93066</xdr:rowOff>
    </xdr:to>
    <xdr:sp macro="" textlink="">
      <xdr:nvSpPr>
        <xdr:cNvPr id="52" name="フローチャート : 判断 51"/>
        <xdr:cNvSpPr/>
      </xdr:nvSpPr>
      <xdr:spPr bwMode="auto">
        <a:xfrm>
          <a:off x="4953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77843</xdr:rowOff>
    </xdr:from>
    <xdr:ext cx="736600" cy="259045"/>
    <xdr:sp macro="" textlink="">
      <xdr:nvSpPr>
        <xdr:cNvPr id="53" name="テキスト ボックス 52"/>
        <xdr:cNvSpPr txBox="1"/>
      </xdr:nvSpPr>
      <xdr:spPr>
        <a:xfrm>
          <a:off x="4622800" y="3040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83779</xdr:rowOff>
    </xdr:from>
    <xdr:to>
      <xdr:col>3</xdr:col>
      <xdr:colOff>904875</xdr:colOff>
      <xdr:row>15</xdr:row>
      <xdr:rowOff>82225</xdr:rowOff>
    </xdr:to>
    <xdr:cxnSp macro="">
      <xdr:nvCxnSpPr>
        <xdr:cNvPr id="54" name="直線コネクタ 53"/>
        <xdr:cNvCxnSpPr/>
      </xdr:nvCxnSpPr>
      <xdr:spPr bwMode="auto">
        <a:xfrm>
          <a:off x="3606800" y="2531704"/>
          <a:ext cx="698500" cy="169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70881</xdr:rowOff>
    </xdr:from>
    <xdr:to>
      <xdr:col>3</xdr:col>
      <xdr:colOff>955675</xdr:colOff>
      <xdr:row>18</xdr:row>
      <xdr:rowOff>1031</xdr:rowOff>
    </xdr:to>
    <xdr:sp macro="" textlink="">
      <xdr:nvSpPr>
        <xdr:cNvPr id="55" name="フローチャート : 判断 54"/>
        <xdr:cNvSpPr/>
      </xdr:nvSpPr>
      <xdr:spPr bwMode="auto">
        <a:xfrm>
          <a:off x="4254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157258</xdr:rowOff>
    </xdr:from>
    <xdr:ext cx="762000" cy="259045"/>
    <xdr:sp macro="" textlink="">
      <xdr:nvSpPr>
        <xdr:cNvPr id="56" name="テキスト ボックス 55"/>
        <xdr:cNvSpPr txBox="1"/>
      </xdr:nvSpPr>
      <xdr:spPr>
        <a:xfrm>
          <a:off x="39243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135214</xdr:rowOff>
    </xdr:from>
    <xdr:to>
      <xdr:col>3</xdr:col>
      <xdr:colOff>206375</xdr:colOff>
      <xdr:row>14</xdr:row>
      <xdr:rowOff>83779</xdr:rowOff>
    </xdr:to>
    <xdr:cxnSp macro="">
      <xdr:nvCxnSpPr>
        <xdr:cNvPr id="57" name="直線コネクタ 56"/>
        <xdr:cNvCxnSpPr/>
      </xdr:nvCxnSpPr>
      <xdr:spPr bwMode="auto">
        <a:xfrm>
          <a:off x="2908300" y="2411689"/>
          <a:ext cx="698500" cy="120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156149</xdr:rowOff>
    </xdr:from>
    <xdr:to>
      <xdr:col>3</xdr:col>
      <xdr:colOff>257175</xdr:colOff>
      <xdr:row>17</xdr:row>
      <xdr:rowOff>86299</xdr:rowOff>
    </xdr:to>
    <xdr:sp macro="" textlink="">
      <xdr:nvSpPr>
        <xdr:cNvPr id="58" name="フローチャート : 判断 57"/>
        <xdr:cNvSpPr/>
      </xdr:nvSpPr>
      <xdr:spPr bwMode="auto">
        <a:xfrm>
          <a:off x="35560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71076</xdr:rowOff>
    </xdr:from>
    <xdr:ext cx="762000" cy="259045"/>
    <xdr:sp macro="" textlink="">
      <xdr:nvSpPr>
        <xdr:cNvPr id="59" name="テキスト ボックス 58"/>
        <xdr:cNvSpPr txBox="1"/>
      </xdr:nvSpPr>
      <xdr:spPr>
        <a:xfrm>
          <a:off x="3225800" y="303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62423</xdr:rowOff>
    </xdr:from>
    <xdr:to>
      <xdr:col>2</xdr:col>
      <xdr:colOff>692150</xdr:colOff>
      <xdr:row>16</xdr:row>
      <xdr:rowOff>164023</xdr:rowOff>
    </xdr:to>
    <xdr:sp macro="" textlink="">
      <xdr:nvSpPr>
        <xdr:cNvPr id="60" name="フローチャート : 判断 59"/>
        <xdr:cNvSpPr/>
      </xdr:nvSpPr>
      <xdr:spPr bwMode="auto">
        <a:xfrm>
          <a:off x="28575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148800</xdr:rowOff>
    </xdr:from>
    <xdr:ext cx="762000" cy="259045"/>
    <xdr:sp macro="" textlink="">
      <xdr:nvSpPr>
        <xdr:cNvPr id="61" name="テキスト ボックス 60"/>
        <xdr:cNvSpPr txBox="1"/>
      </xdr:nvSpPr>
      <xdr:spPr>
        <a:xfrm>
          <a:off x="2527300" y="293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74219</xdr:rowOff>
    </xdr:from>
    <xdr:to>
      <xdr:col>5</xdr:col>
      <xdr:colOff>34925</xdr:colOff>
      <xdr:row>15</xdr:row>
      <xdr:rowOff>4369</xdr:rowOff>
    </xdr:to>
    <xdr:sp macro="" textlink="">
      <xdr:nvSpPr>
        <xdr:cNvPr id="67" name="円/楕円 66"/>
        <xdr:cNvSpPr/>
      </xdr:nvSpPr>
      <xdr:spPr bwMode="auto">
        <a:xfrm>
          <a:off x="5600700" y="2522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90746</xdr:rowOff>
    </xdr:from>
    <xdr:ext cx="762000" cy="259045"/>
    <xdr:sp macro="" textlink="">
      <xdr:nvSpPr>
        <xdr:cNvPr id="68" name="人口1人当たり決算額の推移該当値テキスト130"/>
        <xdr:cNvSpPr txBox="1"/>
      </xdr:nvSpPr>
      <xdr:spPr>
        <a:xfrm>
          <a:off x="5740400" y="236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69,835</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80848</xdr:rowOff>
    </xdr:from>
    <xdr:to>
      <xdr:col>4</xdr:col>
      <xdr:colOff>520700</xdr:colOff>
      <xdr:row>15</xdr:row>
      <xdr:rowOff>10998</xdr:rowOff>
    </xdr:to>
    <xdr:sp macro="" textlink="">
      <xdr:nvSpPr>
        <xdr:cNvPr id="69" name="円/楕円 68"/>
        <xdr:cNvSpPr/>
      </xdr:nvSpPr>
      <xdr:spPr bwMode="auto">
        <a:xfrm>
          <a:off x="4953000" y="2528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21175</xdr:rowOff>
    </xdr:from>
    <xdr:ext cx="736600" cy="259045"/>
    <xdr:sp macro="" textlink="">
      <xdr:nvSpPr>
        <xdr:cNvPr id="70" name="テキスト ボックス 69"/>
        <xdr:cNvSpPr txBox="1"/>
      </xdr:nvSpPr>
      <xdr:spPr>
        <a:xfrm>
          <a:off x="4622800" y="2297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69,690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31425</xdr:rowOff>
    </xdr:from>
    <xdr:to>
      <xdr:col>3</xdr:col>
      <xdr:colOff>955675</xdr:colOff>
      <xdr:row>15</xdr:row>
      <xdr:rowOff>133025</xdr:rowOff>
    </xdr:to>
    <xdr:sp macro="" textlink="">
      <xdr:nvSpPr>
        <xdr:cNvPr id="71" name="円/楕円 70"/>
        <xdr:cNvSpPr/>
      </xdr:nvSpPr>
      <xdr:spPr bwMode="auto">
        <a:xfrm>
          <a:off x="4254500" y="2650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143202</xdr:rowOff>
    </xdr:from>
    <xdr:ext cx="762000" cy="259045"/>
    <xdr:sp macro="" textlink="">
      <xdr:nvSpPr>
        <xdr:cNvPr id="72" name="テキスト ボックス 71"/>
        <xdr:cNvSpPr txBox="1"/>
      </xdr:nvSpPr>
      <xdr:spPr>
        <a:xfrm>
          <a:off x="3924300" y="241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67,021</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32979</xdr:rowOff>
    </xdr:from>
    <xdr:to>
      <xdr:col>3</xdr:col>
      <xdr:colOff>257175</xdr:colOff>
      <xdr:row>14</xdr:row>
      <xdr:rowOff>134579</xdr:rowOff>
    </xdr:to>
    <xdr:sp macro="" textlink="">
      <xdr:nvSpPr>
        <xdr:cNvPr id="73" name="円/楕円 72"/>
        <xdr:cNvSpPr/>
      </xdr:nvSpPr>
      <xdr:spPr bwMode="auto">
        <a:xfrm>
          <a:off x="3556000" y="2480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144756</xdr:rowOff>
    </xdr:from>
    <xdr:ext cx="762000" cy="259045"/>
    <xdr:sp macro="" textlink="">
      <xdr:nvSpPr>
        <xdr:cNvPr id="74" name="テキスト ボックス 73"/>
        <xdr:cNvSpPr txBox="1"/>
      </xdr:nvSpPr>
      <xdr:spPr>
        <a:xfrm>
          <a:off x="3225800" y="22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70,737</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84414</xdr:rowOff>
    </xdr:from>
    <xdr:to>
      <xdr:col>2</xdr:col>
      <xdr:colOff>692150</xdr:colOff>
      <xdr:row>14</xdr:row>
      <xdr:rowOff>14564</xdr:rowOff>
    </xdr:to>
    <xdr:sp macro="" textlink="">
      <xdr:nvSpPr>
        <xdr:cNvPr id="75" name="円/楕円 74"/>
        <xdr:cNvSpPr/>
      </xdr:nvSpPr>
      <xdr:spPr bwMode="auto">
        <a:xfrm>
          <a:off x="2857500" y="2360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24741</xdr:rowOff>
    </xdr:from>
    <xdr:ext cx="762000" cy="259045"/>
    <xdr:sp macro="" textlink="">
      <xdr:nvSpPr>
        <xdr:cNvPr id="76" name="テキスト ボックス 75"/>
        <xdr:cNvSpPr txBox="1"/>
      </xdr:nvSpPr>
      <xdr:spPr>
        <a:xfrm>
          <a:off x="2527300" y="212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73,362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208747</xdr:rowOff>
    </xdr:from>
    <xdr:to>
      <xdr:col>4</xdr:col>
      <xdr:colOff>1117600</xdr:colOff>
      <xdr:row>38</xdr:row>
      <xdr:rowOff>101443</xdr:rowOff>
    </xdr:to>
    <xdr:cxnSp macro="">
      <xdr:nvCxnSpPr>
        <xdr:cNvPr id="103" name="直線コネクタ 102"/>
        <xdr:cNvCxnSpPr/>
      </xdr:nvCxnSpPr>
      <xdr:spPr bwMode="auto">
        <a:xfrm flipV="1">
          <a:off x="5651500" y="6133297"/>
          <a:ext cx="0" cy="1435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73520</xdr:rowOff>
    </xdr:from>
    <xdr:ext cx="762000" cy="259045"/>
    <xdr:sp macro="" textlink="">
      <xdr:nvSpPr>
        <xdr:cNvPr id="104" name="人口1人当たり決算額の推移最小値テキスト445"/>
        <xdr:cNvSpPr txBox="1"/>
      </xdr:nvSpPr>
      <xdr:spPr>
        <a:xfrm>
          <a:off x="5740400" y="754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-1,941</a:t>
          </a:r>
          <a:endParaRPr kumimoji="1" lang="ja-JP" altLang="en-US" sz="1000" b="1">
            <a:latin typeface="ＭＳ Ｐゴシック"/>
          </a:endParaRPr>
        </a:p>
      </xdr:txBody>
    </xdr:sp>
    <xdr:clientData/>
  </xdr:oneCellAnchor>
  <xdr:twoCellAnchor>
    <xdr:from>
      <xdr:col>4</xdr:col>
      <xdr:colOff>1028700</xdr:colOff>
      <xdr:row>38</xdr:row>
      <xdr:rowOff>101443</xdr:rowOff>
    </xdr:from>
    <xdr:to>
      <xdr:col>5</xdr:col>
      <xdr:colOff>73025</xdr:colOff>
      <xdr:row>38</xdr:row>
      <xdr:rowOff>101443</xdr:rowOff>
    </xdr:to>
    <xdr:cxnSp macro="">
      <xdr:nvCxnSpPr>
        <xdr:cNvPr id="105" name="直線コネクタ 104"/>
        <xdr:cNvCxnSpPr/>
      </xdr:nvCxnSpPr>
      <xdr:spPr bwMode="auto">
        <a:xfrm>
          <a:off x="5562600" y="75690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123674</xdr:rowOff>
    </xdr:from>
    <xdr:ext cx="762000" cy="259045"/>
    <xdr:sp macro="" textlink="">
      <xdr:nvSpPr>
        <xdr:cNvPr id="106" name="人口1人当たり決算額の推移最大値テキスト445"/>
        <xdr:cNvSpPr txBox="1"/>
      </xdr:nvSpPr>
      <xdr:spPr>
        <a:xfrm>
          <a:off x="5740400" y="58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29,462</a:t>
          </a:r>
          <a:endParaRPr kumimoji="1" lang="ja-JP" altLang="en-US" sz="1000" b="1">
            <a:latin typeface="ＭＳ Ｐゴシック"/>
          </a:endParaRPr>
        </a:p>
      </xdr:txBody>
    </xdr:sp>
    <xdr:clientData/>
  </xdr:oneCellAnchor>
  <xdr:twoCellAnchor>
    <xdr:from>
      <xdr:col>4</xdr:col>
      <xdr:colOff>1028700</xdr:colOff>
      <xdr:row>33</xdr:row>
      <xdr:rowOff>208747</xdr:rowOff>
    </xdr:from>
    <xdr:to>
      <xdr:col>5</xdr:col>
      <xdr:colOff>73025</xdr:colOff>
      <xdr:row>33</xdr:row>
      <xdr:rowOff>208747</xdr:rowOff>
    </xdr:to>
    <xdr:cxnSp macro="">
      <xdr:nvCxnSpPr>
        <xdr:cNvPr id="107" name="直線コネクタ 106"/>
        <xdr:cNvCxnSpPr/>
      </xdr:nvCxnSpPr>
      <xdr:spPr bwMode="auto">
        <a:xfrm>
          <a:off x="5562600" y="613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105786</xdr:rowOff>
    </xdr:from>
    <xdr:to>
      <xdr:col>4</xdr:col>
      <xdr:colOff>1117600</xdr:colOff>
      <xdr:row>34</xdr:row>
      <xdr:rowOff>124623</xdr:rowOff>
    </xdr:to>
    <xdr:cxnSp macro="">
      <xdr:nvCxnSpPr>
        <xdr:cNvPr id="108" name="直線コネクタ 107"/>
        <xdr:cNvCxnSpPr/>
      </xdr:nvCxnSpPr>
      <xdr:spPr bwMode="auto">
        <a:xfrm flipV="1">
          <a:off x="5003800" y="6373236"/>
          <a:ext cx="647700" cy="18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243867</xdr:rowOff>
    </xdr:from>
    <xdr:ext cx="762000" cy="259045"/>
    <xdr:sp macro="" textlink="">
      <xdr:nvSpPr>
        <xdr:cNvPr id="109" name="人口1人当たり決算額の推移平均値テキスト445"/>
        <xdr:cNvSpPr txBox="1"/>
      </xdr:nvSpPr>
      <xdr:spPr>
        <a:xfrm>
          <a:off x="5740400" y="6854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271790</xdr:rowOff>
    </xdr:from>
    <xdr:to>
      <xdr:col>5</xdr:col>
      <xdr:colOff>34925</xdr:colOff>
      <xdr:row>36</xdr:row>
      <xdr:rowOff>30490</xdr:rowOff>
    </xdr:to>
    <xdr:sp macro="" textlink="">
      <xdr:nvSpPr>
        <xdr:cNvPr id="110" name="フローチャート : 判断 109"/>
        <xdr:cNvSpPr/>
      </xdr:nvSpPr>
      <xdr:spPr bwMode="auto">
        <a:xfrm>
          <a:off x="56007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85441</xdr:rowOff>
    </xdr:from>
    <xdr:to>
      <xdr:col>4</xdr:col>
      <xdr:colOff>469900</xdr:colOff>
      <xdr:row>34</xdr:row>
      <xdr:rowOff>124623</xdr:rowOff>
    </xdr:to>
    <xdr:cxnSp macro="">
      <xdr:nvCxnSpPr>
        <xdr:cNvPr id="111" name="直線コネクタ 110"/>
        <xdr:cNvCxnSpPr/>
      </xdr:nvCxnSpPr>
      <xdr:spPr bwMode="auto">
        <a:xfrm>
          <a:off x="4305300" y="6352891"/>
          <a:ext cx="698500" cy="39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267401</xdr:rowOff>
    </xdr:from>
    <xdr:to>
      <xdr:col>4</xdr:col>
      <xdr:colOff>520700</xdr:colOff>
      <xdr:row>36</xdr:row>
      <xdr:rowOff>26101</xdr:rowOff>
    </xdr:to>
    <xdr:sp macro="" textlink="">
      <xdr:nvSpPr>
        <xdr:cNvPr id="112" name="フローチャート : 判断 111"/>
        <xdr:cNvSpPr/>
      </xdr:nvSpPr>
      <xdr:spPr bwMode="auto">
        <a:xfrm>
          <a:off x="49530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10878</xdr:rowOff>
    </xdr:from>
    <xdr:ext cx="736600" cy="259045"/>
    <xdr:sp macro="" textlink="">
      <xdr:nvSpPr>
        <xdr:cNvPr id="113" name="テキスト ボックス 112"/>
        <xdr:cNvSpPr txBox="1"/>
      </xdr:nvSpPr>
      <xdr:spPr>
        <a:xfrm>
          <a:off x="4622800" y="6964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85441</xdr:rowOff>
    </xdr:from>
    <xdr:to>
      <xdr:col>3</xdr:col>
      <xdr:colOff>904875</xdr:colOff>
      <xdr:row>34</xdr:row>
      <xdr:rowOff>158364</xdr:rowOff>
    </xdr:to>
    <xdr:cxnSp macro="">
      <xdr:nvCxnSpPr>
        <xdr:cNvPr id="114" name="直線コネクタ 113"/>
        <xdr:cNvCxnSpPr/>
      </xdr:nvCxnSpPr>
      <xdr:spPr bwMode="auto">
        <a:xfrm flipV="1">
          <a:off x="3606800" y="6352891"/>
          <a:ext cx="698500" cy="72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194066</xdr:rowOff>
    </xdr:from>
    <xdr:to>
      <xdr:col>3</xdr:col>
      <xdr:colOff>955675</xdr:colOff>
      <xdr:row>35</xdr:row>
      <xdr:rowOff>295666</xdr:rowOff>
    </xdr:to>
    <xdr:sp macro="" textlink="">
      <xdr:nvSpPr>
        <xdr:cNvPr id="115" name="フローチャート : 判断 114"/>
        <xdr:cNvSpPr/>
      </xdr:nvSpPr>
      <xdr:spPr bwMode="auto">
        <a:xfrm>
          <a:off x="42545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280443</xdr:rowOff>
    </xdr:from>
    <xdr:ext cx="762000" cy="259045"/>
    <xdr:sp macro="" textlink="">
      <xdr:nvSpPr>
        <xdr:cNvPr id="116" name="テキスト ボックス 115"/>
        <xdr:cNvSpPr txBox="1"/>
      </xdr:nvSpPr>
      <xdr:spPr>
        <a:xfrm>
          <a:off x="3924300" y="689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96002</xdr:rowOff>
    </xdr:from>
    <xdr:to>
      <xdr:col>3</xdr:col>
      <xdr:colOff>206375</xdr:colOff>
      <xdr:row>34</xdr:row>
      <xdr:rowOff>158364</xdr:rowOff>
    </xdr:to>
    <xdr:cxnSp macro="">
      <xdr:nvCxnSpPr>
        <xdr:cNvPr id="117" name="直線コネクタ 116"/>
        <xdr:cNvCxnSpPr/>
      </xdr:nvCxnSpPr>
      <xdr:spPr bwMode="auto">
        <a:xfrm>
          <a:off x="2908300" y="6363452"/>
          <a:ext cx="698500" cy="62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159548</xdr:rowOff>
    </xdr:from>
    <xdr:to>
      <xdr:col>3</xdr:col>
      <xdr:colOff>257175</xdr:colOff>
      <xdr:row>35</xdr:row>
      <xdr:rowOff>261148</xdr:rowOff>
    </xdr:to>
    <xdr:sp macro="" textlink="">
      <xdr:nvSpPr>
        <xdr:cNvPr id="118" name="フローチャート : 判断 117"/>
        <xdr:cNvSpPr/>
      </xdr:nvSpPr>
      <xdr:spPr bwMode="auto">
        <a:xfrm>
          <a:off x="35560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245925</xdr:rowOff>
    </xdr:from>
    <xdr:ext cx="762000" cy="259045"/>
    <xdr:sp macro="" textlink="">
      <xdr:nvSpPr>
        <xdr:cNvPr id="119" name="テキスト ボックス 118"/>
        <xdr:cNvSpPr txBox="1"/>
      </xdr:nvSpPr>
      <xdr:spPr>
        <a:xfrm>
          <a:off x="3225800" y="6856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75880</xdr:rowOff>
    </xdr:from>
    <xdr:to>
      <xdr:col>2</xdr:col>
      <xdr:colOff>692150</xdr:colOff>
      <xdr:row>35</xdr:row>
      <xdr:rowOff>177480</xdr:rowOff>
    </xdr:to>
    <xdr:sp macro="" textlink="">
      <xdr:nvSpPr>
        <xdr:cNvPr id="120" name="フローチャート : 判断 119"/>
        <xdr:cNvSpPr/>
      </xdr:nvSpPr>
      <xdr:spPr bwMode="auto">
        <a:xfrm>
          <a:off x="2857500" y="668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162257</xdr:rowOff>
    </xdr:from>
    <xdr:ext cx="762000" cy="259045"/>
    <xdr:sp macro="" textlink="">
      <xdr:nvSpPr>
        <xdr:cNvPr id="121" name="テキスト ボックス 120"/>
        <xdr:cNvSpPr txBox="1"/>
      </xdr:nvSpPr>
      <xdr:spPr>
        <a:xfrm>
          <a:off x="2527300" y="677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54986</xdr:rowOff>
    </xdr:from>
    <xdr:to>
      <xdr:col>5</xdr:col>
      <xdr:colOff>34925</xdr:colOff>
      <xdr:row>34</xdr:row>
      <xdr:rowOff>156586</xdr:rowOff>
    </xdr:to>
    <xdr:sp macro="" textlink="">
      <xdr:nvSpPr>
        <xdr:cNvPr id="127" name="円/楕円 126"/>
        <xdr:cNvSpPr/>
      </xdr:nvSpPr>
      <xdr:spPr bwMode="auto">
        <a:xfrm>
          <a:off x="5600700" y="6322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242963</xdr:rowOff>
    </xdr:from>
    <xdr:ext cx="762000" cy="259045"/>
    <xdr:sp macro="" textlink="">
      <xdr:nvSpPr>
        <xdr:cNvPr id="128" name="人口1人当たり決算額の推移該当値テキスト445"/>
        <xdr:cNvSpPr txBox="1"/>
      </xdr:nvSpPr>
      <xdr:spPr>
        <a:xfrm>
          <a:off x="5740400" y="616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24,214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73823</xdr:rowOff>
    </xdr:from>
    <xdr:to>
      <xdr:col>4</xdr:col>
      <xdr:colOff>520700</xdr:colOff>
      <xdr:row>34</xdr:row>
      <xdr:rowOff>175423</xdr:rowOff>
    </xdr:to>
    <xdr:sp macro="" textlink="">
      <xdr:nvSpPr>
        <xdr:cNvPr id="129" name="円/楕円 128"/>
        <xdr:cNvSpPr/>
      </xdr:nvSpPr>
      <xdr:spPr bwMode="auto">
        <a:xfrm>
          <a:off x="4953000" y="6341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185600</xdr:rowOff>
    </xdr:from>
    <xdr:ext cx="736600" cy="259045"/>
    <xdr:sp macro="" textlink="">
      <xdr:nvSpPr>
        <xdr:cNvPr id="130" name="テキスト ボックス 129"/>
        <xdr:cNvSpPr txBox="1"/>
      </xdr:nvSpPr>
      <xdr:spPr>
        <a:xfrm>
          <a:off x="4622800" y="6110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23,802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34641</xdr:rowOff>
    </xdr:from>
    <xdr:to>
      <xdr:col>3</xdr:col>
      <xdr:colOff>955675</xdr:colOff>
      <xdr:row>34</xdr:row>
      <xdr:rowOff>136241</xdr:rowOff>
    </xdr:to>
    <xdr:sp macro="" textlink="">
      <xdr:nvSpPr>
        <xdr:cNvPr id="131" name="円/楕円 130"/>
        <xdr:cNvSpPr/>
      </xdr:nvSpPr>
      <xdr:spPr bwMode="auto">
        <a:xfrm>
          <a:off x="4254500" y="6302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146418</xdr:rowOff>
    </xdr:from>
    <xdr:ext cx="762000" cy="259045"/>
    <xdr:sp macro="" textlink="">
      <xdr:nvSpPr>
        <xdr:cNvPr id="132" name="テキスト ボックス 131"/>
        <xdr:cNvSpPr txBox="1"/>
      </xdr:nvSpPr>
      <xdr:spPr>
        <a:xfrm>
          <a:off x="3924300" y="6070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24,659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107564</xdr:rowOff>
    </xdr:from>
    <xdr:to>
      <xdr:col>3</xdr:col>
      <xdr:colOff>257175</xdr:colOff>
      <xdr:row>34</xdr:row>
      <xdr:rowOff>209164</xdr:rowOff>
    </xdr:to>
    <xdr:sp macro="" textlink="">
      <xdr:nvSpPr>
        <xdr:cNvPr id="133" name="円/楕円 132"/>
        <xdr:cNvSpPr/>
      </xdr:nvSpPr>
      <xdr:spPr bwMode="auto">
        <a:xfrm>
          <a:off x="3556000" y="6375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219341</xdr:rowOff>
    </xdr:from>
    <xdr:ext cx="762000" cy="259045"/>
    <xdr:sp macro="" textlink="">
      <xdr:nvSpPr>
        <xdr:cNvPr id="134" name="テキスト ボックス 133"/>
        <xdr:cNvSpPr txBox="1"/>
      </xdr:nvSpPr>
      <xdr:spPr>
        <a:xfrm>
          <a:off x="3225800" y="61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23,064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45202</xdr:rowOff>
    </xdr:from>
    <xdr:to>
      <xdr:col>2</xdr:col>
      <xdr:colOff>692150</xdr:colOff>
      <xdr:row>34</xdr:row>
      <xdr:rowOff>146802</xdr:rowOff>
    </xdr:to>
    <xdr:sp macro="" textlink="">
      <xdr:nvSpPr>
        <xdr:cNvPr id="135" name="円/楕円 134"/>
        <xdr:cNvSpPr/>
      </xdr:nvSpPr>
      <xdr:spPr bwMode="auto">
        <a:xfrm>
          <a:off x="2857500" y="6312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156979</xdr:rowOff>
    </xdr:from>
    <xdr:ext cx="762000" cy="259045"/>
    <xdr:sp macro="" textlink="">
      <xdr:nvSpPr>
        <xdr:cNvPr id="136" name="テキスト ボックス 135"/>
        <xdr:cNvSpPr txBox="1"/>
      </xdr:nvSpPr>
      <xdr:spPr>
        <a:xfrm>
          <a:off x="2527300" y="6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24,428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奈良県奈良市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362,074
359,176
276.94
127,501,409
125,624,799
1,752,138
75,017,802
212,816,631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171.5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105105</xdr:rowOff>
    </xdr:from>
    <xdr:to>
      <xdr:col>6</xdr:col>
      <xdr:colOff>510540</xdr:colOff>
      <xdr:row>39</xdr:row>
      <xdr:rowOff>9207</xdr:rowOff>
    </xdr:to>
    <xdr:cxnSp macro="">
      <xdr:nvCxnSpPr>
        <xdr:cNvPr id="56" name="直線コネクタ 55"/>
        <xdr:cNvCxnSpPr/>
      </xdr:nvCxnSpPr>
      <xdr:spPr>
        <a:xfrm flipV="1">
          <a:off x="4633595" y="5248605"/>
          <a:ext cx="1270" cy="1447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13034</xdr:rowOff>
    </xdr:from>
    <xdr:ext cx="534377" cy="259045"/>
    <xdr:sp macro="" textlink="">
      <xdr:nvSpPr>
        <xdr:cNvPr id="57" name="人件費最小値テキスト"/>
        <xdr:cNvSpPr txBox="1"/>
      </xdr:nvSpPr>
      <xdr:spPr>
        <a:xfrm>
          <a:off x="4686300" y="66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40,925</a:t>
          </a:r>
          <a:endParaRPr kumimoji="1" lang="ja-JP" altLang="en-US" sz="1000" b="1">
            <a:latin typeface="ＭＳ Ｐゴシック"/>
          </a:endParaRPr>
        </a:p>
      </xdr:txBody>
    </xdr:sp>
    <xdr:clientData/>
  </xdr:oneCellAnchor>
  <xdr:twoCellAnchor>
    <xdr:from>
      <xdr:col>6</xdr:col>
      <xdr:colOff>422275</xdr:colOff>
      <xdr:row>39</xdr:row>
      <xdr:rowOff>9207</xdr:rowOff>
    </xdr:from>
    <xdr:to>
      <xdr:col>6</xdr:col>
      <xdr:colOff>600075</xdr:colOff>
      <xdr:row>39</xdr:row>
      <xdr:rowOff>9207</xdr:rowOff>
    </xdr:to>
    <xdr:cxnSp macro="">
      <xdr:nvCxnSpPr>
        <xdr:cNvPr id="58" name="直線コネクタ 57"/>
        <xdr:cNvCxnSpPr/>
      </xdr:nvCxnSpPr>
      <xdr:spPr>
        <a:xfrm>
          <a:off x="4546600" y="669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51782</xdr:rowOff>
    </xdr:from>
    <xdr:ext cx="534377" cy="259045"/>
    <xdr:sp macro="" textlink="">
      <xdr:nvSpPr>
        <xdr:cNvPr id="59" name="人件費最大値テキスト"/>
        <xdr:cNvSpPr txBox="1"/>
      </xdr:nvSpPr>
      <xdr:spPr>
        <a:xfrm>
          <a:off x="4686300" y="502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78,908</a:t>
          </a:r>
          <a:endParaRPr kumimoji="1" lang="ja-JP" altLang="en-US" sz="1000" b="1">
            <a:latin typeface="ＭＳ Ｐゴシック"/>
          </a:endParaRPr>
        </a:p>
      </xdr:txBody>
    </xdr:sp>
    <xdr:clientData/>
  </xdr:oneCellAnchor>
  <xdr:twoCellAnchor>
    <xdr:from>
      <xdr:col>6</xdr:col>
      <xdr:colOff>422275</xdr:colOff>
      <xdr:row>30</xdr:row>
      <xdr:rowOff>105105</xdr:rowOff>
    </xdr:from>
    <xdr:to>
      <xdr:col>6</xdr:col>
      <xdr:colOff>600075</xdr:colOff>
      <xdr:row>30</xdr:row>
      <xdr:rowOff>105105</xdr:rowOff>
    </xdr:to>
    <xdr:cxnSp macro="">
      <xdr:nvCxnSpPr>
        <xdr:cNvPr id="60" name="直線コネクタ 59"/>
        <xdr:cNvCxnSpPr/>
      </xdr:nvCxnSpPr>
      <xdr:spPr>
        <a:xfrm>
          <a:off x="4546600" y="524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11113</xdr:rowOff>
    </xdr:from>
    <xdr:to>
      <xdr:col>6</xdr:col>
      <xdr:colOff>511175</xdr:colOff>
      <xdr:row>33</xdr:row>
      <xdr:rowOff>70091</xdr:rowOff>
    </xdr:to>
    <xdr:cxnSp macro="">
      <xdr:nvCxnSpPr>
        <xdr:cNvPr id="61" name="直線コネクタ 60"/>
        <xdr:cNvCxnSpPr/>
      </xdr:nvCxnSpPr>
      <xdr:spPr>
        <a:xfrm>
          <a:off x="3797300" y="5668963"/>
          <a:ext cx="838200" cy="5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145661</xdr:rowOff>
    </xdr:from>
    <xdr:ext cx="534377" cy="259045"/>
    <xdr:sp macro="" textlink="">
      <xdr:nvSpPr>
        <xdr:cNvPr id="62" name="人件費平均値テキスト"/>
        <xdr:cNvSpPr txBox="1"/>
      </xdr:nvSpPr>
      <xdr:spPr>
        <a:xfrm>
          <a:off x="4686300" y="597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167234</xdr:rowOff>
    </xdr:from>
    <xdr:to>
      <xdr:col>6</xdr:col>
      <xdr:colOff>561975</xdr:colOff>
      <xdr:row>35</xdr:row>
      <xdr:rowOff>97384</xdr:rowOff>
    </xdr:to>
    <xdr:sp macro="" textlink="">
      <xdr:nvSpPr>
        <xdr:cNvPr id="63" name="フローチャート : 判断 62"/>
        <xdr:cNvSpPr/>
      </xdr:nvSpPr>
      <xdr:spPr>
        <a:xfrm>
          <a:off x="45847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165875</xdr:rowOff>
    </xdr:from>
    <xdr:to>
      <xdr:col>5</xdr:col>
      <xdr:colOff>358775</xdr:colOff>
      <xdr:row>33</xdr:row>
      <xdr:rowOff>11113</xdr:rowOff>
    </xdr:to>
    <xdr:cxnSp macro="">
      <xdr:nvCxnSpPr>
        <xdr:cNvPr id="64" name="直線コネクタ 63"/>
        <xdr:cNvCxnSpPr/>
      </xdr:nvCxnSpPr>
      <xdr:spPr>
        <a:xfrm>
          <a:off x="2908300" y="5652275"/>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5613</xdr:rowOff>
    </xdr:from>
    <xdr:to>
      <xdr:col>5</xdr:col>
      <xdr:colOff>409575</xdr:colOff>
      <xdr:row>35</xdr:row>
      <xdr:rowOff>107213</xdr:rowOff>
    </xdr:to>
    <xdr:sp macro="" textlink="">
      <xdr:nvSpPr>
        <xdr:cNvPr id="65" name="フローチャート : 判断 64"/>
        <xdr:cNvSpPr/>
      </xdr:nvSpPr>
      <xdr:spPr>
        <a:xfrm>
          <a:off x="3746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98340</xdr:rowOff>
    </xdr:from>
    <xdr:ext cx="534377" cy="259045"/>
    <xdr:sp macro="" textlink="">
      <xdr:nvSpPr>
        <xdr:cNvPr id="66" name="テキスト ボックス 65"/>
        <xdr:cNvSpPr txBox="1"/>
      </xdr:nvSpPr>
      <xdr:spPr>
        <a:xfrm>
          <a:off x="3530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39916</xdr:rowOff>
    </xdr:from>
    <xdr:to>
      <xdr:col>4</xdr:col>
      <xdr:colOff>155575</xdr:colOff>
      <xdr:row>32</xdr:row>
      <xdr:rowOff>165875</xdr:rowOff>
    </xdr:to>
    <xdr:cxnSp macro="">
      <xdr:nvCxnSpPr>
        <xdr:cNvPr id="67" name="直線コネクタ 66"/>
        <xdr:cNvCxnSpPr/>
      </xdr:nvCxnSpPr>
      <xdr:spPr>
        <a:xfrm>
          <a:off x="2019300" y="5526316"/>
          <a:ext cx="889000" cy="12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28892</xdr:rowOff>
    </xdr:from>
    <xdr:to>
      <xdr:col>4</xdr:col>
      <xdr:colOff>206375</xdr:colOff>
      <xdr:row>35</xdr:row>
      <xdr:rowOff>130492</xdr:rowOff>
    </xdr:to>
    <xdr:sp macro="" textlink="">
      <xdr:nvSpPr>
        <xdr:cNvPr id="68" name="フローチャート : 判断 67"/>
        <xdr:cNvSpPr/>
      </xdr:nvSpPr>
      <xdr:spPr>
        <a:xfrm>
          <a:off x="2857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121619</xdr:rowOff>
    </xdr:from>
    <xdr:ext cx="534377" cy="259045"/>
    <xdr:sp macro="" textlink="">
      <xdr:nvSpPr>
        <xdr:cNvPr id="69" name="テキスト ボックス 68"/>
        <xdr:cNvSpPr txBox="1"/>
      </xdr:nvSpPr>
      <xdr:spPr>
        <a:xfrm>
          <a:off x="2641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156388</xdr:rowOff>
    </xdr:from>
    <xdr:to>
      <xdr:col>2</xdr:col>
      <xdr:colOff>638175</xdr:colOff>
      <xdr:row>32</xdr:row>
      <xdr:rowOff>39916</xdr:rowOff>
    </xdr:to>
    <xdr:cxnSp macro="">
      <xdr:nvCxnSpPr>
        <xdr:cNvPr id="70" name="直線コネクタ 69"/>
        <xdr:cNvCxnSpPr/>
      </xdr:nvCxnSpPr>
      <xdr:spPr>
        <a:xfrm>
          <a:off x="1130300" y="5471338"/>
          <a:ext cx="889000" cy="5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100101</xdr:rowOff>
    </xdr:from>
    <xdr:to>
      <xdr:col>3</xdr:col>
      <xdr:colOff>3175</xdr:colOff>
      <xdr:row>35</xdr:row>
      <xdr:rowOff>30251</xdr:rowOff>
    </xdr:to>
    <xdr:sp macro="" textlink="">
      <xdr:nvSpPr>
        <xdr:cNvPr id="71" name="フローチャート : 判断 70"/>
        <xdr:cNvSpPr/>
      </xdr:nvSpPr>
      <xdr:spPr>
        <a:xfrm>
          <a:off x="1968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21378</xdr:rowOff>
    </xdr:from>
    <xdr:ext cx="534377" cy="259045"/>
    <xdr:sp macro="" textlink="">
      <xdr:nvSpPr>
        <xdr:cNvPr id="72" name="テキスト ボックス 71"/>
        <xdr:cNvSpPr txBox="1"/>
      </xdr:nvSpPr>
      <xdr:spPr>
        <a:xfrm>
          <a:off x="1752111" y="602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10185</xdr:rowOff>
    </xdr:from>
    <xdr:to>
      <xdr:col>1</xdr:col>
      <xdr:colOff>485775</xdr:colOff>
      <xdr:row>34</xdr:row>
      <xdr:rowOff>111785</xdr:rowOff>
    </xdr:to>
    <xdr:sp macro="" textlink="">
      <xdr:nvSpPr>
        <xdr:cNvPr id="73" name="フローチャート : 判断 72"/>
        <xdr:cNvSpPr/>
      </xdr:nvSpPr>
      <xdr:spPr>
        <a:xfrm>
          <a:off x="1079500" y="583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102912</xdr:rowOff>
    </xdr:from>
    <xdr:ext cx="534377" cy="259045"/>
    <xdr:sp macro="" textlink="">
      <xdr:nvSpPr>
        <xdr:cNvPr id="74" name="テキスト ボックス 73"/>
        <xdr:cNvSpPr txBox="1"/>
      </xdr:nvSpPr>
      <xdr:spPr>
        <a:xfrm>
          <a:off x="863111" y="593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19291</xdr:rowOff>
    </xdr:from>
    <xdr:to>
      <xdr:col>6</xdr:col>
      <xdr:colOff>561975</xdr:colOff>
      <xdr:row>33</xdr:row>
      <xdr:rowOff>120891</xdr:rowOff>
    </xdr:to>
    <xdr:sp macro="" textlink="">
      <xdr:nvSpPr>
        <xdr:cNvPr id="80" name="円/楕円 79"/>
        <xdr:cNvSpPr/>
      </xdr:nvSpPr>
      <xdr:spPr>
        <a:xfrm>
          <a:off x="4584700" y="567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42168</xdr:rowOff>
    </xdr:from>
    <xdr:ext cx="534377" cy="259045"/>
    <xdr:sp macro="" textlink="">
      <xdr:nvSpPr>
        <xdr:cNvPr id="81" name="人件費該当値テキスト"/>
        <xdr:cNvSpPr txBox="1"/>
      </xdr:nvSpPr>
      <xdr:spPr>
        <a:xfrm>
          <a:off x="4686300" y="552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66,327</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131763</xdr:rowOff>
    </xdr:from>
    <xdr:to>
      <xdr:col>5</xdr:col>
      <xdr:colOff>409575</xdr:colOff>
      <xdr:row>33</xdr:row>
      <xdr:rowOff>61913</xdr:rowOff>
    </xdr:to>
    <xdr:sp macro="" textlink="">
      <xdr:nvSpPr>
        <xdr:cNvPr id="82" name="円/楕円 81"/>
        <xdr:cNvSpPr/>
      </xdr:nvSpPr>
      <xdr:spPr>
        <a:xfrm>
          <a:off x="3746500" y="561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78440</xdr:rowOff>
    </xdr:from>
    <xdr:ext cx="534377" cy="259045"/>
    <xdr:sp macro="" textlink="">
      <xdr:nvSpPr>
        <xdr:cNvPr id="83" name="テキスト ボックス 82"/>
        <xdr:cNvSpPr txBox="1"/>
      </xdr:nvSpPr>
      <xdr:spPr>
        <a:xfrm>
          <a:off x="3530111" y="539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67,875</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115075</xdr:rowOff>
    </xdr:from>
    <xdr:to>
      <xdr:col>4</xdr:col>
      <xdr:colOff>206375</xdr:colOff>
      <xdr:row>33</xdr:row>
      <xdr:rowOff>45225</xdr:rowOff>
    </xdr:to>
    <xdr:sp macro="" textlink="">
      <xdr:nvSpPr>
        <xdr:cNvPr id="84" name="円/楕円 83"/>
        <xdr:cNvSpPr/>
      </xdr:nvSpPr>
      <xdr:spPr>
        <a:xfrm>
          <a:off x="2857500" y="560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61752</xdr:rowOff>
    </xdr:from>
    <xdr:ext cx="534377" cy="259045"/>
    <xdr:sp macro="" textlink="">
      <xdr:nvSpPr>
        <xdr:cNvPr id="85" name="テキスト ボックス 84"/>
        <xdr:cNvSpPr txBox="1"/>
      </xdr:nvSpPr>
      <xdr:spPr>
        <a:xfrm>
          <a:off x="2641111" y="537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68,313</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160566</xdr:rowOff>
    </xdr:from>
    <xdr:to>
      <xdr:col>3</xdr:col>
      <xdr:colOff>3175</xdr:colOff>
      <xdr:row>32</xdr:row>
      <xdr:rowOff>90716</xdr:rowOff>
    </xdr:to>
    <xdr:sp macro="" textlink="">
      <xdr:nvSpPr>
        <xdr:cNvPr id="86" name="円/楕円 85"/>
        <xdr:cNvSpPr/>
      </xdr:nvSpPr>
      <xdr:spPr>
        <a:xfrm>
          <a:off x="1968500" y="547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107243</xdr:rowOff>
    </xdr:from>
    <xdr:ext cx="534377" cy="259045"/>
    <xdr:sp macro="" textlink="">
      <xdr:nvSpPr>
        <xdr:cNvPr id="87" name="テキスト ボックス 86"/>
        <xdr:cNvSpPr txBox="1"/>
      </xdr:nvSpPr>
      <xdr:spPr>
        <a:xfrm>
          <a:off x="1752111" y="525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71,619</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105588</xdr:rowOff>
    </xdr:from>
    <xdr:to>
      <xdr:col>1</xdr:col>
      <xdr:colOff>485775</xdr:colOff>
      <xdr:row>32</xdr:row>
      <xdr:rowOff>35738</xdr:rowOff>
    </xdr:to>
    <xdr:sp macro="" textlink="">
      <xdr:nvSpPr>
        <xdr:cNvPr id="88" name="円/楕円 87"/>
        <xdr:cNvSpPr/>
      </xdr:nvSpPr>
      <xdr:spPr>
        <a:xfrm>
          <a:off x="1079500" y="542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52265</xdr:rowOff>
    </xdr:from>
    <xdr:ext cx="534377" cy="259045"/>
    <xdr:sp macro="" textlink="">
      <xdr:nvSpPr>
        <xdr:cNvPr id="89" name="テキスト ボックス 88"/>
        <xdr:cNvSpPr txBox="1"/>
      </xdr:nvSpPr>
      <xdr:spPr>
        <a:xfrm>
          <a:off x="863111" y="519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73,062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149796</xdr:rowOff>
    </xdr:from>
    <xdr:to>
      <xdr:col>6</xdr:col>
      <xdr:colOff>510540</xdr:colOff>
      <xdr:row>59</xdr:row>
      <xdr:rowOff>14250</xdr:rowOff>
    </xdr:to>
    <xdr:cxnSp macro="">
      <xdr:nvCxnSpPr>
        <xdr:cNvPr id="114" name="直線コネクタ 113"/>
        <xdr:cNvCxnSpPr/>
      </xdr:nvCxnSpPr>
      <xdr:spPr>
        <a:xfrm flipV="1">
          <a:off x="4633595" y="8722296"/>
          <a:ext cx="1270" cy="140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18077</xdr:rowOff>
    </xdr:from>
    <xdr:ext cx="534377" cy="259045"/>
    <xdr:sp macro="" textlink="">
      <xdr:nvSpPr>
        <xdr:cNvPr id="115" name="物件費最小値テキスト"/>
        <xdr:cNvSpPr txBox="1"/>
      </xdr:nvSpPr>
      <xdr:spPr>
        <a:xfrm>
          <a:off x="4686300" y="1013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32,378</a:t>
          </a:r>
          <a:endParaRPr kumimoji="1" lang="ja-JP" altLang="en-US" sz="1000" b="1">
            <a:latin typeface="ＭＳ Ｐゴシック"/>
          </a:endParaRPr>
        </a:p>
      </xdr:txBody>
    </xdr:sp>
    <xdr:clientData/>
  </xdr:oneCellAnchor>
  <xdr:twoCellAnchor>
    <xdr:from>
      <xdr:col>6</xdr:col>
      <xdr:colOff>422275</xdr:colOff>
      <xdr:row>59</xdr:row>
      <xdr:rowOff>14250</xdr:rowOff>
    </xdr:from>
    <xdr:to>
      <xdr:col>6</xdr:col>
      <xdr:colOff>600075</xdr:colOff>
      <xdr:row>59</xdr:row>
      <xdr:rowOff>14250</xdr:rowOff>
    </xdr:to>
    <xdr:cxnSp macro="">
      <xdr:nvCxnSpPr>
        <xdr:cNvPr id="116" name="直線コネクタ 115"/>
        <xdr:cNvCxnSpPr/>
      </xdr:nvCxnSpPr>
      <xdr:spPr>
        <a:xfrm>
          <a:off x="4546600" y="101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96473</xdr:rowOff>
    </xdr:from>
    <xdr:ext cx="599010" cy="259045"/>
    <xdr:sp macro="" textlink="">
      <xdr:nvSpPr>
        <xdr:cNvPr id="117" name="物件費最大値テキスト"/>
        <xdr:cNvSpPr txBox="1"/>
      </xdr:nvSpPr>
      <xdr:spPr>
        <a:xfrm>
          <a:off x="4686300" y="849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143,205</a:t>
          </a:r>
          <a:endParaRPr kumimoji="1" lang="ja-JP" altLang="en-US" sz="1000" b="1">
            <a:latin typeface="ＭＳ Ｐゴシック"/>
          </a:endParaRPr>
        </a:p>
      </xdr:txBody>
    </xdr:sp>
    <xdr:clientData/>
  </xdr:oneCellAnchor>
  <xdr:twoCellAnchor>
    <xdr:from>
      <xdr:col>6</xdr:col>
      <xdr:colOff>422275</xdr:colOff>
      <xdr:row>50</xdr:row>
      <xdr:rowOff>149796</xdr:rowOff>
    </xdr:from>
    <xdr:to>
      <xdr:col>6</xdr:col>
      <xdr:colOff>600075</xdr:colOff>
      <xdr:row>50</xdr:row>
      <xdr:rowOff>149796</xdr:rowOff>
    </xdr:to>
    <xdr:cxnSp macro="">
      <xdr:nvCxnSpPr>
        <xdr:cNvPr id="118" name="直線コネクタ 117"/>
        <xdr:cNvCxnSpPr/>
      </xdr:nvCxnSpPr>
      <xdr:spPr>
        <a:xfrm>
          <a:off x="4546600" y="872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119977</xdr:rowOff>
    </xdr:from>
    <xdr:to>
      <xdr:col>6</xdr:col>
      <xdr:colOff>511175</xdr:colOff>
      <xdr:row>58</xdr:row>
      <xdr:rowOff>3124</xdr:rowOff>
    </xdr:to>
    <xdr:cxnSp macro="">
      <xdr:nvCxnSpPr>
        <xdr:cNvPr id="119" name="直線コネクタ 118"/>
        <xdr:cNvCxnSpPr/>
      </xdr:nvCxnSpPr>
      <xdr:spPr>
        <a:xfrm flipV="1">
          <a:off x="3797300" y="9892627"/>
          <a:ext cx="838200" cy="5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91927</xdr:rowOff>
    </xdr:from>
    <xdr:ext cx="534377" cy="259045"/>
    <xdr:sp macro="" textlink="">
      <xdr:nvSpPr>
        <xdr:cNvPr id="120" name="物件費平均値テキスト"/>
        <xdr:cNvSpPr txBox="1"/>
      </xdr:nvSpPr>
      <xdr:spPr>
        <a:xfrm>
          <a:off x="4686300" y="986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113500</xdr:rowOff>
    </xdr:from>
    <xdr:to>
      <xdr:col>6</xdr:col>
      <xdr:colOff>561975</xdr:colOff>
      <xdr:row>58</xdr:row>
      <xdr:rowOff>43650</xdr:rowOff>
    </xdr:to>
    <xdr:sp macro="" textlink="">
      <xdr:nvSpPr>
        <xdr:cNvPr id="121" name="フローチャート : 判断 120"/>
        <xdr:cNvSpPr/>
      </xdr:nvSpPr>
      <xdr:spPr>
        <a:xfrm>
          <a:off x="45847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3124</xdr:rowOff>
    </xdr:from>
    <xdr:to>
      <xdr:col>5</xdr:col>
      <xdr:colOff>358775</xdr:colOff>
      <xdr:row>58</xdr:row>
      <xdr:rowOff>64071</xdr:rowOff>
    </xdr:to>
    <xdr:cxnSp macro="">
      <xdr:nvCxnSpPr>
        <xdr:cNvPr id="122" name="直線コネクタ 121"/>
        <xdr:cNvCxnSpPr/>
      </xdr:nvCxnSpPr>
      <xdr:spPr>
        <a:xfrm flipV="1">
          <a:off x="2908300" y="9947224"/>
          <a:ext cx="889000" cy="6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115583</xdr:rowOff>
    </xdr:from>
    <xdr:to>
      <xdr:col>5</xdr:col>
      <xdr:colOff>409575</xdr:colOff>
      <xdr:row>58</xdr:row>
      <xdr:rowOff>45733</xdr:rowOff>
    </xdr:to>
    <xdr:sp macro="" textlink="">
      <xdr:nvSpPr>
        <xdr:cNvPr id="123" name="フローチャート : 判断 122"/>
        <xdr:cNvSpPr/>
      </xdr:nvSpPr>
      <xdr:spPr>
        <a:xfrm>
          <a:off x="3746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62260</xdr:rowOff>
    </xdr:from>
    <xdr:ext cx="534377" cy="259045"/>
    <xdr:sp macro="" textlink="">
      <xdr:nvSpPr>
        <xdr:cNvPr id="124" name="テキスト ボックス 123"/>
        <xdr:cNvSpPr txBox="1"/>
      </xdr:nvSpPr>
      <xdr:spPr>
        <a:xfrm>
          <a:off x="3530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64071</xdr:rowOff>
    </xdr:from>
    <xdr:to>
      <xdr:col>4</xdr:col>
      <xdr:colOff>155575</xdr:colOff>
      <xdr:row>58</xdr:row>
      <xdr:rowOff>91504</xdr:rowOff>
    </xdr:to>
    <xdr:cxnSp macro="">
      <xdr:nvCxnSpPr>
        <xdr:cNvPr id="125" name="直線コネクタ 124"/>
        <xdr:cNvCxnSpPr/>
      </xdr:nvCxnSpPr>
      <xdr:spPr>
        <a:xfrm flipV="1">
          <a:off x="2019300" y="10008171"/>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152095</xdr:rowOff>
    </xdr:from>
    <xdr:to>
      <xdr:col>4</xdr:col>
      <xdr:colOff>206375</xdr:colOff>
      <xdr:row>58</xdr:row>
      <xdr:rowOff>82245</xdr:rowOff>
    </xdr:to>
    <xdr:sp macro="" textlink="">
      <xdr:nvSpPr>
        <xdr:cNvPr id="126" name="フローチャート : 判断 125"/>
        <xdr:cNvSpPr/>
      </xdr:nvSpPr>
      <xdr:spPr>
        <a:xfrm>
          <a:off x="2857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98772</xdr:rowOff>
    </xdr:from>
    <xdr:ext cx="534377" cy="259045"/>
    <xdr:sp macro="" textlink="">
      <xdr:nvSpPr>
        <xdr:cNvPr id="127" name="テキスト ボックス 126"/>
        <xdr:cNvSpPr txBox="1"/>
      </xdr:nvSpPr>
      <xdr:spPr>
        <a:xfrm>
          <a:off x="2641111" y="96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78778</xdr:rowOff>
    </xdr:from>
    <xdr:to>
      <xdr:col>2</xdr:col>
      <xdr:colOff>638175</xdr:colOff>
      <xdr:row>58</xdr:row>
      <xdr:rowOff>91504</xdr:rowOff>
    </xdr:to>
    <xdr:cxnSp macro="">
      <xdr:nvCxnSpPr>
        <xdr:cNvPr id="128" name="直線コネクタ 127"/>
        <xdr:cNvCxnSpPr/>
      </xdr:nvCxnSpPr>
      <xdr:spPr>
        <a:xfrm>
          <a:off x="1130300" y="10022878"/>
          <a:ext cx="889000" cy="1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161734</xdr:rowOff>
    </xdr:from>
    <xdr:to>
      <xdr:col>3</xdr:col>
      <xdr:colOff>3175</xdr:colOff>
      <xdr:row>58</xdr:row>
      <xdr:rowOff>91884</xdr:rowOff>
    </xdr:to>
    <xdr:sp macro="" textlink="">
      <xdr:nvSpPr>
        <xdr:cNvPr id="129" name="フローチャート : 判断 128"/>
        <xdr:cNvSpPr/>
      </xdr:nvSpPr>
      <xdr:spPr>
        <a:xfrm>
          <a:off x="1968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108411</xdr:rowOff>
    </xdr:from>
    <xdr:ext cx="534377" cy="259045"/>
    <xdr:sp macro="" textlink="">
      <xdr:nvSpPr>
        <xdr:cNvPr id="130" name="テキスト ボックス 129"/>
        <xdr:cNvSpPr txBox="1"/>
      </xdr:nvSpPr>
      <xdr:spPr>
        <a:xfrm>
          <a:off x="1752111" y="97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162916</xdr:rowOff>
    </xdr:from>
    <xdr:to>
      <xdr:col>1</xdr:col>
      <xdr:colOff>485775</xdr:colOff>
      <xdr:row>58</xdr:row>
      <xdr:rowOff>93066</xdr:rowOff>
    </xdr:to>
    <xdr:sp macro="" textlink="">
      <xdr:nvSpPr>
        <xdr:cNvPr id="131" name="フローチャート : 判断 130"/>
        <xdr:cNvSpPr/>
      </xdr:nvSpPr>
      <xdr:spPr>
        <a:xfrm>
          <a:off x="1079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109593</xdr:rowOff>
    </xdr:from>
    <xdr:ext cx="534377" cy="259045"/>
    <xdr:sp macro="" textlink="">
      <xdr:nvSpPr>
        <xdr:cNvPr id="132" name="テキスト ボックス 131"/>
        <xdr:cNvSpPr txBox="1"/>
      </xdr:nvSpPr>
      <xdr:spPr>
        <a:xfrm>
          <a:off x="863111" y="971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69177</xdr:rowOff>
    </xdr:from>
    <xdr:to>
      <xdr:col>6</xdr:col>
      <xdr:colOff>561975</xdr:colOff>
      <xdr:row>57</xdr:row>
      <xdr:rowOff>170777</xdr:rowOff>
    </xdr:to>
    <xdr:sp macro="" textlink="">
      <xdr:nvSpPr>
        <xdr:cNvPr id="138" name="円/楕円 137"/>
        <xdr:cNvSpPr/>
      </xdr:nvSpPr>
      <xdr:spPr>
        <a:xfrm>
          <a:off x="4584700" y="984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92054</xdr:rowOff>
    </xdr:from>
    <xdr:ext cx="534377" cy="259045"/>
    <xdr:sp macro="" textlink="">
      <xdr:nvSpPr>
        <xdr:cNvPr id="139" name="物件費該当値テキスト"/>
        <xdr:cNvSpPr txBox="1"/>
      </xdr:nvSpPr>
      <xdr:spPr>
        <a:xfrm>
          <a:off x="4686300" y="969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51,053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123774</xdr:rowOff>
    </xdr:from>
    <xdr:to>
      <xdr:col>5</xdr:col>
      <xdr:colOff>409575</xdr:colOff>
      <xdr:row>58</xdr:row>
      <xdr:rowOff>53924</xdr:rowOff>
    </xdr:to>
    <xdr:sp macro="" textlink="">
      <xdr:nvSpPr>
        <xdr:cNvPr id="140" name="円/楕円 139"/>
        <xdr:cNvSpPr/>
      </xdr:nvSpPr>
      <xdr:spPr>
        <a:xfrm>
          <a:off x="3746500" y="989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45051</xdr:rowOff>
    </xdr:from>
    <xdr:ext cx="534377" cy="259045"/>
    <xdr:sp macro="" textlink="">
      <xdr:nvSpPr>
        <xdr:cNvPr id="141" name="テキスト ボックス 140"/>
        <xdr:cNvSpPr txBox="1"/>
      </xdr:nvSpPr>
      <xdr:spPr>
        <a:xfrm>
          <a:off x="3530111" y="998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46,754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13271</xdr:rowOff>
    </xdr:from>
    <xdr:to>
      <xdr:col>4</xdr:col>
      <xdr:colOff>206375</xdr:colOff>
      <xdr:row>58</xdr:row>
      <xdr:rowOff>114871</xdr:rowOff>
    </xdr:to>
    <xdr:sp macro="" textlink="">
      <xdr:nvSpPr>
        <xdr:cNvPr id="142" name="円/楕円 141"/>
        <xdr:cNvSpPr/>
      </xdr:nvSpPr>
      <xdr:spPr>
        <a:xfrm>
          <a:off x="2857500" y="995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105998</xdr:rowOff>
    </xdr:from>
    <xdr:ext cx="534377" cy="259045"/>
    <xdr:sp macro="" textlink="">
      <xdr:nvSpPr>
        <xdr:cNvPr id="143" name="テキスト ボックス 142"/>
        <xdr:cNvSpPr txBox="1"/>
      </xdr:nvSpPr>
      <xdr:spPr>
        <a:xfrm>
          <a:off x="2641111" y="1005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41,955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40704</xdr:rowOff>
    </xdr:from>
    <xdr:to>
      <xdr:col>3</xdr:col>
      <xdr:colOff>3175</xdr:colOff>
      <xdr:row>58</xdr:row>
      <xdr:rowOff>142304</xdr:rowOff>
    </xdr:to>
    <xdr:sp macro="" textlink="">
      <xdr:nvSpPr>
        <xdr:cNvPr id="144" name="円/楕円 143"/>
        <xdr:cNvSpPr/>
      </xdr:nvSpPr>
      <xdr:spPr>
        <a:xfrm>
          <a:off x="1968500" y="998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133431</xdr:rowOff>
    </xdr:from>
    <xdr:ext cx="534377" cy="259045"/>
    <xdr:sp macro="" textlink="">
      <xdr:nvSpPr>
        <xdr:cNvPr id="145" name="テキスト ボックス 144"/>
        <xdr:cNvSpPr txBox="1"/>
      </xdr:nvSpPr>
      <xdr:spPr>
        <a:xfrm>
          <a:off x="1752111" y="1007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39,795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27978</xdr:rowOff>
    </xdr:from>
    <xdr:to>
      <xdr:col>1</xdr:col>
      <xdr:colOff>485775</xdr:colOff>
      <xdr:row>58</xdr:row>
      <xdr:rowOff>129578</xdr:rowOff>
    </xdr:to>
    <xdr:sp macro="" textlink="">
      <xdr:nvSpPr>
        <xdr:cNvPr id="146" name="円/楕円 145"/>
        <xdr:cNvSpPr/>
      </xdr:nvSpPr>
      <xdr:spPr>
        <a:xfrm>
          <a:off x="1079500" y="997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120705</xdr:rowOff>
    </xdr:from>
    <xdr:ext cx="534377" cy="259045"/>
    <xdr:sp macro="" textlink="">
      <xdr:nvSpPr>
        <xdr:cNvPr id="147" name="テキスト ボックス 146"/>
        <xdr:cNvSpPr txBox="1"/>
      </xdr:nvSpPr>
      <xdr:spPr>
        <a:xfrm>
          <a:off x="863111" y="1006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16002</xdr:rowOff>
    </xdr:from>
    <xdr:to>
      <xdr:col>6</xdr:col>
      <xdr:colOff>510540</xdr:colOff>
      <xdr:row>78</xdr:row>
      <xdr:rowOff>149733</xdr:rowOff>
    </xdr:to>
    <xdr:cxnSp macro="">
      <xdr:nvCxnSpPr>
        <xdr:cNvPr id="171" name="直線コネクタ 170"/>
        <xdr:cNvCxnSpPr/>
      </xdr:nvCxnSpPr>
      <xdr:spPr>
        <a:xfrm flipV="1">
          <a:off x="4633595" y="12017502"/>
          <a:ext cx="1270" cy="150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153560</xdr:rowOff>
    </xdr:from>
    <xdr:ext cx="378565" cy="259045"/>
    <xdr:sp macro="" textlink="">
      <xdr:nvSpPr>
        <xdr:cNvPr id="172" name="維持補修費最小値テキスト"/>
        <xdr:cNvSpPr txBox="1"/>
      </xdr:nvSpPr>
      <xdr:spPr>
        <a:xfrm>
          <a:off x="4686300" y="1352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78</xdr:row>
      <xdr:rowOff>149733</xdr:rowOff>
    </xdr:from>
    <xdr:to>
      <xdr:col>6</xdr:col>
      <xdr:colOff>600075</xdr:colOff>
      <xdr:row>78</xdr:row>
      <xdr:rowOff>149733</xdr:rowOff>
    </xdr:to>
    <xdr:cxnSp macro="">
      <xdr:nvCxnSpPr>
        <xdr:cNvPr id="173" name="直線コネクタ 172"/>
        <xdr:cNvCxnSpPr/>
      </xdr:nvCxnSpPr>
      <xdr:spPr>
        <a:xfrm>
          <a:off x="4546600" y="1352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134129</xdr:rowOff>
    </xdr:from>
    <xdr:ext cx="534377" cy="259045"/>
    <xdr:sp macro="" textlink="">
      <xdr:nvSpPr>
        <xdr:cNvPr id="174" name="維持補修費最大値テキスト"/>
        <xdr:cNvSpPr txBox="1"/>
      </xdr:nvSpPr>
      <xdr:spPr>
        <a:xfrm>
          <a:off x="4686300" y="1179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12,374</a:t>
          </a:r>
          <a:endParaRPr kumimoji="1" lang="ja-JP" altLang="en-US" sz="1000" b="1">
            <a:latin typeface="ＭＳ Ｐゴシック"/>
          </a:endParaRPr>
        </a:p>
      </xdr:txBody>
    </xdr:sp>
    <xdr:clientData/>
  </xdr:oneCellAnchor>
  <xdr:twoCellAnchor>
    <xdr:from>
      <xdr:col>6</xdr:col>
      <xdr:colOff>422275</xdr:colOff>
      <xdr:row>70</xdr:row>
      <xdr:rowOff>16002</xdr:rowOff>
    </xdr:from>
    <xdr:to>
      <xdr:col>6</xdr:col>
      <xdr:colOff>600075</xdr:colOff>
      <xdr:row>70</xdr:row>
      <xdr:rowOff>16002</xdr:rowOff>
    </xdr:to>
    <xdr:cxnSp macro="">
      <xdr:nvCxnSpPr>
        <xdr:cNvPr id="175" name="直線コネクタ 174"/>
        <xdr:cNvCxnSpPr/>
      </xdr:nvCxnSpPr>
      <xdr:spPr>
        <a:xfrm>
          <a:off x="4546600" y="1201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133858</xdr:rowOff>
    </xdr:from>
    <xdr:to>
      <xdr:col>6</xdr:col>
      <xdr:colOff>511175</xdr:colOff>
      <xdr:row>76</xdr:row>
      <xdr:rowOff>164337</xdr:rowOff>
    </xdr:to>
    <xdr:cxnSp macro="">
      <xdr:nvCxnSpPr>
        <xdr:cNvPr id="176" name="直線コネクタ 175"/>
        <xdr:cNvCxnSpPr/>
      </xdr:nvCxnSpPr>
      <xdr:spPr>
        <a:xfrm flipV="1">
          <a:off x="3797300" y="13164058"/>
          <a:ext cx="8382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16654</xdr:rowOff>
    </xdr:from>
    <xdr:ext cx="469744" cy="259045"/>
    <xdr:sp macro="" textlink="">
      <xdr:nvSpPr>
        <xdr:cNvPr id="177" name="維持補修費平均値テキスト"/>
        <xdr:cNvSpPr txBox="1"/>
      </xdr:nvSpPr>
      <xdr:spPr>
        <a:xfrm>
          <a:off x="4686300" y="12875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165227</xdr:rowOff>
    </xdr:from>
    <xdr:to>
      <xdr:col>6</xdr:col>
      <xdr:colOff>561975</xdr:colOff>
      <xdr:row>76</xdr:row>
      <xdr:rowOff>95377</xdr:rowOff>
    </xdr:to>
    <xdr:sp macro="" textlink="">
      <xdr:nvSpPr>
        <xdr:cNvPr id="178" name="フローチャート : 判断 177"/>
        <xdr:cNvSpPr/>
      </xdr:nvSpPr>
      <xdr:spPr>
        <a:xfrm>
          <a:off x="45847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107823</xdr:rowOff>
    </xdr:from>
    <xdr:to>
      <xdr:col>5</xdr:col>
      <xdr:colOff>358775</xdr:colOff>
      <xdr:row>76</xdr:row>
      <xdr:rowOff>164337</xdr:rowOff>
    </xdr:to>
    <xdr:cxnSp macro="">
      <xdr:nvCxnSpPr>
        <xdr:cNvPr id="179" name="直線コネクタ 178"/>
        <xdr:cNvCxnSpPr/>
      </xdr:nvCxnSpPr>
      <xdr:spPr>
        <a:xfrm>
          <a:off x="2908300" y="13138023"/>
          <a:ext cx="889000" cy="5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2794</xdr:rowOff>
    </xdr:from>
    <xdr:to>
      <xdr:col>5</xdr:col>
      <xdr:colOff>409575</xdr:colOff>
      <xdr:row>76</xdr:row>
      <xdr:rowOff>104394</xdr:rowOff>
    </xdr:to>
    <xdr:sp macro="" textlink="">
      <xdr:nvSpPr>
        <xdr:cNvPr id="180" name="フローチャート : 判断 179"/>
        <xdr:cNvSpPr/>
      </xdr:nvSpPr>
      <xdr:spPr>
        <a:xfrm>
          <a:off x="3746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120921</xdr:rowOff>
    </xdr:from>
    <xdr:ext cx="469744" cy="259045"/>
    <xdr:sp macro="" textlink="">
      <xdr:nvSpPr>
        <xdr:cNvPr id="181" name="テキスト ボックス 180"/>
        <xdr:cNvSpPr txBox="1"/>
      </xdr:nvSpPr>
      <xdr:spPr>
        <a:xfrm>
          <a:off x="3562427" y="128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107823</xdr:rowOff>
    </xdr:from>
    <xdr:to>
      <xdr:col>4</xdr:col>
      <xdr:colOff>155575</xdr:colOff>
      <xdr:row>76</xdr:row>
      <xdr:rowOff>121538</xdr:rowOff>
    </xdr:to>
    <xdr:cxnSp macro="">
      <xdr:nvCxnSpPr>
        <xdr:cNvPr id="182" name="直線コネクタ 181"/>
        <xdr:cNvCxnSpPr/>
      </xdr:nvCxnSpPr>
      <xdr:spPr>
        <a:xfrm flipV="1">
          <a:off x="2019300" y="1313802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143510</xdr:rowOff>
    </xdr:from>
    <xdr:to>
      <xdr:col>4</xdr:col>
      <xdr:colOff>206375</xdr:colOff>
      <xdr:row>76</xdr:row>
      <xdr:rowOff>73661</xdr:rowOff>
    </xdr:to>
    <xdr:sp macro="" textlink="">
      <xdr:nvSpPr>
        <xdr:cNvPr id="183" name="フローチャート : 判断 182"/>
        <xdr:cNvSpPr/>
      </xdr:nvSpPr>
      <xdr:spPr>
        <a:xfrm>
          <a:off x="2857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90187</xdr:rowOff>
    </xdr:from>
    <xdr:ext cx="469744" cy="259045"/>
    <xdr:sp macro="" textlink="">
      <xdr:nvSpPr>
        <xdr:cNvPr id="184" name="テキスト ボックス 183"/>
        <xdr:cNvSpPr txBox="1"/>
      </xdr:nvSpPr>
      <xdr:spPr>
        <a:xfrm>
          <a:off x="2673427" y="1277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66421</xdr:rowOff>
    </xdr:from>
    <xdr:to>
      <xdr:col>2</xdr:col>
      <xdr:colOff>638175</xdr:colOff>
      <xdr:row>76</xdr:row>
      <xdr:rowOff>121538</xdr:rowOff>
    </xdr:to>
    <xdr:cxnSp macro="">
      <xdr:nvCxnSpPr>
        <xdr:cNvPr id="185" name="直線コネクタ 184"/>
        <xdr:cNvCxnSpPr/>
      </xdr:nvCxnSpPr>
      <xdr:spPr>
        <a:xfrm>
          <a:off x="1130300" y="13096621"/>
          <a:ext cx="889000" cy="5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142240</xdr:rowOff>
    </xdr:from>
    <xdr:to>
      <xdr:col>3</xdr:col>
      <xdr:colOff>3175</xdr:colOff>
      <xdr:row>76</xdr:row>
      <xdr:rowOff>72389</xdr:rowOff>
    </xdr:to>
    <xdr:sp macro="" textlink="">
      <xdr:nvSpPr>
        <xdr:cNvPr id="186" name="フローチャート : 判断 185"/>
        <xdr:cNvSpPr/>
      </xdr:nvSpPr>
      <xdr:spPr>
        <a:xfrm>
          <a:off x="1968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88917</xdr:rowOff>
    </xdr:from>
    <xdr:ext cx="469744" cy="259045"/>
    <xdr:sp macro="" textlink="">
      <xdr:nvSpPr>
        <xdr:cNvPr id="187" name="テキスト ボックス 186"/>
        <xdr:cNvSpPr txBox="1"/>
      </xdr:nvSpPr>
      <xdr:spPr>
        <a:xfrm>
          <a:off x="1784427" y="1277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163576</xdr:rowOff>
    </xdr:from>
    <xdr:to>
      <xdr:col>1</xdr:col>
      <xdr:colOff>485775</xdr:colOff>
      <xdr:row>76</xdr:row>
      <xdr:rowOff>93726</xdr:rowOff>
    </xdr:to>
    <xdr:sp macro="" textlink="">
      <xdr:nvSpPr>
        <xdr:cNvPr id="188" name="フローチャート : 判断 187"/>
        <xdr:cNvSpPr/>
      </xdr:nvSpPr>
      <xdr:spPr>
        <a:xfrm>
          <a:off x="1079500" y="1302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110253</xdr:rowOff>
    </xdr:from>
    <xdr:ext cx="469744" cy="259045"/>
    <xdr:sp macro="" textlink="">
      <xdr:nvSpPr>
        <xdr:cNvPr id="189" name="テキスト ボックス 188"/>
        <xdr:cNvSpPr txBox="1"/>
      </xdr:nvSpPr>
      <xdr:spPr>
        <a:xfrm>
          <a:off x="895427" y="1279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83058</xdr:rowOff>
    </xdr:from>
    <xdr:to>
      <xdr:col>6</xdr:col>
      <xdr:colOff>561975</xdr:colOff>
      <xdr:row>77</xdr:row>
      <xdr:rowOff>13208</xdr:rowOff>
    </xdr:to>
    <xdr:sp macro="" textlink="">
      <xdr:nvSpPr>
        <xdr:cNvPr id="195" name="円/楕円 194"/>
        <xdr:cNvSpPr/>
      </xdr:nvSpPr>
      <xdr:spPr>
        <a:xfrm>
          <a:off x="4584700" y="1311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61485</xdr:rowOff>
    </xdr:from>
    <xdr:ext cx="469744" cy="259045"/>
    <xdr:sp macro="" textlink="">
      <xdr:nvSpPr>
        <xdr:cNvPr id="196" name="維持補修費該当値テキスト"/>
        <xdr:cNvSpPr txBox="1"/>
      </xdr:nvSpPr>
      <xdr:spPr>
        <a:xfrm>
          <a:off x="4686300" y="1309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113537</xdr:rowOff>
    </xdr:from>
    <xdr:to>
      <xdr:col>5</xdr:col>
      <xdr:colOff>409575</xdr:colOff>
      <xdr:row>77</xdr:row>
      <xdr:rowOff>43687</xdr:rowOff>
    </xdr:to>
    <xdr:sp macro="" textlink="">
      <xdr:nvSpPr>
        <xdr:cNvPr id="197" name="円/楕円 196"/>
        <xdr:cNvSpPr/>
      </xdr:nvSpPr>
      <xdr:spPr>
        <a:xfrm>
          <a:off x="3746500" y="1314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34814</xdr:rowOff>
    </xdr:from>
    <xdr:ext cx="469744" cy="259045"/>
    <xdr:sp macro="" textlink="">
      <xdr:nvSpPr>
        <xdr:cNvPr id="198" name="テキスト ボックス 197"/>
        <xdr:cNvSpPr txBox="1"/>
      </xdr:nvSpPr>
      <xdr:spPr>
        <a:xfrm>
          <a:off x="3562427" y="1323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57023</xdr:rowOff>
    </xdr:from>
    <xdr:to>
      <xdr:col>4</xdr:col>
      <xdr:colOff>206375</xdr:colOff>
      <xdr:row>76</xdr:row>
      <xdr:rowOff>158623</xdr:rowOff>
    </xdr:to>
    <xdr:sp macro="" textlink="">
      <xdr:nvSpPr>
        <xdr:cNvPr id="199" name="円/楕円 198"/>
        <xdr:cNvSpPr/>
      </xdr:nvSpPr>
      <xdr:spPr>
        <a:xfrm>
          <a:off x="2857500" y="1308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149750</xdr:rowOff>
    </xdr:from>
    <xdr:ext cx="469744" cy="259045"/>
    <xdr:sp macro="" textlink="">
      <xdr:nvSpPr>
        <xdr:cNvPr id="200" name="テキスト ボックス 199"/>
        <xdr:cNvSpPr txBox="1"/>
      </xdr:nvSpPr>
      <xdr:spPr>
        <a:xfrm>
          <a:off x="2673427" y="13179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70738</xdr:rowOff>
    </xdr:from>
    <xdr:to>
      <xdr:col>3</xdr:col>
      <xdr:colOff>3175</xdr:colOff>
      <xdr:row>77</xdr:row>
      <xdr:rowOff>888</xdr:rowOff>
    </xdr:to>
    <xdr:sp macro="" textlink="">
      <xdr:nvSpPr>
        <xdr:cNvPr id="201" name="円/楕円 200"/>
        <xdr:cNvSpPr/>
      </xdr:nvSpPr>
      <xdr:spPr>
        <a:xfrm>
          <a:off x="1968500" y="1310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163465</xdr:rowOff>
    </xdr:from>
    <xdr:ext cx="469744" cy="259045"/>
    <xdr:sp macro="" textlink="">
      <xdr:nvSpPr>
        <xdr:cNvPr id="202" name="テキスト ボックス 201"/>
        <xdr:cNvSpPr txBox="1"/>
      </xdr:nvSpPr>
      <xdr:spPr>
        <a:xfrm>
          <a:off x="1784427" y="1319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15621</xdr:rowOff>
    </xdr:from>
    <xdr:to>
      <xdr:col>1</xdr:col>
      <xdr:colOff>485775</xdr:colOff>
      <xdr:row>76</xdr:row>
      <xdr:rowOff>117221</xdr:rowOff>
    </xdr:to>
    <xdr:sp macro="" textlink="">
      <xdr:nvSpPr>
        <xdr:cNvPr id="203" name="円/楕円 202"/>
        <xdr:cNvSpPr/>
      </xdr:nvSpPr>
      <xdr:spPr>
        <a:xfrm>
          <a:off x="1079500" y="1304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108348</xdr:rowOff>
    </xdr:from>
    <xdr:ext cx="469744" cy="259045"/>
    <xdr:sp macro="" textlink="">
      <xdr:nvSpPr>
        <xdr:cNvPr id="204" name="テキスト ボックス 203"/>
        <xdr:cNvSpPr txBox="1"/>
      </xdr:nvSpPr>
      <xdr:spPr>
        <a:xfrm>
          <a:off x="895427" y="1313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77,383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37706</xdr:rowOff>
    </xdr:from>
    <xdr:to>
      <xdr:col>6</xdr:col>
      <xdr:colOff>510540</xdr:colOff>
      <xdr:row>99</xdr:row>
      <xdr:rowOff>7086</xdr:rowOff>
    </xdr:to>
    <xdr:cxnSp macro="">
      <xdr:nvCxnSpPr>
        <xdr:cNvPr id="229" name="直線コネクタ 228"/>
        <xdr:cNvCxnSpPr/>
      </xdr:nvCxnSpPr>
      <xdr:spPr>
        <a:xfrm flipV="1">
          <a:off x="4633595" y="15639656"/>
          <a:ext cx="1270" cy="13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10913</xdr:rowOff>
    </xdr:from>
    <xdr:ext cx="534377" cy="259045"/>
    <xdr:sp macro="" textlink="">
      <xdr:nvSpPr>
        <xdr:cNvPr id="230" name="扶助費最小値テキスト"/>
        <xdr:cNvSpPr txBox="1"/>
      </xdr:nvSpPr>
      <xdr:spPr>
        <a:xfrm>
          <a:off x="4686300" y="1698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62,942</a:t>
          </a:r>
          <a:endParaRPr kumimoji="1" lang="ja-JP" altLang="en-US" sz="1000" b="1">
            <a:latin typeface="ＭＳ Ｐゴシック"/>
          </a:endParaRPr>
        </a:p>
      </xdr:txBody>
    </xdr:sp>
    <xdr:clientData/>
  </xdr:oneCellAnchor>
  <xdr:twoCellAnchor>
    <xdr:from>
      <xdr:col>6</xdr:col>
      <xdr:colOff>422275</xdr:colOff>
      <xdr:row>99</xdr:row>
      <xdr:rowOff>7086</xdr:rowOff>
    </xdr:from>
    <xdr:to>
      <xdr:col>6</xdr:col>
      <xdr:colOff>600075</xdr:colOff>
      <xdr:row>99</xdr:row>
      <xdr:rowOff>7086</xdr:rowOff>
    </xdr:to>
    <xdr:cxnSp macro="">
      <xdr:nvCxnSpPr>
        <xdr:cNvPr id="231" name="直線コネクタ 230"/>
        <xdr:cNvCxnSpPr/>
      </xdr:nvCxnSpPr>
      <xdr:spPr>
        <a:xfrm>
          <a:off x="4546600" y="1698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155833</xdr:rowOff>
    </xdr:from>
    <xdr:ext cx="599010" cy="259045"/>
    <xdr:sp macro="" textlink="">
      <xdr:nvSpPr>
        <xdr:cNvPr id="232" name="扶助費最大値テキスト"/>
        <xdr:cNvSpPr txBox="1"/>
      </xdr:nvSpPr>
      <xdr:spPr>
        <a:xfrm>
          <a:off x="4686300" y="1541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168,531</a:t>
          </a:r>
          <a:endParaRPr kumimoji="1" lang="ja-JP" altLang="en-US" sz="1000" b="1">
            <a:latin typeface="ＭＳ Ｐゴシック"/>
          </a:endParaRPr>
        </a:p>
      </xdr:txBody>
    </xdr:sp>
    <xdr:clientData/>
  </xdr:oneCellAnchor>
  <xdr:twoCellAnchor>
    <xdr:from>
      <xdr:col>6</xdr:col>
      <xdr:colOff>422275</xdr:colOff>
      <xdr:row>91</xdr:row>
      <xdr:rowOff>37706</xdr:rowOff>
    </xdr:from>
    <xdr:to>
      <xdr:col>6</xdr:col>
      <xdr:colOff>600075</xdr:colOff>
      <xdr:row>91</xdr:row>
      <xdr:rowOff>37706</xdr:rowOff>
    </xdr:to>
    <xdr:cxnSp macro="">
      <xdr:nvCxnSpPr>
        <xdr:cNvPr id="233" name="直線コネクタ 232"/>
        <xdr:cNvCxnSpPr/>
      </xdr:nvCxnSpPr>
      <xdr:spPr>
        <a:xfrm>
          <a:off x="4546600" y="1563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117577</xdr:rowOff>
    </xdr:from>
    <xdr:to>
      <xdr:col>6</xdr:col>
      <xdr:colOff>511175</xdr:colOff>
      <xdr:row>96</xdr:row>
      <xdr:rowOff>134607</xdr:rowOff>
    </xdr:to>
    <xdr:cxnSp macro="">
      <xdr:nvCxnSpPr>
        <xdr:cNvPr id="234" name="直線コネクタ 233"/>
        <xdr:cNvCxnSpPr/>
      </xdr:nvCxnSpPr>
      <xdr:spPr>
        <a:xfrm flipV="1">
          <a:off x="3797300" y="16576777"/>
          <a:ext cx="8382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164609</xdr:rowOff>
    </xdr:from>
    <xdr:ext cx="599010" cy="259045"/>
    <xdr:sp macro="" textlink="">
      <xdr:nvSpPr>
        <xdr:cNvPr id="235" name="扶助費平均値テキスト"/>
        <xdr:cNvSpPr txBox="1"/>
      </xdr:nvSpPr>
      <xdr:spPr>
        <a:xfrm>
          <a:off x="4686300" y="16280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141732</xdr:rowOff>
    </xdr:from>
    <xdr:to>
      <xdr:col>6</xdr:col>
      <xdr:colOff>561975</xdr:colOff>
      <xdr:row>96</xdr:row>
      <xdr:rowOff>71882</xdr:rowOff>
    </xdr:to>
    <xdr:sp macro="" textlink="">
      <xdr:nvSpPr>
        <xdr:cNvPr id="236" name="フローチャート : 判断 235"/>
        <xdr:cNvSpPr/>
      </xdr:nvSpPr>
      <xdr:spPr>
        <a:xfrm>
          <a:off x="45847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134607</xdr:rowOff>
    </xdr:from>
    <xdr:to>
      <xdr:col>5</xdr:col>
      <xdr:colOff>358775</xdr:colOff>
      <xdr:row>97</xdr:row>
      <xdr:rowOff>23037</xdr:rowOff>
    </xdr:to>
    <xdr:cxnSp macro="">
      <xdr:nvCxnSpPr>
        <xdr:cNvPr id="237" name="直線コネクタ 236"/>
        <xdr:cNvCxnSpPr/>
      </xdr:nvCxnSpPr>
      <xdr:spPr>
        <a:xfrm flipV="1">
          <a:off x="2908300" y="16593807"/>
          <a:ext cx="889000" cy="5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8052</xdr:rowOff>
    </xdr:from>
    <xdr:to>
      <xdr:col>5</xdr:col>
      <xdr:colOff>409575</xdr:colOff>
      <xdr:row>96</xdr:row>
      <xdr:rowOff>109652</xdr:rowOff>
    </xdr:to>
    <xdr:sp macro="" textlink="">
      <xdr:nvSpPr>
        <xdr:cNvPr id="238" name="フローチャート : 判断 237"/>
        <xdr:cNvSpPr/>
      </xdr:nvSpPr>
      <xdr:spPr>
        <a:xfrm>
          <a:off x="3746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126179</xdr:rowOff>
    </xdr:from>
    <xdr:ext cx="534377" cy="259045"/>
    <xdr:sp macro="" textlink="">
      <xdr:nvSpPr>
        <xdr:cNvPr id="239" name="テキスト ボックス 238"/>
        <xdr:cNvSpPr txBox="1"/>
      </xdr:nvSpPr>
      <xdr:spPr>
        <a:xfrm>
          <a:off x="3530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23037</xdr:rowOff>
    </xdr:from>
    <xdr:to>
      <xdr:col>4</xdr:col>
      <xdr:colOff>155575</xdr:colOff>
      <xdr:row>97</xdr:row>
      <xdr:rowOff>34582</xdr:rowOff>
    </xdr:to>
    <xdr:cxnSp macro="">
      <xdr:nvCxnSpPr>
        <xdr:cNvPr id="240" name="直線コネクタ 239"/>
        <xdr:cNvCxnSpPr/>
      </xdr:nvCxnSpPr>
      <xdr:spPr>
        <a:xfrm flipV="1">
          <a:off x="2019300" y="16653687"/>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77572</xdr:rowOff>
    </xdr:from>
    <xdr:to>
      <xdr:col>4</xdr:col>
      <xdr:colOff>206375</xdr:colOff>
      <xdr:row>97</xdr:row>
      <xdr:rowOff>7722</xdr:rowOff>
    </xdr:to>
    <xdr:sp macro="" textlink="">
      <xdr:nvSpPr>
        <xdr:cNvPr id="241" name="フローチャート : 判断 240"/>
        <xdr:cNvSpPr/>
      </xdr:nvSpPr>
      <xdr:spPr>
        <a:xfrm>
          <a:off x="2857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24249</xdr:rowOff>
    </xdr:from>
    <xdr:ext cx="534377" cy="259045"/>
    <xdr:sp macro="" textlink="">
      <xdr:nvSpPr>
        <xdr:cNvPr id="242" name="テキスト ボックス 241"/>
        <xdr:cNvSpPr txBox="1"/>
      </xdr:nvSpPr>
      <xdr:spPr>
        <a:xfrm>
          <a:off x="2641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34582</xdr:rowOff>
    </xdr:from>
    <xdr:to>
      <xdr:col>2</xdr:col>
      <xdr:colOff>638175</xdr:colOff>
      <xdr:row>97</xdr:row>
      <xdr:rowOff>47740</xdr:rowOff>
    </xdr:to>
    <xdr:cxnSp macro="">
      <xdr:nvCxnSpPr>
        <xdr:cNvPr id="243" name="直線コネクタ 242"/>
        <xdr:cNvCxnSpPr/>
      </xdr:nvCxnSpPr>
      <xdr:spPr>
        <a:xfrm flipV="1">
          <a:off x="1130300" y="16665232"/>
          <a:ext cx="889000" cy="1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99403</xdr:rowOff>
    </xdr:from>
    <xdr:to>
      <xdr:col>3</xdr:col>
      <xdr:colOff>3175</xdr:colOff>
      <xdr:row>97</xdr:row>
      <xdr:rowOff>29553</xdr:rowOff>
    </xdr:to>
    <xdr:sp macro="" textlink="">
      <xdr:nvSpPr>
        <xdr:cNvPr id="244" name="フローチャート : 判断 243"/>
        <xdr:cNvSpPr/>
      </xdr:nvSpPr>
      <xdr:spPr>
        <a:xfrm>
          <a:off x="1968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46080</xdr:rowOff>
    </xdr:from>
    <xdr:ext cx="534377" cy="259045"/>
    <xdr:sp macro="" textlink="">
      <xdr:nvSpPr>
        <xdr:cNvPr id="245" name="テキスト ボックス 244"/>
        <xdr:cNvSpPr txBox="1"/>
      </xdr:nvSpPr>
      <xdr:spPr>
        <a:xfrm>
          <a:off x="1752111" y="163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93726</xdr:rowOff>
    </xdr:from>
    <xdr:to>
      <xdr:col>1</xdr:col>
      <xdr:colOff>485775</xdr:colOff>
      <xdr:row>97</xdr:row>
      <xdr:rowOff>23876</xdr:rowOff>
    </xdr:to>
    <xdr:sp macro="" textlink="">
      <xdr:nvSpPr>
        <xdr:cNvPr id="246" name="フローチャート : 判断 245"/>
        <xdr:cNvSpPr/>
      </xdr:nvSpPr>
      <xdr:spPr>
        <a:xfrm>
          <a:off x="1079500" y="16552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40403</xdr:rowOff>
    </xdr:from>
    <xdr:ext cx="534377" cy="259045"/>
    <xdr:sp macro="" textlink="">
      <xdr:nvSpPr>
        <xdr:cNvPr id="247" name="テキスト ボックス 246"/>
        <xdr:cNvSpPr txBox="1"/>
      </xdr:nvSpPr>
      <xdr:spPr>
        <a:xfrm>
          <a:off x="863111" y="163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66777</xdr:rowOff>
    </xdr:from>
    <xdr:to>
      <xdr:col>6</xdr:col>
      <xdr:colOff>561975</xdr:colOff>
      <xdr:row>96</xdr:row>
      <xdr:rowOff>168377</xdr:rowOff>
    </xdr:to>
    <xdr:sp macro="" textlink="">
      <xdr:nvSpPr>
        <xdr:cNvPr id="253" name="円/楕円 252"/>
        <xdr:cNvSpPr/>
      </xdr:nvSpPr>
      <xdr:spPr>
        <a:xfrm>
          <a:off x="4584700" y="1652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45204</xdr:rowOff>
    </xdr:from>
    <xdr:ext cx="534377" cy="259045"/>
    <xdr:sp macro="" textlink="">
      <xdr:nvSpPr>
        <xdr:cNvPr id="254" name="扶助費該当値テキスト"/>
        <xdr:cNvSpPr txBox="1"/>
      </xdr:nvSpPr>
      <xdr:spPr>
        <a:xfrm>
          <a:off x="4686300" y="1650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94,742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83807</xdr:rowOff>
    </xdr:from>
    <xdr:to>
      <xdr:col>5</xdr:col>
      <xdr:colOff>409575</xdr:colOff>
      <xdr:row>97</xdr:row>
      <xdr:rowOff>13957</xdr:rowOff>
    </xdr:to>
    <xdr:sp macro="" textlink="">
      <xdr:nvSpPr>
        <xdr:cNvPr id="255" name="円/楕円 254"/>
        <xdr:cNvSpPr/>
      </xdr:nvSpPr>
      <xdr:spPr>
        <a:xfrm>
          <a:off x="3746500" y="1654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5084</xdr:rowOff>
    </xdr:from>
    <xdr:ext cx="534377" cy="259045"/>
    <xdr:sp macro="" textlink="">
      <xdr:nvSpPr>
        <xdr:cNvPr id="256" name="テキスト ボックス 255"/>
        <xdr:cNvSpPr txBox="1"/>
      </xdr:nvSpPr>
      <xdr:spPr>
        <a:xfrm>
          <a:off x="3530111" y="1663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93,401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143687</xdr:rowOff>
    </xdr:from>
    <xdr:to>
      <xdr:col>4</xdr:col>
      <xdr:colOff>206375</xdr:colOff>
      <xdr:row>97</xdr:row>
      <xdr:rowOff>73837</xdr:rowOff>
    </xdr:to>
    <xdr:sp macro="" textlink="">
      <xdr:nvSpPr>
        <xdr:cNvPr id="257" name="円/楕円 256"/>
        <xdr:cNvSpPr/>
      </xdr:nvSpPr>
      <xdr:spPr>
        <a:xfrm>
          <a:off x="2857500" y="1660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64964</xdr:rowOff>
    </xdr:from>
    <xdr:ext cx="534377" cy="259045"/>
    <xdr:sp macro="" textlink="">
      <xdr:nvSpPr>
        <xdr:cNvPr id="258" name="テキスト ボックス 257"/>
        <xdr:cNvSpPr txBox="1"/>
      </xdr:nvSpPr>
      <xdr:spPr>
        <a:xfrm>
          <a:off x="2641111" y="1669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88,686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155232</xdr:rowOff>
    </xdr:from>
    <xdr:to>
      <xdr:col>3</xdr:col>
      <xdr:colOff>3175</xdr:colOff>
      <xdr:row>97</xdr:row>
      <xdr:rowOff>85382</xdr:rowOff>
    </xdr:to>
    <xdr:sp macro="" textlink="">
      <xdr:nvSpPr>
        <xdr:cNvPr id="259" name="円/楕円 258"/>
        <xdr:cNvSpPr/>
      </xdr:nvSpPr>
      <xdr:spPr>
        <a:xfrm>
          <a:off x="1968500" y="1661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76509</xdr:rowOff>
    </xdr:from>
    <xdr:ext cx="534377" cy="259045"/>
    <xdr:sp macro="" textlink="">
      <xdr:nvSpPr>
        <xdr:cNvPr id="260" name="テキスト ボックス 259"/>
        <xdr:cNvSpPr txBox="1"/>
      </xdr:nvSpPr>
      <xdr:spPr>
        <a:xfrm>
          <a:off x="1752111" y="1670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87,777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168390</xdr:rowOff>
    </xdr:from>
    <xdr:to>
      <xdr:col>1</xdr:col>
      <xdr:colOff>485775</xdr:colOff>
      <xdr:row>97</xdr:row>
      <xdr:rowOff>98540</xdr:rowOff>
    </xdr:to>
    <xdr:sp macro="" textlink="">
      <xdr:nvSpPr>
        <xdr:cNvPr id="261" name="円/楕円 260"/>
        <xdr:cNvSpPr/>
      </xdr:nvSpPr>
      <xdr:spPr>
        <a:xfrm>
          <a:off x="1079500" y="166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89667</xdr:rowOff>
    </xdr:from>
    <xdr:ext cx="534377" cy="259045"/>
    <xdr:sp macro="" textlink="">
      <xdr:nvSpPr>
        <xdr:cNvPr id="262" name="テキスト ボックス 261"/>
        <xdr:cNvSpPr txBox="1"/>
      </xdr:nvSpPr>
      <xdr:spPr>
        <a:xfrm>
          <a:off x="863111" y="1672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15913</xdr:rowOff>
    </xdr:from>
    <xdr:to>
      <xdr:col>15</xdr:col>
      <xdr:colOff>180340</xdr:colOff>
      <xdr:row>36</xdr:row>
      <xdr:rowOff>150261</xdr:rowOff>
    </xdr:to>
    <xdr:cxnSp macro="">
      <xdr:nvCxnSpPr>
        <xdr:cNvPr id="284" name="直線コネクタ 283"/>
        <xdr:cNvCxnSpPr/>
      </xdr:nvCxnSpPr>
      <xdr:spPr>
        <a:xfrm flipV="1">
          <a:off x="10475595" y="5502313"/>
          <a:ext cx="1270" cy="820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154088</xdr:rowOff>
    </xdr:from>
    <xdr:ext cx="534377" cy="259045"/>
    <xdr:sp macro="" textlink="">
      <xdr:nvSpPr>
        <xdr:cNvPr id="285" name="補助費等最小値テキスト"/>
        <xdr:cNvSpPr txBox="1"/>
      </xdr:nvSpPr>
      <xdr:spPr>
        <a:xfrm>
          <a:off x="10528300" y="632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14,538</a:t>
          </a:r>
          <a:endParaRPr kumimoji="1" lang="ja-JP" altLang="en-US" sz="1000" b="1">
            <a:latin typeface="ＭＳ Ｐゴシック"/>
          </a:endParaRPr>
        </a:p>
      </xdr:txBody>
    </xdr:sp>
    <xdr:clientData/>
  </xdr:oneCellAnchor>
  <xdr:twoCellAnchor>
    <xdr:from>
      <xdr:col>15</xdr:col>
      <xdr:colOff>92075</xdr:colOff>
      <xdr:row>36</xdr:row>
      <xdr:rowOff>150261</xdr:rowOff>
    </xdr:from>
    <xdr:to>
      <xdr:col>15</xdr:col>
      <xdr:colOff>269875</xdr:colOff>
      <xdr:row>36</xdr:row>
      <xdr:rowOff>150261</xdr:rowOff>
    </xdr:to>
    <xdr:cxnSp macro="">
      <xdr:nvCxnSpPr>
        <xdr:cNvPr id="286" name="直線コネクタ 285"/>
        <xdr:cNvCxnSpPr/>
      </xdr:nvCxnSpPr>
      <xdr:spPr>
        <a:xfrm>
          <a:off x="10388600" y="632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134040</xdr:rowOff>
    </xdr:from>
    <xdr:ext cx="534377" cy="259045"/>
    <xdr:sp macro="" textlink="">
      <xdr:nvSpPr>
        <xdr:cNvPr id="287" name="補助費等最大値テキスト"/>
        <xdr:cNvSpPr txBox="1"/>
      </xdr:nvSpPr>
      <xdr:spPr>
        <a:xfrm>
          <a:off x="10528300" y="527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50,415</a:t>
          </a:r>
          <a:endParaRPr kumimoji="1" lang="ja-JP" altLang="en-US" sz="1000" b="1">
            <a:latin typeface="ＭＳ Ｐゴシック"/>
          </a:endParaRPr>
        </a:p>
      </xdr:txBody>
    </xdr:sp>
    <xdr:clientData/>
  </xdr:oneCellAnchor>
  <xdr:twoCellAnchor>
    <xdr:from>
      <xdr:col>15</xdr:col>
      <xdr:colOff>92075</xdr:colOff>
      <xdr:row>32</xdr:row>
      <xdr:rowOff>15913</xdr:rowOff>
    </xdr:from>
    <xdr:to>
      <xdr:col>15</xdr:col>
      <xdr:colOff>269875</xdr:colOff>
      <xdr:row>32</xdr:row>
      <xdr:rowOff>15913</xdr:rowOff>
    </xdr:to>
    <xdr:cxnSp macro="">
      <xdr:nvCxnSpPr>
        <xdr:cNvPr id="288" name="直線コネクタ 287"/>
        <xdr:cNvCxnSpPr/>
      </xdr:nvCxnSpPr>
      <xdr:spPr>
        <a:xfrm>
          <a:off x="10388600" y="5502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132682</xdr:rowOff>
    </xdr:from>
    <xdr:to>
      <xdr:col>15</xdr:col>
      <xdr:colOff>180975</xdr:colOff>
      <xdr:row>36</xdr:row>
      <xdr:rowOff>52055</xdr:rowOff>
    </xdr:to>
    <xdr:cxnSp macro="">
      <xdr:nvCxnSpPr>
        <xdr:cNvPr id="289" name="直線コネクタ 288"/>
        <xdr:cNvCxnSpPr/>
      </xdr:nvCxnSpPr>
      <xdr:spPr>
        <a:xfrm>
          <a:off x="9639300" y="6133432"/>
          <a:ext cx="838200" cy="9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139712</xdr:rowOff>
    </xdr:from>
    <xdr:ext cx="534377" cy="259045"/>
    <xdr:sp macro="" textlink="">
      <xdr:nvSpPr>
        <xdr:cNvPr id="290" name="補助費等平均値テキスト"/>
        <xdr:cNvSpPr txBox="1"/>
      </xdr:nvSpPr>
      <xdr:spPr>
        <a:xfrm>
          <a:off x="10528300" y="5797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116835</xdr:rowOff>
    </xdr:from>
    <xdr:to>
      <xdr:col>15</xdr:col>
      <xdr:colOff>231775</xdr:colOff>
      <xdr:row>35</xdr:row>
      <xdr:rowOff>46985</xdr:rowOff>
    </xdr:to>
    <xdr:sp macro="" textlink="">
      <xdr:nvSpPr>
        <xdr:cNvPr id="291" name="フローチャート : 判断 290"/>
        <xdr:cNvSpPr/>
      </xdr:nvSpPr>
      <xdr:spPr>
        <a:xfrm>
          <a:off x="10426700" y="59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132682</xdr:rowOff>
    </xdr:from>
    <xdr:to>
      <xdr:col>14</xdr:col>
      <xdr:colOff>28575</xdr:colOff>
      <xdr:row>36</xdr:row>
      <xdr:rowOff>133711</xdr:rowOff>
    </xdr:to>
    <xdr:cxnSp macro="">
      <xdr:nvCxnSpPr>
        <xdr:cNvPr id="292" name="直線コネクタ 291"/>
        <xdr:cNvCxnSpPr/>
      </xdr:nvCxnSpPr>
      <xdr:spPr>
        <a:xfrm flipV="1">
          <a:off x="8750300" y="6133432"/>
          <a:ext cx="889000" cy="17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121727</xdr:rowOff>
    </xdr:from>
    <xdr:to>
      <xdr:col>14</xdr:col>
      <xdr:colOff>79375</xdr:colOff>
      <xdr:row>35</xdr:row>
      <xdr:rowOff>51877</xdr:rowOff>
    </xdr:to>
    <xdr:sp macro="" textlink="">
      <xdr:nvSpPr>
        <xdr:cNvPr id="293" name="フローチャート : 判断 292"/>
        <xdr:cNvSpPr/>
      </xdr:nvSpPr>
      <xdr:spPr>
        <a:xfrm>
          <a:off x="9588500" y="595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68404</xdr:rowOff>
    </xdr:from>
    <xdr:ext cx="534377" cy="259045"/>
    <xdr:sp macro="" textlink="">
      <xdr:nvSpPr>
        <xdr:cNvPr id="294" name="テキスト ボックス 293"/>
        <xdr:cNvSpPr txBox="1"/>
      </xdr:nvSpPr>
      <xdr:spPr>
        <a:xfrm>
          <a:off x="9372111" y="572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9672</xdr:rowOff>
    </xdr:from>
    <xdr:to>
      <xdr:col>12</xdr:col>
      <xdr:colOff>511175</xdr:colOff>
      <xdr:row>36</xdr:row>
      <xdr:rowOff>133711</xdr:rowOff>
    </xdr:to>
    <xdr:cxnSp macro="">
      <xdr:nvCxnSpPr>
        <xdr:cNvPr id="295" name="直線コネクタ 294"/>
        <xdr:cNvCxnSpPr/>
      </xdr:nvCxnSpPr>
      <xdr:spPr>
        <a:xfrm>
          <a:off x="7861300" y="5153172"/>
          <a:ext cx="889000" cy="115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121590</xdr:rowOff>
    </xdr:from>
    <xdr:to>
      <xdr:col>12</xdr:col>
      <xdr:colOff>561975</xdr:colOff>
      <xdr:row>35</xdr:row>
      <xdr:rowOff>51740</xdr:rowOff>
    </xdr:to>
    <xdr:sp macro="" textlink="">
      <xdr:nvSpPr>
        <xdr:cNvPr id="296" name="フローチャート : 判断 295"/>
        <xdr:cNvSpPr/>
      </xdr:nvSpPr>
      <xdr:spPr>
        <a:xfrm>
          <a:off x="8699500" y="595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68267</xdr:rowOff>
    </xdr:from>
    <xdr:ext cx="534377" cy="259045"/>
    <xdr:sp macro="" textlink="">
      <xdr:nvSpPr>
        <xdr:cNvPr id="297" name="テキスト ボックス 296"/>
        <xdr:cNvSpPr txBox="1"/>
      </xdr:nvSpPr>
      <xdr:spPr>
        <a:xfrm>
          <a:off x="8483111" y="572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9672</xdr:rowOff>
    </xdr:from>
    <xdr:to>
      <xdr:col>11</xdr:col>
      <xdr:colOff>307975</xdr:colOff>
      <xdr:row>36</xdr:row>
      <xdr:rowOff>147038</xdr:rowOff>
    </xdr:to>
    <xdr:cxnSp macro="">
      <xdr:nvCxnSpPr>
        <xdr:cNvPr id="298" name="直線コネクタ 297"/>
        <xdr:cNvCxnSpPr/>
      </xdr:nvCxnSpPr>
      <xdr:spPr>
        <a:xfrm flipV="1">
          <a:off x="6972300" y="5153172"/>
          <a:ext cx="889000" cy="116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121087</xdr:rowOff>
    </xdr:from>
    <xdr:to>
      <xdr:col>11</xdr:col>
      <xdr:colOff>358775</xdr:colOff>
      <xdr:row>35</xdr:row>
      <xdr:rowOff>51237</xdr:rowOff>
    </xdr:to>
    <xdr:sp macro="" textlink="">
      <xdr:nvSpPr>
        <xdr:cNvPr id="299" name="フローチャート : 判断 298"/>
        <xdr:cNvSpPr/>
      </xdr:nvSpPr>
      <xdr:spPr>
        <a:xfrm>
          <a:off x="7810500" y="59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42364</xdr:rowOff>
    </xdr:from>
    <xdr:ext cx="534377" cy="259045"/>
    <xdr:sp macro="" textlink="">
      <xdr:nvSpPr>
        <xdr:cNvPr id="300" name="テキスト ボックス 299"/>
        <xdr:cNvSpPr txBox="1"/>
      </xdr:nvSpPr>
      <xdr:spPr>
        <a:xfrm>
          <a:off x="7594111" y="604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163355</xdr:rowOff>
    </xdr:from>
    <xdr:to>
      <xdr:col>10</xdr:col>
      <xdr:colOff>155575</xdr:colOff>
      <xdr:row>35</xdr:row>
      <xdr:rowOff>93505</xdr:rowOff>
    </xdr:to>
    <xdr:sp macro="" textlink="">
      <xdr:nvSpPr>
        <xdr:cNvPr id="301" name="フローチャート : 判断 300"/>
        <xdr:cNvSpPr/>
      </xdr:nvSpPr>
      <xdr:spPr>
        <a:xfrm>
          <a:off x="6921500" y="599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110032</xdr:rowOff>
    </xdr:from>
    <xdr:ext cx="534377" cy="259045"/>
    <xdr:sp macro="" textlink="">
      <xdr:nvSpPr>
        <xdr:cNvPr id="302" name="テキスト ボックス 301"/>
        <xdr:cNvSpPr txBox="1"/>
      </xdr:nvSpPr>
      <xdr:spPr>
        <a:xfrm>
          <a:off x="6705111" y="576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1255</xdr:rowOff>
    </xdr:from>
    <xdr:to>
      <xdr:col>15</xdr:col>
      <xdr:colOff>231775</xdr:colOff>
      <xdr:row>36</xdr:row>
      <xdr:rowOff>102855</xdr:rowOff>
    </xdr:to>
    <xdr:sp macro="" textlink="">
      <xdr:nvSpPr>
        <xdr:cNvPr id="308" name="円/楕円 307"/>
        <xdr:cNvSpPr/>
      </xdr:nvSpPr>
      <xdr:spPr>
        <a:xfrm>
          <a:off x="10426700" y="617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87632</xdr:rowOff>
    </xdr:from>
    <xdr:ext cx="534377" cy="259045"/>
    <xdr:sp macro="" textlink="">
      <xdr:nvSpPr>
        <xdr:cNvPr id="309" name="補助費等該当値テキスト"/>
        <xdr:cNvSpPr txBox="1"/>
      </xdr:nvSpPr>
      <xdr:spPr>
        <a:xfrm>
          <a:off x="10528300" y="608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18,834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81882</xdr:rowOff>
    </xdr:from>
    <xdr:to>
      <xdr:col>14</xdr:col>
      <xdr:colOff>79375</xdr:colOff>
      <xdr:row>36</xdr:row>
      <xdr:rowOff>12032</xdr:rowOff>
    </xdr:to>
    <xdr:sp macro="" textlink="">
      <xdr:nvSpPr>
        <xdr:cNvPr id="310" name="円/楕円 309"/>
        <xdr:cNvSpPr/>
      </xdr:nvSpPr>
      <xdr:spPr>
        <a:xfrm>
          <a:off x="9588500" y="608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3159</xdr:rowOff>
    </xdr:from>
    <xdr:ext cx="534377" cy="259045"/>
    <xdr:sp macro="" textlink="">
      <xdr:nvSpPr>
        <xdr:cNvPr id="311" name="テキスト ボックス 310"/>
        <xdr:cNvSpPr txBox="1"/>
      </xdr:nvSpPr>
      <xdr:spPr>
        <a:xfrm>
          <a:off x="9372111" y="617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22,807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82911</xdr:rowOff>
    </xdr:from>
    <xdr:to>
      <xdr:col>12</xdr:col>
      <xdr:colOff>561975</xdr:colOff>
      <xdr:row>37</xdr:row>
      <xdr:rowOff>13061</xdr:rowOff>
    </xdr:to>
    <xdr:sp macro="" textlink="">
      <xdr:nvSpPr>
        <xdr:cNvPr id="312" name="円/楕円 311"/>
        <xdr:cNvSpPr/>
      </xdr:nvSpPr>
      <xdr:spPr>
        <a:xfrm>
          <a:off x="8699500" y="625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4188</xdr:rowOff>
    </xdr:from>
    <xdr:ext cx="534377" cy="259045"/>
    <xdr:sp macro="" textlink="">
      <xdr:nvSpPr>
        <xdr:cNvPr id="313" name="テキスト ボックス 312"/>
        <xdr:cNvSpPr txBox="1"/>
      </xdr:nvSpPr>
      <xdr:spPr>
        <a:xfrm>
          <a:off x="8483111" y="634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15,262</a:t>
          </a:r>
          <a:endParaRPr kumimoji="1" lang="ja-JP" altLang="en-US" sz="1000" b="1">
            <a:solidFill>
              <a:srgbClr val="FF0000"/>
            </a:solidFill>
            <a:latin typeface="ＭＳ Ｐゴシック"/>
          </a:endParaRPr>
        </a:p>
      </xdr:txBody>
    </xdr:sp>
    <xdr:clientData/>
  </xdr:oneCellAnchor>
  <xdr:twoCellAnchor>
    <xdr:from>
      <xdr:col>11</xdr:col>
      <xdr:colOff>257175</xdr:colOff>
      <xdr:row>29</xdr:row>
      <xdr:rowOff>130322</xdr:rowOff>
    </xdr:from>
    <xdr:to>
      <xdr:col>11</xdr:col>
      <xdr:colOff>358775</xdr:colOff>
      <xdr:row>30</xdr:row>
      <xdr:rowOff>60472</xdr:rowOff>
    </xdr:to>
    <xdr:sp macro="" textlink="">
      <xdr:nvSpPr>
        <xdr:cNvPr id="314" name="円/楕円 313"/>
        <xdr:cNvSpPr/>
      </xdr:nvSpPr>
      <xdr:spPr>
        <a:xfrm>
          <a:off x="7810500" y="510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28</xdr:row>
      <xdr:rowOff>76999</xdr:rowOff>
    </xdr:from>
    <xdr:ext cx="534377" cy="259045"/>
    <xdr:sp macro="" textlink="">
      <xdr:nvSpPr>
        <xdr:cNvPr id="315" name="テキスト ボックス 314"/>
        <xdr:cNvSpPr txBox="1"/>
      </xdr:nvSpPr>
      <xdr:spPr>
        <a:xfrm>
          <a:off x="7594111" y="487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65,688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96238</xdr:rowOff>
    </xdr:from>
    <xdr:to>
      <xdr:col>10</xdr:col>
      <xdr:colOff>155575</xdr:colOff>
      <xdr:row>37</xdr:row>
      <xdr:rowOff>26388</xdr:rowOff>
    </xdr:to>
    <xdr:sp macro="" textlink="">
      <xdr:nvSpPr>
        <xdr:cNvPr id="316" name="円/楕円 315"/>
        <xdr:cNvSpPr/>
      </xdr:nvSpPr>
      <xdr:spPr>
        <a:xfrm>
          <a:off x="6921500" y="626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17515</xdr:rowOff>
    </xdr:from>
    <xdr:ext cx="534377" cy="259045"/>
    <xdr:sp macro="" textlink="">
      <xdr:nvSpPr>
        <xdr:cNvPr id="317" name="テキスト ボックス 316"/>
        <xdr:cNvSpPr txBox="1"/>
      </xdr:nvSpPr>
      <xdr:spPr>
        <a:xfrm>
          <a:off x="6705111" y="636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0" name="テキスト ボックス 329"/>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91988</xdr:rowOff>
    </xdr:from>
    <xdr:to>
      <xdr:col>15</xdr:col>
      <xdr:colOff>180340</xdr:colOff>
      <xdr:row>59</xdr:row>
      <xdr:rowOff>16583</xdr:rowOff>
    </xdr:to>
    <xdr:cxnSp macro="">
      <xdr:nvCxnSpPr>
        <xdr:cNvPr id="344" name="直線コネクタ 343"/>
        <xdr:cNvCxnSpPr/>
      </xdr:nvCxnSpPr>
      <xdr:spPr>
        <a:xfrm flipV="1">
          <a:off x="10475595" y="8664488"/>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20410</xdr:rowOff>
    </xdr:from>
    <xdr:ext cx="534377" cy="259045"/>
    <xdr:sp macro="" textlink="">
      <xdr:nvSpPr>
        <xdr:cNvPr id="345" name="普通建設事業費最小値テキスト"/>
        <xdr:cNvSpPr txBox="1"/>
      </xdr:nvSpPr>
      <xdr:spPr>
        <a:xfrm>
          <a:off x="10528300" y="101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25,040</a:t>
          </a:r>
          <a:endParaRPr kumimoji="1" lang="ja-JP" altLang="en-US" sz="1000" b="1">
            <a:latin typeface="ＭＳ Ｐゴシック"/>
          </a:endParaRPr>
        </a:p>
      </xdr:txBody>
    </xdr:sp>
    <xdr:clientData/>
  </xdr:oneCellAnchor>
  <xdr:twoCellAnchor>
    <xdr:from>
      <xdr:col>15</xdr:col>
      <xdr:colOff>92075</xdr:colOff>
      <xdr:row>59</xdr:row>
      <xdr:rowOff>16583</xdr:rowOff>
    </xdr:from>
    <xdr:to>
      <xdr:col>15</xdr:col>
      <xdr:colOff>269875</xdr:colOff>
      <xdr:row>59</xdr:row>
      <xdr:rowOff>16583</xdr:rowOff>
    </xdr:to>
    <xdr:cxnSp macro="">
      <xdr:nvCxnSpPr>
        <xdr:cNvPr id="346" name="直線コネクタ 345"/>
        <xdr:cNvCxnSpPr/>
      </xdr:nvCxnSpPr>
      <xdr:spPr>
        <a:xfrm>
          <a:off x="10388600" y="1013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38665</xdr:rowOff>
    </xdr:from>
    <xdr:ext cx="599010" cy="259045"/>
    <xdr:sp macro="" textlink="">
      <xdr:nvSpPr>
        <xdr:cNvPr id="347" name="普通建設事業費最大値テキスト"/>
        <xdr:cNvSpPr txBox="1"/>
      </xdr:nvSpPr>
      <xdr:spPr>
        <a:xfrm>
          <a:off x="10528300" y="843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114,922</a:t>
          </a:r>
          <a:endParaRPr kumimoji="1" lang="ja-JP" altLang="en-US" sz="1000" b="1">
            <a:latin typeface="ＭＳ Ｐゴシック"/>
          </a:endParaRPr>
        </a:p>
      </xdr:txBody>
    </xdr:sp>
    <xdr:clientData/>
  </xdr:oneCellAnchor>
  <xdr:twoCellAnchor>
    <xdr:from>
      <xdr:col>15</xdr:col>
      <xdr:colOff>92075</xdr:colOff>
      <xdr:row>50</xdr:row>
      <xdr:rowOff>91988</xdr:rowOff>
    </xdr:from>
    <xdr:to>
      <xdr:col>15</xdr:col>
      <xdr:colOff>269875</xdr:colOff>
      <xdr:row>50</xdr:row>
      <xdr:rowOff>91988</xdr:rowOff>
    </xdr:to>
    <xdr:cxnSp macro="">
      <xdr:nvCxnSpPr>
        <xdr:cNvPr id="348" name="直線コネクタ 347"/>
        <xdr:cNvCxnSpPr/>
      </xdr:nvCxnSpPr>
      <xdr:spPr>
        <a:xfrm>
          <a:off x="10388600" y="866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5185</xdr:rowOff>
    </xdr:from>
    <xdr:to>
      <xdr:col>15</xdr:col>
      <xdr:colOff>180975</xdr:colOff>
      <xdr:row>59</xdr:row>
      <xdr:rowOff>7537</xdr:rowOff>
    </xdr:to>
    <xdr:cxnSp macro="">
      <xdr:nvCxnSpPr>
        <xdr:cNvPr id="349" name="直線コネクタ 348"/>
        <xdr:cNvCxnSpPr/>
      </xdr:nvCxnSpPr>
      <xdr:spPr>
        <a:xfrm flipV="1">
          <a:off x="9639300" y="10120735"/>
          <a:ext cx="838200" cy="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81080</xdr:rowOff>
    </xdr:from>
    <xdr:ext cx="534377" cy="259045"/>
    <xdr:sp macro="" textlink="">
      <xdr:nvSpPr>
        <xdr:cNvPr id="350" name="普通建設事業費平均値テキスト"/>
        <xdr:cNvSpPr txBox="1"/>
      </xdr:nvSpPr>
      <xdr:spPr>
        <a:xfrm>
          <a:off x="10528300" y="9510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58203</xdr:rowOff>
    </xdr:from>
    <xdr:to>
      <xdr:col>15</xdr:col>
      <xdr:colOff>231775</xdr:colOff>
      <xdr:row>56</xdr:row>
      <xdr:rowOff>159803</xdr:rowOff>
    </xdr:to>
    <xdr:sp macro="" textlink="">
      <xdr:nvSpPr>
        <xdr:cNvPr id="351" name="フローチャート : 判断 350"/>
        <xdr:cNvSpPr/>
      </xdr:nvSpPr>
      <xdr:spPr>
        <a:xfrm>
          <a:off x="104267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115354</xdr:rowOff>
    </xdr:from>
    <xdr:to>
      <xdr:col>14</xdr:col>
      <xdr:colOff>28575</xdr:colOff>
      <xdr:row>59</xdr:row>
      <xdr:rowOff>7537</xdr:rowOff>
    </xdr:to>
    <xdr:cxnSp macro="">
      <xdr:nvCxnSpPr>
        <xdr:cNvPr id="352" name="直線コネクタ 351"/>
        <xdr:cNvCxnSpPr/>
      </xdr:nvCxnSpPr>
      <xdr:spPr>
        <a:xfrm>
          <a:off x="8750300" y="10059454"/>
          <a:ext cx="889000" cy="6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46234</xdr:rowOff>
    </xdr:from>
    <xdr:to>
      <xdr:col>14</xdr:col>
      <xdr:colOff>79375</xdr:colOff>
      <xdr:row>56</xdr:row>
      <xdr:rowOff>147834</xdr:rowOff>
    </xdr:to>
    <xdr:sp macro="" textlink="">
      <xdr:nvSpPr>
        <xdr:cNvPr id="353" name="フローチャート : 判断 352"/>
        <xdr:cNvSpPr/>
      </xdr:nvSpPr>
      <xdr:spPr>
        <a:xfrm>
          <a:off x="9588500" y="9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164361</xdr:rowOff>
    </xdr:from>
    <xdr:ext cx="534377" cy="259045"/>
    <xdr:sp macro="" textlink="">
      <xdr:nvSpPr>
        <xdr:cNvPr id="354" name="テキスト ボックス 353"/>
        <xdr:cNvSpPr txBox="1"/>
      </xdr:nvSpPr>
      <xdr:spPr>
        <a:xfrm>
          <a:off x="9372111" y="94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115354</xdr:rowOff>
    </xdr:from>
    <xdr:to>
      <xdr:col>12</xdr:col>
      <xdr:colOff>511175</xdr:colOff>
      <xdr:row>58</xdr:row>
      <xdr:rowOff>142394</xdr:rowOff>
    </xdr:to>
    <xdr:cxnSp macro="">
      <xdr:nvCxnSpPr>
        <xdr:cNvPr id="355" name="直線コネクタ 354"/>
        <xdr:cNvCxnSpPr/>
      </xdr:nvCxnSpPr>
      <xdr:spPr>
        <a:xfrm flipV="1">
          <a:off x="7861300" y="10059454"/>
          <a:ext cx="889000" cy="2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110503</xdr:rowOff>
    </xdr:from>
    <xdr:to>
      <xdr:col>12</xdr:col>
      <xdr:colOff>561975</xdr:colOff>
      <xdr:row>57</xdr:row>
      <xdr:rowOff>40653</xdr:rowOff>
    </xdr:to>
    <xdr:sp macro="" textlink="">
      <xdr:nvSpPr>
        <xdr:cNvPr id="356" name="フローチャート : 判断 355"/>
        <xdr:cNvSpPr/>
      </xdr:nvSpPr>
      <xdr:spPr>
        <a:xfrm>
          <a:off x="8699500" y="971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57180</xdr:rowOff>
    </xdr:from>
    <xdr:ext cx="534377" cy="259045"/>
    <xdr:sp macro="" textlink="">
      <xdr:nvSpPr>
        <xdr:cNvPr id="357" name="テキスト ボックス 356"/>
        <xdr:cNvSpPr txBox="1"/>
      </xdr:nvSpPr>
      <xdr:spPr>
        <a:xfrm>
          <a:off x="8483111" y="948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125919</xdr:rowOff>
    </xdr:from>
    <xdr:to>
      <xdr:col>11</xdr:col>
      <xdr:colOff>307975</xdr:colOff>
      <xdr:row>58</xdr:row>
      <xdr:rowOff>142394</xdr:rowOff>
    </xdr:to>
    <xdr:cxnSp macro="">
      <xdr:nvCxnSpPr>
        <xdr:cNvPr id="358" name="直線コネクタ 357"/>
        <xdr:cNvCxnSpPr/>
      </xdr:nvCxnSpPr>
      <xdr:spPr>
        <a:xfrm>
          <a:off x="6972300" y="10070019"/>
          <a:ext cx="889000" cy="1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36567</xdr:rowOff>
    </xdr:from>
    <xdr:to>
      <xdr:col>11</xdr:col>
      <xdr:colOff>358775</xdr:colOff>
      <xdr:row>57</xdr:row>
      <xdr:rowOff>138167</xdr:rowOff>
    </xdr:to>
    <xdr:sp macro="" textlink="">
      <xdr:nvSpPr>
        <xdr:cNvPr id="359" name="フローチャート : 判断 358"/>
        <xdr:cNvSpPr/>
      </xdr:nvSpPr>
      <xdr:spPr>
        <a:xfrm>
          <a:off x="7810500" y="9809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154694</xdr:rowOff>
    </xdr:from>
    <xdr:ext cx="534377" cy="259045"/>
    <xdr:sp macro="" textlink="">
      <xdr:nvSpPr>
        <xdr:cNvPr id="360" name="テキスト ボックス 359"/>
        <xdr:cNvSpPr txBox="1"/>
      </xdr:nvSpPr>
      <xdr:spPr>
        <a:xfrm>
          <a:off x="7594111" y="958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1412</xdr:rowOff>
    </xdr:from>
    <xdr:to>
      <xdr:col>10</xdr:col>
      <xdr:colOff>155575</xdr:colOff>
      <xdr:row>57</xdr:row>
      <xdr:rowOff>103012</xdr:rowOff>
    </xdr:to>
    <xdr:sp macro="" textlink="">
      <xdr:nvSpPr>
        <xdr:cNvPr id="361" name="フローチャート : 判断 360"/>
        <xdr:cNvSpPr/>
      </xdr:nvSpPr>
      <xdr:spPr>
        <a:xfrm>
          <a:off x="6921500" y="97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119539</xdr:rowOff>
    </xdr:from>
    <xdr:ext cx="534377" cy="259045"/>
    <xdr:sp macro="" textlink="">
      <xdr:nvSpPr>
        <xdr:cNvPr id="362" name="テキスト ボックス 361"/>
        <xdr:cNvSpPr txBox="1"/>
      </xdr:nvSpPr>
      <xdr:spPr>
        <a:xfrm>
          <a:off x="6705111" y="954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125835</xdr:rowOff>
    </xdr:from>
    <xdr:to>
      <xdr:col>15</xdr:col>
      <xdr:colOff>231775</xdr:colOff>
      <xdr:row>59</xdr:row>
      <xdr:rowOff>55985</xdr:rowOff>
    </xdr:to>
    <xdr:sp macro="" textlink="">
      <xdr:nvSpPr>
        <xdr:cNvPr id="368" name="円/楕円 367"/>
        <xdr:cNvSpPr/>
      </xdr:nvSpPr>
      <xdr:spPr>
        <a:xfrm>
          <a:off x="10426700" y="1006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40762</xdr:rowOff>
    </xdr:from>
    <xdr:ext cx="534377" cy="259045"/>
    <xdr:sp macro="" textlink="">
      <xdr:nvSpPr>
        <xdr:cNvPr id="369" name="普通建設事業費該当値テキスト"/>
        <xdr:cNvSpPr txBox="1"/>
      </xdr:nvSpPr>
      <xdr:spPr>
        <a:xfrm>
          <a:off x="10528300" y="998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25,738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128187</xdr:rowOff>
    </xdr:from>
    <xdr:to>
      <xdr:col>14</xdr:col>
      <xdr:colOff>79375</xdr:colOff>
      <xdr:row>59</xdr:row>
      <xdr:rowOff>58337</xdr:rowOff>
    </xdr:to>
    <xdr:sp macro="" textlink="">
      <xdr:nvSpPr>
        <xdr:cNvPr id="370" name="円/楕円 369"/>
        <xdr:cNvSpPr/>
      </xdr:nvSpPr>
      <xdr:spPr>
        <a:xfrm>
          <a:off x="9588500" y="1007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49464</xdr:rowOff>
    </xdr:from>
    <xdr:ext cx="534377" cy="259045"/>
    <xdr:sp macro="" textlink="">
      <xdr:nvSpPr>
        <xdr:cNvPr id="371" name="テキスト ボックス 370"/>
        <xdr:cNvSpPr txBox="1"/>
      </xdr:nvSpPr>
      <xdr:spPr>
        <a:xfrm>
          <a:off x="9372111" y="1016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25,594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64554</xdr:rowOff>
    </xdr:from>
    <xdr:to>
      <xdr:col>12</xdr:col>
      <xdr:colOff>561975</xdr:colOff>
      <xdr:row>58</xdr:row>
      <xdr:rowOff>166154</xdr:rowOff>
    </xdr:to>
    <xdr:sp macro="" textlink="">
      <xdr:nvSpPr>
        <xdr:cNvPr id="372" name="円/楕円 371"/>
        <xdr:cNvSpPr/>
      </xdr:nvSpPr>
      <xdr:spPr>
        <a:xfrm>
          <a:off x="8699500" y="1000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157281</xdr:rowOff>
    </xdr:from>
    <xdr:ext cx="534377" cy="259045"/>
    <xdr:sp macro="" textlink="">
      <xdr:nvSpPr>
        <xdr:cNvPr id="373" name="テキスト ボックス 372"/>
        <xdr:cNvSpPr txBox="1"/>
      </xdr:nvSpPr>
      <xdr:spPr>
        <a:xfrm>
          <a:off x="8483111" y="101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29,491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91594</xdr:rowOff>
    </xdr:from>
    <xdr:to>
      <xdr:col>11</xdr:col>
      <xdr:colOff>358775</xdr:colOff>
      <xdr:row>59</xdr:row>
      <xdr:rowOff>21744</xdr:rowOff>
    </xdr:to>
    <xdr:sp macro="" textlink="">
      <xdr:nvSpPr>
        <xdr:cNvPr id="374" name="円/楕円 373"/>
        <xdr:cNvSpPr/>
      </xdr:nvSpPr>
      <xdr:spPr>
        <a:xfrm>
          <a:off x="7810500" y="1003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12871</xdr:rowOff>
    </xdr:from>
    <xdr:ext cx="534377" cy="259045"/>
    <xdr:sp macro="" textlink="">
      <xdr:nvSpPr>
        <xdr:cNvPr id="375" name="テキスト ボックス 374"/>
        <xdr:cNvSpPr txBox="1"/>
      </xdr:nvSpPr>
      <xdr:spPr>
        <a:xfrm>
          <a:off x="7594111" y="1012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27,835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75119</xdr:rowOff>
    </xdr:from>
    <xdr:to>
      <xdr:col>10</xdr:col>
      <xdr:colOff>155575</xdr:colOff>
      <xdr:row>59</xdr:row>
      <xdr:rowOff>5269</xdr:rowOff>
    </xdr:to>
    <xdr:sp macro="" textlink="">
      <xdr:nvSpPr>
        <xdr:cNvPr id="376" name="円/楕円 375"/>
        <xdr:cNvSpPr/>
      </xdr:nvSpPr>
      <xdr:spPr>
        <a:xfrm>
          <a:off x="6921500" y="1001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167846</xdr:rowOff>
    </xdr:from>
    <xdr:ext cx="534377" cy="259045"/>
    <xdr:sp macro="" textlink="">
      <xdr:nvSpPr>
        <xdr:cNvPr id="377" name="テキスト ボックス 376"/>
        <xdr:cNvSpPr txBox="1"/>
      </xdr:nvSpPr>
      <xdr:spPr>
        <a:xfrm>
          <a:off x="6705111" y="1011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79187</xdr:rowOff>
    </xdr:from>
    <xdr:to>
      <xdr:col>15</xdr:col>
      <xdr:colOff>180340</xdr:colOff>
      <xdr:row>79</xdr:row>
      <xdr:rowOff>50416</xdr:rowOff>
    </xdr:to>
    <xdr:cxnSp macro="">
      <xdr:nvCxnSpPr>
        <xdr:cNvPr id="403" name="直線コネクタ 402"/>
        <xdr:cNvCxnSpPr/>
      </xdr:nvCxnSpPr>
      <xdr:spPr>
        <a:xfrm flipV="1">
          <a:off x="10475595" y="12080687"/>
          <a:ext cx="1270" cy="1514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54243</xdr:rowOff>
    </xdr:from>
    <xdr:ext cx="469744" cy="259045"/>
    <xdr:sp macro="" textlink="">
      <xdr:nvSpPr>
        <xdr:cNvPr id="404" name="普通建設事業費 （ うち新規整備　）最小値テキスト"/>
        <xdr:cNvSpPr txBox="1"/>
      </xdr:nvSpPr>
      <xdr:spPr>
        <a:xfrm>
          <a:off x="10528300" y="1359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2,968</a:t>
          </a:r>
          <a:endParaRPr kumimoji="1" lang="ja-JP" altLang="en-US" sz="1000" b="1">
            <a:latin typeface="ＭＳ Ｐゴシック"/>
          </a:endParaRPr>
        </a:p>
      </xdr:txBody>
    </xdr:sp>
    <xdr:clientData/>
  </xdr:oneCellAnchor>
  <xdr:twoCellAnchor>
    <xdr:from>
      <xdr:col>15</xdr:col>
      <xdr:colOff>92075</xdr:colOff>
      <xdr:row>79</xdr:row>
      <xdr:rowOff>50416</xdr:rowOff>
    </xdr:from>
    <xdr:to>
      <xdr:col>15</xdr:col>
      <xdr:colOff>269875</xdr:colOff>
      <xdr:row>79</xdr:row>
      <xdr:rowOff>50416</xdr:rowOff>
    </xdr:to>
    <xdr:cxnSp macro="">
      <xdr:nvCxnSpPr>
        <xdr:cNvPr id="405" name="直線コネクタ 404"/>
        <xdr:cNvCxnSpPr/>
      </xdr:nvCxnSpPr>
      <xdr:spPr>
        <a:xfrm>
          <a:off x="10388600" y="1359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25864</xdr:rowOff>
    </xdr:from>
    <xdr:ext cx="534377" cy="259045"/>
    <xdr:sp macro="" textlink="">
      <xdr:nvSpPr>
        <xdr:cNvPr id="406" name="普通建設事業費 （ うち新規整備　）最大値テキスト"/>
        <xdr:cNvSpPr txBox="1"/>
      </xdr:nvSpPr>
      <xdr:spPr>
        <a:xfrm>
          <a:off x="10528300" y="1185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95,706</a:t>
          </a:r>
          <a:endParaRPr kumimoji="1" lang="ja-JP" altLang="en-US" sz="1000" b="1">
            <a:latin typeface="ＭＳ Ｐゴシック"/>
          </a:endParaRPr>
        </a:p>
      </xdr:txBody>
    </xdr:sp>
    <xdr:clientData/>
  </xdr:oneCellAnchor>
  <xdr:twoCellAnchor>
    <xdr:from>
      <xdr:col>15</xdr:col>
      <xdr:colOff>92075</xdr:colOff>
      <xdr:row>70</xdr:row>
      <xdr:rowOff>79187</xdr:rowOff>
    </xdr:from>
    <xdr:to>
      <xdr:col>15</xdr:col>
      <xdr:colOff>269875</xdr:colOff>
      <xdr:row>70</xdr:row>
      <xdr:rowOff>79187</xdr:rowOff>
    </xdr:to>
    <xdr:cxnSp macro="">
      <xdr:nvCxnSpPr>
        <xdr:cNvPr id="407" name="直線コネクタ 406"/>
        <xdr:cNvCxnSpPr/>
      </xdr:nvCxnSpPr>
      <xdr:spPr>
        <a:xfrm>
          <a:off x="10388600" y="1208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120759</xdr:rowOff>
    </xdr:from>
    <xdr:to>
      <xdr:col>15</xdr:col>
      <xdr:colOff>180975</xdr:colOff>
      <xdr:row>78</xdr:row>
      <xdr:rowOff>151963</xdr:rowOff>
    </xdr:to>
    <xdr:cxnSp macro="">
      <xdr:nvCxnSpPr>
        <xdr:cNvPr id="408" name="直線コネクタ 407"/>
        <xdr:cNvCxnSpPr/>
      </xdr:nvCxnSpPr>
      <xdr:spPr>
        <a:xfrm>
          <a:off x="9639300" y="13493859"/>
          <a:ext cx="8382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118880</xdr:rowOff>
    </xdr:from>
    <xdr:ext cx="534377" cy="259045"/>
    <xdr:sp macro="" textlink="">
      <xdr:nvSpPr>
        <xdr:cNvPr id="409" name="普通建設事業費 （ うち新規整備　）平均値テキスト"/>
        <xdr:cNvSpPr txBox="1"/>
      </xdr:nvSpPr>
      <xdr:spPr>
        <a:xfrm>
          <a:off x="10528300" y="13149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96003</xdr:rowOff>
    </xdr:from>
    <xdr:to>
      <xdr:col>15</xdr:col>
      <xdr:colOff>231775</xdr:colOff>
      <xdr:row>78</xdr:row>
      <xdr:rowOff>26153</xdr:rowOff>
    </xdr:to>
    <xdr:sp macro="" textlink="">
      <xdr:nvSpPr>
        <xdr:cNvPr id="410" name="フローチャート : 判断 409"/>
        <xdr:cNvSpPr/>
      </xdr:nvSpPr>
      <xdr:spPr>
        <a:xfrm>
          <a:off x="10426700" y="1329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81504</xdr:rowOff>
    </xdr:from>
    <xdr:to>
      <xdr:col>14</xdr:col>
      <xdr:colOff>79375</xdr:colOff>
      <xdr:row>78</xdr:row>
      <xdr:rowOff>11654</xdr:rowOff>
    </xdr:to>
    <xdr:sp macro="" textlink="">
      <xdr:nvSpPr>
        <xdr:cNvPr id="411" name="フローチャート : 判断 410"/>
        <xdr:cNvSpPr/>
      </xdr:nvSpPr>
      <xdr:spPr>
        <a:xfrm>
          <a:off x="9588500" y="1328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28181</xdr:rowOff>
    </xdr:from>
    <xdr:ext cx="534377" cy="259045"/>
    <xdr:sp macro="" textlink="">
      <xdr:nvSpPr>
        <xdr:cNvPr id="412" name="テキスト ボックス 411"/>
        <xdr:cNvSpPr txBox="1"/>
      </xdr:nvSpPr>
      <xdr:spPr>
        <a:xfrm>
          <a:off x="9372111" y="1305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101163</xdr:rowOff>
    </xdr:from>
    <xdr:to>
      <xdr:col>15</xdr:col>
      <xdr:colOff>231775</xdr:colOff>
      <xdr:row>79</xdr:row>
      <xdr:rowOff>31313</xdr:rowOff>
    </xdr:to>
    <xdr:sp macro="" textlink="">
      <xdr:nvSpPr>
        <xdr:cNvPr id="418" name="円/楕円 417"/>
        <xdr:cNvSpPr/>
      </xdr:nvSpPr>
      <xdr:spPr>
        <a:xfrm>
          <a:off x="10426700" y="1347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16090</xdr:rowOff>
    </xdr:from>
    <xdr:ext cx="469744" cy="259045"/>
    <xdr:sp macro="" textlink="">
      <xdr:nvSpPr>
        <xdr:cNvPr id="419" name="普通建設事業費 （ うち新規整備　）該当値テキスト"/>
        <xdr:cNvSpPr txBox="1"/>
      </xdr:nvSpPr>
      <xdr:spPr>
        <a:xfrm>
          <a:off x="10528300" y="1338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7,249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69959</xdr:rowOff>
    </xdr:from>
    <xdr:to>
      <xdr:col>14</xdr:col>
      <xdr:colOff>79375</xdr:colOff>
      <xdr:row>79</xdr:row>
      <xdr:rowOff>109</xdr:rowOff>
    </xdr:to>
    <xdr:sp macro="" textlink="">
      <xdr:nvSpPr>
        <xdr:cNvPr id="420" name="円/楕円 419"/>
        <xdr:cNvSpPr/>
      </xdr:nvSpPr>
      <xdr:spPr>
        <a:xfrm>
          <a:off x="9588500" y="1344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162686</xdr:rowOff>
    </xdr:from>
    <xdr:ext cx="469744" cy="259045"/>
    <xdr:sp macro="" textlink="">
      <xdr:nvSpPr>
        <xdr:cNvPr id="421" name="テキスト ボックス 420"/>
        <xdr:cNvSpPr txBox="1"/>
      </xdr:nvSpPr>
      <xdr:spPr>
        <a:xfrm>
          <a:off x="9404427" y="1353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3" name="テキスト ボックス 44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5" name="テキスト ボックス 44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150281</xdr:rowOff>
    </xdr:from>
    <xdr:to>
      <xdr:col>15</xdr:col>
      <xdr:colOff>180340</xdr:colOff>
      <xdr:row>98</xdr:row>
      <xdr:rowOff>161711</xdr:rowOff>
    </xdr:to>
    <xdr:cxnSp macro="">
      <xdr:nvCxnSpPr>
        <xdr:cNvPr id="447" name="直線コネクタ 446"/>
        <xdr:cNvCxnSpPr/>
      </xdr:nvCxnSpPr>
      <xdr:spPr>
        <a:xfrm flipV="1">
          <a:off x="10475595" y="15409331"/>
          <a:ext cx="127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165538</xdr:rowOff>
    </xdr:from>
    <xdr:ext cx="469744" cy="259045"/>
    <xdr:sp macro="" textlink="">
      <xdr:nvSpPr>
        <xdr:cNvPr id="448" name="普通建設事業費 （ うち更新整備　）最小値テキスト"/>
        <xdr:cNvSpPr txBox="1"/>
      </xdr:nvSpPr>
      <xdr:spPr>
        <a:xfrm>
          <a:off x="10528300" y="1696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a:t>
          </a:r>
          <a:endParaRPr kumimoji="1" lang="ja-JP" altLang="en-US" sz="1000" b="1">
            <a:latin typeface="ＭＳ Ｐゴシック"/>
          </a:endParaRPr>
        </a:p>
      </xdr:txBody>
    </xdr:sp>
    <xdr:clientData/>
  </xdr:oneCellAnchor>
  <xdr:twoCellAnchor>
    <xdr:from>
      <xdr:col>15</xdr:col>
      <xdr:colOff>92075</xdr:colOff>
      <xdr:row>98</xdr:row>
      <xdr:rowOff>161711</xdr:rowOff>
    </xdr:from>
    <xdr:to>
      <xdr:col>15</xdr:col>
      <xdr:colOff>269875</xdr:colOff>
      <xdr:row>98</xdr:row>
      <xdr:rowOff>161711</xdr:rowOff>
    </xdr:to>
    <xdr:cxnSp macro="">
      <xdr:nvCxnSpPr>
        <xdr:cNvPr id="449" name="直線コネクタ 448"/>
        <xdr:cNvCxnSpPr/>
      </xdr:nvCxnSpPr>
      <xdr:spPr>
        <a:xfrm>
          <a:off x="10388600" y="1696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96958</xdr:rowOff>
    </xdr:from>
    <xdr:ext cx="534377" cy="259045"/>
    <xdr:sp macro="" textlink="">
      <xdr:nvSpPr>
        <xdr:cNvPr id="450" name="普通建設事業費 （ うち更新整備　）最大値テキスト"/>
        <xdr:cNvSpPr txBox="1"/>
      </xdr:nvSpPr>
      <xdr:spPr>
        <a:xfrm>
          <a:off x="10528300" y="1518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50,926</a:t>
          </a:r>
          <a:endParaRPr kumimoji="1" lang="ja-JP" altLang="en-US" sz="1000" b="1">
            <a:latin typeface="ＭＳ Ｐゴシック"/>
          </a:endParaRPr>
        </a:p>
      </xdr:txBody>
    </xdr:sp>
    <xdr:clientData/>
  </xdr:oneCellAnchor>
  <xdr:twoCellAnchor>
    <xdr:from>
      <xdr:col>15</xdr:col>
      <xdr:colOff>92075</xdr:colOff>
      <xdr:row>89</xdr:row>
      <xdr:rowOff>150281</xdr:rowOff>
    </xdr:from>
    <xdr:to>
      <xdr:col>15</xdr:col>
      <xdr:colOff>269875</xdr:colOff>
      <xdr:row>89</xdr:row>
      <xdr:rowOff>150281</xdr:rowOff>
    </xdr:to>
    <xdr:cxnSp macro="">
      <xdr:nvCxnSpPr>
        <xdr:cNvPr id="451" name="直線コネクタ 450"/>
        <xdr:cNvCxnSpPr/>
      </xdr:nvCxnSpPr>
      <xdr:spPr>
        <a:xfrm>
          <a:off x="10388600" y="1540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115567</xdr:rowOff>
    </xdr:from>
    <xdr:to>
      <xdr:col>15</xdr:col>
      <xdr:colOff>180975</xdr:colOff>
      <xdr:row>97</xdr:row>
      <xdr:rowOff>34446</xdr:rowOff>
    </xdr:to>
    <xdr:cxnSp macro="">
      <xdr:nvCxnSpPr>
        <xdr:cNvPr id="452" name="直線コネクタ 451"/>
        <xdr:cNvCxnSpPr/>
      </xdr:nvCxnSpPr>
      <xdr:spPr>
        <a:xfrm flipV="1">
          <a:off x="9639300" y="16574767"/>
          <a:ext cx="838200" cy="9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16484</xdr:rowOff>
    </xdr:from>
    <xdr:ext cx="534377" cy="259045"/>
    <xdr:sp macro="" textlink="">
      <xdr:nvSpPr>
        <xdr:cNvPr id="453" name="普通建設事業費 （ うち更新整備　）平均値テキスト"/>
        <xdr:cNvSpPr txBox="1"/>
      </xdr:nvSpPr>
      <xdr:spPr>
        <a:xfrm>
          <a:off x="10528300" y="16132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165057</xdr:rowOff>
    </xdr:from>
    <xdr:to>
      <xdr:col>15</xdr:col>
      <xdr:colOff>231775</xdr:colOff>
      <xdr:row>95</xdr:row>
      <xdr:rowOff>95207</xdr:rowOff>
    </xdr:to>
    <xdr:sp macro="" textlink="">
      <xdr:nvSpPr>
        <xdr:cNvPr id="454" name="フローチャート : 判断 453"/>
        <xdr:cNvSpPr/>
      </xdr:nvSpPr>
      <xdr:spPr>
        <a:xfrm>
          <a:off x="10426700" y="1628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12156</xdr:rowOff>
    </xdr:from>
    <xdr:to>
      <xdr:col>14</xdr:col>
      <xdr:colOff>79375</xdr:colOff>
      <xdr:row>95</xdr:row>
      <xdr:rowOff>113756</xdr:rowOff>
    </xdr:to>
    <xdr:sp macro="" textlink="">
      <xdr:nvSpPr>
        <xdr:cNvPr id="455" name="フローチャート : 判断 454"/>
        <xdr:cNvSpPr/>
      </xdr:nvSpPr>
      <xdr:spPr>
        <a:xfrm>
          <a:off x="9588500" y="1629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130283</xdr:rowOff>
    </xdr:from>
    <xdr:ext cx="534377" cy="259045"/>
    <xdr:sp macro="" textlink="">
      <xdr:nvSpPr>
        <xdr:cNvPr id="456" name="テキスト ボックス 455"/>
        <xdr:cNvSpPr txBox="1"/>
      </xdr:nvSpPr>
      <xdr:spPr>
        <a:xfrm>
          <a:off x="9372111" y="1607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64767</xdr:rowOff>
    </xdr:from>
    <xdr:to>
      <xdr:col>15</xdr:col>
      <xdr:colOff>231775</xdr:colOff>
      <xdr:row>96</xdr:row>
      <xdr:rowOff>166367</xdr:rowOff>
    </xdr:to>
    <xdr:sp macro="" textlink="">
      <xdr:nvSpPr>
        <xdr:cNvPr id="462" name="円/楕円 461"/>
        <xdr:cNvSpPr/>
      </xdr:nvSpPr>
      <xdr:spPr>
        <a:xfrm>
          <a:off x="10426700" y="1652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43194</xdr:rowOff>
    </xdr:from>
    <xdr:ext cx="534377" cy="259045"/>
    <xdr:sp macro="" textlink="">
      <xdr:nvSpPr>
        <xdr:cNvPr id="463" name="普通建設事業費 （ うち更新整備　）該当値テキスト"/>
        <xdr:cNvSpPr txBox="1"/>
      </xdr:nvSpPr>
      <xdr:spPr>
        <a:xfrm>
          <a:off x="10528300" y="1650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15,239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155096</xdr:rowOff>
    </xdr:from>
    <xdr:to>
      <xdr:col>14</xdr:col>
      <xdr:colOff>79375</xdr:colOff>
      <xdr:row>97</xdr:row>
      <xdr:rowOff>85246</xdr:rowOff>
    </xdr:to>
    <xdr:sp macro="" textlink="">
      <xdr:nvSpPr>
        <xdr:cNvPr id="464" name="円/楕円 463"/>
        <xdr:cNvSpPr/>
      </xdr:nvSpPr>
      <xdr:spPr>
        <a:xfrm>
          <a:off x="9588500" y="1661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76373</xdr:rowOff>
    </xdr:from>
    <xdr:ext cx="534377" cy="259045"/>
    <xdr:sp macro="" textlink="">
      <xdr:nvSpPr>
        <xdr:cNvPr id="465" name="テキスト ボックス 464"/>
        <xdr:cNvSpPr txBox="1"/>
      </xdr:nvSpPr>
      <xdr:spPr>
        <a:xfrm>
          <a:off x="9372111" y="1670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7" name="テキスト ボックス 48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25857</xdr:rowOff>
    </xdr:from>
    <xdr:to>
      <xdr:col>23</xdr:col>
      <xdr:colOff>516889</xdr:colOff>
      <xdr:row>39</xdr:row>
      <xdr:rowOff>44450</xdr:rowOff>
    </xdr:to>
    <xdr:cxnSp macro="">
      <xdr:nvCxnSpPr>
        <xdr:cNvPr id="489" name="直線コネクタ 488"/>
        <xdr:cNvCxnSpPr/>
      </xdr:nvCxnSpPr>
      <xdr:spPr>
        <a:xfrm flipV="1">
          <a:off x="16317595" y="5340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59910</xdr:rowOff>
    </xdr:from>
    <xdr:ext cx="249299" cy="259045"/>
    <xdr:sp macro="" textlink="">
      <xdr:nvSpPr>
        <xdr:cNvPr id="490" name="災害復旧事業費最小値テキスト"/>
        <xdr:cNvSpPr txBox="1"/>
      </xdr:nvSpPr>
      <xdr:spPr>
        <a:xfrm>
          <a:off x="16370300" y="6746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143984</xdr:rowOff>
    </xdr:from>
    <xdr:ext cx="534377" cy="259045"/>
    <xdr:sp macro="" textlink="">
      <xdr:nvSpPr>
        <xdr:cNvPr id="492" name="災害復旧事業費最大値テキスト"/>
        <xdr:cNvSpPr txBox="1"/>
      </xdr:nvSpPr>
      <xdr:spPr>
        <a:xfrm>
          <a:off x="16370300" y="511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31</xdr:row>
      <xdr:rowOff>25857</xdr:rowOff>
    </xdr:from>
    <xdr:to>
      <xdr:col>23</xdr:col>
      <xdr:colOff>606425</xdr:colOff>
      <xdr:row>31</xdr:row>
      <xdr:rowOff>25857</xdr:rowOff>
    </xdr:to>
    <xdr:cxnSp macro="">
      <xdr:nvCxnSpPr>
        <xdr:cNvPr id="493" name="直線コネクタ 492"/>
        <xdr:cNvCxnSpPr/>
      </xdr:nvCxnSpPr>
      <xdr:spPr>
        <a:xfrm>
          <a:off x="16230600" y="534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35573</xdr:rowOff>
    </xdr:from>
    <xdr:to>
      <xdr:col>23</xdr:col>
      <xdr:colOff>517525</xdr:colOff>
      <xdr:row>39</xdr:row>
      <xdr:rowOff>43421</xdr:rowOff>
    </xdr:to>
    <xdr:cxnSp macro="">
      <xdr:nvCxnSpPr>
        <xdr:cNvPr id="494" name="直線コネクタ 493"/>
        <xdr:cNvCxnSpPr/>
      </xdr:nvCxnSpPr>
      <xdr:spPr>
        <a:xfrm>
          <a:off x="15481300" y="6722123"/>
          <a:ext cx="8382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148810</xdr:rowOff>
    </xdr:from>
    <xdr:ext cx="469744" cy="259045"/>
    <xdr:sp macro="" textlink="">
      <xdr:nvSpPr>
        <xdr:cNvPr id="495" name="災害復旧事業費平均値テキスト"/>
        <xdr:cNvSpPr txBox="1"/>
      </xdr:nvSpPr>
      <xdr:spPr>
        <a:xfrm>
          <a:off x="16370300" y="6492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125933</xdr:rowOff>
    </xdr:from>
    <xdr:to>
      <xdr:col>23</xdr:col>
      <xdr:colOff>568325</xdr:colOff>
      <xdr:row>39</xdr:row>
      <xdr:rowOff>56083</xdr:rowOff>
    </xdr:to>
    <xdr:sp macro="" textlink="">
      <xdr:nvSpPr>
        <xdr:cNvPr id="496" name="フローチャート : 判断 495"/>
        <xdr:cNvSpPr/>
      </xdr:nvSpPr>
      <xdr:spPr>
        <a:xfrm>
          <a:off x="162687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34772</xdr:rowOff>
    </xdr:from>
    <xdr:to>
      <xdr:col>22</xdr:col>
      <xdr:colOff>365125</xdr:colOff>
      <xdr:row>39</xdr:row>
      <xdr:rowOff>35573</xdr:rowOff>
    </xdr:to>
    <xdr:cxnSp macro="">
      <xdr:nvCxnSpPr>
        <xdr:cNvPr id="497" name="直線コネクタ 496"/>
        <xdr:cNvCxnSpPr/>
      </xdr:nvCxnSpPr>
      <xdr:spPr>
        <a:xfrm>
          <a:off x="14592300" y="6721322"/>
          <a:ext cx="8890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128333</xdr:rowOff>
    </xdr:from>
    <xdr:to>
      <xdr:col>22</xdr:col>
      <xdr:colOff>415925</xdr:colOff>
      <xdr:row>39</xdr:row>
      <xdr:rowOff>58483</xdr:rowOff>
    </xdr:to>
    <xdr:sp macro="" textlink="">
      <xdr:nvSpPr>
        <xdr:cNvPr id="498" name="フローチャート : 判断 497"/>
        <xdr:cNvSpPr/>
      </xdr:nvSpPr>
      <xdr:spPr>
        <a:xfrm>
          <a:off x="15430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75011</xdr:rowOff>
    </xdr:from>
    <xdr:ext cx="378565" cy="259045"/>
    <xdr:sp macro="" textlink="">
      <xdr:nvSpPr>
        <xdr:cNvPr id="499" name="テキスト ボックス 498"/>
        <xdr:cNvSpPr txBox="1"/>
      </xdr:nvSpPr>
      <xdr:spPr>
        <a:xfrm>
          <a:off x="15292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34772</xdr:rowOff>
    </xdr:from>
    <xdr:to>
      <xdr:col>21</xdr:col>
      <xdr:colOff>161925</xdr:colOff>
      <xdr:row>39</xdr:row>
      <xdr:rowOff>37516</xdr:rowOff>
    </xdr:to>
    <xdr:cxnSp macro="">
      <xdr:nvCxnSpPr>
        <xdr:cNvPr id="500" name="直線コネクタ 499"/>
        <xdr:cNvCxnSpPr/>
      </xdr:nvCxnSpPr>
      <xdr:spPr>
        <a:xfrm flipV="1">
          <a:off x="13703300" y="6721322"/>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127267</xdr:rowOff>
    </xdr:from>
    <xdr:to>
      <xdr:col>21</xdr:col>
      <xdr:colOff>212725</xdr:colOff>
      <xdr:row>39</xdr:row>
      <xdr:rowOff>57417</xdr:rowOff>
    </xdr:to>
    <xdr:sp macro="" textlink="">
      <xdr:nvSpPr>
        <xdr:cNvPr id="501" name="フローチャート : 判断 500"/>
        <xdr:cNvSpPr/>
      </xdr:nvSpPr>
      <xdr:spPr>
        <a:xfrm>
          <a:off x="14541500" y="664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73944</xdr:rowOff>
    </xdr:from>
    <xdr:ext cx="378565" cy="259045"/>
    <xdr:sp macro="" textlink="">
      <xdr:nvSpPr>
        <xdr:cNvPr id="502" name="テキスト ボックス 501"/>
        <xdr:cNvSpPr txBox="1"/>
      </xdr:nvSpPr>
      <xdr:spPr>
        <a:xfrm>
          <a:off x="14403017" y="6417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37516</xdr:rowOff>
    </xdr:from>
    <xdr:to>
      <xdr:col>19</xdr:col>
      <xdr:colOff>644525</xdr:colOff>
      <xdr:row>39</xdr:row>
      <xdr:rowOff>41173</xdr:rowOff>
    </xdr:to>
    <xdr:cxnSp macro="">
      <xdr:nvCxnSpPr>
        <xdr:cNvPr id="503" name="直線コネクタ 502"/>
        <xdr:cNvCxnSpPr/>
      </xdr:nvCxnSpPr>
      <xdr:spPr>
        <a:xfrm flipV="1">
          <a:off x="12814300" y="6724066"/>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112560</xdr:rowOff>
    </xdr:from>
    <xdr:to>
      <xdr:col>20</xdr:col>
      <xdr:colOff>9525</xdr:colOff>
      <xdr:row>39</xdr:row>
      <xdr:rowOff>42710</xdr:rowOff>
    </xdr:to>
    <xdr:sp macro="" textlink="">
      <xdr:nvSpPr>
        <xdr:cNvPr id="504" name="フローチャート : 判断 503"/>
        <xdr:cNvSpPr/>
      </xdr:nvSpPr>
      <xdr:spPr>
        <a:xfrm>
          <a:off x="13652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59237</xdr:rowOff>
    </xdr:from>
    <xdr:ext cx="469744" cy="259045"/>
    <xdr:sp macro="" textlink="">
      <xdr:nvSpPr>
        <xdr:cNvPr id="505" name="テキスト ボックス 504"/>
        <xdr:cNvSpPr txBox="1"/>
      </xdr:nvSpPr>
      <xdr:spPr>
        <a:xfrm>
          <a:off x="13468427"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114122</xdr:rowOff>
    </xdr:from>
    <xdr:to>
      <xdr:col>18</xdr:col>
      <xdr:colOff>492125</xdr:colOff>
      <xdr:row>39</xdr:row>
      <xdr:rowOff>44272</xdr:rowOff>
    </xdr:to>
    <xdr:sp macro="" textlink="">
      <xdr:nvSpPr>
        <xdr:cNvPr id="506" name="フローチャート : 判断 505"/>
        <xdr:cNvSpPr/>
      </xdr:nvSpPr>
      <xdr:spPr>
        <a:xfrm>
          <a:off x="12763500" y="66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60799</xdr:rowOff>
    </xdr:from>
    <xdr:ext cx="469744" cy="259045"/>
    <xdr:sp macro="" textlink="">
      <xdr:nvSpPr>
        <xdr:cNvPr id="507" name="テキスト ボックス 506"/>
        <xdr:cNvSpPr txBox="1"/>
      </xdr:nvSpPr>
      <xdr:spPr>
        <a:xfrm>
          <a:off x="12579427" y="640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164071</xdr:rowOff>
    </xdr:from>
    <xdr:to>
      <xdr:col>23</xdr:col>
      <xdr:colOff>568325</xdr:colOff>
      <xdr:row>39</xdr:row>
      <xdr:rowOff>94221</xdr:rowOff>
    </xdr:to>
    <xdr:sp macro="" textlink="">
      <xdr:nvSpPr>
        <xdr:cNvPr id="513" name="円/楕円 512"/>
        <xdr:cNvSpPr/>
      </xdr:nvSpPr>
      <xdr:spPr>
        <a:xfrm>
          <a:off x="16268700" y="667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104360</xdr:rowOff>
    </xdr:from>
    <xdr:ext cx="313932" cy="259045"/>
    <xdr:sp macro="" textlink="">
      <xdr:nvSpPr>
        <xdr:cNvPr id="514" name="災害復旧事業費該当値テキスト"/>
        <xdr:cNvSpPr txBox="1"/>
      </xdr:nvSpPr>
      <xdr:spPr>
        <a:xfrm>
          <a:off x="16370300" y="6619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156223</xdr:rowOff>
    </xdr:from>
    <xdr:to>
      <xdr:col>22</xdr:col>
      <xdr:colOff>415925</xdr:colOff>
      <xdr:row>39</xdr:row>
      <xdr:rowOff>86373</xdr:rowOff>
    </xdr:to>
    <xdr:sp macro="" textlink="">
      <xdr:nvSpPr>
        <xdr:cNvPr id="515" name="円/楕円 514"/>
        <xdr:cNvSpPr/>
      </xdr:nvSpPr>
      <xdr:spPr>
        <a:xfrm>
          <a:off x="15430500" y="667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77500</xdr:rowOff>
    </xdr:from>
    <xdr:ext cx="378565" cy="259045"/>
    <xdr:sp macro="" textlink="">
      <xdr:nvSpPr>
        <xdr:cNvPr id="516" name="テキスト ボックス 515"/>
        <xdr:cNvSpPr txBox="1"/>
      </xdr:nvSpPr>
      <xdr:spPr>
        <a:xfrm>
          <a:off x="15292017" y="6764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155422</xdr:rowOff>
    </xdr:from>
    <xdr:to>
      <xdr:col>21</xdr:col>
      <xdr:colOff>212725</xdr:colOff>
      <xdr:row>39</xdr:row>
      <xdr:rowOff>85572</xdr:rowOff>
    </xdr:to>
    <xdr:sp macro="" textlink="">
      <xdr:nvSpPr>
        <xdr:cNvPr id="517" name="円/楕円 516"/>
        <xdr:cNvSpPr/>
      </xdr:nvSpPr>
      <xdr:spPr>
        <a:xfrm>
          <a:off x="14541500" y="667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76699</xdr:rowOff>
    </xdr:from>
    <xdr:ext cx="378565" cy="259045"/>
    <xdr:sp macro="" textlink="">
      <xdr:nvSpPr>
        <xdr:cNvPr id="518" name="テキスト ボックス 517"/>
        <xdr:cNvSpPr txBox="1"/>
      </xdr:nvSpPr>
      <xdr:spPr>
        <a:xfrm>
          <a:off x="14403017" y="6763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158166</xdr:rowOff>
    </xdr:from>
    <xdr:to>
      <xdr:col>20</xdr:col>
      <xdr:colOff>9525</xdr:colOff>
      <xdr:row>39</xdr:row>
      <xdr:rowOff>88316</xdr:rowOff>
    </xdr:to>
    <xdr:sp macro="" textlink="">
      <xdr:nvSpPr>
        <xdr:cNvPr id="519" name="円/楕円 518"/>
        <xdr:cNvSpPr/>
      </xdr:nvSpPr>
      <xdr:spPr>
        <a:xfrm>
          <a:off x="13652500" y="667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79443</xdr:rowOff>
    </xdr:from>
    <xdr:ext cx="378565" cy="259045"/>
    <xdr:sp macro="" textlink="">
      <xdr:nvSpPr>
        <xdr:cNvPr id="520" name="テキスト ボックス 519"/>
        <xdr:cNvSpPr txBox="1"/>
      </xdr:nvSpPr>
      <xdr:spPr>
        <a:xfrm>
          <a:off x="13514017" y="6765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161823</xdr:rowOff>
    </xdr:from>
    <xdr:to>
      <xdr:col>18</xdr:col>
      <xdr:colOff>492125</xdr:colOff>
      <xdr:row>39</xdr:row>
      <xdr:rowOff>91973</xdr:rowOff>
    </xdr:to>
    <xdr:sp macro="" textlink="">
      <xdr:nvSpPr>
        <xdr:cNvPr id="521" name="円/楕円 520"/>
        <xdr:cNvSpPr/>
      </xdr:nvSpPr>
      <xdr:spPr>
        <a:xfrm>
          <a:off x="12763500" y="667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83100</xdr:rowOff>
    </xdr:from>
    <xdr:ext cx="313932" cy="259045"/>
    <xdr:sp macro="" textlink="">
      <xdr:nvSpPr>
        <xdr:cNvPr id="522" name="テキスト ボックス 521"/>
        <xdr:cNvSpPr txBox="1"/>
      </xdr:nvSpPr>
      <xdr:spPr>
        <a:xfrm>
          <a:off x="12657333" y="67696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2" name="テキスト ボックス 58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83" name="直線コネクタ 58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84" name="テキスト ボックス 583"/>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5" name="直線コネクタ 58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86" name="テキスト ボックス 58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7" name="直線コネクタ 58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88" name="テキスト ボックス 58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9" name="直線コネクタ 58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0" name="テキスト ボックス 58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71257</xdr:rowOff>
    </xdr:from>
    <xdr:to>
      <xdr:col>23</xdr:col>
      <xdr:colOff>516889</xdr:colOff>
      <xdr:row>79</xdr:row>
      <xdr:rowOff>45859</xdr:rowOff>
    </xdr:to>
    <xdr:cxnSp macro="">
      <xdr:nvCxnSpPr>
        <xdr:cNvPr id="594" name="直線コネクタ 593"/>
        <xdr:cNvCxnSpPr/>
      </xdr:nvCxnSpPr>
      <xdr:spPr>
        <a:xfrm flipV="1">
          <a:off x="16317595" y="12415657"/>
          <a:ext cx="1269" cy="117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49686</xdr:rowOff>
    </xdr:from>
    <xdr:ext cx="534377" cy="259045"/>
    <xdr:sp macro="" textlink="">
      <xdr:nvSpPr>
        <xdr:cNvPr id="595" name="公債費最小値テキスト"/>
        <xdr:cNvSpPr txBox="1"/>
      </xdr:nvSpPr>
      <xdr:spPr>
        <a:xfrm>
          <a:off x="16370300" y="1359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79</xdr:row>
      <xdr:rowOff>45859</xdr:rowOff>
    </xdr:from>
    <xdr:to>
      <xdr:col>23</xdr:col>
      <xdr:colOff>606425</xdr:colOff>
      <xdr:row>79</xdr:row>
      <xdr:rowOff>45859</xdr:rowOff>
    </xdr:to>
    <xdr:cxnSp macro="">
      <xdr:nvCxnSpPr>
        <xdr:cNvPr id="596" name="直線コネクタ 595"/>
        <xdr:cNvCxnSpPr/>
      </xdr:nvCxnSpPr>
      <xdr:spPr>
        <a:xfrm>
          <a:off x="16230600" y="1359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17934</xdr:rowOff>
    </xdr:from>
    <xdr:ext cx="534377" cy="259045"/>
    <xdr:sp macro="" textlink="">
      <xdr:nvSpPr>
        <xdr:cNvPr id="597" name="公債費最大値テキスト"/>
        <xdr:cNvSpPr txBox="1"/>
      </xdr:nvSpPr>
      <xdr:spPr>
        <a:xfrm>
          <a:off x="16370300" y="1219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67,994</a:t>
          </a:r>
          <a:endParaRPr kumimoji="1" lang="ja-JP" altLang="en-US" sz="1000" b="1">
            <a:latin typeface="ＭＳ Ｐゴシック"/>
          </a:endParaRPr>
        </a:p>
      </xdr:txBody>
    </xdr:sp>
    <xdr:clientData/>
  </xdr:oneCellAnchor>
  <xdr:twoCellAnchor>
    <xdr:from>
      <xdr:col>23</xdr:col>
      <xdr:colOff>428625</xdr:colOff>
      <xdr:row>72</xdr:row>
      <xdr:rowOff>71257</xdr:rowOff>
    </xdr:from>
    <xdr:to>
      <xdr:col>23</xdr:col>
      <xdr:colOff>606425</xdr:colOff>
      <xdr:row>72</xdr:row>
      <xdr:rowOff>71257</xdr:rowOff>
    </xdr:to>
    <xdr:cxnSp macro="">
      <xdr:nvCxnSpPr>
        <xdr:cNvPr id="598" name="直線コネクタ 597"/>
        <xdr:cNvCxnSpPr/>
      </xdr:nvCxnSpPr>
      <xdr:spPr>
        <a:xfrm>
          <a:off x="16230600" y="124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121298</xdr:rowOff>
    </xdr:from>
    <xdr:to>
      <xdr:col>23</xdr:col>
      <xdr:colOff>517525</xdr:colOff>
      <xdr:row>74</xdr:row>
      <xdr:rowOff>129984</xdr:rowOff>
    </xdr:to>
    <xdr:cxnSp macro="">
      <xdr:nvCxnSpPr>
        <xdr:cNvPr id="599" name="直線コネクタ 598"/>
        <xdr:cNvCxnSpPr/>
      </xdr:nvCxnSpPr>
      <xdr:spPr>
        <a:xfrm>
          <a:off x="15481300" y="12808598"/>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156687</xdr:rowOff>
    </xdr:from>
    <xdr:ext cx="534377" cy="259045"/>
    <xdr:sp macro="" textlink="">
      <xdr:nvSpPr>
        <xdr:cNvPr id="600" name="公債費平均値テキスト"/>
        <xdr:cNvSpPr txBox="1"/>
      </xdr:nvSpPr>
      <xdr:spPr>
        <a:xfrm>
          <a:off x="16370300" y="13015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6810</xdr:rowOff>
    </xdr:from>
    <xdr:to>
      <xdr:col>23</xdr:col>
      <xdr:colOff>568325</xdr:colOff>
      <xdr:row>76</xdr:row>
      <xdr:rowOff>108410</xdr:rowOff>
    </xdr:to>
    <xdr:sp macro="" textlink="">
      <xdr:nvSpPr>
        <xdr:cNvPr id="601" name="フローチャート : 判断 600"/>
        <xdr:cNvSpPr/>
      </xdr:nvSpPr>
      <xdr:spPr>
        <a:xfrm>
          <a:off x="16268700" y="1303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121298</xdr:rowOff>
    </xdr:from>
    <xdr:to>
      <xdr:col>22</xdr:col>
      <xdr:colOff>365125</xdr:colOff>
      <xdr:row>74</xdr:row>
      <xdr:rowOff>128201</xdr:rowOff>
    </xdr:to>
    <xdr:cxnSp macro="">
      <xdr:nvCxnSpPr>
        <xdr:cNvPr id="602" name="直線コネクタ 601"/>
        <xdr:cNvCxnSpPr/>
      </xdr:nvCxnSpPr>
      <xdr:spPr>
        <a:xfrm flipV="1">
          <a:off x="14592300" y="12808598"/>
          <a:ext cx="889000" cy="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127716</xdr:rowOff>
    </xdr:from>
    <xdr:to>
      <xdr:col>22</xdr:col>
      <xdr:colOff>415925</xdr:colOff>
      <xdr:row>76</xdr:row>
      <xdr:rowOff>57866</xdr:rowOff>
    </xdr:to>
    <xdr:sp macro="" textlink="">
      <xdr:nvSpPr>
        <xdr:cNvPr id="603" name="フローチャート : 判断 602"/>
        <xdr:cNvSpPr/>
      </xdr:nvSpPr>
      <xdr:spPr>
        <a:xfrm>
          <a:off x="15430500" y="1298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48993</xdr:rowOff>
    </xdr:from>
    <xdr:ext cx="534377" cy="259045"/>
    <xdr:sp macro="" textlink="">
      <xdr:nvSpPr>
        <xdr:cNvPr id="604" name="テキスト ボックス 603"/>
        <xdr:cNvSpPr txBox="1"/>
      </xdr:nvSpPr>
      <xdr:spPr>
        <a:xfrm>
          <a:off x="15214111" y="130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128201</xdr:rowOff>
    </xdr:from>
    <xdr:to>
      <xdr:col>21</xdr:col>
      <xdr:colOff>161925</xdr:colOff>
      <xdr:row>75</xdr:row>
      <xdr:rowOff>27069</xdr:rowOff>
    </xdr:to>
    <xdr:cxnSp macro="">
      <xdr:nvCxnSpPr>
        <xdr:cNvPr id="605" name="直線コネクタ 604"/>
        <xdr:cNvCxnSpPr/>
      </xdr:nvCxnSpPr>
      <xdr:spPr>
        <a:xfrm flipV="1">
          <a:off x="13703300" y="12815501"/>
          <a:ext cx="889000" cy="7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117635</xdr:rowOff>
    </xdr:from>
    <xdr:to>
      <xdr:col>21</xdr:col>
      <xdr:colOff>212725</xdr:colOff>
      <xdr:row>76</xdr:row>
      <xdr:rowOff>47785</xdr:rowOff>
    </xdr:to>
    <xdr:sp macro="" textlink="">
      <xdr:nvSpPr>
        <xdr:cNvPr id="606" name="フローチャート : 判断 605"/>
        <xdr:cNvSpPr/>
      </xdr:nvSpPr>
      <xdr:spPr>
        <a:xfrm>
          <a:off x="14541500" y="1297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38912</xdr:rowOff>
    </xdr:from>
    <xdr:ext cx="534377" cy="259045"/>
    <xdr:sp macro="" textlink="">
      <xdr:nvSpPr>
        <xdr:cNvPr id="607" name="テキスト ボックス 606"/>
        <xdr:cNvSpPr txBox="1"/>
      </xdr:nvSpPr>
      <xdr:spPr>
        <a:xfrm>
          <a:off x="14325111" y="130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1557</xdr:rowOff>
    </xdr:from>
    <xdr:to>
      <xdr:col>19</xdr:col>
      <xdr:colOff>644525</xdr:colOff>
      <xdr:row>75</xdr:row>
      <xdr:rowOff>27069</xdr:rowOff>
    </xdr:to>
    <xdr:cxnSp macro="">
      <xdr:nvCxnSpPr>
        <xdr:cNvPr id="608" name="直線コネクタ 607"/>
        <xdr:cNvCxnSpPr/>
      </xdr:nvCxnSpPr>
      <xdr:spPr>
        <a:xfrm>
          <a:off x="12814300" y="12860307"/>
          <a:ext cx="889000" cy="2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104879</xdr:rowOff>
    </xdr:from>
    <xdr:to>
      <xdr:col>20</xdr:col>
      <xdr:colOff>9525</xdr:colOff>
      <xdr:row>76</xdr:row>
      <xdr:rowOff>35029</xdr:rowOff>
    </xdr:to>
    <xdr:sp macro="" textlink="">
      <xdr:nvSpPr>
        <xdr:cNvPr id="609" name="フローチャート : 判断 608"/>
        <xdr:cNvSpPr/>
      </xdr:nvSpPr>
      <xdr:spPr>
        <a:xfrm>
          <a:off x="13652500" y="129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26156</xdr:rowOff>
    </xdr:from>
    <xdr:ext cx="534377" cy="259045"/>
    <xdr:sp macro="" textlink="">
      <xdr:nvSpPr>
        <xdr:cNvPr id="610" name="テキスト ボックス 609"/>
        <xdr:cNvSpPr txBox="1"/>
      </xdr:nvSpPr>
      <xdr:spPr>
        <a:xfrm>
          <a:off x="13436111" y="1305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66383</xdr:rowOff>
    </xdr:from>
    <xdr:to>
      <xdr:col>18</xdr:col>
      <xdr:colOff>492125</xdr:colOff>
      <xdr:row>75</xdr:row>
      <xdr:rowOff>167984</xdr:rowOff>
    </xdr:to>
    <xdr:sp macro="" textlink="">
      <xdr:nvSpPr>
        <xdr:cNvPr id="611" name="フローチャート : 判断 610"/>
        <xdr:cNvSpPr/>
      </xdr:nvSpPr>
      <xdr:spPr>
        <a:xfrm>
          <a:off x="1276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159111</xdr:rowOff>
    </xdr:from>
    <xdr:ext cx="534377" cy="259045"/>
    <xdr:sp macro="" textlink="">
      <xdr:nvSpPr>
        <xdr:cNvPr id="612" name="テキスト ボックス 611"/>
        <xdr:cNvSpPr txBox="1"/>
      </xdr:nvSpPr>
      <xdr:spPr>
        <a:xfrm>
          <a:off x="1254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79184</xdr:rowOff>
    </xdr:from>
    <xdr:to>
      <xdr:col>23</xdr:col>
      <xdr:colOff>568325</xdr:colOff>
      <xdr:row>75</xdr:row>
      <xdr:rowOff>9334</xdr:rowOff>
    </xdr:to>
    <xdr:sp macro="" textlink="">
      <xdr:nvSpPr>
        <xdr:cNvPr id="618" name="円/楕円 617"/>
        <xdr:cNvSpPr/>
      </xdr:nvSpPr>
      <xdr:spPr>
        <a:xfrm>
          <a:off x="16268700" y="1276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102061</xdr:rowOff>
    </xdr:from>
    <xdr:ext cx="534377" cy="259045"/>
    <xdr:sp macro="" textlink="">
      <xdr:nvSpPr>
        <xdr:cNvPr id="619" name="公債費該当値テキスト"/>
        <xdr:cNvSpPr txBox="1"/>
      </xdr:nvSpPr>
      <xdr:spPr>
        <a:xfrm>
          <a:off x="16370300" y="1261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50,425</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70498</xdr:rowOff>
    </xdr:from>
    <xdr:to>
      <xdr:col>22</xdr:col>
      <xdr:colOff>415925</xdr:colOff>
      <xdr:row>75</xdr:row>
      <xdr:rowOff>648</xdr:rowOff>
    </xdr:to>
    <xdr:sp macro="" textlink="">
      <xdr:nvSpPr>
        <xdr:cNvPr id="620" name="円/楕円 619"/>
        <xdr:cNvSpPr/>
      </xdr:nvSpPr>
      <xdr:spPr>
        <a:xfrm>
          <a:off x="15430500" y="1275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17175</xdr:rowOff>
    </xdr:from>
    <xdr:ext cx="534377" cy="259045"/>
    <xdr:sp macro="" textlink="">
      <xdr:nvSpPr>
        <xdr:cNvPr id="621" name="テキスト ボックス 620"/>
        <xdr:cNvSpPr txBox="1"/>
      </xdr:nvSpPr>
      <xdr:spPr>
        <a:xfrm>
          <a:off x="15214111" y="1253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50,805</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77401</xdr:rowOff>
    </xdr:from>
    <xdr:to>
      <xdr:col>21</xdr:col>
      <xdr:colOff>212725</xdr:colOff>
      <xdr:row>75</xdr:row>
      <xdr:rowOff>7551</xdr:rowOff>
    </xdr:to>
    <xdr:sp macro="" textlink="">
      <xdr:nvSpPr>
        <xdr:cNvPr id="622" name="円/楕円 621"/>
        <xdr:cNvSpPr/>
      </xdr:nvSpPr>
      <xdr:spPr>
        <a:xfrm>
          <a:off x="14541500" y="1276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24078</xdr:rowOff>
    </xdr:from>
    <xdr:ext cx="534377" cy="259045"/>
    <xdr:sp macro="" textlink="">
      <xdr:nvSpPr>
        <xdr:cNvPr id="623" name="テキスト ボックス 622"/>
        <xdr:cNvSpPr txBox="1"/>
      </xdr:nvSpPr>
      <xdr:spPr>
        <a:xfrm>
          <a:off x="14325111" y="125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50,503</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147719</xdr:rowOff>
    </xdr:from>
    <xdr:to>
      <xdr:col>20</xdr:col>
      <xdr:colOff>9525</xdr:colOff>
      <xdr:row>75</xdr:row>
      <xdr:rowOff>77869</xdr:rowOff>
    </xdr:to>
    <xdr:sp macro="" textlink="">
      <xdr:nvSpPr>
        <xdr:cNvPr id="624" name="円/楕円 623"/>
        <xdr:cNvSpPr/>
      </xdr:nvSpPr>
      <xdr:spPr>
        <a:xfrm>
          <a:off x="13652500" y="1283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94396</xdr:rowOff>
    </xdr:from>
    <xdr:ext cx="534377" cy="259045"/>
    <xdr:sp macro="" textlink="">
      <xdr:nvSpPr>
        <xdr:cNvPr id="625" name="テキスト ボックス 624"/>
        <xdr:cNvSpPr txBox="1"/>
      </xdr:nvSpPr>
      <xdr:spPr>
        <a:xfrm>
          <a:off x="13436111" y="1261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47,427</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122207</xdr:rowOff>
    </xdr:from>
    <xdr:to>
      <xdr:col>18</xdr:col>
      <xdr:colOff>492125</xdr:colOff>
      <xdr:row>75</xdr:row>
      <xdr:rowOff>52357</xdr:rowOff>
    </xdr:to>
    <xdr:sp macro="" textlink="">
      <xdr:nvSpPr>
        <xdr:cNvPr id="626" name="円/楕円 625"/>
        <xdr:cNvSpPr/>
      </xdr:nvSpPr>
      <xdr:spPr>
        <a:xfrm>
          <a:off x="12763500" y="1280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68884</xdr:rowOff>
    </xdr:from>
    <xdr:ext cx="534377" cy="259045"/>
    <xdr:sp macro="" textlink="">
      <xdr:nvSpPr>
        <xdr:cNvPr id="627" name="テキスト ボックス 626"/>
        <xdr:cNvSpPr txBox="1"/>
      </xdr:nvSpPr>
      <xdr:spPr>
        <a:xfrm>
          <a:off x="12547111" y="1258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48,543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8" name="直線コネクタ 63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9" name="テキスト ボックス 63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0" name="直線コネクタ 63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1" name="テキスト ボックス 64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3" name="テキスト ボックス 64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4" name="直線コネクタ 64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5" name="テキスト ボックス 64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6" name="直線コネクタ 64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7" name="テキスト ボックス 64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9" name="テキスト ボックス 64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127279</xdr:rowOff>
    </xdr:from>
    <xdr:to>
      <xdr:col>23</xdr:col>
      <xdr:colOff>516889</xdr:colOff>
      <xdr:row>99</xdr:row>
      <xdr:rowOff>42621</xdr:rowOff>
    </xdr:to>
    <xdr:cxnSp macro="">
      <xdr:nvCxnSpPr>
        <xdr:cNvPr id="651" name="直線コネクタ 650"/>
        <xdr:cNvCxnSpPr/>
      </xdr:nvCxnSpPr>
      <xdr:spPr>
        <a:xfrm flipV="1">
          <a:off x="16317595" y="15386329"/>
          <a:ext cx="1269" cy="1629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46448</xdr:rowOff>
    </xdr:from>
    <xdr:ext cx="313932" cy="259045"/>
    <xdr:sp macro="" textlink="">
      <xdr:nvSpPr>
        <xdr:cNvPr id="652" name="積立金最小値テキスト"/>
        <xdr:cNvSpPr txBox="1"/>
      </xdr:nvSpPr>
      <xdr:spPr>
        <a:xfrm>
          <a:off x="16370300" y="17019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428625</xdr:colOff>
      <xdr:row>99</xdr:row>
      <xdr:rowOff>42621</xdr:rowOff>
    </xdr:from>
    <xdr:to>
      <xdr:col>23</xdr:col>
      <xdr:colOff>606425</xdr:colOff>
      <xdr:row>99</xdr:row>
      <xdr:rowOff>42621</xdr:rowOff>
    </xdr:to>
    <xdr:cxnSp macro="">
      <xdr:nvCxnSpPr>
        <xdr:cNvPr id="653" name="直線コネクタ 652"/>
        <xdr:cNvCxnSpPr/>
      </xdr:nvCxnSpPr>
      <xdr:spPr>
        <a:xfrm>
          <a:off x="16230600" y="170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73956</xdr:rowOff>
    </xdr:from>
    <xdr:ext cx="534377" cy="259045"/>
    <xdr:sp macro="" textlink="">
      <xdr:nvSpPr>
        <xdr:cNvPr id="654" name="積立金最大値テキスト"/>
        <xdr:cNvSpPr txBox="1"/>
      </xdr:nvSpPr>
      <xdr:spPr>
        <a:xfrm>
          <a:off x="16370300" y="151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42,826</a:t>
          </a:r>
          <a:endParaRPr kumimoji="1" lang="ja-JP" altLang="en-US" sz="1000" b="1">
            <a:latin typeface="ＭＳ Ｐゴシック"/>
          </a:endParaRPr>
        </a:p>
      </xdr:txBody>
    </xdr:sp>
    <xdr:clientData/>
  </xdr:oneCellAnchor>
  <xdr:twoCellAnchor>
    <xdr:from>
      <xdr:col>23</xdr:col>
      <xdr:colOff>428625</xdr:colOff>
      <xdr:row>89</xdr:row>
      <xdr:rowOff>127279</xdr:rowOff>
    </xdr:from>
    <xdr:to>
      <xdr:col>23</xdr:col>
      <xdr:colOff>606425</xdr:colOff>
      <xdr:row>89</xdr:row>
      <xdr:rowOff>127279</xdr:rowOff>
    </xdr:to>
    <xdr:cxnSp macro="">
      <xdr:nvCxnSpPr>
        <xdr:cNvPr id="655" name="直線コネクタ 654"/>
        <xdr:cNvCxnSpPr/>
      </xdr:nvCxnSpPr>
      <xdr:spPr>
        <a:xfrm>
          <a:off x="16230600" y="1538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128727</xdr:rowOff>
    </xdr:from>
    <xdr:to>
      <xdr:col>23</xdr:col>
      <xdr:colOff>517525</xdr:colOff>
      <xdr:row>98</xdr:row>
      <xdr:rowOff>161837</xdr:rowOff>
    </xdr:to>
    <xdr:cxnSp macro="">
      <xdr:nvCxnSpPr>
        <xdr:cNvPr id="656" name="直線コネクタ 655"/>
        <xdr:cNvCxnSpPr/>
      </xdr:nvCxnSpPr>
      <xdr:spPr>
        <a:xfrm>
          <a:off x="15481300" y="16930827"/>
          <a:ext cx="838200" cy="3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100728</xdr:rowOff>
    </xdr:from>
    <xdr:ext cx="469744" cy="259045"/>
    <xdr:sp macro="" textlink="">
      <xdr:nvSpPr>
        <xdr:cNvPr id="657" name="積立金平均値テキスト"/>
        <xdr:cNvSpPr txBox="1"/>
      </xdr:nvSpPr>
      <xdr:spPr>
        <a:xfrm>
          <a:off x="16370300" y="16559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77851</xdr:rowOff>
    </xdr:from>
    <xdr:to>
      <xdr:col>23</xdr:col>
      <xdr:colOff>568325</xdr:colOff>
      <xdr:row>98</xdr:row>
      <xdr:rowOff>8001</xdr:rowOff>
    </xdr:to>
    <xdr:sp macro="" textlink="">
      <xdr:nvSpPr>
        <xdr:cNvPr id="658" name="フローチャート : 判断 657"/>
        <xdr:cNvSpPr/>
      </xdr:nvSpPr>
      <xdr:spPr>
        <a:xfrm>
          <a:off x="16268700" y="1670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128727</xdr:rowOff>
    </xdr:from>
    <xdr:to>
      <xdr:col>22</xdr:col>
      <xdr:colOff>365125</xdr:colOff>
      <xdr:row>99</xdr:row>
      <xdr:rowOff>30201</xdr:rowOff>
    </xdr:to>
    <xdr:cxnSp macro="">
      <xdr:nvCxnSpPr>
        <xdr:cNvPr id="659" name="直線コネクタ 658"/>
        <xdr:cNvCxnSpPr/>
      </xdr:nvCxnSpPr>
      <xdr:spPr>
        <a:xfrm flipV="1">
          <a:off x="14592300" y="16930827"/>
          <a:ext cx="889000" cy="7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10376</xdr:rowOff>
    </xdr:from>
    <xdr:to>
      <xdr:col>22</xdr:col>
      <xdr:colOff>415925</xdr:colOff>
      <xdr:row>97</xdr:row>
      <xdr:rowOff>111976</xdr:rowOff>
    </xdr:to>
    <xdr:sp macro="" textlink="">
      <xdr:nvSpPr>
        <xdr:cNvPr id="660" name="フローチャート : 判断 659"/>
        <xdr:cNvSpPr/>
      </xdr:nvSpPr>
      <xdr:spPr>
        <a:xfrm>
          <a:off x="15430500" y="1664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128503</xdr:rowOff>
    </xdr:from>
    <xdr:ext cx="469744" cy="259045"/>
    <xdr:sp macro="" textlink="">
      <xdr:nvSpPr>
        <xdr:cNvPr id="661" name="テキスト ボックス 660"/>
        <xdr:cNvSpPr txBox="1"/>
      </xdr:nvSpPr>
      <xdr:spPr>
        <a:xfrm>
          <a:off x="15246427" y="1641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30201</xdr:rowOff>
    </xdr:from>
    <xdr:to>
      <xdr:col>21</xdr:col>
      <xdr:colOff>161925</xdr:colOff>
      <xdr:row>99</xdr:row>
      <xdr:rowOff>32258</xdr:rowOff>
    </xdr:to>
    <xdr:cxnSp macro="">
      <xdr:nvCxnSpPr>
        <xdr:cNvPr id="662" name="直線コネクタ 661"/>
        <xdr:cNvCxnSpPr/>
      </xdr:nvCxnSpPr>
      <xdr:spPr>
        <a:xfrm flipV="1">
          <a:off x="13703300" y="17003751"/>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137973</xdr:rowOff>
    </xdr:from>
    <xdr:to>
      <xdr:col>21</xdr:col>
      <xdr:colOff>212725</xdr:colOff>
      <xdr:row>97</xdr:row>
      <xdr:rowOff>68123</xdr:rowOff>
    </xdr:to>
    <xdr:sp macro="" textlink="">
      <xdr:nvSpPr>
        <xdr:cNvPr id="663" name="フローチャート : 判断 662"/>
        <xdr:cNvSpPr/>
      </xdr:nvSpPr>
      <xdr:spPr>
        <a:xfrm>
          <a:off x="14541500" y="1659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84650</xdr:rowOff>
    </xdr:from>
    <xdr:ext cx="469744" cy="259045"/>
    <xdr:sp macro="" textlink="">
      <xdr:nvSpPr>
        <xdr:cNvPr id="664" name="テキスト ボックス 663"/>
        <xdr:cNvSpPr txBox="1"/>
      </xdr:nvSpPr>
      <xdr:spPr>
        <a:xfrm>
          <a:off x="14357427" y="1637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167666</xdr:rowOff>
    </xdr:from>
    <xdr:to>
      <xdr:col>19</xdr:col>
      <xdr:colOff>644525</xdr:colOff>
      <xdr:row>99</xdr:row>
      <xdr:rowOff>32258</xdr:rowOff>
    </xdr:to>
    <xdr:cxnSp macro="">
      <xdr:nvCxnSpPr>
        <xdr:cNvPr id="665" name="直線コネクタ 664"/>
        <xdr:cNvCxnSpPr/>
      </xdr:nvCxnSpPr>
      <xdr:spPr>
        <a:xfrm>
          <a:off x="12814300" y="16969766"/>
          <a:ext cx="889000" cy="3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148565</xdr:rowOff>
    </xdr:from>
    <xdr:to>
      <xdr:col>20</xdr:col>
      <xdr:colOff>9525</xdr:colOff>
      <xdr:row>97</xdr:row>
      <xdr:rowOff>78715</xdr:rowOff>
    </xdr:to>
    <xdr:sp macro="" textlink="">
      <xdr:nvSpPr>
        <xdr:cNvPr id="666" name="フローチャート : 判断 665"/>
        <xdr:cNvSpPr/>
      </xdr:nvSpPr>
      <xdr:spPr>
        <a:xfrm>
          <a:off x="13652500" y="1660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95242</xdr:rowOff>
    </xdr:from>
    <xdr:ext cx="469744" cy="259045"/>
    <xdr:sp macro="" textlink="">
      <xdr:nvSpPr>
        <xdr:cNvPr id="667" name="テキスト ボックス 666"/>
        <xdr:cNvSpPr txBox="1"/>
      </xdr:nvSpPr>
      <xdr:spPr>
        <a:xfrm>
          <a:off x="13468427" y="16382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59106</xdr:rowOff>
    </xdr:from>
    <xdr:to>
      <xdr:col>18</xdr:col>
      <xdr:colOff>492125</xdr:colOff>
      <xdr:row>97</xdr:row>
      <xdr:rowOff>160706</xdr:rowOff>
    </xdr:to>
    <xdr:sp macro="" textlink="">
      <xdr:nvSpPr>
        <xdr:cNvPr id="668" name="フローチャート : 判断 667"/>
        <xdr:cNvSpPr/>
      </xdr:nvSpPr>
      <xdr:spPr>
        <a:xfrm>
          <a:off x="12763500" y="1668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5783</xdr:rowOff>
    </xdr:from>
    <xdr:ext cx="469744" cy="259045"/>
    <xdr:sp macro="" textlink="">
      <xdr:nvSpPr>
        <xdr:cNvPr id="669" name="テキスト ボックス 668"/>
        <xdr:cNvSpPr txBox="1"/>
      </xdr:nvSpPr>
      <xdr:spPr>
        <a:xfrm>
          <a:off x="12579427" y="1646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111037</xdr:rowOff>
    </xdr:from>
    <xdr:to>
      <xdr:col>23</xdr:col>
      <xdr:colOff>568325</xdr:colOff>
      <xdr:row>99</xdr:row>
      <xdr:rowOff>41187</xdr:rowOff>
    </xdr:to>
    <xdr:sp macro="" textlink="">
      <xdr:nvSpPr>
        <xdr:cNvPr id="675" name="円/楕円 674"/>
        <xdr:cNvSpPr/>
      </xdr:nvSpPr>
      <xdr:spPr>
        <a:xfrm>
          <a:off x="16268700" y="169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25964</xdr:rowOff>
    </xdr:from>
    <xdr:ext cx="469744" cy="259045"/>
    <xdr:sp macro="" textlink="">
      <xdr:nvSpPr>
        <xdr:cNvPr id="676" name="積立金該当値テキスト"/>
        <xdr:cNvSpPr txBox="1"/>
      </xdr:nvSpPr>
      <xdr:spPr>
        <a:xfrm>
          <a:off x="16370300" y="1682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77927</xdr:rowOff>
    </xdr:from>
    <xdr:to>
      <xdr:col>22</xdr:col>
      <xdr:colOff>415925</xdr:colOff>
      <xdr:row>99</xdr:row>
      <xdr:rowOff>8077</xdr:rowOff>
    </xdr:to>
    <xdr:sp macro="" textlink="">
      <xdr:nvSpPr>
        <xdr:cNvPr id="677" name="円/楕円 676"/>
        <xdr:cNvSpPr/>
      </xdr:nvSpPr>
      <xdr:spPr>
        <a:xfrm>
          <a:off x="15430500" y="1688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170654</xdr:rowOff>
    </xdr:from>
    <xdr:ext cx="469744" cy="259045"/>
    <xdr:sp macro="" textlink="">
      <xdr:nvSpPr>
        <xdr:cNvPr id="678" name="テキスト ボックス 677"/>
        <xdr:cNvSpPr txBox="1"/>
      </xdr:nvSpPr>
      <xdr:spPr>
        <a:xfrm>
          <a:off x="15246427" y="1697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150851</xdr:rowOff>
    </xdr:from>
    <xdr:to>
      <xdr:col>21</xdr:col>
      <xdr:colOff>212725</xdr:colOff>
      <xdr:row>99</xdr:row>
      <xdr:rowOff>81001</xdr:rowOff>
    </xdr:to>
    <xdr:sp macro="" textlink="">
      <xdr:nvSpPr>
        <xdr:cNvPr id="679" name="円/楕円 678"/>
        <xdr:cNvSpPr/>
      </xdr:nvSpPr>
      <xdr:spPr>
        <a:xfrm>
          <a:off x="14541500" y="1695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72128</xdr:rowOff>
    </xdr:from>
    <xdr:ext cx="378565" cy="259045"/>
    <xdr:sp macro="" textlink="">
      <xdr:nvSpPr>
        <xdr:cNvPr id="680" name="テキスト ボックス 679"/>
        <xdr:cNvSpPr txBox="1"/>
      </xdr:nvSpPr>
      <xdr:spPr>
        <a:xfrm>
          <a:off x="14403017" y="17045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152908</xdr:rowOff>
    </xdr:from>
    <xdr:to>
      <xdr:col>20</xdr:col>
      <xdr:colOff>9525</xdr:colOff>
      <xdr:row>99</xdr:row>
      <xdr:rowOff>83058</xdr:rowOff>
    </xdr:to>
    <xdr:sp macro="" textlink="">
      <xdr:nvSpPr>
        <xdr:cNvPr id="681" name="円/楕円 680"/>
        <xdr:cNvSpPr/>
      </xdr:nvSpPr>
      <xdr:spPr>
        <a:xfrm>
          <a:off x="13652500" y="1695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74185</xdr:rowOff>
    </xdr:from>
    <xdr:ext cx="378565" cy="259045"/>
    <xdr:sp macro="" textlink="">
      <xdr:nvSpPr>
        <xdr:cNvPr id="682" name="テキスト ボックス 681"/>
        <xdr:cNvSpPr txBox="1"/>
      </xdr:nvSpPr>
      <xdr:spPr>
        <a:xfrm>
          <a:off x="13514017" y="17047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116866</xdr:rowOff>
    </xdr:from>
    <xdr:to>
      <xdr:col>18</xdr:col>
      <xdr:colOff>492125</xdr:colOff>
      <xdr:row>99</xdr:row>
      <xdr:rowOff>47016</xdr:rowOff>
    </xdr:to>
    <xdr:sp macro="" textlink="">
      <xdr:nvSpPr>
        <xdr:cNvPr id="683" name="円/楕円 682"/>
        <xdr:cNvSpPr/>
      </xdr:nvSpPr>
      <xdr:spPr>
        <a:xfrm>
          <a:off x="12763500" y="1691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38143</xdr:rowOff>
    </xdr:from>
    <xdr:ext cx="469744" cy="259045"/>
    <xdr:sp macro="" textlink="">
      <xdr:nvSpPr>
        <xdr:cNvPr id="684" name="テキスト ボックス 683"/>
        <xdr:cNvSpPr txBox="1"/>
      </xdr:nvSpPr>
      <xdr:spPr>
        <a:xfrm>
          <a:off x="12579427" y="1701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4" name="テキスト ボックス 70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73406</xdr:rowOff>
    </xdr:from>
    <xdr:to>
      <xdr:col>32</xdr:col>
      <xdr:colOff>186689</xdr:colOff>
      <xdr:row>39</xdr:row>
      <xdr:rowOff>98878</xdr:rowOff>
    </xdr:to>
    <xdr:cxnSp macro="">
      <xdr:nvCxnSpPr>
        <xdr:cNvPr id="710" name="直線コネクタ 709"/>
        <xdr:cNvCxnSpPr/>
      </xdr:nvCxnSpPr>
      <xdr:spPr>
        <a:xfrm flipV="1">
          <a:off x="22159595" y="5216906"/>
          <a:ext cx="1269" cy="1568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20083</xdr:rowOff>
    </xdr:from>
    <xdr:ext cx="469744" cy="259045"/>
    <xdr:sp macro="" textlink="">
      <xdr:nvSpPr>
        <xdr:cNvPr id="713" name="投資及び出資金最大値テキスト"/>
        <xdr:cNvSpPr txBox="1"/>
      </xdr:nvSpPr>
      <xdr:spPr>
        <a:xfrm>
          <a:off x="22212300" y="499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9,606</a:t>
          </a:r>
          <a:endParaRPr kumimoji="1" lang="ja-JP" altLang="en-US" sz="1000" b="1">
            <a:latin typeface="ＭＳ Ｐゴシック"/>
          </a:endParaRPr>
        </a:p>
      </xdr:txBody>
    </xdr:sp>
    <xdr:clientData/>
  </xdr:oneCellAnchor>
  <xdr:twoCellAnchor>
    <xdr:from>
      <xdr:col>32</xdr:col>
      <xdr:colOff>98425</xdr:colOff>
      <xdr:row>30</xdr:row>
      <xdr:rowOff>73406</xdr:rowOff>
    </xdr:from>
    <xdr:to>
      <xdr:col>32</xdr:col>
      <xdr:colOff>276225</xdr:colOff>
      <xdr:row>30</xdr:row>
      <xdr:rowOff>73406</xdr:rowOff>
    </xdr:to>
    <xdr:cxnSp macro="">
      <xdr:nvCxnSpPr>
        <xdr:cNvPr id="714" name="直線コネクタ 713"/>
        <xdr:cNvCxnSpPr/>
      </xdr:nvCxnSpPr>
      <xdr:spPr>
        <a:xfrm>
          <a:off x="22072600" y="521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5" name="直線コネクタ 71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114063</xdr:rowOff>
    </xdr:from>
    <xdr:ext cx="469744" cy="259045"/>
    <xdr:sp macro="" textlink="">
      <xdr:nvSpPr>
        <xdr:cNvPr id="716" name="投資及び出資金平均値テキスト"/>
        <xdr:cNvSpPr txBox="1"/>
      </xdr:nvSpPr>
      <xdr:spPr>
        <a:xfrm>
          <a:off x="22212300" y="6286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91186</xdr:rowOff>
    </xdr:from>
    <xdr:to>
      <xdr:col>32</xdr:col>
      <xdr:colOff>238125</xdr:colOff>
      <xdr:row>38</xdr:row>
      <xdr:rowOff>21336</xdr:rowOff>
    </xdr:to>
    <xdr:sp macro="" textlink="">
      <xdr:nvSpPr>
        <xdr:cNvPr id="717" name="フローチャート : 判断 716"/>
        <xdr:cNvSpPr/>
      </xdr:nvSpPr>
      <xdr:spPr>
        <a:xfrm>
          <a:off x="22110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8" name="直線コネクタ 71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71918</xdr:rowOff>
    </xdr:from>
    <xdr:to>
      <xdr:col>31</xdr:col>
      <xdr:colOff>85725</xdr:colOff>
      <xdr:row>38</xdr:row>
      <xdr:rowOff>2068</xdr:rowOff>
    </xdr:to>
    <xdr:sp macro="" textlink="">
      <xdr:nvSpPr>
        <xdr:cNvPr id="719" name="フローチャート : 判断 718"/>
        <xdr:cNvSpPr/>
      </xdr:nvSpPr>
      <xdr:spPr>
        <a:xfrm>
          <a:off x="21272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18595</xdr:rowOff>
    </xdr:from>
    <xdr:ext cx="469744" cy="259045"/>
    <xdr:sp macro="" textlink="">
      <xdr:nvSpPr>
        <xdr:cNvPr id="720" name="テキスト ボックス 719"/>
        <xdr:cNvSpPr txBox="1"/>
      </xdr:nvSpPr>
      <xdr:spPr>
        <a:xfrm>
          <a:off x="21088427"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77815</xdr:rowOff>
    </xdr:from>
    <xdr:to>
      <xdr:col>29</xdr:col>
      <xdr:colOff>517525</xdr:colOff>
      <xdr:row>39</xdr:row>
      <xdr:rowOff>98878</xdr:rowOff>
    </xdr:to>
    <xdr:cxnSp macro="">
      <xdr:nvCxnSpPr>
        <xdr:cNvPr id="721" name="直線コネクタ 720"/>
        <xdr:cNvCxnSpPr/>
      </xdr:nvCxnSpPr>
      <xdr:spPr>
        <a:xfrm>
          <a:off x="19545300" y="6764365"/>
          <a:ext cx="889000" cy="2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168584</xdr:rowOff>
    </xdr:from>
    <xdr:to>
      <xdr:col>29</xdr:col>
      <xdr:colOff>568325</xdr:colOff>
      <xdr:row>38</xdr:row>
      <xdr:rowOff>98734</xdr:rowOff>
    </xdr:to>
    <xdr:sp macro="" textlink="">
      <xdr:nvSpPr>
        <xdr:cNvPr id="722" name="フローチャート : 判断 721"/>
        <xdr:cNvSpPr/>
      </xdr:nvSpPr>
      <xdr:spPr>
        <a:xfrm>
          <a:off x="20383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115261</xdr:rowOff>
    </xdr:from>
    <xdr:ext cx="469744" cy="259045"/>
    <xdr:sp macro="" textlink="">
      <xdr:nvSpPr>
        <xdr:cNvPr id="723" name="テキスト ボックス 722"/>
        <xdr:cNvSpPr txBox="1"/>
      </xdr:nvSpPr>
      <xdr:spPr>
        <a:xfrm>
          <a:off x="20199427" y="62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77815</xdr:rowOff>
    </xdr:from>
    <xdr:to>
      <xdr:col>28</xdr:col>
      <xdr:colOff>314325</xdr:colOff>
      <xdr:row>39</xdr:row>
      <xdr:rowOff>94797</xdr:rowOff>
    </xdr:to>
    <xdr:cxnSp macro="">
      <xdr:nvCxnSpPr>
        <xdr:cNvPr id="724" name="直線コネクタ 723"/>
        <xdr:cNvCxnSpPr/>
      </xdr:nvCxnSpPr>
      <xdr:spPr>
        <a:xfrm flipV="1">
          <a:off x="18656300" y="6764365"/>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156174</xdr:rowOff>
    </xdr:from>
    <xdr:to>
      <xdr:col>28</xdr:col>
      <xdr:colOff>365125</xdr:colOff>
      <xdr:row>38</xdr:row>
      <xdr:rowOff>86323</xdr:rowOff>
    </xdr:to>
    <xdr:sp macro="" textlink="">
      <xdr:nvSpPr>
        <xdr:cNvPr id="725" name="フローチャート : 判断 724"/>
        <xdr:cNvSpPr/>
      </xdr:nvSpPr>
      <xdr:spPr>
        <a:xfrm>
          <a:off x="19494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102851</xdr:rowOff>
    </xdr:from>
    <xdr:ext cx="469744" cy="259045"/>
    <xdr:sp macro="" textlink="">
      <xdr:nvSpPr>
        <xdr:cNvPr id="726" name="テキスト ボックス 725"/>
        <xdr:cNvSpPr txBox="1"/>
      </xdr:nvSpPr>
      <xdr:spPr>
        <a:xfrm>
          <a:off x="19310427" y="627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162215</xdr:rowOff>
    </xdr:from>
    <xdr:to>
      <xdr:col>27</xdr:col>
      <xdr:colOff>161925</xdr:colOff>
      <xdr:row>38</xdr:row>
      <xdr:rowOff>92365</xdr:rowOff>
    </xdr:to>
    <xdr:sp macro="" textlink="">
      <xdr:nvSpPr>
        <xdr:cNvPr id="727" name="フローチャート : 判断 726"/>
        <xdr:cNvSpPr/>
      </xdr:nvSpPr>
      <xdr:spPr>
        <a:xfrm>
          <a:off x="18605500" y="650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108892</xdr:rowOff>
    </xdr:from>
    <xdr:ext cx="469744" cy="259045"/>
    <xdr:sp macro="" textlink="">
      <xdr:nvSpPr>
        <xdr:cNvPr id="728" name="テキスト ボックス 727"/>
        <xdr:cNvSpPr txBox="1"/>
      </xdr:nvSpPr>
      <xdr:spPr>
        <a:xfrm>
          <a:off x="18421427" y="628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4" name="円/楕円 73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6" name="円/楕円 73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7" name="テキスト ボックス 736"/>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8" name="円/楕円 73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9" name="テキスト ボックス 73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27015</xdr:rowOff>
    </xdr:from>
    <xdr:to>
      <xdr:col>28</xdr:col>
      <xdr:colOff>365125</xdr:colOff>
      <xdr:row>39</xdr:row>
      <xdr:rowOff>128615</xdr:rowOff>
    </xdr:to>
    <xdr:sp macro="" textlink="">
      <xdr:nvSpPr>
        <xdr:cNvPr id="740" name="円/楕円 739"/>
        <xdr:cNvSpPr/>
      </xdr:nvSpPr>
      <xdr:spPr>
        <a:xfrm>
          <a:off x="19494500" y="671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119742</xdr:rowOff>
    </xdr:from>
    <xdr:ext cx="378565" cy="259045"/>
    <xdr:sp macro="" textlink="">
      <xdr:nvSpPr>
        <xdr:cNvPr id="741" name="テキスト ボックス 740"/>
        <xdr:cNvSpPr txBox="1"/>
      </xdr:nvSpPr>
      <xdr:spPr>
        <a:xfrm>
          <a:off x="19356017" y="6806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43997</xdr:rowOff>
    </xdr:from>
    <xdr:to>
      <xdr:col>27</xdr:col>
      <xdr:colOff>161925</xdr:colOff>
      <xdr:row>39</xdr:row>
      <xdr:rowOff>145597</xdr:rowOff>
    </xdr:to>
    <xdr:sp macro="" textlink="">
      <xdr:nvSpPr>
        <xdr:cNvPr id="742" name="円/楕円 741"/>
        <xdr:cNvSpPr/>
      </xdr:nvSpPr>
      <xdr:spPr>
        <a:xfrm>
          <a:off x="18605500" y="673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136724</xdr:rowOff>
    </xdr:from>
    <xdr:ext cx="313932" cy="259045"/>
    <xdr:sp macro="" textlink="">
      <xdr:nvSpPr>
        <xdr:cNvPr id="743" name="テキスト ボックス 742"/>
        <xdr:cNvSpPr txBox="1"/>
      </xdr:nvSpPr>
      <xdr:spPr>
        <a:xfrm>
          <a:off x="18499333" y="68232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1923</xdr:rowOff>
    </xdr:from>
    <xdr:to>
      <xdr:col>32</xdr:col>
      <xdr:colOff>186689</xdr:colOff>
      <xdr:row>58</xdr:row>
      <xdr:rowOff>139174</xdr:rowOff>
    </xdr:to>
    <xdr:cxnSp macro="">
      <xdr:nvCxnSpPr>
        <xdr:cNvPr id="765" name="直線コネクタ 764"/>
        <xdr:cNvCxnSpPr/>
      </xdr:nvCxnSpPr>
      <xdr:spPr>
        <a:xfrm flipV="1">
          <a:off x="22159595" y="8917323"/>
          <a:ext cx="1269" cy="1165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143001</xdr:rowOff>
    </xdr:from>
    <xdr:ext cx="313932" cy="259045"/>
    <xdr:sp macro="" textlink="">
      <xdr:nvSpPr>
        <xdr:cNvPr id="766" name="貸付金最小値テキスト"/>
        <xdr:cNvSpPr txBox="1"/>
      </xdr:nvSpPr>
      <xdr:spPr>
        <a:xfrm>
          <a:off x="22212300" y="10087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32</xdr:col>
      <xdr:colOff>98425</xdr:colOff>
      <xdr:row>58</xdr:row>
      <xdr:rowOff>139174</xdr:rowOff>
    </xdr:from>
    <xdr:to>
      <xdr:col>32</xdr:col>
      <xdr:colOff>276225</xdr:colOff>
      <xdr:row>58</xdr:row>
      <xdr:rowOff>139174</xdr:rowOff>
    </xdr:to>
    <xdr:cxnSp macro="">
      <xdr:nvCxnSpPr>
        <xdr:cNvPr id="767" name="直線コネクタ 766"/>
        <xdr:cNvCxnSpPr/>
      </xdr:nvCxnSpPr>
      <xdr:spPr>
        <a:xfrm>
          <a:off x="22072600" y="1008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120050</xdr:rowOff>
    </xdr:from>
    <xdr:ext cx="534377" cy="259045"/>
    <xdr:sp macro="" textlink="">
      <xdr:nvSpPr>
        <xdr:cNvPr id="768" name="貸付金最大値テキスト"/>
        <xdr:cNvSpPr txBox="1"/>
      </xdr:nvSpPr>
      <xdr:spPr>
        <a:xfrm>
          <a:off x="22212300" y="86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51,027</a:t>
          </a:r>
          <a:endParaRPr kumimoji="1" lang="ja-JP" altLang="en-US" sz="1000" b="1">
            <a:latin typeface="ＭＳ Ｐゴシック"/>
          </a:endParaRPr>
        </a:p>
      </xdr:txBody>
    </xdr:sp>
    <xdr:clientData/>
  </xdr:oneCellAnchor>
  <xdr:twoCellAnchor>
    <xdr:from>
      <xdr:col>32</xdr:col>
      <xdr:colOff>98425</xdr:colOff>
      <xdr:row>52</xdr:row>
      <xdr:rowOff>1923</xdr:rowOff>
    </xdr:from>
    <xdr:to>
      <xdr:col>32</xdr:col>
      <xdr:colOff>276225</xdr:colOff>
      <xdr:row>52</xdr:row>
      <xdr:rowOff>1923</xdr:rowOff>
    </xdr:to>
    <xdr:cxnSp macro="">
      <xdr:nvCxnSpPr>
        <xdr:cNvPr id="769" name="直線コネクタ 768"/>
        <xdr:cNvCxnSpPr/>
      </xdr:nvCxnSpPr>
      <xdr:spPr>
        <a:xfrm>
          <a:off x="22072600" y="891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64239</xdr:rowOff>
    </xdr:from>
    <xdr:to>
      <xdr:col>32</xdr:col>
      <xdr:colOff>187325</xdr:colOff>
      <xdr:row>58</xdr:row>
      <xdr:rowOff>67851</xdr:rowOff>
    </xdr:to>
    <xdr:cxnSp macro="">
      <xdr:nvCxnSpPr>
        <xdr:cNvPr id="770" name="直線コネクタ 769"/>
        <xdr:cNvCxnSpPr/>
      </xdr:nvCxnSpPr>
      <xdr:spPr>
        <a:xfrm flipV="1">
          <a:off x="21323300" y="10008339"/>
          <a:ext cx="8382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101741</xdr:rowOff>
    </xdr:from>
    <xdr:ext cx="469744" cy="259045"/>
    <xdr:sp macro="" textlink="">
      <xdr:nvSpPr>
        <xdr:cNvPr id="771" name="貸付金平均値テキスト"/>
        <xdr:cNvSpPr txBox="1"/>
      </xdr:nvSpPr>
      <xdr:spPr>
        <a:xfrm>
          <a:off x="22212300" y="9702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78864</xdr:rowOff>
    </xdr:from>
    <xdr:to>
      <xdr:col>32</xdr:col>
      <xdr:colOff>238125</xdr:colOff>
      <xdr:row>58</xdr:row>
      <xdr:rowOff>9014</xdr:rowOff>
    </xdr:to>
    <xdr:sp macro="" textlink="">
      <xdr:nvSpPr>
        <xdr:cNvPr id="772" name="フローチャート : 判断 771"/>
        <xdr:cNvSpPr/>
      </xdr:nvSpPr>
      <xdr:spPr>
        <a:xfrm>
          <a:off x="22110700" y="985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62364</xdr:rowOff>
    </xdr:from>
    <xdr:to>
      <xdr:col>31</xdr:col>
      <xdr:colOff>34925</xdr:colOff>
      <xdr:row>58</xdr:row>
      <xdr:rowOff>67851</xdr:rowOff>
    </xdr:to>
    <xdr:cxnSp macro="">
      <xdr:nvCxnSpPr>
        <xdr:cNvPr id="773" name="直線コネクタ 772"/>
        <xdr:cNvCxnSpPr/>
      </xdr:nvCxnSpPr>
      <xdr:spPr>
        <a:xfrm>
          <a:off x="20434300" y="10006464"/>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50541</xdr:rowOff>
    </xdr:from>
    <xdr:to>
      <xdr:col>31</xdr:col>
      <xdr:colOff>85725</xdr:colOff>
      <xdr:row>57</xdr:row>
      <xdr:rowOff>152141</xdr:rowOff>
    </xdr:to>
    <xdr:sp macro="" textlink="">
      <xdr:nvSpPr>
        <xdr:cNvPr id="774" name="フローチャート : 判断 773"/>
        <xdr:cNvSpPr/>
      </xdr:nvSpPr>
      <xdr:spPr>
        <a:xfrm>
          <a:off x="21272500" y="982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168668</xdr:rowOff>
    </xdr:from>
    <xdr:ext cx="469744" cy="259045"/>
    <xdr:sp macro="" textlink="">
      <xdr:nvSpPr>
        <xdr:cNvPr id="775" name="テキスト ボックス 774"/>
        <xdr:cNvSpPr txBox="1"/>
      </xdr:nvSpPr>
      <xdr:spPr>
        <a:xfrm>
          <a:off x="21088427" y="959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58272</xdr:rowOff>
    </xdr:from>
    <xdr:to>
      <xdr:col>29</xdr:col>
      <xdr:colOff>517525</xdr:colOff>
      <xdr:row>58</xdr:row>
      <xdr:rowOff>62364</xdr:rowOff>
    </xdr:to>
    <xdr:cxnSp macro="">
      <xdr:nvCxnSpPr>
        <xdr:cNvPr id="776" name="直線コネクタ 775"/>
        <xdr:cNvCxnSpPr/>
      </xdr:nvCxnSpPr>
      <xdr:spPr>
        <a:xfrm>
          <a:off x="19545300" y="10002372"/>
          <a:ext cx="889000" cy="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35796</xdr:rowOff>
    </xdr:from>
    <xdr:to>
      <xdr:col>29</xdr:col>
      <xdr:colOff>568325</xdr:colOff>
      <xdr:row>57</xdr:row>
      <xdr:rowOff>137396</xdr:rowOff>
    </xdr:to>
    <xdr:sp macro="" textlink="">
      <xdr:nvSpPr>
        <xdr:cNvPr id="777" name="フローチャート : 判断 776"/>
        <xdr:cNvSpPr/>
      </xdr:nvSpPr>
      <xdr:spPr>
        <a:xfrm>
          <a:off x="20383500" y="980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153923</xdr:rowOff>
    </xdr:from>
    <xdr:ext cx="469744" cy="259045"/>
    <xdr:sp macro="" textlink="">
      <xdr:nvSpPr>
        <xdr:cNvPr id="778" name="テキスト ボックス 777"/>
        <xdr:cNvSpPr txBox="1"/>
      </xdr:nvSpPr>
      <xdr:spPr>
        <a:xfrm>
          <a:off x="20199427" y="958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50317</xdr:rowOff>
    </xdr:from>
    <xdr:to>
      <xdr:col>28</xdr:col>
      <xdr:colOff>314325</xdr:colOff>
      <xdr:row>58</xdr:row>
      <xdr:rowOff>58272</xdr:rowOff>
    </xdr:to>
    <xdr:cxnSp macro="">
      <xdr:nvCxnSpPr>
        <xdr:cNvPr id="779" name="直線コネクタ 778"/>
        <xdr:cNvCxnSpPr/>
      </xdr:nvCxnSpPr>
      <xdr:spPr>
        <a:xfrm>
          <a:off x="18656300" y="9994417"/>
          <a:ext cx="8890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16251</xdr:rowOff>
    </xdr:from>
    <xdr:to>
      <xdr:col>28</xdr:col>
      <xdr:colOff>365125</xdr:colOff>
      <xdr:row>57</xdr:row>
      <xdr:rowOff>117851</xdr:rowOff>
    </xdr:to>
    <xdr:sp macro="" textlink="">
      <xdr:nvSpPr>
        <xdr:cNvPr id="780" name="フローチャート : 判断 779"/>
        <xdr:cNvSpPr/>
      </xdr:nvSpPr>
      <xdr:spPr>
        <a:xfrm>
          <a:off x="19494500" y="978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134378</xdr:rowOff>
    </xdr:from>
    <xdr:ext cx="534377" cy="259045"/>
    <xdr:sp macro="" textlink="">
      <xdr:nvSpPr>
        <xdr:cNvPr id="781" name="テキスト ボックス 780"/>
        <xdr:cNvSpPr txBox="1"/>
      </xdr:nvSpPr>
      <xdr:spPr>
        <a:xfrm>
          <a:off x="19278111" y="956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161595</xdr:rowOff>
    </xdr:from>
    <xdr:to>
      <xdr:col>27</xdr:col>
      <xdr:colOff>161925</xdr:colOff>
      <xdr:row>57</xdr:row>
      <xdr:rowOff>91745</xdr:rowOff>
    </xdr:to>
    <xdr:sp macro="" textlink="">
      <xdr:nvSpPr>
        <xdr:cNvPr id="782" name="フローチャート : 判断 781"/>
        <xdr:cNvSpPr/>
      </xdr:nvSpPr>
      <xdr:spPr>
        <a:xfrm>
          <a:off x="18605500" y="97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108272</xdr:rowOff>
    </xdr:from>
    <xdr:ext cx="534377" cy="259045"/>
    <xdr:sp macro="" textlink="">
      <xdr:nvSpPr>
        <xdr:cNvPr id="783" name="テキスト ボックス 782"/>
        <xdr:cNvSpPr txBox="1"/>
      </xdr:nvSpPr>
      <xdr:spPr>
        <a:xfrm>
          <a:off x="18389111" y="953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13439</xdr:rowOff>
    </xdr:from>
    <xdr:to>
      <xdr:col>32</xdr:col>
      <xdr:colOff>238125</xdr:colOff>
      <xdr:row>58</xdr:row>
      <xdr:rowOff>115039</xdr:rowOff>
    </xdr:to>
    <xdr:sp macro="" textlink="">
      <xdr:nvSpPr>
        <xdr:cNvPr id="789" name="円/楕円 788"/>
        <xdr:cNvSpPr/>
      </xdr:nvSpPr>
      <xdr:spPr>
        <a:xfrm>
          <a:off x="22110700" y="995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99816</xdr:rowOff>
    </xdr:from>
    <xdr:ext cx="469744" cy="259045"/>
    <xdr:sp macro="" textlink="">
      <xdr:nvSpPr>
        <xdr:cNvPr id="790" name="貸付金該当値テキスト"/>
        <xdr:cNvSpPr txBox="1"/>
      </xdr:nvSpPr>
      <xdr:spPr>
        <a:xfrm>
          <a:off x="22212300" y="987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17051</xdr:rowOff>
    </xdr:from>
    <xdr:to>
      <xdr:col>31</xdr:col>
      <xdr:colOff>85725</xdr:colOff>
      <xdr:row>58</xdr:row>
      <xdr:rowOff>118651</xdr:rowOff>
    </xdr:to>
    <xdr:sp macro="" textlink="">
      <xdr:nvSpPr>
        <xdr:cNvPr id="791" name="円/楕円 790"/>
        <xdr:cNvSpPr/>
      </xdr:nvSpPr>
      <xdr:spPr>
        <a:xfrm>
          <a:off x="21272500" y="996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109778</xdr:rowOff>
    </xdr:from>
    <xdr:ext cx="469744" cy="259045"/>
    <xdr:sp macro="" textlink="">
      <xdr:nvSpPr>
        <xdr:cNvPr id="792" name="テキスト ボックス 791"/>
        <xdr:cNvSpPr txBox="1"/>
      </xdr:nvSpPr>
      <xdr:spPr>
        <a:xfrm>
          <a:off x="21088427" y="100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11564</xdr:rowOff>
    </xdr:from>
    <xdr:to>
      <xdr:col>29</xdr:col>
      <xdr:colOff>568325</xdr:colOff>
      <xdr:row>58</xdr:row>
      <xdr:rowOff>113164</xdr:rowOff>
    </xdr:to>
    <xdr:sp macro="" textlink="">
      <xdr:nvSpPr>
        <xdr:cNvPr id="793" name="円/楕円 792"/>
        <xdr:cNvSpPr/>
      </xdr:nvSpPr>
      <xdr:spPr>
        <a:xfrm>
          <a:off x="20383500" y="995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104291</xdr:rowOff>
    </xdr:from>
    <xdr:ext cx="469744" cy="259045"/>
    <xdr:sp macro="" textlink="">
      <xdr:nvSpPr>
        <xdr:cNvPr id="794" name="テキスト ボックス 793"/>
        <xdr:cNvSpPr txBox="1"/>
      </xdr:nvSpPr>
      <xdr:spPr>
        <a:xfrm>
          <a:off x="20199427" y="1004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7472</xdr:rowOff>
    </xdr:from>
    <xdr:to>
      <xdr:col>28</xdr:col>
      <xdr:colOff>365125</xdr:colOff>
      <xdr:row>58</xdr:row>
      <xdr:rowOff>109072</xdr:rowOff>
    </xdr:to>
    <xdr:sp macro="" textlink="">
      <xdr:nvSpPr>
        <xdr:cNvPr id="795" name="円/楕円 794"/>
        <xdr:cNvSpPr/>
      </xdr:nvSpPr>
      <xdr:spPr>
        <a:xfrm>
          <a:off x="19494500" y="995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100199</xdr:rowOff>
    </xdr:from>
    <xdr:ext cx="469744" cy="259045"/>
    <xdr:sp macro="" textlink="">
      <xdr:nvSpPr>
        <xdr:cNvPr id="796" name="テキスト ボックス 795"/>
        <xdr:cNvSpPr txBox="1"/>
      </xdr:nvSpPr>
      <xdr:spPr>
        <a:xfrm>
          <a:off x="19310427" y="1004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3,562</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170967</xdr:rowOff>
    </xdr:from>
    <xdr:to>
      <xdr:col>27</xdr:col>
      <xdr:colOff>161925</xdr:colOff>
      <xdr:row>58</xdr:row>
      <xdr:rowOff>101117</xdr:rowOff>
    </xdr:to>
    <xdr:sp macro="" textlink="">
      <xdr:nvSpPr>
        <xdr:cNvPr id="797" name="円/楕円 796"/>
        <xdr:cNvSpPr/>
      </xdr:nvSpPr>
      <xdr:spPr>
        <a:xfrm>
          <a:off x="18605500" y="994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92244</xdr:rowOff>
    </xdr:from>
    <xdr:ext cx="469744" cy="259045"/>
    <xdr:sp macro="" textlink="">
      <xdr:nvSpPr>
        <xdr:cNvPr id="798" name="テキスト ボックス 797"/>
        <xdr:cNvSpPr txBox="1"/>
      </xdr:nvSpPr>
      <xdr:spPr>
        <a:xfrm>
          <a:off x="18421427" y="1003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9" name="テキスト ボックス 80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1" name="テキスト ボックス 81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3" name="テキスト ボックス 81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5" name="テキスト ボックス 81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7" name="テキスト ボックス 81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19" name="テキスト ボックス 81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1" name="テキスト ボックス 82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6541</xdr:rowOff>
    </xdr:from>
    <xdr:to>
      <xdr:col>32</xdr:col>
      <xdr:colOff>186689</xdr:colOff>
      <xdr:row>78</xdr:row>
      <xdr:rowOff>36945</xdr:rowOff>
    </xdr:to>
    <xdr:cxnSp macro="">
      <xdr:nvCxnSpPr>
        <xdr:cNvPr id="823" name="直線コネクタ 822"/>
        <xdr:cNvCxnSpPr/>
      </xdr:nvCxnSpPr>
      <xdr:spPr>
        <a:xfrm flipV="1">
          <a:off x="22159595" y="12008041"/>
          <a:ext cx="1269" cy="1402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40772</xdr:rowOff>
    </xdr:from>
    <xdr:ext cx="534377" cy="259045"/>
    <xdr:sp macro="" textlink="">
      <xdr:nvSpPr>
        <xdr:cNvPr id="824" name="繰出金最小値テキスト"/>
        <xdr:cNvSpPr txBox="1"/>
      </xdr:nvSpPr>
      <xdr:spPr>
        <a:xfrm>
          <a:off x="22212300" y="1341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24,697</a:t>
          </a:r>
          <a:endParaRPr kumimoji="1" lang="ja-JP" altLang="en-US" sz="1000" b="1">
            <a:latin typeface="ＭＳ Ｐゴシック"/>
          </a:endParaRPr>
        </a:p>
      </xdr:txBody>
    </xdr:sp>
    <xdr:clientData/>
  </xdr:oneCellAnchor>
  <xdr:twoCellAnchor>
    <xdr:from>
      <xdr:col>32</xdr:col>
      <xdr:colOff>98425</xdr:colOff>
      <xdr:row>78</xdr:row>
      <xdr:rowOff>36945</xdr:rowOff>
    </xdr:from>
    <xdr:to>
      <xdr:col>32</xdr:col>
      <xdr:colOff>276225</xdr:colOff>
      <xdr:row>78</xdr:row>
      <xdr:rowOff>36945</xdr:rowOff>
    </xdr:to>
    <xdr:cxnSp macro="">
      <xdr:nvCxnSpPr>
        <xdr:cNvPr id="825" name="直線コネクタ 824"/>
        <xdr:cNvCxnSpPr/>
      </xdr:nvCxnSpPr>
      <xdr:spPr>
        <a:xfrm>
          <a:off x="22072600" y="13410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124668</xdr:rowOff>
    </xdr:from>
    <xdr:ext cx="534377" cy="259045"/>
    <xdr:sp macro="" textlink="">
      <xdr:nvSpPr>
        <xdr:cNvPr id="826" name="繰出金最大値テキスト"/>
        <xdr:cNvSpPr txBox="1"/>
      </xdr:nvSpPr>
      <xdr:spPr>
        <a:xfrm>
          <a:off x="22212300" y="1178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61,495</a:t>
          </a:r>
          <a:endParaRPr kumimoji="1" lang="ja-JP" altLang="en-US" sz="1000" b="1">
            <a:latin typeface="ＭＳ Ｐゴシック"/>
          </a:endParaRPr>
        </a:p>
      </xdr:txBody>
    </xdr:sp>
    <xdr:clientData/>
  </xdr:oneCellAnchor>
  <xdr:twoCellAnchor>
    <xdr:from>
      <xdr:col>32</xdr:col>
      <xdr:colOff>98425</xdr:colOff>
      <xdr:row>70</xdr:row>
      <xdr:rowOff>6541</xdr:rowOff>
    </xdr:from>
    <xdr:to>
      <xdr:col>32</xdr:col>
      <xdr:colOff>276225</xdr:colOff>
      <xdr:row>70</xdr:row>
      <xdr:rowOff>6541</xdr:rowOff>
    </xdr:to>
    <xdr:cxnSp macro="">
      <xdr:nvCxnSpPr>
        <xdr:cNvPr id="827" name="直線コネクタ 826"/>
        <xdr:cNvCxnSpPr/>
      </xdr:nvCxnSpPr>
      <xdr:spPr>
        <a:xfrm>
          <a:off x="22072600" y="1200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111201</xdr:rowOff>
    </xdr:from>
    <xdr:to>
      <xdr:col>32</xdr:col>
      <xdr:colOff>187325</xdr:colOff>
      <xdr:row>77</xdr:row>
      <xdr:rowOff>54051</xdr:rowOff>
    </xdr:to>
    <xdr:cxnSp macro="">
      <xdr:nvCxnSpPr>
        <xdr:cNvPr id="828" name="直線コネクタ 827"/>
        <xdr:cNvCxnSpPr/>
      </xdr:nvCxnSpPr>
      <xdr:spPr>
        <a:xfrm flipV="1">
          <a:off x="21323300" y="13141401"/>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88040</xdr:rowOff>
    </xdr:from>
    <xdr:ext cx="534377" cy="259045"/>
    <xdr:sp macro="" textlink="">
      <xdr:nvSpPr>
        <xdr:cNvPr id="829" name="繰出金平均値テキスト"/>
        <xdr:cNvSpPr txBox="1"/>
      </xdr:nvSpPr>
      <xdr:spPr>
        <a:xfrm>
          <a:off x="22212300" y="12775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65163</xdr:rowOff>
    </xdr:from>
    <xdr:to>
      <xdr:col>32</xdr:col>
      <xdr:colOff>238125</xdr:colOff>
      <xdr:row>75</xdr:row>
      <xdr:rowOff>166763</xdr:rowOff>
    </xdr:to>
    <xdr:sp macro="" textlink="">
      <xdr:nvSpPr>
        <xdr:cNvPr id="830" name="フローチャート : 判断 829"/>
        <xdr:cNvSpPr/>
      </xdr:nvSpPr>
      <xdr:spPr>
        <a:xfrm>
          <a:off x="221107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35192</xdr:rowOff>
    </xdr:from>
    <xdr:to>
      <xdr:col>31</xdr:col>
      <xdr:colOff>34925</xdr:colOff>
      <xdr:row>77</xdr:row>
      <xdr:rowOff>54051</xdr:rowOff>
    </xdr:to>
    <xdr:cxnSp macro="">
      <xdr:nvCxnSpPr>
        <xdr:cNvPr id="831" name="直線コネクタ 830"/>
        <xdr:cNvCxnSpPr/>
      </xdr:nvCxnSpPr>
      <xdr:spPr>
        <a:xfrm>
          <a:off x="20434300" y="13065392"/>
          <a:ext cx="889000" cy="19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160680</xdr:rowOff>
    </xdr:from>
    <xdr:to>
      <xdr:col>31</xdr:col>
      <xdr:colOff>85725</xdr:colOff>
      <xdr:row>76</xdr:row>
      <xdr:rowOff>90830</xdr:rowOff>
    </xdr:to>
    <xdr:sp macro="" textlink="">
      <xdr:nvSpPr>
        <xdr:cNvPr id="832" name="フローチャート : 判断 831"/>
        <xdr:cNvSpPr/>
      </xdr:nvSpPr>
      <xdr:spPr>
        <a:xfrm>
          <a:off x="21272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107357</xdr:rowOff>
    </xdr:from>
    <xdr:ext cx="534377" cy="259045"/>
    <xdr:sp macro="" textlink="">
      <xdr:nvSpPr>
        <xdr:cNvPr id="833" name="テキスト ボックス 832"/>
        <xdr:cNvSpPr txBox="1"/>
      </xdr:nvSpPr>
      <xdr:spPr>
        <a:xfrm>
          <a:off x="21056111" y="1279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112878</xdr:rowOff>
    </xdr:from>
    <xdr:to>
      <xdr:col>29</xdr:col>
      <xdr:colOff>517525</xdr:colOff>
      <xdr:row>76</xdr:row>
      <xdr:rowOff>35192</xdr:rowOff>
    </xdr:to>
    <xdr:cxnSp macro="">
      <xdr:nvCxnSpPr>
        <xdr:cNvPr id="834" name="直線コネクタ 833"/>
        <xdr:cNvCxnSpPr/>
      </xdr:nvCxnSpPr>
      <xdr:spPr>
        <a:xfrm>
          <a:off x="19545300" y="12971628"/>
          <a:ext cx="889000" cy="9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25615</xdr:rowOff>
    </xdr:from>
    <xdr:to>
      <xdr:col>29</xdr:col>
      <xdr:colOff>568325</xdr:colOff>
      <xdr:row>76</xdr:row>
      <xdr:rowOff>127215</xdr:rowOff>
    </xdr:to>
    <xdr:sp macro="" textlink="">
      <xdr:nvSpPr>
        <xdr:cNvPr id="835" name="フローチャート : 判断 834"/>
        <xdr:cNvSpPr/>
      </xdr:nvSpPr>
      <xdr:spPr>
        <a:xfrm>
          <a:off x="20383500" y="1305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118342</xdr:rowOff>
    </xdr:from>
    <xdr:ext cx="534377" cy="259045"/>
    <xdr:sp macro="" textlink="">
      <xdr:nvSpPr>
        <xdr:cNvPr id="836" name="テキスト ボックス 835"/>
        <xdr:cNvSpPr txBox="1"/>
      </xdr:nvSpPr>
      <xdr:spPr>
        <a:xfrm>
          <a:off x="20167111" y="1314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112878</xdr:rowOff>
    </xdr:from>
    <xdr:to>
      <xdr:col>28</xdr:col>
      <xdr:colOff>314325</xdr:colOff>
      <xdr:row>75</xdr:row>
      <xdr:rowOff>141377</xdr:rowOff>
    </xdr:to>
    <xdr:cxnSp macro="">
      <xdr:nvCxnSpPr>
        <xdr:cNvPr id="837" name="直線コネクタ 836"/>
        <xdr:cNvCxnSpPr/>
      </xdr:nvCxnSpPr>
      <xdr:spPr>
        <a:xfrm flipV="1">
          <a:off x="18656300" y="12971628"/>
          <a:ext cx="889000" cy="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40818</xdr:rowOff>
    </xdr:from>
    <xdr:to>
      <xdr:col>28</xdr:col>
      <xdr:colOff>365125</xdr:colOff>
      <xdr:row>76</xdr:row>
      <xdr:rowOff>142418</xdr:rowOff>
    </xdr:to>
    <xdr:sp macro="" textlink="">
      <xdr:nvSpPr>
        <xdr:cNvPr id="838" name="フローチャート : 判断 837"/>
        <xdr:cNvSpPr/>
      </xdr:nvSpPr>
      <xdr:spPr>
        <a:xfrm>
          <a:off x="19494500" y="1307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133545</xdr:rowOff>
    </xdr:from>
    <xdr:ext cx="534377" cy="259045"/>
    <xdr:sp macro="" textlink="">
      <xdr:nvSpPr>
        <xdr:cNvPr id="839" name="テキスト ボックス 838"/>
        <xdr:cNvSpPr txBox="1"/>
      </xdr:nvSpPr>
      <xdr:spPr>
        <a:xfrm>
          <a:off x="19278111" y="1316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40932</xdr:rowOff>
    </xdr:from>
    <xdr:to>
      <xdr:col>27</xdr:col>
      <xdr:colOff>161925</xdr:colOff>
      <xdr:row>76</xdr:row>
      <xdr:rowOff>142532</xdr:rowOff>
    </xdr:to>
    <xdr:sp macro="" textlink="">
      <xdr:nvSpPr>
        <xdr:cNvPr id="840" name="フローチャート : 判断 839"/>
        <xdr:cNvSpPr/>
      </xdr:nvSpPr>
      <xdr:spPr>
        <a:xfrm>
          <a:off x="18605500" y="130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133659</xdr:rowOff>
    </xdr:from>
    <xdr:ext cx="534377" cy="259045"/>
    <xdr:sp macro="" textlink="">
      <xdr:nvSpPr>
        <xdr:cNvPr id="841" name="テキスト ボックス 840"/>
        <xdr:cNvSpPr txBox="1"/>
      </xdr:nvSpPr>
      <xdr:spPr>
        <a:xfrm>
          <a:off x="18389111" y="1316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60401</xdr:rowOff>
    </xdr:from>
    <xdr:to>
      <xdr:col>32</xdr:col>
      <xdr:colOff>238125</xdr:colOff>
      <xdr:row>76</xdr:row>
      <xdr:rowOff>162001</xdr:rowOff>
    </xdr:to>
    <xdr:sp macro="" textlink="">
      <xdr:nvSpPr>
        <xdr:cNvPr id="847" name="円/楕円 846"/>
        <xdr:cNvSpPr/>
      </xdr:nvSpPr>
      <xdr:spPr>
        <a:xfrm>
          <a:off x="22110700" y="1309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38828</xdr:rowOff>
    </xdr:from>
    <xdr:ext cx="534377" cy="259045"/>
    <xdr:sp macro="" textlink="">
      <xdr:nvSpPr>
        <xdr:cNvPr id="848" name="繰出金該当値テキスト"/>
        <xdr:cNvSpPr txBox="1"/>
      </xdr:nvSpPr>
      <xdr:spPr>
        <a:xfrm>
          <a:off x="22212300" y="1306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31,748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3251</xdr:rowOff>
    </xdr:from>
    <xdr:to>
      <xdr:col>31</xdr:col>
      <xdr:colOff>85725</xdr:colOff>
      <xdr:row>77</xdr:row>
      <xdr:rowOff>104851</xdr:rowOff>
    </xdr:to>
    <xdr:sp macro="" textlink="">
      <xdr:nvSpPr>
        <xdr:cNvPr id="849" name="円/楕円 848"/>
        <xdr:cNvSpPr/>
      </xdr:nvSpPr>
      <xdr:spPr>
        <a:xfrm>
          <a:off x="21272500" y="1320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95978</xdr:rowOff>
    </xdr:from>
    <xdr:ext cx="534377" cy="259045"/>
    <xdr:sp macro="" textlink="">
      <xdr:nvSpPr>
        <xdr:cNvPr id="850" name="テキスト ボックス 849"/>
        <xdr:cNvSpPr txBox="1"/>
      </xdr:nvSpPr>
      <xdr:spPr>
        <a:xfrm>
          <a:off x="21056111" y="1329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28,748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155842</xdr:rowOff>
    </xdr:from>
    <xdr:to>
      <xdr:col>29</xdr:col>
      <xdr:colOff>568325</xdr:colOff>
      <xdr:row>76</xdr:row>
      <xdr:rowOff>85992</xdr:rowOff>
    </xdr:to>
    <xdr:sp macro="" textlink="">
      <xdr:nvSpPr>
        <xdr:cNvPr id="851" name="円/楕円 850"/>
        <xdr:cNvSpPr/>
      </xdr:nvSpPr>
      <xdr:spPr>
        <a:xfrm>
          <a:off x="20383500" y="1301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102519</xdr:rowOff>
    </xdr:from>
    <xdr:ext cx="534377" cy="259045"/>
    <xdr:sp macro="" textlink="">
      <xdr:nvSpPr>
        <xdr:cNvPr id="852" name="テキスト ボックス 851"/>
        <xdr:cNvSpPr txBox="1"/>
      </xdr:nvSpPr>
      <xdr:spPr>
        <a:xfrm>
          <a:off x="20167111" y="1278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33,743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62078</xdr:rowOff>
    </xdr:from>
    <xdr:to>
      <xdr:col>28</xdr:col>
      <xdr:colOff>365125</xdr:colOff>
      <xdr:row>75</xdr:row>
      <xdr:rowOff>163677</xdr:rowOff>
    </xdr:to>
    <xdr:sp macro="" textlink="">
      <xdr:nvSpPr>
        <xdr:cNvPr id="853" name="円/楕円 852"/>
        <xdr:cNvSpPr/>
      </xdr:nvSpPr>
      <xdr:spPr>
        <a:xfrm>
          <a:off x="19494500" y="129208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8755</xdr:rowOff>
    </xdr:from>
    <xdr:ext cx="534377" cy="259045"/>
    <xdr:sp macro="" textlink="">
      <xdr:nvSpPr>
        <xdr:cNvPr id="854" name="テキスト ボックス 853"/>
        <xdr:cNvSpPr txBox="1"/>
      </xdr:nvSpPr>
      <xdr:spPr>
        <a:xfrm>
          <a:off x="19278111" y="1269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36,204</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90577</xdr:rowOff>
    </xdr:from>
    <xdr:to>
      <xdr:col>27</xdr:col>
      <xdr:colOff>161925</xdr:colOff>
      <xdr:row>76</xdr:row>
      <xdr:rowOff>20727</xdr:rowOff>
    </xdr:to>
    <xdr:sp macro="" textlink="">
      <xdr:nvSpPr>
        <xdr:cNvPr id="855" name="円/楕円 854"/>
        <xdr:cNvSpPr/>
      </xdr:nvSpPr>
      <xdr:spPr>
        <a:xfrm>
          <a:off x="18605500" y="1294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37254</xdr:rowOff>
    </xdr:from>
    <xdr:ext cx="534377" cy="259045"/>
    <xdr:sp macro="" textlink="">
      <xdr:nvSpPr>
        <xdr:cNvPr id="856" name="テキスト ボックス 855"/>
        <xdr:cNvSpPr txBox="1"/>
      </xdr:nvSpPr>
      <xdr:spPr>
        <a:xfrm>
          <a:off x="18389111" y="1272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歳出決算総額は、住民１人あたり３４７千円となっている。主な構成項目の一つの人件費は６６千円と類似団体と比較しても高止まりになっており、</a:t>
          </a:r>
          <a:r>
            <a:rPr kumimoji="1" lang="ja-JP" altLang="ja-JP" sz="1300">
              <a:solidFill>
                <a:schemeClr val="dk1"/>
              </a:solidFill>
              <a:effectLst/>
              <a:latin typeface="+mn-lt"/>
              <a:ea typeface="+mn-ea"/>
              <a:cs typeface="+mn-cs"/>
            </a:rPr>
            <a:t>ごみ収集業務・保育所・幼稚園等を直営で行っていることにより、職員数が類似団体と比較して多くなっており人件費が高水準にあることが、その主な要因である。</a:t>
          </a:r>
          <a:endParaRPr lang="ja-JP" altLang="ja-JP" sz="1300">
            <a:effectLst/>
          </a:endParaRPr>
        </a:p>
        <a:p>
          <a:r>
            <a:rPr kumimoji="1" lang="ja-JP" altLang="en-US" sz="1300">
              <a:latin typeface="ＭＳ Ｐゴシック"/>
            </a:rPr>
            <a:t>　また、公債費も削減に努め、前年度より減ってはいるものの、</a:t>
          </a:r>
          <a:r>
            <a:rPr kumimoji="1" lang="ja-JP" altLang="en-US" sz="1300">
              <a:solidFill>
                <a:schemeClr val="dk1"/>
              </a:solidFill>
              <a:effectLst/>
              <a:latin typeface="+mn-lt"/>
              <a:ea typeface="+mn-ea"/>
              <a:cs typeface="+mn-cs"/>
            </a:rPr>
            <a:t>類似団体と比較しても高止まりになっており、引き続いての改善が必要になっている。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奈良県奈良市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362,074
359,176
276.94
127,501,409
125,624,799
1,752,138
75,017,802
212,816,631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171.5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19413</xdr:rowOff>
    </xdr:from>
    <xdr:to>
      <xdr:col>6</xdr:col>
      <xdr:colOff>510540</xdr:colOff>
      <xdr:row>38</xdr:row>
      <xdr:rowOff>58057</xdr:rowOff>
    </xdr:to>
    <xdr:cxnSp macro="">
      <xdr:nvCxnSpPr>
        <xdr:cNvPr id="58" name="直線コネクタ 57"/>
        <xdr:cNvCxnSpPr/>
      </xdr:nvCxnSpPr>
      <xdr:spPr>
        <a:xfrm flipV="1">
          <a:off x="4633595" y="5334363"/>
          <a:ext cx="1270" cy="123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61884</xdr:rowOff>
    </xdr:from>
    <xdr:ext cx="469744" cy="259045"/>
    <xdr:sp macro="" textlink="">
      <xdr:nvSpPr>
        <xdr:cNvPr id="59" name="議会費最小値テキスト"/>
        <xdr:cNvSpPr txBox="1"/>
      </xdr:nvSpPr>
      <xdr:spPr>
        <a:xfrm>
          <a:off x="4686300"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1,395</a:t>
          </a:r>
          <a:endParaRPr kumimoji="1" lang="ja-JP" altLang="en-US" sz="1000" b="1">
            <a:latin typeface="ＭＳ Ｐゴシック"/>
          </a:endParaRPr>
        </a:p>
      </xdr:txBody>
    </xdr:sp>
    <xdr:clientData/>
  </xdr:oneCellAnchor>
  <xdr:twoCellAnchor>
    <xdr:from>
      <xdr:col>6</xdr:col>
      <xdr:colOff>422275</xdr:colOff>
      <xdr:row>38</xdr:row>
      <xdr:rowOff>58057</xdr:rowOff>
    </xdr:from>
    <xdr:to>
      <xdr:col>6</xdr:col>
      <xdr:colOff>600075</xdr:colOff>
      <xdr:row>38</xdr:row>
      <xdr:rowOff>58057</xdr:rowOff>
    </xdr:to>
    <xdr:cxnSp macro="">
      <xdr:nvCxnSpPr>
        <xdr:cNvPr id="60" name="直線コネクタ 59"/>
        <xdr:cNvCxnSpPr/>
      </xdr:nvCxnSpPr>
      <xdr:spPr>
        <a:xfrm>
          <a:off x="4546600" y="657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137540</xdr:rowOff>
    </xdr:from>
    <xdr:ext cx="469744" cy="259045"/>
    <xdr:sp macro="" textlink="">
      <xdr:nvSpPr>
        <xdr:cNvPr id="61" name="議会費最大値テキスト"/>
        <xdr:cNvSpPr txBox="1"/>
      </xdr:nvSpPr>
      <xdr:spPr>
        <a:xfrm>
          <a:off x="4686300" y="510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2,533</a:t>
          </a:r>
          <a:endParaRPr kumimoji="1" lang="ja-JP" altLang="en-US" sz="1000" b="1">
            <a:latin typeface="ＭＳ Ｐゴシック"/>
          </a:endParaRPr>
        </a:p>
      </xdr:txBody>
    </xdr:sp>
    <xdr:clientData/>
  </xdr:oneCellAnchor>
  <xdr:twoCellAnchor>
    <xdr:from>
      <xdr:col>6</xdr:col>
      <xdr:colOff>422275</xdr:colOff>
      <xdr:row>31</xdr:row>
      <xdr:rowOff>19413</xdr:rowOff>
    </xdr:from>
    <xdr:to>
      <xdr:col>6</xdr:col>
      <xdr:colOff>600075</xdr:colOff>
      <xdr:row>31</xdr:row>
      <xdr:rowOff>19413</xdr:rowOff>
    </xdr:to>
    <xdr:cxnSp macro="">
      <xdr:nvCxnSpPr>
        <xdr:cNvPr id="62" name="直線コネクタ 61"/>
        <xdr:cNvCxnSpPr/>
      </xdr:nvCxnSpPr>
      <xdr:spPr>
        <a:xfrm>
          <a:off x="4546600" y="53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7983</xdr:rowOff>
    </xdr:from>
    <xdr:to>
      <xdr:col>6</xdr:col>
      <xdr:colOff>511175</xdr:colOff>
      <xdr:row>34</xdr:row>
      <xdr:rowOff>88537</xdr:rowOff>
    </xdr:to>
    <xdr:cxnSp macro="">
      <xdr:nvCxnSpPr>
        <xdr:cNvPr id="63" name="直線コネクタ 62"/>
        <xdr:cNvCxnSpPr/>
      </xdr:nvCxnSpPr>
      <xdr:spPr>
        <a:xfrm flipV="1">
          <a:off x="3797300" y="5837283"/>
          <a:ext cx="838200" cy="8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30316</xdr:rowOff>
    </xdr:from>
    <xdr:ext cx="469744" cy="259045"/>
    <xdr:sp macro="" textlink="">
      <xdr:nvSpPr>
        <xdr:cNvPr id="64" name="議会費平均値テキスト"/>
        <xdr:cNvSpPr txBox="1"/>
      </xdr:nvSpPr>
      <xdr:spPr>
        <a:xfrm>
          <a:off x="4686300" y="5859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51889</xdr:rowOff>
    </xdr:from>
    <xdr:to>
      <xdr:col>6</xdr:col>
      <xdr:colOff>561975</xdr:colOff>
      <xdr:row>34</xdr:row>
      <xdr:rowOff>153489</xdr:rowOff>
    </xdr:to>
    <xdr:sp macro="" textlink="">
      <xdr:nvSpPr>
        <xdr:cNvPr id="65" name="フローチャート : 判断 64"/>
        <xdr:cNvSpPr/>
      </xdr:nvSpPr>
      <xdr:spPr>
        <a:xfrm>
          <a:off x="45847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88537</xdr:rowOff>
    </xdr:from>
    <xdr:to>
      <xdr:col>5</xdr:col>
      <xdr:colOff>358775</xdr:colOff>
      <xdr:row>35</xdr:row>
      <xdr:rowOff>56424</xdr:rowOff>
    </xdr:to>
    <xdr:cxnSp macro="">
      <xdr:nvCxnSpPr>
        <xdr:cNvPr id="66" name="直線コネクタ 65"/>
        <xdr:cNvCxnSpPr/>
      </xdr:nvCxnSpPr>
      <xdr:spPr>
        <a:xfrm flipV="1">
          <a:off x="2908300" y="5917837"/>
          <a:ext cx="889000" cy="13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93254</xdr:rowOff>
    </xdr:from>
    <xdr:to>
      <xdr:col>5</xdr:col>
      <xdr:colOff>409575</xdr:colOff>
      <xdr:row>35</xdr:row>
      <xdr:rowOff>23404</xdr:rowOff>
    </xdr:to>
    <xdr:sp macro="" textlink="">
      <xdr:nvSpPr>
        <xdr:cNvPr id="67" name="フローチャート : 判断 66"/>
        <xdr:cNvSpPr/>
      </xdr:nvSpPr>
      <xdr:spPr>
        <a:xfrm>
          <a:off x="3746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14531</xdr:rowOff>
    </xdr:from>
    <xdr:ext cx="469744" cy="259045"/>
    <xdr:sp macro="" textlink="">
      <xdr:nvSpPr>
        <xdr:cNvPr id="68" name="テキスト ボックス 67"/>
        <xdr:cNvSpPr txBox="1"/>
      </xdr:nvSpPr>
      <xdr:spPr>
        <a:xfrm>
          <a:off x="3562427"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136434</xdr:rowOff>
    </xdr:from>
    <xdr:to>
      <xdr:col>4</xdr:col>
      <xdr:colOff>155575</xdr:colOff>
      <xdr:row>35</xdr:row>
      <xdr:rowOff>56424</xdr:rowOff>
    </xdr:to>
    <xdr:cxnSp macro="">
      <xdr:nvCxnSpPr>
        <xdr:cNvPr id="69" name="直線コネクタ 68"/>
        <xdr:cNvCxnSpPr/>
      </xdr:nvCxnSpPr>
      <xdr:spPr>
        <a:xfrm>
          <a:off x="2019300" y="596573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112849</xdr:rowOff>
    </xdr:from>
    <xdr:to>
      <xdr:col>4</xdr:col>
      <xdr:colOff>206375</xdr:colOff>
      <xdr:row>35</xdr:row>
      <xdr:rowOff>42999</xdr:rowOff>
    </xdr:to>
    <xdr:sp macro="" textlink="">
      <xdr:nvSpPr>
        <xdr:cNvPr id="70" name="フローチャート : 判断 69"/>
        <xdr:cNvSpPr/>
      </xdr:nvSpPr>
      <xdr:spPr>
        <a:xfrm>
          <a:off x="2857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59526</xdr:rowOff>
    </xdr:from>
    <xdr:ext cx="469744" cy="259045"/>
    <xdr:sp macro="" textlink="">
      <xdr:nvSpPr>
        <xdr:cNvPr id="71" name="テキスト ボックス 70"/>
        <xdr:cNvSpPr txBox="1"/>
      </xdr:nvSpPr>
      <xdr:spPr>
        <a:xfrm>
          <a:off x="2673427"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146231</xdr:rowOff>
    </xdr:from>
    <xdr:to>
      <xdr:col>2</xdr:col>
      <xdr:colOff>638175</xdr:colOff>
      <xdr:row>34</xdr:row>
      <xdr:rowOff>136434</xdr:rowOff>
    </xdr:to>
    <xdr:cxnSp macro="">
      <xdr:nvCxnSpPr>
        <xdr:cNvPr id="72" name="直線コネクタ 71"/>
        <xdr:cNvCxnSpPr/>
      </xdr:nvCxnSpPr>
      <xdr:spPr>
        <a:xfrm>
          <a:off x="1130300" y="5632631"/>
          <a:ext cx="889000" cy="33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58420</xdr:rowOff>
    </xdr:from>
    <xdr:to>
      <xdr:col>3</xdr:col>
      <xdr:colOff>3175</xdr:colOff>
      <xdr:row>34</xdr:row>
      <xdr:rowOff>160020</xdr:rowOff>
    </xdr:to>
    <xdr:sp macro="" textlink="">
      <xdr:nvSpPr>
        <xdr:cNvPr id="73" name="フローチャート : 判断 72"/>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5097</xdr:rowOff>
    </xdr:from>
    <xdr:ext cx="469744" cy="259045"/>
    <xdr:sp macro="" textlink="">
      <xdr:nvSpPr>
        <xdr:cNvPr id="74" name="テキスト ボックス 73"/>
        <xdr:cNvSpPr txBox="1"/>
      </xdr:nvSpPr>
      <xdr:spPr>
        <a:xfrm>
          <a:off x="1784427"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122646</xdr:rowOff>
    </xdr:from>
    <xdr:to>
      <xdr:col>1</xdr:col>
      <xdr:colOff>485775</xdr:colOff>
      <xdr:row>33</xdr:row>
      <xdr:rowOff>52796</xdr:rowOff>
    </xdr:to>
    <xdr:sp macro="" textlink="">
      <xdr:nvSpPr>
        <xdr:cNvPr id="75" name="フローチャート : 判断 74"/>
        <xdr:cNvSpPr/>
      </xdr:nvSpPr>
      <xdr:spPr>
        <a:xfrm>
          <a:off x="1079500" y="560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43923</xdr:rowOff>
    </xdr:from>
    <xdr:ext cx="469744" cy="259045"/>
    <xdr:sp macro="" textlink="">
      <xdr:nvSpPr>
        <xdr:cNvPr id="76" name="テキスト ボックス 75"/>
        <xdr:cNvSpPr txBox="1"/>
      </xdr:nvSpPr>
      <xdr:spPr>
        <a:xfrm>
          <a:off x="895427" y="57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128633</xdr:rowOff>
    </xdr:from>
    <xdr:to>
      <xdr:col>6</xdr:col>
      <xdr:colOff>561975</xdr:colOff>
      <xdr:row>34</xdr:row>
      <xdr:rowOff>58783</xdr:rowOff>
    </xdr:to>
    <xdr:sp macro="" textlink="">
      <xdr:nvSpPr>
        <xdr:cNvPr id="82" name="円/楕円 81"/>
        <xdr:cNvSpPr/>
      </xdr:nvSpPr>
      <xdr:spPr>
        <a:xfrm>
          <a:off x="4584700" y="578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151510</xdr:rowOff>
    </xdr:from>
    <xdr:ext cx="469744" cy="259045"/>
    <xdr:sp macro="" textlink="">
      <xdr:nvSpPr>
        <xdr:cNvPr id="83" name="議会費該当値テキスト"/>
        <xdr:cNvSpPr txBox="1"/>
      </xdr:nvSpPr>
      <xdr:spPr>
        <a:xfrm>
          <a:off x="4686300" y="563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37737</xdr:rowOff>
    </xdr:from>
    <xdr:to>
      <xdr:col>5</xdr:col>
      <xdr:colOff>409575</xdr:colOff>
      <xdr:row>34</xdr:row>
      <xdr:rowOff>139337</xdr:rowOff>
    </xdr:to>
    <xdr:sp macro="" textlink="">
      <xdr:nvSpPr>
        <xdr:cNvPr id="84" name="円/楕円 83"/>
        <xdr:cNvSpPr/>
      </xdr:nvSpPr>
      <xdr:spPr>
        <a:xfrm>
          <a:off x="3746500" y="586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155864</xdr:rowOff>
    </xdr:from>
    <xdr:ext cx="469744" cy="259045"/>
    <xdr:sp macro="" textlink="">
      <xdr:nvSpPr>
        <xdr:cNvPr id="85" name="テキスト ボックス 84"/>
        <xdr:cNvSpPr txBox="1"/>
      </xdr:nvSpPr>
      <xdr:spPr>
        <a:xfrm>
          <a:off x="3562427" y="564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5624</xdr:rowOff>
    </xdr:from>
    <xdr:to>
      <xdr:col>4</xdr:col>
      <xdr:colOff>206375</xdr:colOff>
      <xdr:row>35</xdr:row>
      <xdr:rowOff>107224</xdr:rowOff>
    </xdr:to>
    <xdr:sp macro="" textlink="">
      <xdr:nvSpPr>
        <xdr:cNvPr id="86" name="円/楕円 85"/>
        <xdr:cNvSpPr/>
      </xdr:nvSpPr>
      <xdr:spPr>
        <a:xfrm>
          <a:off x="2857500" y="60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98351</xdr:rowOff>
    </xdr:from>
    <xdr:ext cx="469744" cy="259045"/>
    <xdr:sp macro="" textlink="">
      <xdr:nvSpPr>
        <xdr:cNvPr id="87" name="テキスト ボックス 86"/>
        <xdr:cNvSpPr txBox="1"/>
      </xdr:nvSpPr>
      <xdr:spPr>
        <a:xfrm>
          <a:off x="2673427" y="609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85634</xdr:rowOff>
    </xdr:from>
    <xdr:to>
      <xdr:col>3</xdr:col>
      <xdr:colOff>3175</xdr:colOff>
      <xdr:row>35</xdr:row>
      <xdr:rowOff>15784</xdr:rowOff>
    </xdr:to>
    <xdr:sp macro="" textlink="">
      <xdr:nvSpPr>
        <xdr:cNvPr id="88" name="円/楕円 87"/>
        <xdr:cNvSpPr/>
      </xdr:nvSpPr>
      <xdr:spPr>
        <a:xfrm>
          <a:off x="1968500" y="591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6911</xdr:rowOff>
    </xdr:from>
    <xdr:ext cx="469744" cy="259045"/>
    <xdr:sp macro="" textlink="">
      <xdr:nvSpPr>
        <xdr:cNvPr id="89" name="テキスト ボックス 88"/>
        <xdr:cNvSpPr txBox="1"/>
      </xdr:nvSpPr>
      <xdr:spPr>
        <a:xfrm>
          <a:off x="1784427" y="600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1,953</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95431</xdr:rowOff>
    </xdr:from>
    <xdr:to>
      <xdr:col>1</xdr:col>
      <xdr:colOff>485775</xdr:colOff>
      <xdr:row>33</xdr:row>
      <xdr:rowOff>25581</xdr:rowOff>
    </xdr:to>
    <xdr:sp macro="" textlink="">
      <xdr:nvSpPr>
        <xdr:cNvPr id="90" name="円/楕円 89"/>
        <xdr:cNvSpPr/>
      </xdr:nvSpPr>
      <xdr:spPr>
        <a:xfrm>
          <a:off x="1079500" y="558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42108</xdr:rowOff>
    </xdr:from>
    <xdr:ext cx="469744" cy="259045"/>
    <xdr:sp macro="" textlink="">
      <xdr:nvSpPr>
        <xdr:cNvPr id="91" name="テキスト ボックス 90"/>
        <xdr:cNvSpPr txBox="1"/>
      </xdr:nvSpPr>
      <xdr:spPr>
        <a:xfrm>
          <a:off x="895427" y="535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127698</xdr:rowOff>
    </xdr:from>
    <xdr:to>
      <xdr:col>6</xdr:col>
      <xdr:colOff>510540</xdr:colOff>
      <xdr:row>58</xdr:row>
      <xdr:rowOff>20851</xdr:rowOff>
    </xdr:to>
    <xdr:cxnSp macro="">
      <xdr:nvCxnSpPr>
        <xdr:cNvPr id="114" name="直線コネクタ 113"/>
        <xdr:cNvCxnSpPr/>
      </xdr:nvCxnSpPr>
      <xdr:spPr>
        <a:xfrm flipV="1">
          <a:off x="4633595" y="8700198"/>
          <a:ext cx="1270"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24678</xdr:rowOff>
    </xdr:from>
    <xdr:ext cx="534377" cy="259045"/>
    <xdr:sp macro="" textlink="">
      <xdr:nvSpPr>
        <xdr:cNvPr id="115" name="総務費最小値テキスト"/>
        <xdr:cNvSpPr txBox="1"/>
      </xdr:nvSpPr>
      <xdr:spPr>
        <a:xfrm>
          <a:off x="4686300" y="99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25,199</a:t>
          </a:r>
          <a:endParaRPr kumimoji="1" lang="ja-JP" altLang="en-US" sz="1000" b="1">
            <a:latin typeface="ＭＳ Ｐゴシック"/>
          </a:endParaRPr>
        </a:p>
      </xdr:txBody>
    </xdr:sp>
    <xdr:clientData/>
  </xdr:oneCellAnchor>
  <xdr:twoCellAnchor>
    <xdr:from>
      <xdr:col>6</xdr:col>
      <xdr:colOff>422275</xdr:colOff>
      <xdr:row>58</xdr:row>
      <xdr:rowOff>20851</xdr:rowOff>
    </xdr:from>
    <xdr:to>
      <xdr:col>6</xdr:col>
      <xdr:colOff>600075</xdr:colOff>
      <xdr:row>58</xdr:row>
      <xdr:rowOff>20851</xdr:rowOff>
    </xdr:to>
    <xdr:cxnSp macro="">
      <xdr:nvCxnSpPr>
        <xdr:cNvPr id="116" name="直線コネクタ 115"/>
        <xdr:cNvCxnSpPr/>
      </xdr:nvCxnSpPr>
      <xdr:spPr>
        <a:xfrm>
          <a:off x="4546600" y="996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74375</xdr:rowOff>
    </xdr:from>
    <xdr:ext cx="534377" cy="259045"/>
    <xdr:sp macro="" textlink="">
      <xdr:nvSpPr>
        <xdr:cNvPr id="117" name="総務費最大値テキスト"/>
        <xdr:cNvSpPr txBox="1"/>
      </xdr:nvSpPr>
      <xdr:spPr>
        <a:xfrm>
          <a:off x="4686300" y="847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80,525</a:t>
          </a:r>
          <a:endParaRPr kumimoji="1" lang="ja-JP" altLang="en-US" sz="1000" b="1">
            <a:latin typeface="ＭＳ Ｐゴシック"/>
          </a:endParaRPr>
        </a:p>
      </xdr:txBody>
    </xdr:sp>
    <xdr:clientData/>
  </xdr:oneCellAnchor>
  <xdr:twoCellAnchor>
    <xdr:from>
      <xdr:col>6</xdr:col>
      <xdr:colOff>422275</xdr:colOff>
      <xdr:row>50</xdr:row>
      <xdr:rowOff>127698</xdr:rowOff>
    </xdr:from>
    <xdr:to>
      <xdr:col>6</xdr:col>
      <xdr:colOff>600075</xdr:colOff>
      <xdr:row>50</xdr:row>
      <xdr:rowOff>127698</xdr:rowOff>
    </xdr:to>
    <xdr:cxnSp macro="">
      <xdr:nvCxnSpPr>
        <xdr:cNvPr id="118" name="直線コネクタ 117"/>
        <xdr:cNvCxnSpPr/>
      </xdr:nvCxnSpPr>
      <xdr:spPr>
        <a:xfrm>
          <a:off x="4546600" y="8700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113319</xdr:rowOff>
    </xdr:from>
    <xdr:to>
      <xdr:col>6</xdr:col>
      <xdr:colOff>511175</xdr:colOff>
      <xdr:row>56</xdr:row>
      <xdr:rowOff>144021</xdr:rowOff>
    </xdr:to>
    <xdr:cxnSp macro="">
      <xdr:nvCxnSpPr>
        <xdr:cNvPr id="119" name="直線コネクタ 118"/>
        <xdr:cNvCxnSpPr/>
      </xdr:nvCxnSpPr>
      <xdr:spPr>
        <a:xfrm>
          <a:off x="3797300" y="9714519"/>
          <a:ext cx="838200" cy="3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58559</xdr:rowOff>
    </xdr:from>
    <xdr:ext cx="534377" cy="259045"/>
    <xdr:sp macro="" textlink="">
      <xdr:nvSpPr>
        <xdr:cNvPr id="120" name="総務費平均値テキスト"/>
        <xdr:cNvSpPr txBox="1"/>
      </xdr:nvSpPr>
      <xdr:spPr>
        <a:xfrm>
          <a:off x="4686300" y="948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35682</xdr:rowOff>
    </xdr:from>
    <xdr:to>
      <xdr:col>6</xdr:col>
      <xdr:colOff>561975</xdr:colOff>
      <xdr:row>56</xdr:row>
      <xdr:rowOff>137282</xdr:rowOff>
    </xdr:to>
    <xdr:sp macro="" textlink="">
      <xdr:nvSpPr>
        <xdr:cNvPr id="121" name="フローチャート : 判断 120"/>
        <xdr:cNvSpPr/>
      </xdr:nvSpPr>
      <xdr:spPr>
        <a:xfrm>
          <a:off x="45847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113319</xdr:rowOff>
    </xdr:from>
    <xdr:to>
      <xdr:col>5</xdr:col>
      <xdr:colOff>358775</xdr:colOff>
      <xdr:row>57</xdr:row>
      <xdr:rowOff>16393</xdr:rowOff>
    </xdr:to>
    <xdr:cxnSp macro="">
      <xdr:nvCxnSpPr>
        <xdr:cNvPr id="122" name="直線コネクタ 121"/>
        <xdr:cNvCxnSpPr/>
      </xdr:nvCxnSpPr>
      <xdr:spPr>
        <a:xfrm flipV="1">
          <a:off x="2908300" y="9714519"/>
          <a:ext cx="889000" cy="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31728</xdr:rowOff>
    </xdr:from>
    <xdr:to>
      <xdr:col>5</xdr:col>
      <xdr:colOff>409575</xdr:colOff>
      <xdr:row>56</xdr:row>
      <xdr:rowOff>133328</xdr:rowOff>
    </xdr:to>
    <xdr:sp macro="" textlink="">
      <xdr:nvSpPr>
        <xdr:cNvPr id="123" name="フローチャート : 判断 122"/>
        <xdr:cNvSpPr/>
      </xdr:nvSpPr>
      <xdr:spPr>
        <a:xfrm>
          <a:off x="3746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149855</xdr:rowOff>
    </xdr:from>
    <xdr:ext cx="534377" cy="259045"/>
    <xdr:sp macro="" textlink="">
      <xdr:nvSpPr>
        <xdr:cNvPr id="124" name="テキスト ボックス 123"/>
        <xdr:cNvSpPr txBox="1"/>
      </xdr:nvSpPr>
      <xdr:spPr>
        <a:xfrm>
          <a:off x="3530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2</xdr:col>
      <xdr:colOff>638175</xdr:colOff>
      <xdr:row>50</xdr:row>
      <xdr:rowOff>94872</xdr:rowOff>
    </xdr:from>
    <xdr:to>
      <xdr:col>4</xdr:col>
      <xdr:colOff>155575</xdr:colOff>
      <xdr:row>57</xdr:row>
      <xdr:rowOff>16393</xdr:rowOff>
    </xdr:to>
    <xdr:cxnSp macro="">
      <xdr:nvCxnSpPr>
        <xdr:cNvPr id="125" name="直線コネクタ 124"/>
        <xdr:cNvCxnSpPr/>
      </xdr:nvCxnSpPr>
      <xdr:spPr>
        <a:xfrm>
          <a:off x="2019300" y="8667372"/>
          <a:ext cx="889000" cy="112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168042</xdr:rowOff>
    </xdr:from>
    <xdr:to>
      <xdr:col>4</xdr:col>
      <xdr:colOff>206375</xdr:colOff>
      <xdr:row>56</xdr:row>
      <xdr:rowOff>98192</xdr:rowOff>
    </xdr:to>
    <xdr:sp macro="" textlink="">
      <xdr:nvSpPr>
        <xdr:cNvPr id="126" name="フローチャート : 判断 125"/>
        <xdr:cNvSpPr/>
      </xdr:nvSpPr>
      <xdr:spPr>
        <a:xfrm>
          <a:off x="2857500" y="959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114719</xdr:rowOff>
    </xdr:from>
    <xdr:ext cx="534377" cy="259045"/>
    <xdr:sp macro="" textlink="">
      <xdr:nvSpPr>
        <xdr:cNvPr id="127" name="テキスト ボックス 126"/>
        <xdr:cNvSpPr txBox="1"/>
      </xdr:nvSpPr>
      <xdr:spPr>
        <a:xfrm>
          <a:off x="2641111" y="937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434975</xdr:colOff>
      <xdr:row>50</xdr:row>
      <xdr:rowOff>94872</xdr:rowOff>
    </xdr:from>
    <xdr:to>
      <xdr:col>2</xdr:col>
      <xdr:colOff>638175</xdr:colOff>
      <xdr:row>57</xdr:row>
      <xdr:rowOff>22589</xdr:rowOff>
    </xdr:to>
    <xdr:cxnSp macro="">
      <xdr:nvCxnSpPr>
        <xdr:cNvPr id="128" name="直線コネクタ 127"/>
        <xdr:cNvCxnSpPr/>
      </xdr:nvCxnSpPr>
      <xdr:spPr>
        <a:xfrm flipV="1">
          <a:off x="1130300" y="8667372"/>
          <a:ext cx="889000" cy="112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126688</xdr:rowOff>
    </xdr:from>
    <xdr:to>
      <xdr:col>3</xdr:col>
      <xdr:colOff>3175</xdr:colOff>
      <xdr:row>56</xdr:row>
      <xdr:rowOff>56838</xdr:rowOff>
    </xdr:to>
    <xdr:sp macro="" textlink="">
      <xdr:nvSpPr>
        <xdr:cNvPr id="129" name="フローチャート : 判断 128"/>
        <xdr:cNvSpPr/>
      </xdr:nvSpPr>
      <xdr:spPr>
        <a:xfrm>
          <a:off x="1968500" y="955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47965</xdr:rowOff>
    </xdr:from>
    <xdr:ext cx="534377" cy="259045"/>
    <xdr:sp macro="" textlink="">
      <xdr:nvSpPr>
        <xdr:cNvPr id="130" name="テキスト ボックス 129"/>
        <xdr:cNvSpPr txBox="1"/>
      </xdr:nvSpPr>
      <xdr:spPr>
        <a:xfrm>
          <a:off x="1752111" y="9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28915</xdr:rowOff>
    </xdr:from>
    <xdr:to>
      <xdr:col>1</xdr:col>
      <xdr:colOff>485775</xdr:colOff>
      <xdr:row>56</xdr:row>
      <xdr:rowOff>130515</xdr:rowOff>
    </xdr:to>
    <xdr:sp macro="" textlink="">
      <xdr:nvSpPr>
        <xdr:cNvPr id="131" name="フローチャート : 判断 130"/>
        <xdr:cNvSpPr/>
      </xdr:nvSpPr>
      <xdr:spPr>
        <a:xfrm>
          <a:off x="1079500" y="96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147042</xdr:rowOff>
    </xdr:from>
    <xdr:ext cx="534377" cy="259045"/>
    <xdr:sp macro="" textlink="">
      <xdr:nvSpPr>
        <xdr:cNvPr id="132" name="テキスト ボックス 131"/>
        <xdr:cNvSpPr txBox="1"/>
      </xdr:nvSpPr>
      <xdr:spPr>
        <a:xfrm>
          <a:off x="863111" y="940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93221</xdr:rowOff>
    </xdr:from>
    <xdr:to>
      <xdr:col>6</xdr:col>
      <xdr:colOff>561975</xdr:colOff>
      <xdr:row>57</xdr:row>
      <xdr:rowOff>23371</xdr:rowOff>
    </xdr:to>
    <xdr:sp macro="" textlink="">
      <xdr:nvSpPr>
        <xdr:cNvPr id="138" name="円/楕円 137"/>
        <xdr:cNvSpPr/>
      </xdr:nvSpPr>
      <xdr:spPr>
        <a:xfrm>
          <a:off x="4584700" y="969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71648</xdr:rowOff>
    </xdr:from>
    <xdr:ext cx="534377" cy="259045"/>
    <xdr:sp macro="" textlink="">
      <xdr:nvSpPr>
        <xdr:cNvPr id="139" name="総務費該当値テキスト"/>
        <xdr:cNvSpPr txBox="1"/>
      </xdr:nvSpPr>
      <xdr:spPr>
        <a:xfrm>
          <a:off x="4686300" y="96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34,811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62519</xdr:rowOff>
    </xdr:from>
    <xdr:to>
      <xdr:col>5</xdr:col>
      <xdr:colOff>409575</xdr:colOff>
      <xdr:row>56</xdr:row>
      <xdr:rowOff>164119</xdr:rowOff>
    </xdr:to>
    <xdr:sp macro="" textlink="">
      <xdr:nvSpPr>
        <xdr:cNvPr id="140" name="円/楕円 139"/>
        <xdr:cNvSpPr/>
      </xdr:nvSpPr>
      <xdr:spPr>
        <a:xfrm>
          <a:off x="3746500" y="966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155246</xdr:rowOff>
    </xdr:from>
    <xdr:ext cx="534377" cy="259045"/>
    <xdr:sp macro="" textlink="">
      <xdr:nvSpPr>
        <xdr:cNvPr id="141" name="テキスト ボックス 140"/>
        <xdr:cNvSpPr txBox="1"/>
      </xdr:nvSpPr>
      <xdr:spPr>
        <a:xfrm>
          <a:off x="3530111" y="975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36,154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137043</xdr:rowOff>
    </xdr:from>
    <xdr:to>
      <xdr:col>4</xdr:col>
      <xdr:colOff>206375</xdr:colOff>
      <xdr:row>57</xdr:row>
      <xdr:rowOff>67193</xdr:rowOff>
    </xdr:to>
    <xdr:sp macro="" textlink="">
      <xdr:nvSpPr>
        <xdr:cNvPr id="142" name="円/楕円 141"/>
        <xdr:cNvSpPr/>
      </xdr:nvSpPr>
      <xdr:spPr>
        <a:xfrm>
          <a:off x="2857500" y="973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58320</xdr:rowOff>
    </xdr:from>
    <xdr:ext cx="534377" cy="259045"/>
    <xdr:sp macro="" textlink="">
      <xdr:nvSpPr>
        <xdr:cNvPr id="143" name="テキスト ボックス 142"/>
        <xdr:cNvSpPr txBox="1"/>
      </xdr:nvSpPr>
      <xdr:spPr>
        <a:xfrm>
          <a:off x="2641111" y="983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32,894</a:t>
          </a:r>
          <a:endParaRPr kumimoji="1" lang="ja-JP" altLang="en-US" sz="1000" b="1">
            <a:solidFill>
              <a:srgbClr val="FF0000"/>
            </a:solidFill>
            <a:latin typeface="ＭＳ Ｐゴシック"/>
          </a:endParaRPr>
        </a:p>
      </xdr:txBody>
    </xdr:sp>
    <xdr:clientData/>
  </xdr:oneCellAnchor>
  <xdr:twoCellAnchor>
    <xdr:from>
      <xdr:col>2</xdr:col>
      <xdr:colOff>587375</xdr:colOff>
      <xdr:row>50</xdr:row>
      <xdr:rowOff>44072</xdr:rowOff>
    </xdr:from>
    <xdr:to>
      <xdr:col>3</xdr:col>
      <xdr:colOff>3175</xdr:colOff>
      <xdr:row>50</xdr:row>
      <xdr:rowOff>145672</xdr:rowOff>
    </xdr:to>
    <xdr:sp macro="" textlink="">
      <xdr:nvSpPr>
        <xdr:cNvPr id="144" name="円/楕円 143"/>
        <xdr:cNvSpPr/>
      </xdr:nvSpPr>
      <xdr:spPr>
        <a:xfrm>
          <a:off x="1968500" y="861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48</xdr:row>
      <xdr:rowOff>162199</xdr:rowOff>
    </xdr:from>
    <xdr:ext cx="534377" cy="259045"/>
    <xdr:sp macro="" textlink="">
      <xdr:nvSpPr>
        <xdr:cNvPr id="145" name="テキスト ボックス 144"/>
        <xdr:cNvSpPr txBox="1"/>
      </xdr:nvSpPr>
      <xdr:spPr>
        <a:xfrm>
          <a:off x="1752111" y="839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81,961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143239</xdr:rowOff>
    </xdr:from>
    <xdr:to>
      <xdr:col>1</xdr:col>
      <xdr:colOff>485775</xdr:colOff>
      <xdr:row>57</xdr:row>
      <xdr:rowOff>73389</xdr:rowOff>
    </xdr:to>
    <xdr:sp macro="" textlink="">
      <xdr:nvSpPr>
        <xdr:cNvPr id="146" name="円/楕円 145"/>
        <xdr:cNvSpPr/>
      </xdr:nvSpPr>
      <xdr:spPr>
        <a:xfrm>
          <a:off x="1079500" y="974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64516</xdr:rowOff>
    </xdr:from>
    <xdr:ext cx="534377" cy="259045"/>
    <xdr:sp macro="" textlink="">
      <xdr:nvSpPr>
        <xdr:cNvPr id="147" name="テキスト ボックス 146"/>
        <xdr:cNvSpPr txBox="1"/>
      </xdr:nvSpPr>
      <xdr:spPr>
        <a:xfrm>
          <a:off x="863111" y="983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54018</xdr:rowOff>
    </xdr:from>
    <xdr:to>
      <xdr:col>6</xdr:col>
      <xdr:colOff>510540</xdr:colOff>
      <xdr:row>78</xdr:row>
      <xdr:rowOff>42230</xdr:rowOff>
    </xdr:to>
    <xdr:cxnSp macro="">
      <xdr:nvCxnSpPr>
        <xdr:cNvPr id="174" name="直線コネクタ 173"/>
        <xdr:cNvCxnSpPr/>
      </xdr:nvCxnSpPr>
      <xdr:spPr>
        <a:xfrm flipV="1">
          <a:off x="4633595" y="12226968"/>
          <a:ext cx="1270" cy="1188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46057</xdr:rowOff>
    </xdr:from>
    <xdr:ext cx="599010" cy="259045"/>
    <xdr:sp macro="" textlink="">
      <xdr:nvSpPr>
        <xdr:cNvPr id="175" name="民生費最小値テキスト"/>
        <xdr:cNvSpPr txBox="1"/>
      </xdr:nvSpPr>
      <xdr:spPr>
        <a:xfrm>
          <a:off x="4686300" y="1341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110,954</a:t>
          </a:r>
          <a:endParaRPr kumimoji="1" lang="ja-JP" altLang="en-US" sz="1000" b="1">
            <a:latin typeface="ＭＳ Ｐゴシック"/>
          </a:endParaRPr>
        </a:p>
      </xdr:txBody>
    </xdr:sp>
    <xdr:clientData/>
  </xdr:oneCellAnchor>
  <xdr:twoCellAnchor>
    <xdr:from>
      <xdr:col>6</xdr:col>
      <xdr:colOff>422275</xdr:colOff>
      <xdr:row>78</xdr:row>
      <xdr:rowOff>42230</xdr:rowOff>
    </xdr:from>
    <xdr:to>
      <xdr:col>6</xdr:col>
      <xdr:colOff>600075</xdr:colOff>
      <xdr:row>78</xdr:row>
      <xdr:rowOff>42230</xdr:rowOff>
    </xdr:to>
    <xdr:cxnSp macro="">
      <xdr:nvCxnSpPr>
        <xdr:cNvPr id="176" name="直線コネクタ 175"/>
        <xdr:cNvCxnSpPr/>
      </xdr:nvCxnSpPr>
      <xdr:spPr>
        <a:xfrm>
          <a:off x="4546600" y="1341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695</xdr:rowOff>
    </xdr:from>
    <xdr:ext cx="599010" cy="259045"/>
    <xdr:sp macro="" textlink="">
      <xdr:nvSpPr>
        <xdr:cNvPr id="177" name="民生費最大値テキスト"/>
        <xdr:cNvSpPr txBox="1"/>
      </xdr:nvSpPr>
      <xdr:spPr>
        <a:xfrm>
          <a:off x="4686300" y="1200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220,121</a:t>
          </a:r>
          <a:endParaRPr kumimoji="1" lang="ja-JP" altLang="en-US" sz="1000" b="1">
            <a:latin typeface="ＭＳ Ｐゴシック"/>
          </a:endParaRPr>
        </a:p>
      </xdr:txBody>
    </xdr:sp>
    <xdr:clientData/>
  </xdr:oneCellAnchor>
  <xdr:twoCellAnchor>
    <xdr:from>
      <xdr:col>6</xdr:col>
      <xdr:colOff>422275</xdr:colOff>
      <xdr:row>71</xdr:row>
      <xdr:rowOff>54018</xdr:rowOff>
    </xdr:from>
    <xdr:to>
      <xdr:col>6</xdr:col>
      <xdr:colOff>600075</xdr:colOff>
      <xdr:row>71</xdr:row>
      <xdr:rowOff>54018</xdr:rowOff>
    </xdr:to>
    <xdr:cxnSp macro="">
      <xdr:nvCxnSpPr>
        <xdr:cNvPr id="178" name="直線コネクタ 177"/>
        <xdr:cNvCxnSpPr/>
      </xdr:nvCxnSpPr>
      <xdr:spPr>
        <a:xfrm>
          <a:off x="4546600" y="1222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164063</xdr:rowOff>
    </xdr:from>
    <xdr:to>
      <xdr:col>6</xdr:col>
      <xdr:colOff>511175</xdr:colOff>
      <xdr:row>76</xdr:row>
      <xdr:rowOff>14841</xdr:rowOff>
    </xdr:to>
    <xdr:cxnSp macro="">
      <xdr:nvCxnSpPr>
        <xdr:cNvPr id="179" name="直線コネクタ 178"/>
        <xdr:cNvCxnSpPr/>
      </xdr:nvCxnSpPr>
      <xdr:spPr>
        <a:xfrm flipV="1">
          <a:off x="3797300" y="13022813"/>
          <a:ext cx="838200" cy="2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48912</xdr:rowOff>
    </xdr:from>
    <xdr:ext cx="599010" cy="259045"/>
    <xdr:sp macro="" textlink="">
      <xdr:nvSpPr>
        <xdr:cNvPr id="180" name="民生費平均値テキスト"/>
        <xdr:cNvSpPr txBox="1"/>
      </xdr:nvSpPr>
      <xdr:spPr>
        <a:xfrm>
          <a:off x="4686300" y="127362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26035</xdr:rowOff>
    </xdr:from>
    <xdr:to>
      <xdr:col>6</xdr:col>
      <xdr:colOff>561975</xdr:colOff>
      <xdr:row>75</xdr:row>
      <xdr:rowOff>127635</xdr:rowOff>
    </xdr:to>
    <xdr:sp macro="" textlink="">
      <xdr:nvSpPr>
        <xdr:cNvPr id="181" name="フローチャート : 判断 180"/>
        <xdr:cNvSpPr/>
      </xdr:nvSpPr>
      <xdr:spPr>
        <a:xfrm>
          <a:off x="45847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14841</xdr:rowOff>
    </xdr:from>
    <xdr:to>
      <xdr:col>5</xdr:col>
      <xdr:colOff>358775</xdr:colOff>
      <xdr:row>76</xdr:row>
      <xdr:rowOff>99575</xdr:rowOff>
    </xdr:to>
    <xdr:cxnSp macro="">
      <xdr:nvCxnSpPr>
        <xdr:cNvPr id="182" name="直線コネクタ 181"/>
        <xdr:cNvCxnSpPr/>
      </xdr:nvCxnSpPr>
      <xdr:spPr>
        <a:xfrm flipV="1">
          <a:off x="2908300" y="13045041"/>
          <a:ext cx="889000" cy="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59269</xdr:rowOff>
    </xdr:from>
    <xdr:to>
      <xdr:col>5</xdr:col>
      <xdr:colOff>409575</xdr:colOff>
      <xdr:row>75</xdr:row>
      <xdr:rowOff>160869</xdr:rowOff>
    </xdr:to>
    <xdr:sp macro="" textlink="">
      <xdr:nvSpPr>
        <xdr:cNvPr id="183" name="フローチャート : 判断 182"/>
        <xdr:cNvSpPr/>
      </xdr:nvSpPr>
      <xdr:spPr>
        <a:xfrm>
          <a:off x="3746500" y="1291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5946</xdr:rowOff>
    </xdr:from>
    <xdr:ext cx="599010" cy="259045"/>
    <xdr:sp macro="" textlink="">
      <xdr:nvSpPr>
        <xdr:cNvPr id="184" name="テキスト ボックス 183"/>
        <xdr:cNvSpPr txBox="1"/>
      </xdr:nvSpPr>
      <xdr:spPr>
        <a:xfrm>
          <a:off x="3497794" y="1269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99575</xdr:rowOff>
    </xdr:from>
    <xdr:to>
      <xdr:col>4</xdr:col>
      <xdr:colOff>155575</xdr:colOff>
      <xdr:row>76</xdr:row>
      <xdr:rowOff>100130</xdr:rowOff>
    </xdr:to>
    <xdr:cxnSp macro="">
      <xdr:nvCxnSpPr>
        <xdr:cNvPr id="185" name="直線コネクタ 184"/>
        <xdr:cNvCxnSpPr/>
      </xdr:nvCxnSpPr>
      <xdr:spPr>
        <a:xfrm flipV="1">
          <a:off x="2019300" y="13129775"/>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160344</xdr:rowOff>
    </xdr:from>
    <xdr:to>
      <xdr:col>4</xdr:col>
      <xdr:colOff>206375</xdr:colOff>
      <xdr:row>76</xdr:row>
      <xdr:rowOff>90494</xdr:rowOff>
    </xdr:to>
    <xdr:sp macro="" textlink="">
      <xdr:nvSpPr>
        <xdr:cNvPr id="186" name="フローチャート : 判断 185"/>
        <xdr:cNvSpPr/>
      </xdr:nvSpPr>
      <xdr:spPr>
        <a:xfrm>
          <a:off x="2857500" y="1301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107020</xdr:rowOff>
    </xdr:from>
    <xdr:ext cx="599010" cy="259045"/>
    <xdr:sp macro="" textlink="">
      <xdr:nvSpPr>
        <xdr:cNvPr id="187" name="テキスト ボックス 186"/>
        <xdr:cNvSpPr txBox="1"/>
      </xdr:nvSpPr>
      <xdr:spPr>
        <a:xfrm>
          <a:off x="2608794" y="127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100130</xdr:rowOff>
    </xdr:from>
    <xdr:to>
      <xdr:col>2</xdr:col>
      <xdr:colOff>638175</xdr:colOff>
      <xdr:row>76</xdr:row>
      <xdr:rowOff>125124</xdr:rowOff>
    </xdr:to>
    <xdr:cxnSp macro="">
      <xdr:nvCxnSpPr>
        <xdr:cNvPr id="188" name="直線コネクタ 187"/>
        <xdr:cNvCxnSpPr/>
      </xdr:nvCxnSpPr>
      <xdr:spPr>
        <a:xfrm flipV="1">
          <a:off x="1130300" y="13130330"/>
          <a:ext cx="8890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28691</xdr:rowOff>
    </xdr:from>
    <xdr:to>
      <xdr:col>3</xdr:col>
      <xdr:colOff>3175</xdr:colOff>
      <xdr:row>76</xdr:row>
      <xdr:rowOff>130291</xdr:rowOff>
    </xdr:to>
    <xdr:sp macro="" textlink="">
      <xdr:nvSpPr>
        <xdr:cNvPr id="189" name="フローチャート : 判断 188"/>
        <xdr:cNvSpPr/>
      </xdr:nvSpPr>
      <xdr:spPr>
        <a:xfrm>
          <a:off x="1968500" y="1305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146818</xdr:rowOff>
    </xdr:from>
    <xdr:ext cx="599010" cy="259045"/>
    <xdr:sp macro="" textlink="">
      <xdr:nvSpPr>
        <xdr:cNvPr id="190" name="テキスト ボックス 189"/>
        <xdr:cNvSpPr txBox="1"/>
      </xdr:nvSpPr>
      <xdr:spPr>
        <a:xfrm>
          <a:off x="1719794" y="1283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33634</xdr:rowOff>
    </xdr:from>
    <xdr:to>
      <xdr:col>1</xdr:col>
      <xdr:colOff>485775</xdr:colOff>
      <xdr:row>76</xdr:row>
      <xdr:rowOff>135234</xdr:rowOff>
    </xdr:to>
    <xdr:sp macro="" textlink="">
      <xdr:nvSpPr>
        <xdr:cNvPr id="191" name="フローチャート : 判断 190"/>
        <xdr:cNvSpPr/>
      </xdr:nvSpPr>
      <xdr:spPr>
        <a:xfrm>
          <a:off x="1079500" y="1306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151761</xdr:rowOff>
    </xdr:from>
    <xdr:ext cx="599010" cy="259045"/>
    <xdr:sp macro="" textlink="">
      <xdr:nvSpPr>
        <xdr:cNvPr id="192" name="テキスト ボックス 191"/>
        <xdr:cNvSpPr txBox="1"/>
      </xdr:nvSpPr>
      <xdr:spPr>
        <a:xfrm>
          <a:off x="830794" y="1283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138,577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113262</xdr:rowOff>
    </xdr:from>
    <xdr:to>
      <xdr:col>6</xdr:col>
      <xdr:colOff>561975</xdr:colOff>
      <xdr:row>76</xdr:row>
      <xdr:rowOff>43411</xdr:rowOff>
    </xdr:to>
    <xdr:sp macro="" textlink="">
      <xdr:nvSpPr>
        <xdr:cNvPr id="198" name="円/楕円 197"/>
        <xdr:cNvSpPr/>
      </xdr:nvSpPr>
      <xdr:spPr>
        <a:xfrm>
          <a:off x="4584700" y="129720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91689</xdr:rowOff>
    </xdr:from>
    <xdr:ext cx="599010" cy="259045"/>
    <xdr:sp macro="" textlink="">
      <xdr:nvSpPr>
        <xdr:cNvPr id="199" name="民生費該当値テキスト"/>
        <xdr:cNvSpPr txBox="1"/>
      </xdr:nvSpPr>
      <xdr:spPr>
        <a:xfrm>
          <a:off x="4686300" y="12950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147,012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135491</xdr:rowOff>
    </xdr:from>
    <xdr:to>
      <xdr:col>5</xdr:col>
      <xdr:colOff>409575</xdr:colOff>
      <xdr:row>76</xdr:row>
      <xdr:rowOff>65641</xdr:rowOff>
    </xdr:to>
    <xdr:sp macro="" textlink="">
      <xdr:nvSpPr>
        <xdr:cNvPr id="200" name="円/楕円 199"/>
        <xdr:cNvSpPr/>
      </xdr:nvSpPr>
      <xdr:spPr>
        <a:xfrm>
          <a:off x="3746500" y="1299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56768</xdr:rowOff>
    </xdr:from>
    <xdr:ext cx="599010" cy="259045"/>
    <xdr:sp macro="" textlink="">
      <xdr:nvSpPr>
        <xdr:cNvPr id="201" name="テキスト ボックス 200"/>
        <xdr:cNvSpPr txBox="1"/>
      </xdr:nvSpPr>
      <xdr:spPr>
        <a:xfrm>
          <a:off x="3497794" y="130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144,970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48775</xdr:rowOff>
    </xdr:from>
    <xdr:to>
      <xdr:col>4</xdr:col>
      <xdr:colOff>206375</xdr:colOff>
      <xdr:row>76</xdr:row>
      <xdr:rowOff>150375</xdr:rowOff>
    </xdr:to>
    <xdr:sp macro="" textlink="">
      <xdr:nvSpPr>
        <xdr:cNvPr id="202" name="円/楕円 201"/>
        <xdr:cNvSpPr/>
      </xdr:nvSpPr>
      <xdr:spPr>
        <a:xfrm>
          <a:off x="2857500" y="1307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141502</xdr:rowOff>
    </xdr:from>
    <xdr:ext cx="599010" cy="259045"/>
    <xdr:sp macro="" textlink="">
      <xdr:nvSpPr>
        <xdr:cNvPr id="203" name="テキスト ボックス 202"/>
        <xdr:cNvSpPr txBox="1"/>
      </xdr:nvSpPr>
      <xdr:spPr>
        <a:xfrm>
          <a:off x="2608794" y="1317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137,186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49330</xdr:rowOff>
    </xdr:from>
    <xdr:to>
      <xdr:col>3</xdr:col>
      <xdr:colOff>3175</xdr:colOff>
      <xdr:row>76</xdr:row>
      <xdr:rowOff>150930</xdr:rowOff>
    </xdr:to>
    <xdr:sp macro="" textlink="">
      <xdr:nvSpPr>
        <xdr:cNvPr id="204" name="円/楕円 203"/>
        <xdr:cNvSpPr/>
      </xdr:nvSpPr>
      <xdr:spPr>
        <a:xfrm>
          <a:off x="1968500" y="1307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142057</xdr:rowOff>
    </xdr:from>
    <xdr:ext cx="599010" cy="259045"/>
    <xdr:sp macro="" textlink="">
      <xdr:nvSpPr>
        <xdr:cNvPr id="205" name="テキスト ボックス 204"/>
        <xdr:cNvSpPr txBox="1"/>
      </xdr:nvSpPr>
      <xdr:spPr>
        <a:xfrm>
          <a:off x="1719794" y="1317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137,135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74324</xdr:rowOff>
    </xdr:from>
    <xdr:to>
      <xdr:col>1</xdr:col>
      <xdr:colOff>485775</xdr:colOff>
      <xdr:row>77</xdr:row>
      <xdr:rowOff>4474</xdr:rowOff>
    </xdr:to>
    <xdr:sp macro="" textlink="">
      <xdr:nvSpPr>
        <xdr:cNvPr id="206" name="円/楕円 205"/>
        <xdr:cNvSpPr/>
      </xdr:nvSpPr>
      <xdr:spPr>
        <a:xfrm>
          <a:off x="1079500" y="1310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167051</xdr:rowOff>
    </xdr:from>
    <xdr:ext cx="599010" cy="259045"/>
    <xdr:sp macro="" textlink="">
      <xdr:nvSpPr>
        <xdr:cNvPr id="207" name="テキスト ボックス 206"/>
        <xdr:cNvSpPr txBox="1"/>
      </xdr:nvSpPr>
      <xdr:spPr>
        <a:xfrm>
          <a:off x="830794" y="13197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109962</xdr:rowOff>
    </xdr:from>
    <xdr:to>
      <xdr:col>6</xdr:col>
      <xdr:colOff>510540</xdr:colOff>
      <xdr:row>99</xdr:row>
      <xdr:rowOff>1149</xdr:rowOff>
    </xdr:to>
    <xdr:cxnSp macro="">
      <xdr:nvCxnSpPr>
        <xdr:cNvPr id="232" name="直線コネクタ 231"/>
        <xdr:cNvCxnSpPr/>
      </xdr:nvCxnSpPr>
      <xdr:spPr>
        <a:xfrm flipV="1">
          <a:off x="4633595" y="15711912"/>
          <a:ext cx="1270" cy="126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4976</xdr:rowOff>
    </xdr:from>
    <xdr:ext cx="534377" cy="259045"/>
    <xdr:sp macro="" textlink="">
      <xdr:nvSpPr>
        <xdr:cNvPr id="233" name="衛生費最小値テキスト"/>
        <xdr:cNvSpPr txBox="1"/>
      </xdr:nvSpPr>
      <xdr:spPr>
        <a:xfrm>
          <a:off x="4686300" y="169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22,273</a:t>
          </a:r>
          <a:endParaRPr kumimoji="1" lang="ja-JP" altLang="en-US" sz="1000" b="1">
            <a:latin typeface="ＭＳ Ｐゴシック"/>
          </a:endParaRPr>
        </a:p>
      </xdr:txBody>
    </xdr:sp>
    <xdr:clientData/>
  </xdr:oneCellAnchor>
  <xdr:twoCellAnchor>
    <xdr:from>
      <xdr:col>6</xdr:col>
      <xdr:colOff>422275</xdr:colOff>
      <xdr:row>99</xdr:row>
      <xdr:rowOff>1149</xdr:rowOff>
    </xdr:from>
    <xdr:to>
      <xdr:col>6</xdr:col>
      <xdr:colOff>600075</xdr:colOff>
      <xdr:row>99</xdr:row>
      <xdr:rowOff>1149</xdr:rowOff>
    </xdr:to>
    <xdr:cxnSp macro="">
      <xdr:nvCxnSpPr>
        <xdr:cNvPr id="234" name="直線コネクタ 233"/>
        <xdr:cNvCxnSpPr/>
      </xdr:nvCxnSpPr>
      <xdr:spPr>
        <a:xfrm>
          <a:off x="4546600" y="1697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56639</xdr:rowOff>
    </xdr:from>
    <xdr:ext cx="534377" cy="259045"/>
    <xdr:sp macro="" textlink="">
      <xdr:nvSpPr>
        <xdr:cNvPr id="235" name="衛生費最大値テキスト"/>
        <xdr:cNvSpPr txBox="1"/>
      </xdr:nvSpPr>
      <xdr:spPr>
        <a:xfrm>
          <a:off x="4686300" y="1548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88,561</a:t>
          </a:r>
          <a:endParaRPr kumimoji="1" lang="ja-JP" altLang="en-US" sz="1000" b="1">
            <a:latin typeface="ＭＳ Ｐゴシック"/>
          </a:endParaRPr>
        </a:p>
      </xdr:txBody>
    </xdr:sp>
    <xdr:clientData/>
  </xdr:oneCellAnchor>
  <xdr:twoCellAnchor>
    <xdr:from>
      <xdr:col>6</xdr:col>
      <xdr:colOff>422275</xdr:colOff>
      <xdr:row>91</xdr:row>
      <xdr:rowOff>109962</xdr:rowOff>
    </xdr:from>
    <xdr:to>
      <xdr:col>6</xdr:col>
      <xdr:colOff>600075</xdr:colOff>
      <xdr:row>91</xdr:row>
      <xdr:rowOff>109962</xdr:rowOff>
    </xdr:to>
    <xdr:cxnSp macro="">
      <xdr:nvCxnSpPr>
        <xdr:cNvPr id="236" name="直線コネクタ 235"/>
        <xdr:cNvCxnSpPr/>
      </xdr:nvCxnSpPr>
      <xdr:spPr>
        <a:xfrm>
          <a:off x="4546600" y="15711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26105</xdr:rowOff>
    </xdr:from>
    <xdr:to>
      <xdr:col>6</xdr:col>
      <xdr:colOff>511175</xdr:colOff>
      <xdr:row>98</xdr:row>
      <xdr:rowOff>48146</xdr:rowOff>
    </xdr:to>
    <xdr:cxnSp macro="">
      <xdr:nvCxnSpPr>
        <xdr:cNvPr id="237" name="直線コネクタ 236"/>
        <xdr:cNvCxnSpPr/>
      </xdr:nvCxnSpPr>
      <xdr:spPr>
        <a:xfrm>
          <a:off x="3797300" y="16828205"/>
          <a:ext cx="838200" cy="2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96956</xdr:rowOff>
    </xdr:from>
    <xdr:ext cx="534377" cy="259045"/>
    <xdr:sp macro="" textlink="">
      <xdr:nvSpPr>
        <xdr:cNvPr id="238" name="衛生費平均値テキスト"/>
        <xdr:cNvSpPr txBox="1"/>
      </xdr:nvSpPr>
      <xdr:spPr>
        <a:xfrm>
          <a:off x="4686300" y="1655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74079</xdr:rowOff>
    </xdr:from>
    <xdr:to>
      <xdr:col>6</xdr:col>
      <xdr:colOff>561975</xdr:colOff>
      <xdr:row>98</xdr:row>
      <xdr:rowOff>4229</xdr:rowOff>
    </xdr:to>
    <xdr:sp macro="" textlink="">
      <xdr:nvSpPr>
        <xdr:cNvPr id="239" name="フローチャート : 判断 238"/>
        <xdr:cNvSpPr/>
      </xdr:nvSpPr>
      <xdr:spPr>
        <a:xfrm>
          <a:off x="4584700" y="1670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26105</xdr:rowOff>
    </xdr:from>
    <xdr:to>
      <xdr:col>5</xdr:col>
      <xdr:colOff>358775</xdr:colOff>
      <xdr:row>98</xdr:row>
      <xdr:rowOff>30811</xdr:rowOff>
    </xdr:to>
    <xdr:cxnSp macro="">
      <xdr:nvCxnSpPr>
        <xdr:cNvPr id="240" name="直線コネクタ 239"/>
        <xdr:cNvCxnSpPr/>
      </xdr:nvCxnSpPr>
      <xdr:spPr>
        <a:xfrm flipV="1">
          <a:off x="2908300" y="16828205"/>
          <a:ext cx="889000" cy="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108522</xdr:rowOff>
    </xdr:from>
    <xdr:to>
      <xdr:col>5</xdr:col>
      <xdr:colOff>409575</xdr:colOff>
      <xdr:row>98</xdr:row>
      <xdr:rowOff>38672</xdr:rowOff>
    </xdr:to>
    <xdr:sp macro="" textlink="">
      <xdr:nvSpPr>
        <xdr:cNvPr id="241" name="フローチャート : 判断 240"/>
        <xdr:cNvSpPr/>
      </xdr:nvSpPr>
      <xdr:spPr>
        <a:xfrm>
          <a:off x="3746500" y="1673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55199</xdr:rowOff>
    </xdr:from>
    <xdr:ext cx="534377" cy="259045"/>
    <xdr:sp macro="" textlink="">
      <xdr:nvSpPr>
        <xdr:cNvPr id="242" name="テキスト ボックス 241"/>
        <xdr:cNvSpPr txBox="1"/>
      </xdr:nvSpPr>
      <xdr:spPr>
        <a:xfrm>
          <a:off x="3530111" y="1651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30811</xdr:rowOff>
    </xdr:from>
    <xdr:to>
      <xdr:col>4</xdr:col>
      <xdr:colOff>155575</xdr:colOff>
      <xdr:row>98</xdr:row>
      <xdr:rowOff>36849</xdr:rowOff>
    </xdr:to>
    <xdr:cxnSp macro="">
      <xdr:nvCxnSpPr>
        <xdr:cNvPr id="243" name="直線コネクタ 242"/>
        <xdr:cNvCxnSpPr/>
      </xdr:nvCxnSpPr>
      <xdr:spPr>
        <a:xfrm flipV="1">
          <a:off x="2019300" y="16832911"/>
          <a:ext cx="889000" cy="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137097</xdr:rowOff>
    </xdr:from>
    <xdr:to>
      <xdr:col>4</xdr:col>
      <xdr:colOff>206375</xdr:colOff>
      <xdr:row>98</xdr:row>
      <xdr:rowOff>67247</xdr:rowOff>
    </xdr:to>
    <xdr:sp macro="" textlink="">
      <xdr:nvSpPr>
        <xdr:cNvPr id="244" name="フローチャート : 判断 243"/>
        <xdr:cNvSpPr/>
      </xdr:nvSpPr>
      <xdr:spPr>
        <a:xfrm>
          <a:off x="2857500" y="1676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83774</xdr:rowOff>
    </xdr:from>
    <xdr:ext cx="534377" cy="259045"/>
    <xdr:sp macro="" textlink="">
      <xdr:nvSpPr>
        <xdr:cNvPr id="245" name="テキスト ボックス 244"/>
        <xdr:cNvSpPr txBox="1"/>
      </xdr:nvSpPr>
      <xdr:spPr>
        <a:xfrm>
          <a:off x="2641111" y="1654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14236</xdr:rowOff>
    </xdr:from>
    <xdr:to>
      <xdr:col>2</xdr:col>
      <xdr:colOff>638175</xdr:colOff>
      <xdr:row>98</xdr:row>
      <xdr:rowOff>36849</xdr:rowOff>
    </xdr:to>
    <xdr:cxnSp macro="">
      <xdr:nvCxnSpPr>
        <xdr:cNvPr id="246" name="直線コネクタ 245"/>
        <xdr:cNvCxnSpPr/>
      </xdr:nvCxnSpPr>
      <xdr:spPr>
        <a:xfrm>
          <a:off x="1130300" y="16816336"/>
          <a:ext cx="889000" cy="2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127285</xdr:rowOff>
    </xdr:from>
    <xdr:to>
      <xdr:col>3</xdr:col>
      <xdr:colOff>3175</xdr:colOff>
      <xdr:row>98</xdr:row>
      <xdr:rowOff>57435</xdr:rowOff>
    </xdr:to>
    <xdr:sp macro="" textlink="">
      <xdr:nvSpPr>
        <xdr:cNvPr id="247" name="フローチャート : 判断 246"/>
        <xdr:cNvSpPr/>
      </xdr:nvSpPr>
      <xdr:spPr>
        <a:xfrm>
          <a:off x="1968500" y="1675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73962</xdr:rowOff>
    </xdr:from>
    <xdr:ext cx="534377" cy="259045"/>
    <xdr:sp macro="" textlink="">
      <xdr:nvSpPr>
        <xdr:cNvPr id="248" name="テキスト ボックス 247"/>
        <xdr:cNvSpPr txBox="1"/>
      </xdr:nvSpPr>
      <xdr:spPr>
        <a:xfrm>
          <a:off x="1752111" y="1653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84271</xdr:rowOff>
    </xdr:from>
    <xdr:to>
      <xdr:col>1</xdr:col>
      <xdr:colOff>485775</xdr:colOff>
      <xdr:row>98</xdr:row>
      <xdr:rowOff>14421</xdr:rowOff>
    </xdr:to>
    <xdr:sp macro="" textlink="">
      <xdr:nvSpPr>
        <xdr:cNvPr id="249" name="フローチャート : 判断 248"/>
        <xdr:cNvSpPr/>
      </xdr:nvSpPr>
      <xdr:spPr>
        <a:xfrm>
          <a:off x="1079500" y="1671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30948</xdr:rowOff>
    </xdr:from>
    <xdr:ext cx="534377" cy="259045"/>
    <xdr:sp macro="" textlink="">
      <xdr:nvSpPr>
        <xdr:cNvPr id="250" name="テキスト ボックス 249"/>
        <xdr:cNvSpPr txBox="1"/>
      </xdr:nvSpPr>
      <xdr:spPr>
        <a:xfrm>
          <a:off x="863111" y="1649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168796</xdr:rowOff>
    </xdr:from>
    <xdr:to>
      <xdr:col>6</xdr:col>
      <xdr:colOff>561975</xdr:colOff>
      <xdr:row>98</xdr:row>
      <xdr:rowOff>98946</xdr:rowOff>
    </xdr:to>
    <xdr:sp macro="" textlink="">
      <xdr:nvSpPr>
        <xdr:cNvPr id="256" name="円/楕円 255"/>
        <xdr:cNvSpPr/>
      </xdr:nvSpPr>
      <xdr:spPr>
        <a:xfrm>
          <a:off x="4584700" y="1679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83723</xdr:rowOff>
    </xdr:from>
    <xdr:ext cx="534377" cy="259045"/>
    <xdr:sp macro="" textlink="">
      <xdr:nvSpPr>
        <xdr:cNvPr id="257" name="衛生費該当値テキスト"/>
        <xdr:cNvSpPr txBox="1"/>
      </xdr:nvSpPr>
      <xdr:spPr>
        <a:xfrm>
          <a:off x="4686300" y="167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28,806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146755</xdr:rowOff>
    </xdr:from>
    <xdr:to>
      <xdr:col>5</xdr:col>
      <xdr:colOff>409575</xdr:colOff>
      <xdr:row>98</xdr:row>
      <xdr:rowOff>76905</xdr:rowOff>
    </xdr:to>
    <xdr:sp macro="" textlink="">
      <xdr:nvSpPr>
        <xdr:cNvPr id="258" name="円/楕円 257"/>
        <xdr:cNvSpPr/>
      </xdr:nvSpPr>
      <xdr:spPr>
        <a:xfrm>
          <a:off x="3746500" y="1677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68032</xdr:rowOff>
    </xdr:from>
    <xdr:ext cx="534377" cy="259045"/>
    <xdr:sp macro="" textlink="">
      <xdr:nvSpPr>
        <xdr:cNvPr id="259" name="テキスト ボックス 258"/>
        <xdr:cNvSpPr txBox="1"/>
      </xdr:nvSpPr>
      <xdr:spPr>
        <a:xfrm>
          <a:off x="3530111" y="1687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29,963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151461</xdr:rowOff>
    </xdr:from>
    <xdr:to>
      <xdr:col>4</xdr:col>
      <xdr:colOff>206375</xdr:colOff>
      <xdr:row>98</xdr:row>
      <xdr:rowOff>81611</xdr:rowOff>
    </xdr:to>
    <xdr:sp macro="" textlink="">
      <xdr:nvSpPr>
        <xdr:cNvPr id="260" name="円/楕円 259"/>
        <xdr:cNvSpPr/>
      </xdr:nvSpPr>
      <xdr:spPr>
        <a:xfrm>
          <a:off x="2857500" y="1678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72738</xdr:rowOff>
    </xdr:from>
    <xdr:ext cx="534377" cy="259045"/>
    <xdr:sp macro="" textlink="">
      <xdr:nvSpPr>
        <xdr:cNvPr id="261" name="テキスト ボックス 260"/>
        <xdr:cNvSpPr txBox="1"/>
      </xdr:nvSpPr>
      <xdr:spPr>
        <a:xfrm>
          <a:off x="2641111" y="1687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29,716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157499</xdr:rowOff>
    </xdr:from>
    <xdr:to>
      <xdr:col>3</xdr:col>
      <xdr:colOff>3175</xdr:colOff>
      <xdr:row>98</xdr:row>
      <xdr:rowOff>87649</xdr:rowOff>
    </xdr:to>
    <xdr:sp macro="" textlink="">
      <xdr:nvSpPr>
        <xdr:cNvPr id="262" name="円/楕円 261"/>
        <xdr:cNvSpPr/>
      </xdr:nvSpPr>
      <xdr:spPr>
        <a:xfrm>
          <a:off x="1968500" y="1678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78776</xdr:rowOff>
    </xdr:from>
    <xdr:ext cx="534377" cy="259045"/>
    <xdr:sp macro="" textlink="">
      <xdr:nvSpPr>
        <xdr:cNvPr id="263" name="テキスト ボックス 262"/>
        <xdr:cNvSpPr txBox="1"/>
      </xdr:nvSpPr>
      <xdr:spPr>
        <a:xfrm>
          <a:off x="1752111" y="1688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29,399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134886</xdr:rowOff>
    </xdr:from>
    <xdr:to>
      <xdr:col>1</xdr:col>
      <xdr:colOff>485775</xdr:colOff>
      <xdr:row>98</xdr:row>
      <xdr:rowOff>65036</xdr:rowOff>
    </xdr:to>
    <xdr:sp macro="" textlink="">
      <xdr:nvSpPr>
        <xdr:cNvPr id="264" name="円/楕円 263"/>
        <xdr:cNvSpPr/>
      </xdr:nvSpPr>
      <xdr:spPr>
        <a:xfrm>
          <a:off x="1079500" y="1676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56163</xdr:rowOff>
    </xdr:from>
    <xdr:ext cx="534377" cy="259045"/>
    <xdr:sp macro="" textlink="">
      <xdr:nvSpPr>
        <xdr:cNvPr id="265" name="テキスト ボックス 264"/>
        <xdr:cNvSpPr txBox="1"/>
      </xdr:nvSpPr>
      <xdr:spPr>
        <a:xfrm>
          <a:off x="863111" y="1685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79121</xdr:rowOff>
    </xdr:from>
    <xdr:to>
      <xdr:col>15</xdr:col>
      <xdr:colOff>180340</xdr:colOff>
      <xdr:row>39</xdr:row>
      <xdr:rowOff>33782</xdr:rowOff>
    </xdr:to>
    <xdr:cxnSp macro="">
      <xdr:nvCxnSpPr>
        <xdr:cNvPr id="289" name="直線コネクタ 288"/>
        <xdr:cNvCxnSpPr/>
      </xdr:nvCxnSpPr>
      <xdr:spPr>
        <a:xfrm flipV="1">
          <a:off x="10475595" y="5394071"/>
          <a:ext cx="1270" cy="132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37609</xdr:rowOff>
    </xdr:from>
    <xdr:ext cx="313932" cy="259045"/>
    <xdr:sp macro="" textlink="">
      <xdr:nvSpPr>
        <xdr:cNvPr id="290" name="労働費最小値テキスト"/>
        <xdr:cNvSpPr txBox="1"/>
      </xdr:nvSpPr>
      <xdr:spPr>
        <a:xfrm>
          <a:off x="10528300" y="67241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15</xdr:col>
      <xdr:colOff>92075</xdr:colOff>
      <xdr:row>39</xdr:row>
      <xdr:rowOff>33782</xdr:rowOff>
    </xdr:from>
    <xdr:to>
      <xdr:col>15</xdr:col>
      <xdr:colOff>269875</xdr:colOff>
      <xdr:row>39</xdr:row>
      <xdr:rowOff>33782</xdr:rowOff>
    </xdr:to>
    <xdr:cxnSp macro="">
      <xdr:nvCxnSpPr>
        <xdr:cNvPr id="291" name="直線コネクタ 290"/>
        <xdr:cNvCxnSpPr/>
      </xdr:nvCxnSpPr>
      <xdr:spPr>
        <a:xfrm>
          <a:off x="10388600" y="67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25798</xdr:rowOff>
    </xdr:from>
    <xdr:ext cx="469744" cy="259045"/>
    <xdr:sp macro="" textlink="">
      <xdr:nvSpPr>
        <xdr:cNvPr id="292" name="労働費最大値テキスト"/>
        <xdr:cNvSpPr txBox="1"/>
      </xdr:nvSpPr>
      <xdr:spPr>
        <a:xfrm>
          <a:off x="10528300" y="516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3,509</a:t>
          </a:r>
          <a:endParaRPr kumimoji="1" lang="ja-JP" altLang="en-US" sz="1000" b="1">
            <a:latin typeface="ＭＳ Ｐゴシック"/>
          </a:endParaRPr>
        </a:p>
      </xdr:txBody>
    </xdr:sp>
    <xdr:clientData/>
  </xdr:oneCellAnchor>
  <xdr:twoCellAnchor>
    <xdr:from>
      <xdr:col>15</xdr:col>
      <xdr:colOff>92075</xdr:colOff>
      <xdr:row>31</xdr:row>
      <xdr:rowOff>79121</xdr:rowOff>
    </xdr:from>
    <xdr:to>
      <xdr:col>15</xdr:col>
      <xdr:colOff>269875</xdr:colOff>
      <xdr:row>31</xdr:row>
      <xdr:rowOff>79121</xdr:rowOff>
    </xdr:to>
    <xdr:cxnSp macro="">
      <xdr:nvCxnSpPr>
        <xdr:cNvPr id="293" name="直線コネクタ 292"/>
        <xdr:cNvCxnSpPr/>
      </xdr:nvCxnSpPr>
      <xdr:spPr>
        <a:xfrm>
          <a:off x="10388600" y="539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75311</xdr:rowOff>
    </xdr:from>
    <xdr:to>
      <xdr:col>15</xdr:col>
      <xdr:colOff>180975</xdr:colOff>
      <xdr:row>38</xdr:row>
      <xdr:rowOff>88265</xdr:rowOff>
    </xdr:to>
    <xdr:cxnSp macro="">
      <xdr:nvCxnSpPr>
        <xdr:cNvPr id="294" name="直線コネクタ 293"/>
        <xdr:cNvCxnSpPr/>
      </xdr:nvCxnSpPr>
      <xdr:spPr>
        <a:xfrm>
          <a:off x="9639300" y="6590411"/>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63009</xdr:rowOff>
    </xdr:from>
    <xdr:ext cx="378565" cy="259045"/>
    <xdr:sp macro="" textlink="">
      <xdr:nvSpPr>
        <xdr:cNvPr id="295" name="労働費平均値テキスト"/>
        <xdr:cNvSpPr txBox="1"/>
      </xdr:nvSpPr>
      <xdr:spPr>
        <a:xfrm>
          <a:off x="10528300" y="62352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40132</xdr:rowOff>
    </xdr:from>
    <xdr:to>
      <xdr:col>15</xdr:col>
      <xdr:colOff>231775</xdr:colOff>
      <xdr:row>37</xdr:row>
      <xdr:rowOff>141732</xdr:rowOff>
    </xdr:to>
    <xdr:sp macro="" textlink="">
      <xdr:nvSpPr>
        <xdr:cNvPr id="296" name="フローチャート : 判断 295"/>
        <xdr:cNvSpPr/>
      </xdr:nvSpPr>
      <xdr:spPr>
        <a:xfrm>
          <a:off x="10426700" y="638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79502</xdr:rowOff>
    </xdr:from>
    <xdr:to>
      <xdr:col>14</xdr:col>
      <xdr:colOff>28575</xdr:colOff>
      <xdr:row>38</xdr:row>
      <xdr:rowOff>75311</xdr:rowOff>
    </xdr:to>
    <xdr:cxnSp macro="">
      <xdr:nvCxnSpPr>
        <xdr:cNvPr id="297" name="直線コネクタ 296"/>
        <xdr:cNvCxnSpPr/>
      </xdr:nvCxnSpPr>
      <xdr:spPr>
        <a:xfrm>
          <a:off x="8750300" y="6423152"/>
          <a:ext cx="889000" cy="16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143383</xdr:rowOff>
    </xdr:from>
    <xdr:to>
      <xdr:col>14</xdr:col>
      <xdr:colOff>79375</xdr:colOff>
      <xdr:row>37</xdr:row>
      <xdr:rowOff>73533</xdr:rowOff>
    </xdr:to>
    <xdr:sp macro="" textlink="">
      <xdr:nvSpPr>
        <xdr:cNvPr id="298" name="フローチャート : 判断 297"/>
        <xdr:cNvSpPr/>
      </xdr:nvSpPr>
      <xdr:spPr>
        <a:xfrm>
          <a:off x="9588500" y="631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90060</xdr:rowOff>
    </xdr:from>
    <xdr:ext cx="378565" cy="259045"/>
    <xdr:sp macro="" textlink="">
      <xdr:nvSpPr>
        <xdr:cNvPr id="299" name="テキスト ボックス 298"/>
        <xdr:cNvSpPr txBox="1"/>
      </xdr:nvSpPr>
      <xdr:spPr>
        <a:xfrm>
          <a:off x="9450017" y="609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79502</xdr:rowOff>
    </xdr:from>
    <xdr:to>
      <xdr:col>12</xdr:col>
      <xdr:colOff>511175</xdr:colOff>
      <xdr:row>37</xdr:row>
      <xdr:rowOff>93980</xdr:rowOff>
    </xdr:to>
    <xdr:cxnSp macro="">
      <xdr:nvCxnSpPr>
        <xdr:cNvPr id="300" name="直線コネクタ 299"/>
        <xdr:cNvCxnSpPr/>
      </xdr:nvCxnSpPr>
      <xdr:spPr>
        <a:xfrm flipV="1">
          <a:off x="7861300" y="642315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59944</xdr:rowOff>
    </xdr:from>
    <xdr:to>
      <xdr:col>12</xdr:col>
      <xdr:colOff>561975</xdr:colOff>
      <xdr:row>36</xdr:row>
      <xdr:rowOff>161544</xdr:rowOff>
    </xdr:to>
    <xdr:sp macro="" textlink="">
      <xdr:nvSpPr>
        <xdr:cNvPr id="301" name="フローチャート : 判断 300"/>
        <xdr:cNvSpPr/>
      </xdr:nvSpPr>
      <xdr:spPr>
        <a:xfrm>
          <a:off x="8699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6621</xdr:rowOff>
    </xdr:from>
    <xdr:ext cx="469744" cy="259045"/>
    <xdr:sp macro="" textlink="">
      <xdr:nvSpPr>
        <xdr:cNvPr id="302" name="テキスト ボックス 301"/>
        <xdr:cNvSpPr txBox="1"/>
      </xdr:nvSpPr>
      <xdr:spPr>
        <a:xfrm>
          <a:off x="8515427" y="600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77978</xdr:rowOff>
    </xdr:from>
    <xdr:to>
      <xdr:col>11</xdr:col>
      <xdr:colOff>307975</xdr:colOff>
      <xdr:row>37</xdr:row>
      <xdr:rowOff>93980</xdr:rowOff>
    </xdr:to>
    <xdr:cxnSp macro="">
      <xdr:nvCxnSpPr>
        <xdr:cNvPr id="303" name="直線コネクタ 302"/>
        <xdr:cNvCxnSpPr/>
      </xdr:nvCxnSpPr>
      <xdr:spPr>
        <a:xfrm>
          <a:off x="6972300" y="6250178"/>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170815</xdr:rowOff>
    </xdr:from>
    <xdr:to>
      <xdr:col>11</xdr:col>
      <xdr:colOff>358775</xdr:colOff>
      <xdr:row>36</xdr:row>
      <xdr:rowOff>100965</xdr:rowOff>
    </xdr:to>
    <xdr:sp macro="" textlink="">
      <xdr:nvSpPr>
        <xdr:cNvPr id="304" name="フローチャート : 判断 303"/>
        <xdr:cNvSpPr/>
      </xdr:nvSpPr>
      <xdr:spPr>
        <a:xfrm>
          <a:off x="7810500" y="617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117492</xdr:rowOff>
    </xdr:from>
    <xdr:ext cx="469744" cy="259045"/>
    <xdr:sp macro="" textlink="">
      <xdr:nvSpPr>
        <xdr:cNvPr id="305" name="テキスト ボックス 304"/>
        <xdr:cNvSpPr txBox="1"/>
      </xdr:nvSpPr>
      <xdr:spPr>
        <a:xfrm>
          <a:off x="7626427" y="594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118618</xdr:rowOff>
    </xdr:from>
    <xdr:to>
      <xdr:col>10</xdr:col>
      <xdr:colOff>155575</xdr:colOff>
      <xdr:row>35</xdr:row>
      <xdr:rowOff>48768</xdr:rowOff>
    </xdr:to>
    <xdr:sp macro="" textlink="">
      <xdr:nvSpPr>
        <xdr:cNvPr id="306" name="フローチャート : 判断 305"/>
        <xdr:cNvSpPr/>
      </xdr:nvSpPr>
      <xdr:spPr>
        <a:xfrm>
          <a:off x="6921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65295</xdr:rowOff>
    </xdr:from>
    <xdr:ext cx="469744" cy="259045"/>
    <xdr:sp macro="" textlink="">
      <xdr:nvSpPr>
        <xdr:cNvPr id="307" name="テキスト ボックス 306"/>
        <xdr:cNvSpPr txBox="1"/>
      </xdr:nvSpPr>
      <xdr:spPr>
        <a:xfrm>
          <a:off x="6737427" y="572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37465</xdr:rowOff>
    </xdr:from>
    <xdr:to>
      <xdr:col>15</xdr:col>
      <xdr:colOff>231775</xdr:colOff>
      <xdr:row>38</xdr:row>
      <xdr:rowOff>139065</xdr:rowOff>
    </xdr:to>
    <xdr:sp macro="" textlink="">
      <xdr:nvSpPr>
        <xdr:cNvPr id="313" name="円/楕円 312"/>
        <xdr:cNvSpPr/>
      </xdr:nvSpPr>
      <xdr:spPr>
        <a:xfrm>
          <a:off x="10426700" y="655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123842</xdr:rowOff>
    </xdr:from>
    <xdr:ext cx="378565" cy="259045"/>
    <xdr:sp macro="" textlink="">
      <xdr:nvSpPr>
        <xdr:cNvPr id="314" name="労働費該当値テキスト"/>
        <xdr:cNvSpPr txBox="1"/>
      </xdr:nvSpPr>
      <xdr:spPr>
        <a:xfrm>
          <a:off x="10528300" y="646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24511</xdr:rowOff>
    </xdr:from>
    <xdr:to>
      <xdr:col>14</xdr:col>
      <xdr:colOff>79375</xdr:colOff>
      <xdr:row>38</xdr:row>
      <xdr:rowOff>126111</xdr:rowOff>
    </xdr:to>
    <xdr:sp macro="" textlink="">
      <xdr:nvSpPr>
        <xdr:cNvPr id="315" name="円/楕円 314"/>
        <xdr:cNvSpPr/>
      </xdr:nvSpPr>
      <xdr:spPr>
        <a:xfrm>
          <a:off x="9588500" y="653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117238</xdr:rowOff>
    </xdr:from>
    <xdr:ext cx="378565" cy="259045"/>
    <xdr:sp macro="" textlink="">
      <xdr:nvSpPr>
        <xdr:cNvPr id="316" name="テキスト ボックス 315"/>
        <xdr:cNvSpPr txBox="1"/>
      </xdr:nvSpPr>
      <xdr:spPr>
        <a:xfrm>
          <a:off x="9450017" y="6632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28702</xdr:rowOff>
    </xdr:from>
    <xdr:to>
      <xdr:col>12</xdr:col>
      <xdr:colOff>561975</xdr:colOff>
      <xdr:row>37</xdr:row>
      <xdr:rowOff>130302</xdr:rowOff>
    </xdr:to>
    <xdr:sp macro="" textlink="">
      <xdr:nvSpPr>
        <xdr:cNvPr id="317" name="円/楕円 316"/>
        <xdr:cNvSpPr/>
      </xdr:nvSpPr>
      <xdr:spPr>
        <a:xfrm>
          <a:off x="8699500" y="63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121429</xdr:rowOff>
    </xdr:from>
    <xdr:ext cx="378565" cy="259045"/>
    <xdr:sp macro="" textlink="">
      <xdr:nvSpPr>
        <xdr:cNvPr id="318" name="テキスト ボックス 317"/>
        <xdr:cNvSpPr txBox="1"/>
      </xdr:nvSpPr>
      <xdr:spPr>
        <a:xfrm>
          <a:off x="8561017" y="64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43180</xdr:rowOff>
    </xdr:from>
    <xdr:to>
      <xdr:col>11</xdr:col>
      <xdr:colOff>358775</xdr:colOff>
      <xdr:row>37</xdr:row>
      <xdr:rowOff>144780</xdr:rowOff>
    </xdr:to>
    <xdr:sp macro="" textlink="">
      <xdr:nvSpPr>
        <xdr:cNvPr id="319" name="円/楕円 318"/>
        <xdr:cNvSpPr/>
      </xdr:nvSpPr>
      <xdr:spPr>
        <a:xfrm>
          <a:off x="78105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135907</xdr:rowOff>
    </xdr:from>
    <xdr:ext cx="378565" cy="259045"/>
    <xdr:sp macro="" textlink="">
      <xdr:nvSpPr>
        <xdr:cNvPr id="320" name="テキスト ボックス 319"/>
        <xdr:cNvSpPr txBox="1"/>
      </xdr:nvSpPr>
      <xdr:spPr>
        <a:xfrm>
          <a:off x="7672017" y="647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27178</xdr:rowOff>
    </xdr:from>
    <xdr:to>
      <xdr:col>10</xdr:col>
      <xdr:colOff>155575</xdr:colOff>
      <xdr:row>36</xdr:row>
      <xdr:rowOff>128778</xdr:rowOff>
    </xdr:to>
    <xdr:sp macro="" textlink="">
      <xdr:nvSpPr>
        <xdr:cNvPr id="321" name="円/楕円 320"/>
        <xdr:cNvSpPr/>
      </xdr:nvSpPr>
      <xdr:spPr>
        <a:xfrm>
          <a:off x="6921500" y="619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119905</xdr:rowOff>
    </xdr:from>
    <xdr:ext cx="469744" cy="259045"/>
    <xdr:sp macro="" textlink="">
      <xdr:nvSpPr>
        <xdr:cNvPr id="322" name="テキスト ボックス 321"/>
        <xdr:cNvSpPr txBox="1"/>
      </xdr:nvSpPr>
      <xdr:spPr>
        <a:xfrm>
          <a:off x="6737427" y="629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66396</xdr:rowOff>
    </xdr:from>
    <xdr:to>
      <xdr:col>15</xdr:col>
      <xdr:colOff>180340</xdr:colOff>
      <xdr:row>59</xdr:row>
      <xdr:rowOff>36220</xdr:rowOff>
    </xdr:to>
    <xdr:cxnSp macro="">
      <xdr:nvCxnSpPr>
        <xdr:cNvPr id="346" name="直線コネクタ 345"/>
        <xdr:cNvCxnSpPr/>
      </xdr:nvCxnSpPr>
      <xdr:spPr>
        <a:xfrm flipV="1">
          <a:off x="10475595" y="8810346"/>
          <a:ext cx="1270" cy="1341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40047</xdr:rowOff>
    </xdr:from>
    <xdr:ext cx="378565" cy="259045"/>
    <xdr:sp macro="" textlink="">
      <xdr:nvSpPr>
        <xdr:cNvPr id="347" name="農林水産業費最小値テキスト"/>
        <xdr:cNvSpPr txBox="1"/>
      </xdr:nvSpPr>
      <xdr:spPr>
        <a:xfrm>
          <a:off x="10528300" y="1015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15</xdr:col>
      <xdr:colOff>92075</xdr:colOff>
      <xdr:row>59</xdr:row>
      <xdr:rowOff>36220</xdr:rowOff>
    </xdr:from>
    <xdr:to>
      <xdr:col>15</xdr:col>
      <xdr:colOff>269875</xdr:colOff>
      <xdr:row>59</xdr:row>
      <xdr:rowOff>36220</xdr:rowOff>
    </xdr:to>
    <xdr:cxnSp macro="">
      <xdr:nvCxnSpPr>
        <xdr:cNvPr id="348" name="直線コネクタ 347"/>
        <xdr:cNvCxnSpPr/>
      </xdr:nvCxnSpPr>
      <xdr:spPr>
        <a:xfrm>
          <a:off x="10388600" y="1015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13073</xdr:rowOff>
    </xdr:from>
    <xdr:ext cx="534377" cy="259045"/>
    <xdr:sp macro="" textlink="">
      <xdr:nvSpPr>
        <xdr:cNvPr id="349" name="農林水産業費最大値テキスト"/>
        <xdr:cNvSpPr txBox="1"/>
      </xdr:nvSpPr>
      <xdr:spPr>
        <a:xfrm>
          <a:off x="10528300" y="858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17,712</a:t>
          </a:r>
          <a:endParaRPr kumimoji="1" lang="ja-JP" altLang="en-US" sz="1000" b="1">
            <a:latin typeface="ＭＳ Ｐゴシック"/>
          </a:endParaRPr>
        </a:p>
      </xdr:txBody>
    </xdr:sp>
    <xdr:clientData/>
  </xdr:oneCellAnchor>
  <xdr:twoCellAnchor>
    <xdr:from>
      <xdr:col>15</xdr:col>
      <xdr:colOff>92075</xdr:colOff>
      <xdr:row>51</xdr:row>
      <xdr:rowOff>66396</xdr:rowOff>
    </xdr:from>
    <xdr:to>
      <xdr:col>15</xdr:col>
      <xdr:colOff>269875</xdr:colOff>
      <xdr:row>51</xdr:row>
      <xdr:rowOff>66396</xdr:rowOff>
    </xdr:to>
    <xdr:cxnSp macro="">
      <xdr:nvCxnSpPr>
        <xdr:cNvPr id="350" name="直線コネクタ 349"/>
        <xdr:cNvCxnSpPr/>
      </xdr:nvCxnSpPr>
      <xdr:spPr>
        <a:xfrm>
          <a:off x="10388600" y="881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108229</xdr:rowOff>
    </xdr:from>
    <xdr:to>
      <xdr:col>15</xdr:col>
      <xdr:colOff>180975</xdr:colOff>
      <xdr:row>58</xdr:row>
      <xdr:rowOff>108306</xdr:rowOff>
    </xdr:to>
    <xdr:cxnSp macro="">
      <xdr:nvCxnSpPr>
        <xdr:cNvPr id="351" name="直線コネクタ 350"/>
        <xdr:cNvCxnSpPr/>
      </xdr:nvCxnSpPr>
      <xdr:spPr>
        <a:xfrm>
          <a:off x="9639300" y="10052329"/>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161917</xdr:rowOff>
    </xdr:from>
    <xdr:ext cx="469744" cy="259045"/>
    <xdr:sp macro="" textlink="">
      <xdr:nvSpPr>
        <xdr:cNvPr id="352" name="農林水産業費平均値テキスト"/>
        <xdr:cNvSpPr txBox="1"/>
      </xdr:nvSpPr>
      <xdr:spPr>
        <a:xfrm>
          <a:off x="10528300" y="9591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139040</xdr:rowOff>
    </xdr:from>
    <xdr:to>
      <xdr:col>15</xdr:col>
      <xdr:colOff>231775</xdr:colOff>
      <xdr:row>57</xdr:row>
      <xdr:rowOff>69190</xdr:rowOff>
    </xdr:to>
    <xdr:sp macro="" textlink="">
      <xdr:nvSpPr>
        <xdr:cNvPr id="353" name="フローチャート : 判断 352"/>
        <xdr:cNvSpPr/>
      </xdr:nvSpPr>
      <xdr:spPr>
        <a:xfrm>
          <a:off x="104267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95047</xdr:rowOff>
    </xdr:from>
    <xdr:to>
      <xdr:col>14</xdr:col>
      <xdr:colOff>28575</xdr:colOff>
      <xdr:row>58</xdr:row>
      <xdr:rowOff>108229</xdr:rowOff>
    </xdr:to>
    <xdr:cxnSp macro="">
      <xdr:nvCxnSpPr>
        <xdr:cNvPr id="354" name="直線コネクタ 353"/>
        <xdr:cNvCxnSpPr/>
      </xdr:nvCxnSpPr>
      <xdr:spPr>
        <a:xfrm>
          <a:off x="8750300" y="10039147"/>
          <a:ext cx="889000" cy="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131572</xdr:rowOff>
    </xdr:from>
    <xdr:to>
      <xdr:col>14</xdr:col>
      <xdr:colOff>79375</xdr:colOff>
      <xdr:row>57</xdr:row>
      <xdr:rowOff>61722</xdr:rowOff>
    </xdr:to>
    <xdr:sp macro="" textlink="">
      <xdr:nvSpPr>
        <xdr:cNvPr id="355" name="フローチャート : 判断 354"/>
        <xdr:cNvSpPr/>
      </xdr:nvSpPr>
      <xdr:spPr>
        <a:xfrm>
          <a:off x="9588500" y="97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78249</xdr:rowOff>
    </xdr:from>
    <xdr:ext cx="469744" cy="259045"/>
    <xdr:sp macro="" textlink="">
      <xdr:nvSpPr>
        <xdr:cNvPr id="356" name="テキスト ボックス 355"/>
        <xdr:cNvSpPr txBox="1"/>
      </xdr:nvSpPr>
      <xdr:spPr>
        <a:xfrm>
          <a:off x="9404427" y="950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73711</xdr:rowOff>
    </xdr:from>
    <xdr:to>
      <xdr:col>12</xdr:col>
      <xdr:colOff>511175</xdr:colOff>
      <xdr:row>58</xdr:row>
      <xdr:rowOff>95047</xdr:rowOff>
    </xdr:to>
    <xdr:cxnSp macro="">
      <xdr:nvCxnSpPr>
        <xdr:cNvPr id="357" name="直線コネクタ 356"/>
        <xdr:cNvCxnSpPr/>
      </xdr:nvCxnSpPr>
      <xdr:spPr>
        <a:xfrm>
          <a:off x="7861300" y="10017811"/>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161976</xdr:rowOff>
    </xdr:from>
    <xdr:to>
      <xdr:col>12</xdr:col>
      <xdr:colOff>561975</xdr:colOff>
      <xdr:row>57</xdr:row>
      <xdr:rowOff>92126</xdr:rowOff>
    </xdr:to>
    <xdr:sp macro="" textlink="">
      <xdr:nvSpPr>
        <xdr:cNvPr id="358" name="フローチャート : 判断 357"/>
        <xdr:cNvSpPr/>
      </xdr:nvSpPr>
      <xdr:spPr>
        <a:xfrm>
          <a:off x="8699500" y="97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108653</xdr:rowOff>
    </xdr:from>
    <xdr:ext cx="469744" cy="259045"/>
    <xdr:sp macro="" textlink="">
      <xdr:nvSpPr>
        <xdr:cNvPr id="359" name="テキスト ボックス 358"/>
        <xdr:cNvSpPr txBox="1"/>
      </xdr:nvSpPr>
      <xdr:spPr>
        <a:xfrm>
          <a:off x="8515427" y="953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67996</xdr:rowOff>
    </xdr:from>
    <xdr:to>
      <xdr:col>11</xdr:col>
      <xdr:colOff>307975</xdr:colOff>
      <xdr:row>58</xdr:row>
      <xdr:rowOff>73711</xdr:rowOff>
    </xdr:to>
    <xdr:cxnSp macro="">
      <xdr:nvCxnSpPr>
        <xdr:cNvPr id="360" name="直線コネクタ 359"/>
        <xdr:cNvCxnSpPr/>
      </xdr:nvCxnSpPr>
      <xdr:spPr>
        <a:xfrm>
          <a:off x="6972300" y="10012096"/>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151688</xdr:rowOff>
    </xdr:from>
    <xdr:to>
      <xdr:col>11</xdr:col>
      <xdr:colOff>358775</xdr:colOff>
      <xdr:row>57</xdr:row>
      <xdr:rowOff>81838</xdr:rowOff>
    </xdr:to>
    <xdr:sp macro="" textlink="">
      <xdr:nvSpPr>
        <xdr:cNvPr id="361" name="フローチャート : 判断 360"/>
        <xdr:cNvSpPr/>
      </xdr:nvSpPr>
      <xdr:spPr>
        <a:xfrm>
          <a:off x="7810500" y="975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98365</xdr:rowOff>
    </xdr:from>
    <xdr:ext cx="469744" cy="259045"/>
    <xdr:sp macro="" textlink="">
      <xdr:nvSpPr>
        <xdr:cNvPr id="362" name="テキスト ボックス 361"/>
        <xdr:cNvSpPr txBox="1"/>
      </xdr:nvSpPr>
      <xdr:spPr>
        <a:xfrm>
          <a:off x="7626427" y="952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134391</xdr:rowOff>
    </xdr:from>
    <xdr:to>
      <xdr:col>10</xdr:col>
      <xdr:colOff>155575</xdr:colOff>
      <xdr:row>57</xdr:row>
      <xdr:rowOff>64541</xdr:rowOff>
    </xdr:to>
    <xdr:sp macro="" textlink="">
      <xdr:nvSpPr>
        <xdr:cNvPr id="363" name="フローチャート : 判断 362"/>
        <xdr:cNvSpPr/>
      </xdr:nvSpPr>
      <xdr:spPr>
        <a:xfrm>
          <a:off x="6921500" y="97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81068</xdr:rowOff>
    </xdr:from>
    <xdr:ext cx="469744" cy="259045"/>
    <xdr:sp macro="" textlink="">
      <xdr:nvSpPr>
        <xdr:cNvPr id="364" name="テキスト ボックス 363"/>
        <xdr:cNvSpPr txBox="1"/>
      </xdr:nvSpPr>
      <xdr:spPr>
        <a:xfrm>
          <a:off x="6737427" y="9510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57506</xdr:rowOff>
    </xdr:from>
    <xdr:to>
      <xdr:col>15</xdr:col>
      <xdr:colOff>231775</xdr:colOff>
      <xdr:row>58</xdr:row>
      <xdr:rowOff>159106</xdr:rowOff>
    </xdr:to>
    <xdr:sp macro="" textlink="">
      <xdr:nvSpPr>
        <xdr:cNvPr id="370" name="円/楕円 369"/>
        <xdr:cNvSpPr/>
      </xdr:nvSpPr>
      <xdr:spPr>
        <a:xfrm>
          <a:off x="10426700" y="1000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143883</xdr:rowOff>
    </xdr:from>
    <xdr:ext cx="469744" cy="259045"/>
    <xdr:sp macro="" textlink="">
      <xdr:nvSpPr>
        <xdr:cNvPr id="371" name="農林水産業費該当値テキスト"/>
        <xdr:cNvSpPr txBox="1"/>
      </xdr:nvSpPr>
      <xdr:spPr>
        <a:xfrm>
          <a:off x="10528300" y="991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57429</xdr:rowOff>
    </xdr:from>
    <xdr:to>
      <xdr:col>14</xdr:col>
      <xdr:colOff>79375</xdr:colOff>
      <xdr:row>58</xdr:row>
      <xdr:rowOff>159029</xdr:rowOff>
    </xdr:to>
    <xdr:sp macro="" textlink="">
      <xdr:nvSpPr>
        <xdr:cNvPr id="372" name="円/楕円 371"/>
        <xdr:cNvSpPr/>
      </xdr:nvSpPr>
      <xdr:spPr>
        <a:xfrm>
          <a:off x="9588500" y="1000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150156</xdr:rowOff>
    </xdr:from>
    <xdr:ext cx="469744" cy="259045"/>
    <xdr:sp macro="" textlink="">
      <xdr:nvSpPr>
        <xdr:cNvPr id="373" name="テキスト ボックス 372"/>
        <xdr:cNvSpPr txBox="1"/>
      </xdr:nvSpPr>
      <xdr:spPr>
        <a:xfrm>
          <a:off x="9404427" y="1009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44247</xdr:rowOff>
    </xdr:from>
    <xdr:to>
      <xdr:col>12</xdr:col>
      <xdr:colOff>561975</xdr:colOff>
      <xdr:row>58</xdr:row>
      <xdr:rowOff>145847</xdr:rowOff>
    </xdr:to>
    <xdr:sp macro="" textlink="">
      <xdr:nvSpPr>
        <xdr:cNvPr id="374" name="円/楕円 373"/>
        <xdr:cNvSpPr/>
      </xdr:nvSpPr>
      <xdr:spPr>
        <a:xfrm>
          <a:off x="8699500" y="998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136974</xdr:rowOff>
    </xdr:from>
    <xdr:ext cx="469744" cy="259045"/>
    <xdr:sp macro="" textlink="">
      <xdr:nvSpPr>
        <xdr:cNvPr id="375" name="テキスト ボックス 374"/>
        <xdr:cNvSpPr txBox="1"/>
      </xdr:nvSpPr>
      <xdr:spPr>
        <a:xfrm>
          <a:off x="8515427" y="1008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22911</xdr:rowOff>
    </xdr:from>
    <xdr:to>
      <xdr:col>11</xdr:col>
      <xdr:colOff>358775</xdr:colOff>
      <xdr:row>58</xdr:row>
      <xdr:rowOff>124511</xdr:rowOff>
    </xdr:to>
    <xdr:sp macro="" textlink="">
      <xdr:nvSpPr>
        <xdr:cNvPr id="376" name="円/楕円 375"/>
        <xdr:cNvSpPr/>
      </xdr:nvSpPr>
      <xdr:spPr>
        <a:xfrm>
          <a:off x="7810500" y="996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115638</xdr:rowOff>
    </xdr:from>
    <xdr:ext cx="469744" cy="259045"/>
    <xdr:sp macro="" textlink="">
      <xdr:nvSpPr>
        <xdr:cNvPr id="377" name="テキスト ボックス 376"/>
        <xdr:cNvSpPr txBox="1"/>
      </xdr:nvSpPr>
      <xdr:spPr>
        <a:xfrm>
          <a:off x="7626427" y="1005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17196</xdr:rowOff>
    </xdr:from>
    <xdr:to>
      <xdr:col>10</xdr:col>
      <xdr:colOff>155575</xdr:colOff>
      <xdr:row>58</xdr:row>
      <xdr:rowOff>118796</xdr:rowOff>
    </xdr:to>
    <xdr:sp macro="" textlink="">
      <xdr:nvSpPr>
        <xdr:cNvPr id="378" name="円/楕円 377"/>
        <xdr:cNvSpPr/>
      </xdr:nvSpPr>
      <xdr:spPr>
        <a:xfrm>
          <a:off x="6921500" y="99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109923</xdr:rowOff>
    </xdr:from>
    <xdr:ext cx="469744" cy="259045"/>
    <xdr:sp macro="" textlink="">
      <xdr:nvSpPr>
        <xdr:cNvPr id="379" name="テキスト ボックス 378"/>
        <xdr:cNvSpPr txBox="1"/>
      </xdr:nvSpPr>
      <xdr:spPr>
        <a:xfrm>
          <a:off x="6737427" y="1005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123606</xdr:rowOff>
    </xdr:from>
    <xdr:to>
      <xdr:col>15</xdr:col>
      <xdr:colOff>180340</xdr:colOff>
      <xdr:row>78</xdr:row>
      <xdr:rowOff>103605</xdr:rowOff>
    </xdr:to>
    <xdr:cxnSp macro="">
      <xdr:nvCxnSpPr>
        <xdr:cNvPr id="401" name="直線コネクタ 400"/>
        <xdr:cNvCxnSpPr/>
      </xdr:nvCxnSpPr>
      <xdr:spPr>
        <a:xfrm flipV="1">
          <a:off x="10475595" y="12125106"/>
          <a:ext cx="1270" cy="135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107432</xdr:rowOff>
    </xdr:from>
    <xdr:ext cx="469744" cy="259045"/>
    <xdr:sp macro="" textlink="">
      <xdr:nvSpPr>
        <xdr:cNvPr id="402" name="商工費最小値テキスト"/>
        <xdr:cNvSpPr txBox="1"/>
      </xdr:nvSpPr>
      <xdr:spPr>
        <a:xfrm>
          <a:off x="10528300" y="1348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1,579</a:t>
          </a:r>
          <a:endParaRPr kumimoji="1" lang="ja-JP" altLang="en-US" sz="1000" b="1">
            <a:latin typeface="ＭＳ Ｐゴシック"/>
          </a:endParaRPr>
        </a:p>
      </xdr:txBody>
    </xdr:sp>
    <xdr:clientData/>
  </xdr:oneCellAnchor>
  <xdr:twoCellAnchor>
    <xdr:from>
      <xdr:col>15</xdr:col>
      <xdr:colOff>92075</xdr:colOff>
      <xdr:row>78</xdr:row>
      <xdr:rowOff>103605</xdr:rowOff>
    </xdr:from>
    <xdr:to>
      <xdr:col>15</xdr:col>
      <xdr:colOff>269875</xdr:colOff>
      <xdr:row>78</xdr:row>
      <xdr:rowOff>103605</xdr:rowOff>
    </xdr:to>
    <xdr:cxnSp macro="">
      <xdr:nvCxnSpPr>
        <xdr:cNvPr id="403" name="直線コネクタ 402"/>
        <xdr:cNvCxnSpPr/>
      </xdr:nvCxnSpPr>
      <xdr:spPr>
        <a:xfrm>
          <a:off x="10388600" y="1347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70283</xdr:rowOff>
    </xdr:from>
    <xdr:ext cx="534377" cy="259045"/>
    <xdr:sp macro="" textlink="">
      <xdr:nvSpPr>
        <xdr:cNvPr id="404" name="商工費最大値テキスト"/>
        <xdr:cNvSpPr txBox="1"/>
      </xdr:nvSpPr>
      <xdr:spPr>
        <a:xfrm>
          <a:off x="10528300" y="1190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60,704</a:t>
          </a:r>
          <a:endParaRPr kumimoji="1" lang="ja-JP" altLang="en-US" sz="1000" b="1">
            <a:latin typeface="ＭＳ Ｐゴシック"/>
          </a:endParaRPr>
        </a:p>
      </xdr:txBody>
    </xdr:sp>
    <xdr:clientData/>
  </xdr:oneCellAnchor>
  <xdr:twoCellAnchor>
    <xdr:from>
      <xdr:col>15</xdr:col>
      <xdr:colOff>92075</xdr:colOff>
      <xdr:row>70</xdr:row>
      <xdr:rowOff>123606</xdr:rowOff>
    </xdr:from>
    <xdr:to>
      <xdr:col>15</xdr:col>
      <xdr:colOff>269875</xdr:colOff>
      <xdr:row>70</xdr:row>
      <xdr:rowOff>123606</xdr:rowOff>
    </xdr:to>
    <xdr:cxnSp macro="">
      <xdr:nvCxnSpPr>
        <xdr:cNvPr id="405" name="直線コネクタ 404"/>
        <xdr:cNvCxnSpPr/>
      </xdr:nvCxnSpPr>
      <xdr:spPr>
        <a:xfrm>
          <a:off x="10388600" y="1212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115765</xdr:rowOff>
    </xdr:from>
    <xdr:to>
      <xdr:col>15</xdr:col>
      <xdr:colOff>180975</xdr:colOff>
      <xdr:row>77</xdr:row>
      <xdr:rowOff>163795</xdr:rowOff>
    </xdr:to>
    <xdr:cxnSp macro="">
      <xdr:nvCxnSpPr>
        <xdr:cNvPr id="406" name="直線コネクタ 405"/>
        <xdr:cNvCxnSpPr/>
      </xdr:nvCxnSpPr>
      <xdr:spPr>
        <a:xfrm flipV="1">
          <a:off x="9639300" y="13317415"/>
          <a:ext cx="838200" cy="4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xdr:rowOff>
    </xdr:from>
    <xdr:ext cx="534377" cy="259045"/>
    <xdr:sp macro="" textlink="">
      <xdr:nvSpPr>
        <xdr:cNvPr id="407" name="商工費平均値テキスト"/>
        <xdr:cNvSpPr txBox="1"/>
      </xdr:nvSpPr>
      <xdr:spPr>
        <a:xfrm>
          <a:off x="10528300" y="13030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149273</xdr:rowOff>
    </xdr:from>
    <xdr:to>
      <xdr:col>15</xdr:col>
      <xdr:colOff>231775</xdr:colOff>
      <xdr:row>77</xdr:row>
      <xdr:rowOff>79423</xdr:rowOff>
    </xdr:to>
    <xdr:sp macro="" textlink="">
      <xdr:nvSpPr>
        <xdr:cNvPr id="408" name="フローチャート : 判断 407"/>
        <xdr:cNvSpPr/>
      </xdr:nvSpPr>
      <xdr:spPr>
        <a:xfrm>
          <a:off x="104267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146512</xdr:rowOff>
    </xdr:from>
    <xdr:to>
      <xdr:col>14</xdr:col>
      <xdr:colOff>28575</xdr:colOff>
      <xdr:row>77</xdr:row>
      <xdr:rowOff>163795</xdr:rowOff>
    </xdr:to>
    <xdr:cxnSp macro="">
      <xdr:nvCxnSpPr>
        <xdr:cNvPr id="409" name="直線コネクタ 408"/>
        <xdr:cNvCxnSpPr/>
      </xdr:nvCxnSpPr>
      <xdr:spPr>
        <a:xfrm>
          <a:off x="8750300" y="13348162"/>
          <a:ext cx="889000" cy="1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153068</xdr:rowOff>
    </xdr:from>
    <xdr:to>
      <xdr:col>14</xdr:col>
      <xdr:colOff>79375</xdr:colOff>
      <xdr:row>77</xdr:row>
      <xdr:rowOff>83218</xdr:rowOff>
    </xdr:to>
    <xdr:sp macro="" textlink="">
      <xdr:nvSpPr>
        <xdr:cNvPr id="410" name="フローチャート : 判断 409"/>
        <xdr:cNvSpPr/>
      </xdr:nvSpPr>
      <xdr:spPr>
        <a:xfrm>
          <a:off x="9588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99745</xdr:rowOff>
    </xdr:from>
    <xdr:ext cx="534377" cy="259045"/>
    <xdr:sp macro="" textlink="">
      <xdr:nvSpPr>
        <xdr:cNvPr id="411" name="テキスト ボックス 410"/>
        <xdr:cNvSpPr txBox="1"/>
      </xdr:nvSpPr>
      <xdr:spPr>
        <a:xfrm>
          <a:off x="9372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144752</xdr:rowOff>
    </xdr:from>
    <xdr:to>
      <xdr:col>12</xdr:col>
      <xdr:colOff>511175</xdr:colOff>
      <xdr:row>77</xdr:row>
      <xdr:rowOff>146512</xdr:rowOff>
    </xdr:to>
    <xdr:cxnSp macro="">
      <xdr:nvCxnSpPr>
        <xdr:cNvPr id="412" name="直線コネクタ 411"/>
        <xdr:cNvCxnSpPr/>
      </xdr:nvCxnSpPr>
      <xdr:spPr>
        <a:xfrm>
          <a:off x="7861300" y="13346402"/>
          <a:ext cx="88900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145090</xdr:rowOff>
    </xdr:from>
    <xdr:to>
      <xdr:col>12</xdr:col>
      <xdr:colOff>561975</xdr:colOff>
      <xdr:row>77</xdr:row>
      <xdr:rowOff>75240</xdr:rowOff>
    </xdr:to>
    <xdr:sp macro="" textlink="">
      <xdr:nvSpPr>
        <xdr:cNvPr id="413" name="フローチャート : 判断 412"/>
        <xdr:cNvSpPr/>
      </xdr:nvSpPr>
      <xdr:spPr>
        <a:xfrm>
          <a:off x="8699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91767</xdr:rowOff>
    </xdr:from>
    <xdr:ext cx="534377" cy="259045"/>
    <xdr:sp macro="" textlink="">
      <xdr:nvSpPr>
        <xdr:cNvPr id="414" name="テキスト ボックス 413"/>
        <xdr:cNvSpPr txBox="1"/>
      </xdr:nvSpPr>
      <xdr:spPr>
        <a:xfrm>
          <a:off x="8483111" y="129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144752</xdr:rowOff>
    </xdr:from>
    <xdr:to>
      <xdr:col>11</xdr:col>
      <xdr:colOff>307975</xdr:colOff>
      <xdr:row>77</xdr:row>
      <xdr:rowOff>153050</xdr:rowOff>
    </xdr:to>
    <xdr:cxnSp macro="">
      <xdr:nvCxnSpPr>
        <xdr:cNvPr id="415" name="直線コネクタ 414"/>
        <xdr:cNvCxnSpPr/>
      </xdr:nvCxnSpPr>
      <xdr:spPr>
        <a:xfrm flipV="1">
          <a:off x="6972300" y="13346402"/>
          <a:ext cx="889000" cy="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133728</xdr:rowOff>
    </xdr:from>
    <xdr:to>
      <xdr:col>11</xdr:col>
      <xdr:colOff>358775</xdr:colOff>
      <xdr:row>77</xdr:row>
      <xdr:rowOff>63878</xdr:rowOff>
    </xdr:to>
    <xdr:sp macro="" textlink="">
      <xdr:nvSpPr>
        <xdr:cNvPr id="416" name="フローチャート : 判断 415"/>
        <xdr:cNvSpPr/>
      </xdr:nvSpPr>
      <xdr:spPr>
        <a:xfrm>
          <a:off x="7810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80405</xdr:rowOff>
    </xdr:from>
    <xdr:ext cx="534377" cy="259045"/>
    <xdr:sp macro="" textlink="">
      <xdr:nvSpPr>
        <xdr:cNvPr id="417" name="テキスト ボックス 416"/>
        <xdr:cNvSpPr txBox="1"/>
      </xdr:nvSpPr>
      <xdr:spPr>
        <a:xfrm>
          <a:off x="7594111" y="1293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112720</xdr:rowOff>
    </xdr:from>
    <xdr:to>
      <xdr:col>10</xdr:col>
      <xdr:colOff>155575</xdr:colOff>
      <xdr:row>77</xdr:row>
      <xdr:rowOff>42870</xdr:rowOff>
    </xdr:to>
    <xdr:sp macro="" textlink="">
      <xdr:nvSpPr>
        <xdr:cNvPr id="418" name="フローチャート : 判断 417"/>
        <xdr:cNvSpPr/>
      </xdr:nvSpPr>
      <xdr:spPr>
        <a:xfrm>
          <a:off x="6921500" y="131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59397</xdr:rowOff>
    </xdr:from>
    <xdr:ext cx="534377" cy="259045"/>
    <xdr:sp macro="" textlink="">
      <xdr:nvSpPr>
        <xdr:cNvPr id="419" name="テキスト ボックス 418"/>
        <xdr:cNvSpPr txBox="1"/>
      </xdr:nvSpPr>
      <xdr:spPr>
        <a:xfrm>
          <a:off x="6705111" y="1291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13,958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64965</xdr:rowOff>
    </xdr:from>
    <xdr:to>
      <xdr:col>15</xdr:col>
      <xdr:colOff>231775</xdr:colOff>
      <xdr:row>77</xdr:row>
      <xdr:rowOff>166565</xdr:rowOff>
    </xdr:to>
    <xdr:sp macro="" textlink="">
      <xdr:nvSpPr>
        <xdr:cNvPr id="425" name="円/楕円 424"/>
        <xdr:cNvSpPr/>
      </xdr:nvSpPr>
      <xdr:spPr>
        <a:xfrm>
          <a:off x="10426700" y="1326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43392</xdr:rowOff>
    </xdr:from>
    <xdr:ext cx="469744" cy="259045"/>
    <xdr:sp macro="" textlink="">
      <xdr:nvSpPr>
        <xdr:cNvPr id="426" name="商工費該当値テキスト"/>
        <xdr:cNvSpPr txBox="1"/>
      </xdr:nvSpPr>
      <xdr:spPr>
        <a:xfrm>
          <a:off x="10528300" y="1324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8,547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112995</xdr:rowOff>
    </xdr:from>
    <xdr:to>
      <xdr:col>14</xdr:col>
      <xdr:colOff>79375</xdr:colOff>
      <xdr:row>78</xdr:row>
      <xdr:rowOff>43145</xdr:rowOff>
    </xdr:to>
    <xdr:sp macro="" textlink="">
      <xdr:nvSpPr>
        <xdr:cNvPr id="427" name="円/楕円 426"/>
        <xdr:cNvSpPr/>
      </xdr:nvSpPr>
      <xdr:spPr>
        <a:xfrm>
          <a:off x="9588500" y="1331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34272</xdr:rowOff>
    </xdr:from>
    <xdr:ext cx="469744" cy="259045"/>
    <xdr:sp macro="" textlink="">
      <xdr:nvSpPr>
        <xdr:cNvPr id="428" name="テキスト ボックス 427"/>
        <xdr:cNvSpPr txBox="1"/>
      </xdr:nvSpPr>
      <xdr:spPr>
        <a:xfrm>
          <a:off x="9404427" y="1340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95712</xdr:rowOff>
    </xdr:from>
    <xdr:to>
      <xdr:col>12</xdr:col>
      <xdr:colOff>561975</xdr:colOff>
      <xdr:row>78</xdr:row>
      <xdr:rowOff>25862</xdr:rowOff>
    </xdr:to>
    <xdr:sp macro="" textlink="">
      <xdr:nvSpPr>
        <xdr:cNvPr id="429" name="円/楕円 428"/>
        <xdr:cNvSpPr/>
      </xdr:nvSpPr>
      <xdr:spPr>
        <a:xfrm>
          <a:off x="8699500" y="1329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16989</xdr:rowOff>
    </xdr:from>
    <xdr:ext cx="469744" cy="259045"/>
    <xdr:sp macro="" textlink="">
      <xdr:nvSpPr>
        <xdr:cNvPr id="430" name="テキスト ボックス 429"/>
        <xdr:cNvSpPr txBox="1"/>
      </xdr:nvSpPr>
      <xdr:spPr>
        <a:xfrm>
          <a:off x="8515427" y="13390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93952</xdr:rowOff>
    </xdr:from>
    <xdr:to>
      <xdr:col>11</xdr:col>
      <xdr:colOff>358775</xdr:colOff>
      <xdr:row>78</xdr:row>
      <xdr:rowOff>24102</xdr:rowOff>
    </xdr:to>
    <xdr:sp macro="" textlink="">
      <xdr:nvSpPr>
        <xdr:cNvPr id="431" name="円/楕円 430"/>
        <xdr:cNvSpPr/>
      </xdr:nvSpPr>
      <xdr:spPr>
        <a:xfrm>
          <a:off x="7810500" y="1329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15229</xdr:rowOff>
    </xdr:from>
    <xdr:ext cx="469744" cy="259045"/>
    <xdr:sp macro="" textlink="">
      <xdr:nvSpPr>
        <xdr:cNvPr id="432" name="テキスト ボックス 431"/>
        <xdr:cNvSpPr txBox="1"/>
      </xdr:nvSpPr>
      <xdr:spPr>
        <a:xfrm>
          <a:off x="7626427" y="1338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102250</xdr:rowOff>
    </xdr:from>
    <xdr:to>
      <xdr:col>10</xdr:col>
      <xdr:colOff>155575</xdr:colOff>
      <xdr:row>78</xdr:row>
      <xdr:rowOff>32400</xdr:rowOff>
    </xdr:to>
    <xdr:sp macro="" textlink="">
      <xdr:nvSpPr>
        <xdr:cNvPr id="433" name="円/楕円 432"/>
        <xdr:cNvSpPr/>
      </xdr:nvSpPr>
      <xdr:spPr>
        <a:xfrm>
          <a:off x="6921500" y="133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23527</xdr:rowOff>
    </xdr:from>
    <xdr:ext cx="469744" cy="259045"/>
    <xdr:sp macro="" textlink="">
      <xdr:nvSpPr>
        <xdr:cNvPr id="434" name="テキスト ボックス 433"/>
        <xdr:cNvSpPr txBox="1"/>
      </xdr:nvSpPr>
      <xdr:spPr>
        <a:xfrm>
          <a:off x="6737427" y="133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35,709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52015</xdr:rowOff>
    </xdr:from>
    <xdr:to>
      <xdr:col>15</xdr:col>
      <xdr:colOff>180340</xdr:colOff>
      <xdr:row>99</xdr:row>
      <xdr:rowOff>58057</xdr:rowOff>
    </xdr:to>
    <xdr:cxnSp macro="">
      <xdr:nvCxnSpPr>
        <xdr:cNvPr id="461" name="直線コネクタ 460"/>
        <xdr:cNvCxnSpPr/>
      </xdr:nvCxnSpPr>
      <xdr:spPr>
        <a:xfrm flipV="1">
          <a:off x="10475595" y="15653965"/>
          <a:ext cx="1270" cy="1377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61884</xdr:rowOff>
    </xdr:from>
    <xdr:ext cx="534377" cy="259045"/>
    <xdr:sp macro="" textlink="">
      <xdr:nvSpPr>
        <xdr:cNvPr id="462" name="土木費最小値テキスト"/>
        <xdr:cNvSpPr txBox="1"/>
      </xdr:nvSpPr>
      <xdr:spPr>
        <a:xfrm>
          <a:off x="10528300" y="1703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22,500</a:t>
          </a:r>
          <a:endParaRPr kumimoji="1" lang="ja-JP" altLang="en-US" sz="1000" b="1">
            <a:latin typeface="ＭＳ Ｐゴシック"/>
          </a:endParaRPr>
        </a:p>
      </xdr:txBody>
    </xdr:sp>
    <xdr:clientData/>
  </xdr:oneCellAnchor>
  <xdr:twoCellAnchor>
    <xdr:from>
      <xdr:col>15</xdr:col>
      <xdr:colOff>92075</xdr:colOff>
      <xdr:row>99</xdr:row>
      <xdr:rowOff>58057</xdr:rowOff>
    </xdr:from>
    <xdr:to>
      <xdr:col>15</xdr:col>
      <xdr:colOff>269875</xdr:colOff>
      <xdr:row>99</xdr:row>
      <xdr:rowOff>58057</xdr:rowOff>
    </xdr:to>
    <xdr:cxnSp macro="">
      <xdr:nvCxnSpPr>
        <xdr:cNvPr id="463" name="直線コネクタ 462"/>
        <xdr:cNvCxnSpPr/>
      </xdr:nvCxnSpPr>
      <xdr:spPr>
        <a:xfrm>
          <a:off x="10388600" y="17031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170142</xdr:rowOff>
    </xdr:from>
    <xdr:ext cx="599010" cy="259045"/>
    <xdr:sp macro="" textlink="">
      <xdr:nvSpPr>
        <xdr:cNvPr id="464" name="土木費最大値テキスト"/>
        <xdr:cNvSpPr txBox="1"/>
      </xdr:nvSpPr>
      <xdr:spPr>
        <a:xfrm>
          <a:off x="10528300" y="1542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106,870</a:t>
          </a:r>
          <a:endParaRPr kumimoji="1" lang="ja-JP" altLang="en-US" sz="1000" b="1">
            <a:latin typeface="ＭＳ Ｐゴシック"/>
          </a:endParaRPr>
        </a:p>
      </xdr:txBody>
    </xdr:sp>
    <xdr:clientData/>
  </xdr:oneCellAnchor>
  <xdr:twoCellAnchor>
    <xdr:from>
      <xdr:col>15</xdr:col>
      <xdr:colOff>92075</xdr:colOff>
      <xdr:row>91</xdr:row>
      <xdr:rowOff>52015</xdr:rowOff>
    </xdr:from>
    <xdr:to>
      <xdr:col>15</xdr:col>
      <xdr:colOff>269875</xdr:colOff>
      <xdr:row>91</xdr:row>
      <xdr:rowOff>52015</xdr:rowOff>
    </xdr:to>
    <xdr:cxnSp macro="">
      <xdr:nvCxnSpPr>
        <xdr:cNvPr id="465" name="直線コネクタ 464"/>
        <xdr:cNvCxnSpPr/>
      </xdr:nvCxnSpPr>
      <xdr:spPr>
        <a:xfrm>
          <a:off x="10388600" y="1565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39525</xdr:rowOff>
    </xdr:from>
    <xdr:to>
      <xdr:col>15</xdr:col>
      <xdr:colOff>180975</xdr:colOff>
      <xdr:row>99</xdr:row>
      <xdr:rowOff>58057</xdr:rowOff>
    </xdr:to>
    <xdr:cxnSp macro="">
      <xdr:nvCxnSpPr>
        <xdr:cNvPr id="466" name="直線コネクタ 465"/>
        <xdr:cNvCxnSpPr/>
      </xdr:nvCxnSpPr>
      <xdr:spPr>
        <a:xfrm>
          <a:off x="9639300" y="17013075"/>
          <a:ext cx="838200" cy="1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41009</xdr:rowOff>
    </xdr:from>
    <xdr:ext cx="534377" cy="259045"/>
    <xdr:sp macro="" textlink="">
      <xdr:nvSpPr>
        <xdr:cNvPr id="467" name="土木費平均値テキスト"/>
        <xdr:cNvSpPr txBox="1"/>
      </xdr:nvSpPr>
      <xdr:spPr>
        <a:xfrm>
          <a:off x="10528300" y="16500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18132</xdr:rowOff>
    </xdr:from>
    <xdr:to>
      <xdr:col>15</xdr:col>
      <xdr:colOff>231775</xdr:colOff>
      <xdr:row>97</xdr:row>
      <xdr:rowOff>119732</xdr:rowOff>
    </xdr:to>
    <xdr:sp macro="" textlink="">
      <xdr:nvSpPr>
        <xdr:cNvPr id="468" name="フローチャート : 判断 467"/>
        <xdr:cNvSpPr/>
      </xdr:nvSpPr>
      <xdr:spPr>
        <a:xfrm>
          <a:off x="10426700" y="1664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141562</xdr:rowOff>
    </xdr:from>
    <xdr:to>
      <xdr:col>14</xdr:col>
      <xdr:colOff>28575</xdr:colOff>
      <xdr:row>99</xdr:row>
      <xdr:rowOff>39525</xdr:rowOff>
    </xdr:to>
    <xdr:cxnSp macro="">
      <xdr:nvCxnSpPr>
        <xdr:cNvPr id="469" name="直線コネクタ 468"/>
        <xdr:cNvCxnSpPr/>
      </xdr:nvCxnSpPr>
      <xdr:spPr>
        <a:xfrm>
          <a:off x="8750300" y="16943662"/>
          <a:ext cx="889000" cy="6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135322</xdr:rowOff>
    </xdr:from>
    <xdr:to>
      <xdr:col>14</xdr:col>
      <xdr:colOff>79375</xdr:colOff>
      <xdr:row>97</xdr:row>
      <xdr:rowOff>65472</xdr:rowOff>
    </xdr:to>
    <xdr:sp macro="" textlink="">
      <xdr:nvSpPr>
        <xdr:cNvPr id="470" name="フローチャート : 判断 469"/>
        <xdr:cNvSpPr/>
      </xdr:nvSpPr>
      <xdr:spPr>
        <a:xfrm>
          <a:off x="9588500" y="165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81999</xdr:rowOff>
    </xdr:from>
    <xdr:ext cx="534377" cy="259045"/>
    <xdr:sp macro="" textlink="">
      <xdr:nvSpPr>
        <xdr:cNvPr id="471" name="テキスト ボックス 470"/>
        <xdr:cNvSpPr txBox="1"/>
      </xdr:nvSpPr>
      <xdr:spPr>
        <a:xfrm>
          <a:off x="9372111" y="1636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36388</xdr:rowOff>
    </xdr:from>
    <xdr:to>
      <xdr:col>12</xdr:col>
      <xdr:colOff>511175</xdr:colOff>
      <xdr:row>98</xdr:row>
      <xdr:rowOff>141562</xdr:rowOff>
    </xdr:to>
    <xdr:cxnSp macro="">
      <xdr:nvCxnSpPr>
        <xdr:cNvPr id="472" name="直線コネクタ 471"/>
        <xdr:cNvCxnSpPr/>
      </xdr:nvCxnSpPr>
      <xdr:spPr>
        <a:xfrm>
          <a:off x="7861300" y="16838488"/>
          <a:ext cx="889000" cy="10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133510</xdr:rowOff>
    </xdr:from>
    <xdr:to>
      <xdr:col>12</xdr:col>
      <xdr:colOff>561975</xdr:colOff>
      <xdr:row>97</xdr:row>
      <xdr:rowOff>63660</xdr:rowOff>
    </xdr:to>
    <xdr:sp macro="" textlink="">
      <xdr:nvSpPr>
        <xdr:cNvPr id="473" name="フローチャート : 判断 472"/>
        <xdr:cNvSpPr/>
      </xdr:nvSpPr>
      <xdr:spPr>
        <a:xfrm>
          <a:off x="8699500" y="1659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80187</xdr:rowOff>
    </xdr:from>
    <xdr:ext cx="534377" cy="259045"/>
    <xdr:sp macro="" textlink="">
      <xdr:nvSpPr>
        <xdr:cNvPr id="474" name="テキスト ボックス 473"/>
        <xdr:cNvSpPr txBox="1"/>
      </xdr:nvSpPr>
      <xdr:spPr>
        <a:xfrm>
          <a:off x="8483111" y="1636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36388</xdr:rowOff>
    </xdr:from>
    <xdr:to>
      <xdr:col>11</xdr:col>
      <xdr:colOff>307975</xdr:colOff>
      <xdr:row>98</xdr:row>
      <xdr:rowOff>93115</xdr:rowOff>
    </xdr:to>
    <xdr:cxnSp macro="">
      <xdr:nvCxnSpPr>
        <xdr:cNvPr id="475" name="直線コネクタ 474"/>
        <xdr:cNvCxnSpPr/>
      </xdr:nvCxnSpPr>
      <xdr:spPr>
        <a:xfrm flipV="1">
          <a:off x="6972300" y="16838488"/>
          <a:ext cx="889000" cy="5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8972</xdr:rowOff>
    </xdr:from>
    <xdr:to>
      <xdr:col>11</xdr:col>
      <xdr:colOff>358775</xdr:colOff>
      <xdr:row>97</xdr:row>
      <xdr:rowOff>110572</xdr:rowOff>
    </xdr:to>
    <xdr:sp macro="" textlink="">
      <xdr:nvSpPr>
        <xdr:cNvPr id="476" name="フローチャート : 判断 475"/>
        <xdr:cNvSpPr/>
      </xdr:nvSpPr>
      <xdr:spPr>
        <a:xfrm>
          <a:off x="7810500" y="1663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127099</xdr:rowOff>
    </xdr:from>
    <xdr:ext cx="534377" cy="259045"/>
    <xdr:sp macro="" textlink="">
      <xdr:nvSpPr>
        <xdr:cNvPr id="477" name="テキスト ボックス 476"/>
        <xdr:cNvSpPr txBox="1"/>
      </xdr:nvSpPr>
      <xdr:spPr>
        <a:xfrm>
          <a:off x="7594111" y="1641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144008</xdr:rowOff>
    </xdr:from>
    <xdr:to>
      <xdr:col>10</xdr:col>
      <xdr:colOff>155575</xdr:colOff>
      <xdr:row>97</xdr:row>
      <xdr:rowOff>74158</xdr:rowOff>
    </xdr:to>
    <xdr:sp macro="" textlink="">
      <xdr:nvSpPr>
        <xdr:cNvPr id="478" name="フローチャート : 判断 477"/>
        <xdr:cNvSpPr/>
      </xdr:nvSpPr>
      <xdr:spPr>
        <a:xfrm>
          <a:off x="6921500" y="1660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90685</xdr:rowOff>
    </xdr:from>
    <xdr:ext cx="534377" cy="259045"/>
    <xdr:sp macro="" textlink="">
      <xdr:nvSpPr>
        <xdr:cNvPr id="479" name="テキスト ボックス 478"/>
        <xdr:cNvSpPr txBox="1"/>
      </xdr:nvSpPr>
      <xdr:spPr>
        <a:xfrm>
          <a:off x="6705111" y="1637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45,625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99</xdr:row>
      <xdr:rowOff>7257</xdr:rowOff>
    </xdr:from>
    <xdr:to>
      <xdr:col>15</xdr:col>
      <xdr:colOff>231775</xdr:colOff>
      <xdr:row>99</xdr:row>
      <xdr:rowOff>108857</xdr:rowOff>
    </xdr:to>
    <xdr:sp macro="" textlink="">
      <xdr:nvSpPr>
        <xdr:cNvPr id="485" name="円/楕円 484"/>
        <xdr:cNvSpPr/>
      </xdr:nvSpPr>
      <xdr:spPr>
        <a:xfrm>
          <a:off x="10426700" y="1698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93634</xdr:rowOff>
    </xdr:from>
    <xdr:ext cx="534377" cy="259045"/>
    <xdr:sp macro="" textlink="">
      <xdr:nvSpPr>
        <xdr:cNvPr id="486" name="土木費該当値テキスト"/>
        <xdr:cNvSpPr txBox="1"/>
      </xdr:nvSpPr>
      <xdr:spPr>
        <a:xfrm>
          <a:off x="10528300" y="1689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22,500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160175</xdr:rowOff>
    </xdr:from>
    <xdr:to>
      <xdr:col>14</xdr:col>
      <xdr:colOff>79375</xdr:colOff>
      <xdr:row>99</xdr:row>
      <xdr:rowOff>90325</xdr:rowOff>
    </xdr:to>
    <xdr:sp macro="" textlink="">
      <xdr:nvSpPr>
        <xdr:cNvPr id="487" name="円/楕円 486"/>
        <xdr:cNvSpPr/>
      </xdr:nvSpPr>
      <xdr:spPr>
        <a:xfrm>
          <a:off x="9588500" y="1696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81452</xdr:rowOff>
    </xdr:from>
    <xdr:ext cx="534377" cy="259045"/>
    <xdr:sp macro="" textlink="">
      <xdr:nvSpPr>
        <xdr:cNvPr id="488" name="テキスト ボックス 487"/>
        <xdr:cNvSpPr txBox="1"/>
      </xdr:nvSpPr>
      <xdr:spPr>
        <a:xfrm>
          <a:off x="9372111" y="1705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23,635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90762</xdr:rowOff>
    </xdr:from>
    <xdr:to>
      <xdr:col>12</xdr:col>
      <xdr:colOff>561975</xdr:colOff>
      <xdr:row>99</xdr:row>
      <xdr:rowOff>20912</xdr:rowOff>
    </xdr:to>
    <xdr:sp macro="" textlink="">
      <xdr:nvSpPr>
        <xdr:cNvPr id="489" name="円/楕円 488"/>
        <xdr:cNvSpPr/>
      </xdr:nvSpPr>
      <xdr:spPr>
        <a:xfrm>
          <a:off x="8699500" y="1689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12039</xdr:rowOff>
    </xdr:from>
    <xdr:ext cx="534377" cy="259045"/>
    <xdr:sp macro="" textlink="">
      <xdr:nvSpPr>
        <xdr:cNvPr id="490" name="テキスト ボックス 489"/>
        <xdr:cNvSpPr txBox="1"/>
      </xdr:nvSpPr>
      <xdr:spPr>
        <a:xfrm>
          <a:off x="8483111" y="1698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27,886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157038</xdr:rowOff>
    </xdr:from>
    <xdr:to>
      <xdr:col>11</xdr:col>
      <xdr:colOff>358775</xdr:colOff>
      <xdr:row>98</xdr:row>
      <xdr:rowOff>87188</xdr:rowOff>
    </xdr:to>
    <xdr:sp macro="" textlink="">
      <xdr:nvSpPr>
        <xdr:cNvPr id="491" name="円/楕円 490"/>
        <xdr:cNvSpPr/>
      </xdr:nvSpPr>
      <xdr:spPr>
        <a:xfrm>
          <a:off x="7810500" y="1678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78315</xdr:rowOff>
    </xdr:from>
    <xdr:ext cx="534377" cy="259045"/>
    <xdr:sp macro="" textlink="">
      <xdr:nvSpPr>
        <xdr:cNvPr id="492" name="テキスト ボックス 491"/>
        <xdr:cNvSpPr txBox="1"/>
      </xdr:nvSpPr>
      <xdr:spPr>
        <a:xfrm>
          <a:off x="7594111" y="1688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34,327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42315</xdr:rowOff>
    </xdr:from>
    <xdr:to>
      <xdr:col>10</xdr:col>
      <xdr:colOff>155575</xdr:colOff>
      <xdr:row>98</xdr:row>
      <xdr:rowOff>143915</xdr:rowOff>
    </xdr:to>
    <xdr:sp macro="" textlink="">
      <xdr:nvSpPr>
        <xdr:cNvPr id="493" name="円/楕円 492"/>
        <xdr:cNvSpPr/>
      </xdr:nvSpPr>
      <xdr:spPr>
        <a:xfrm>
          <a:off x="6921500" y="168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135042</xdr:rowOff>
    </xdr:from>
    <xdr:ext cx="534377" cy="259045"/>
    <xdr:sp macro="" textlink="">
      <xdr:nvSpPr>
        <xdr:cNvPr id="494" name="テキスト ボックス 493"/>
        <xdr:cNvSpPr txBox="1"/>
      </xdr:nvSpPr>
      <xdr:spPr>
        <a:xfrm>
          <a:off x="6705111" y="1693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16,890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7" name="テキスト ボックス 50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127889</xdr:rowOff>
    </xdr:from>
    <xdr:to>
      <xdr:col>23</xdr:col>
      <xdr:colOff>516889</xdr:colOff>
      <xdr:row>37</xdr:row>
      <xdr:rowOff>125298</xdr:rowOff>
    </xdr:to>
    <xdr:cxnSp macro="">
      <xdr:nvCxnSpPr>
        <xdr:cNvPr id="519" name="直線コネクタ 518"/>
        <xdr:cNvCxnSpPr/>
      </xdr:nvCxnSpPr>
      <xdr:spPr>
        <a:xfrm flipV="1">
          <a:off x="16317595" y="5271389"/>
          <a:ext cx="1269" cy="1197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129126</xdr:rowOff>
    </xdr:from>
    <xdr:ext cx="469744" cy="259045"/>
    <xdr:sp macro="" textlink="">
      <xdr:nvSpPr>
        <xdr:cNvPr id="520" name="消防費最小値テキスト"/>
        <xdr:cNvSpPr txBox="1"/>
      </xdr:nvSpPr>
      <xdr:spPr>
        <a:xfrm>
          <a:off x="16370300" y="64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8,439</a:t>
          </a:r>
          <a:endParaRPr kumimoji="1" lang="ja-JP" altLang="en-US" sz="1000" b="1">
            <a:latin typeface="ＭＳ Ｐゴシック"/>
          </a:endParaRPr>
        </a:p>
      </xdr:txBody>
    </xdr:sp>
    <xdr:clientData/>
  </xdr:oneCellAnchor>
  <xdr:twoCellAnchor>
    <xdr:from>
      <xdr:col>23</xdr:col>
      <xdr:colOff>428625</xdr:colOff>
      <xdr:row>37</xdr:row>
      <xdr:rowOff>125298</xdr:rowOff>
    </xdr:from>
    <xdr:to>
      <xdr:col>23</xdr:col>
      <xdr:colOff>606425</xdr:colOff>
      <xdr:row>37</xdr:row>
      <xdr:rowOff>125298</xdr:rowOff>
    </xdr:to>
    <xdr:cxnSp macro="">
      <xdr:nvCxnSpPr>
        <xdr:cNvPr id="521" name="直線コネクタ 520"/>
        <xdr:cNvCxnSpPr/>
      </xdr:nvCxnSpPr>
      <xdr:spPr>
        <a:xfrm>
          <a:off x="16230600" y="646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74566</xdr:rowOff>
    </xdr:from>
    <xdr:ext cx="534377" cy="259045"/>
    <xdr:sp macro="" textlink="">
      <xdr:nvSpPr>
        <xdr:cNvPr id="522" name="消防費最大値テキスト"/>
        <xdr:cNvSpPr txBox="1"/>
      </xdr:nvSpPr>
      <xdr:spPr>
        <a:xfrm>
          <a:off x="16370300" y="504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24,155</a:t>
          </a:r>
          <a:endParaRPr kumimoji="1" lang="ja-JP" altLang="en-US" sz="1000" b="1">
            <a:latin typeface="ＭＳ Ｐゴシック"/>
          </a:endParaRPr>
        </a:p>
      </xdr:txBody>
    </xdr:sp>
    <xdr:clientData/>
  </xdr:oneCellAnchor>
  <xdr:twoCellAnchor>
    <xdr:from>
      <xdr:col>23</xdr:col>
      <xdr:colOff>428625</xdr:colOff>
      <xdr:row>30</xdr:row>
      <xdr:rowOff>127889</xdr:rowOff>
    </xdr:from>
    <xdr:to>
      <xdr:col>23</xdr:col>
      <xdr:colOff>606425</xdr:colOff>
      <xdr:row>30</xdr:row>
      <xdr:rowOff>127889</xdr:rowOff>
    </xdr:to>
    <xdr:cxnSp macro="">
      <xdr:nvCxnSpPr>
        <xdr:cNvPr id="523" name="直線コネクタ 522"/>
        <xdr:cNvCxnSpPr/>
      </xdr:nvCxnSpPr>
      <xdr:spPr>
        <a:xfrm>
          <a:off x="16230600" y="527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6807</xdr:rowOff>
    </xdr:from>
    <xdr:to>
      <xdr:col>23</xdr:col>
      <xdr:colOff>517525</xdr:colOff>
      <xdr:row>36</xdr:row>
      <xdr:rowOff>32258</xdr:rowOff>
    </xdr:to>
    <xdr:cxnSp macro="">
      <xdr:nvCxnSpPr>
        <xdr:cNvPr id="524" name="直線コネクタ 523"/>
        <xdr:cNvCxnSpPr/>
      </xdr:nvCxnSpPr>
      <xdr:spPr>
        <a:xfrm flipV="1">
          <a:off x="15481300" y="6007557"/>
          <a:ext cx="838200" cy="19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127449</xdr:rowOff>
    </xdr:from>
    <xdr:ext cx="534377" cy="259045"/>
    <xdr:sp macro="" textlink="">
      <xdr:nvSpPr>
        <xdr:cNvPr id="525" name="消防費平均値テキスト"/>
        <xdr:cNvSpPr txBox="1"/>
      </xdr:nvSpPr>
      <xdr:spPr>
        <a:xfrm>
          <a:off x="16370300" y="6128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149022</xdr:rowOff>
    </xdr:from>
    <xdr:to>
      <xdr:col>23</xdr:col>
      <xdr:colOff>568325</xdr:colOff>
      <xdr:row>36</xdr:row>
      <xdr:rowOff>79172</xdr:rowOff>
    </xdr:to>
    <xdr:sp macro="" textlink="">
      <xdr:nvSpPr>
        <xdr:cNvPr id="526" name="フローチャート : 判断 525"/>
        <xdr:cNvSpPr/>
      </xdr:nvSpPr>
      <xdr:spPr>
        <a:xfrm>
          <a:off x="16268700" y="61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79654</xdr:rowOff>
    </xdr:from>
    <xdr:to>
      <xdr:col>22</xdr:col>
      <xdr:colOff>365125</xdr:colOff>
      <xdr:row>36</xdr:row>
      <xdr:rowOff>32258</xdr:rowOff>
    </xdr:to>
    <xdr:cxnSp macro="">
      <xdr:nvCxnSpPr>
        <xdr:cNvPr id="527" name="直線コネクタ 526"/>
        <xdr:cNvCxnSpPr/>
      </xdr:nvCxnSpPr>
      <xdr:spPr>
        <a:xfrm>
          <a:off x="14592300" y="6080404"/>
          <a:ext cx="889000" cy="12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136449</xdr:rowOff>
    </xdr:from>
    <xdr:to>
      <xdr:col>22</xdr:col>
      <xdr:colOff>415925</xdr:colOff>
      <xdr:row>36</xdr:row>
      <xdr:rowOff>66599</xdr:rowOff>
    </xdr:to>
    <xdr:sp macro="" textlink="">
      <xdr:nvSpPr>
        <xdr:cNvPr id="528" name="フローチャート : 判断 527"/>
        <xdr:cNvSpPr/>
      </xdr:nvSpPr>
      <xdr:spPr>
        <a:xfrm>
          <a:off x="15430500" y="61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83126</xdr:rowOff>
    </xdr:from>
    <xdr:ext cx="534377" cy="259045"/>
    <xdr:sp macro="" textlink="">
      <xdr:nvSpPr>
        <xdr:cNvPr id="529" name="テキスト ボックス 528"/>
        <xdr:cNvSpPr txBox="1"/>
      </xdr:nvSpPr>
      <xdr:spPr>
        <a:xfrm>
          <a:off x="15214111" y="59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79654</xdr:rowOff>
    </xdr:from>
    <xdr:to>
      <xdr:col>21</xdr:col>
      <xdr:colOff>161925</xdr:colOff>
      <xdr:row>36</xdr:row>
      <xdr:rowOff>98552</xdr:rowOff>
    </xdr:to>
    <xdr:cxnSp macro="">
      <xdr:nvCxnSpPr>
        <xdr:cNvPr id="530" name="直線コネクタ 529"/>
        <xdr:cNvCxnSpPr/>
      </xdr:nvCxnSpPr>
      <xdr:spPr>
        <a:xfrm flipV="1">
          <a:off x="13703300" y="6080404"/>
          <a:ext cx="889000" cy="19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11328</xdr:rowOff>
    </xdr:from>
    <xdr:to>
      <xdr:col>21</xdr:col>
      <xdr:colOff>212725</xdr:colOff>
      <xdr:row>36</xdr:row>
      <xdr:rowOff>112928</xdr:rowOff>
    </xdr:to>
    <xdr:sp macro="" textlink="">
      <xdr:nvSpPr>
        <xdr:cNvPr id="531" name="フローチャート : 判断 530"/>
        <xdr:cNvSpPr/>
      </xdr:nvSpPr>
      <xdr:spPr>
        <a:xfrm>
          <a:off x="14541500" y="61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104055</xdr:rowOff>
    </xdr:from>
    <xdr:ext cx="534377" cy="259045"/>
    <xdr:sp macro="" textlink="">
      <xdr:nvSpPr>
        <xdr:cNvPr id="532" name="テキスト ボックス 531"/>
        <xdr:cNvSpPr txBox="1"/>
      </xdr:nvSpPr>
      <xdr:spPr>
        <a:xfrm>
          <a:off x="14325111" y="627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54813</xdr:rowOff>
    </xdr:from>
    <xdr:to>
      <xdr:col>19</xdr:col>
      <xdr:colOff>644525</xdr:colOff>
      <xdr:row>36</xdr:row>
      <xdr:rowOff>98552</xdr:rowOff>
    </xdr:to>
    <xdr:cxnSp macro="">
      <xdr:nvCxnSpPr>
        <xdr:cNvPr id="533" name="直線コネクタ 532"/>
        <xdr:cNvCxnSpPr/>
      </xdr:nvCxnSpPr>
      <xdr:spPr>
        <a:xfrm>
          <a:off x="12814300" y="6227013"/>
          <a:ext cx="889000" cy="4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164490</xdr:rowOff>
    </xdr:from>
    <xdr:to>
      <xdr:col>20</xdr:col>
      <xdr:colOff>9525</xdr:colOff>
      <xdr:row>36</xdr:row>
      <xdr:rowOff>94640</xdr:rowOff>
    </xdr:to>
    <xdr:sp macro="" textlink="">
      <xdr:nvSpPr>
        <xdr:cNvPr id="534" name="フローチャート : 判断 533"/>
        <xdr:cNvSpPr/>
      </xdr:nvSpPr>
      <xdr:spPr>
        <a:xfrm>
          <a:off x="13652500" y="61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111167</xdr:rowOff>
    </xdr:from>
    <xdr:ext cx="534377" cy="259045"/>
    <xdr:sp macro="" textlink="">
      <xdr:nvSpPr>
        <xdr:cNvPr id="535" name="テキスト ボックス 534"/>
        <xdr:cNvSpPr txBox="1"/>
      </xdr:nvSpPr>
      <xdr:spPr>
        <a:xfrm>
          <a:off x="13436111" y="594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33731</xdr:rowOff>
    </xdr:from>
    <xdr:to>
      <xdr:col>18</xdr:col>
      <xdr:colOff>492125</xdr:colOff>
      <xdr:row>36</xdr:row>
      <xdr:rowOff>135331</xdr:rowOff>
    </xdr:to>
    <xdr:sp macro="" textlink="">
      <xdr:nvSpPr>
        <xdr:cNvPr id="536" name="フローチャート : 判断 535"/>
        <xdr:cNvSpPr/>
      </xdr:nvSpPr>
      <xdr:spPr>
        <a:xfrm>
          <a:off x="12763500" y="620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126458</xdr:rowOff>
    </xdr:from>
    <xdr:ext cx="534377" cy="259045"/>
    <xdr:sp macro="" textlink="">
      <xdr:nvSpPr>
        <xdr:cNvPr id="537" name="テキスト ボックス 536"/>
        <xdr:cNvSpPr txBox="1"/>
      </xdr:nvSpPr>
      <xdr:spPr>
        <a:xfrm>
          <a:off x="12547111" y="629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127457</xdr:rowOff>
    </xdr:from>
    <xdr:to>
      <xdr:col>23</xdr:col>
      <xdr:colOff>568325</xdr:colOff>
      <xdr:row>35</xdr:row>
      <xdr:rowOff>57607</xdr:rowOff>
    </xdr:to>
    <xdr:sp macro="" textlink="">
      <xdr:nvSpPr>
        <xdr:cNvPr id="543" name="円/楕円 542"/>
        <xdr:cNvSpPr/>
      </xdr:nvSpPr>
      <xdr:spPr>
        <a:xfrm>
          <a:off x="16268700" y="59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150334</xdr:rowOff>
    </xdr:from>
    <xdr:ext cx="534377" cy="259045"/>
    <xdr:sp macro="" textlink="">
      <xdr:nvSpPr>
        <xdr:cNvPr id="544" name="消防費該当値テキスト"/>
        <xdr:cNvSpPr txBox="1"/>
      </xdr:nvSpPr>
      <xdr:spPr>
        <a:xfrm>
          <a:off x="16370300" y="580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14,494</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152908</xdr:rowOff>
    </xdr:from>
    <xdr:to>
      <xdr:col>22</xdr:col>
      <xdr:colOff>415925</xdr:colOff>
      <xdr:row>36</xdr:row>
      <xdr:rowOff>83058</xdr:rowOff>
    </xdr:to>
    <xdr:sp macro="" textlink="">
      <xdr:nvSpPr>
        <xdr:cNvPr id="545" name="円/楕円 544"/>
        <xdr:cNvSpPr/>
      </xdr:nvSpPr>
      <xdr:spPr>
        <a:xfrm>
          <a:off x="15430500" y="615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74185</xdr:rowOff>
    </xdr:from>
    <xdr:ext cx="534377" cy="259045"/>
    <xdr:sp macro="" textlink="">
      <xdr:nvSpPr>
        <xdr:cNvPr id="546" name="テキスト ボックス 545"/>
        <xdr:cNvSpPr txBox="1"/>
      </xdr:nvSpPr>
      <xdr:spPr>
        <a:xfrm>
          <a:off x="15214111" y="624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11,910</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28854</xdr:rowOff>
    </xdr:from>
    <xdr:to>
      <xdr:col>21</xdr:col>
      <xdr:colOff>212725</xdr:colOff>
      <xdr:row>35</xdr:row>
      <xdr:rowOff>130454</xdr:rowOff>
    </xdr:to>
    <xdr:sp macro="" textlink="">
      <xdr:nvSpPr>
        <xdr:cNvPr id="547" name="円/楕円 546"/>
        <xdr:cNvSpPr/>
      </xdr:nvSpPr>
      <xdr:spPr>
        <a:xfrm>
          <a:off x="14541500" y="60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146981</xdr:rowOff>
    </xdr:from>
    <xdr:ext cx="534377" cy="259045"/>
    <xdr:sp macro="" textlink="">
      <xdr:nvSpPr>
        <xdr:cNvPr id="548" name="テキスト ボックス 547"/>
        <xdr:cNvSpPr txBox="1"/>
      </xdr:nvSpPr>
      <xdr:spPr>
        <a:xfrm>
          <a:off x="14325111" y="580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47752</xdr:rowOff>
    </xdr:from>
    <xdr:to>
      <xdr:col>20</xdr:col>
      <xdr:colOff>9525</xdr:colOff>
      <xdr:row>36</xdr:row>
      <xdr:rowOff>149352</xdr:rowOff>
    </xdr:to>
    <xdr:sp macro="" textlink="">
      <xdr:nvSpPr>
        <xdr:cNvPr id="549" name="円/楕円 548"/>
        <xdr:cNvSpPr/>
      </xdr:nvSpPr>
      <xdr:spPr>
        <a:xfrm>
          <a:off x="136525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140479</xdr:rowOff>
    </xdr:from>
    <xdr:ext cx="534377" cy="259045"/>
    <xdr:sp macro="" textlink="">
      <xdr:nvSpPr>
        <xdr:cNvPr id="550" name="テキスト ボックス 549"/>
        <xdr:cNvSpPr txBox="1"/>
      </xdr:nvSpPr>
      <xdr:spPr>
        <a:xfrm>
          <a:off x="13436111" y="631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4013</xdr:rowOff>
    </xdr:from>
    <xdr:to>
      <xdr:col>18</xdr:col>
      <xdr:colOff>492125</xdr:colOff>
      <xdr:row>36</xdr:row>
      <xdr:rowOff>105613</xdr:rowOff>
    </xdr:to>
    <xdr:sp macro="" textlink="">
      <xdr:nvSpPr>
        <xdr:cNvPr id="551" name="円/楕円 550"/>
        <xdr:cNvSpPr/>
      </xdr:nvSpPr>
      <xdr:spPr>
        <a:xfrm>
          <a:off x="12763500" y="617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122140</xdr:rowOff>
    </xdr:from>
    <xdr:ext cx="534377" cy="259045"/>
    <xdr:sp macro="" textlink="">
      <xdr:nvSpPr>
        <xdr:cNvPr id="552" name="テキスト ボックス 551"/>
        <xdr:cNvSpPr txBox="1"/>
      </xdr:nvSpPr>
      <xdr:spPr>
        <a:xfrm>
          <a:off x="12547111" y="595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142966</xdr:rowOff>
    </xdr:from>
    <xdr:to>
      <xdr:col>23</xdr:col>
      <xdr:colOff>516889</xdr:colOff>
      <xdr:row>58</xdr:row>
      <xdr:rowOff>102798</xdr:rowOff>
    </xdr:to>
    <xdr:cxnSp macro="">
      <xdr:nvCxnSpPr>
        <xdr:cNvPr id="579" name="直線コネクタ 578"/>
        <xdr:cNvCxnSpPr/>
      </xdr:nvCxnSpPr>
      <xdr:spPr>
        <a:xfrm flipV="1">
          <a:off x="16317595" y="8544016"/>
          <a:ext cx="1269" cy="150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106625</xdr:rowOff>
    </xdr:from>
    <xdr:ext cx="534377" cy="259045"/>
    <xdr:sp macro="" textlink="">
      <xdr:nvSpPr>
        <xdr:cNvPr id="580" name="教育費最小値テキスト"/>
        <xdr:cNvSpPr txBox="1"/>
      </xdr:nvSpPr>
      <xdr:spPr>
        <a:xfrm>
          <a:off x="16370300" y="1005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25,130</a:t>
          </a:r>
          <a:endParaRPr kumimoji="1" lang="ja-JP" altLang="en-US" sz="1000" b="1">
            <a:latin typeface="ＭＳ Ｐゴシック"/>
          </a:endParaRPr>
        </a:p>
      </xdr:txBody>
    </xdr:sp>
    <xdr:clientData/>
  </xdr:oneCellAnchor>
  <xdr:twoCellAnchor>
    <xdr:from>
      <xdr:col>23</xdr:col>
      <xdr:colOff>428625</xdr:colOff>
      <xdr:row>58</xdr:row>
      <xdr:rowOff>102798</xdr:rowOff>
    </xdr:from>
    <xdr:to>
      <xdr:col>23</xdr:col>
      <xdr:colOff>606425</xdr:colOff>
      <xdr:row>58</xdr:row>
      <xdr:rowOff>102798</xdr:rowOff>
    </xdr:to>
    <xdr:cxnSp macro="">
      <xdr:nvCxnSpPr>
        <xdr:cNvPr id="581" name="直線コネクタ 580"/>
        <xdr:cNvCxnSpPr/>
      </xdr:nvCxnSpPr>
      <xdr:spPr>
        <a:xfrm>
          <a:off x="16230600" y="100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89643</xdr:rowOff>
    </xdr:from>
    <xdr:ext cx="534377" cy="259045"/>
    <xdr:sp macro="" textlink="">
      <xdr:nvSpPr>
        <xdr:cNvPr id="582" name="教育費最大値テキスト"/>
        <xdr:cNvSpPr txBox="1"/>
      </xdr:nvSpPr>
      <xdr:spPr>
        <a:xfrm>
          <a:off x="16370300" y="831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71,150</a:t>
          </a:r>
          <a:endParaRPr kumimoji="1" lang="ja-JP" altLang="en-US" sz="1000" b="1">
            <a:latin typeface="ＭＳ Ｐゴシック"/>
          </a:endParaRPr>
        </a:p>
      </xdr:txBody>
    </xdr:sp>
    <xdr:clientData/>
  </xdr:oneCellAnchor>
  <xdr:twoCellAnchor>
    <xdr:from>
      <xdr:col>23</xdr:col>
      <xdr:colOff>428625</xdr:colOff>
      <xdr:row>49</xdr:row>
      <xdr:rowOff>142966</xdr:rowOff>
    </xdr:from>
    <xdr:to>
      <xdr:col>23</xdr:col>
      <xdr:colOff>606425</xdr:colOff>
      <xdr:row>49</xdr:row>
      <xdr:rowOff>142966</xdr:rowOff>
    </xdr:to>
    <xdr:cxnSp macro="">
      <xdr:nvCxnSpPr>
        <xdr:cNvPr id="583" name="直線コネクタ 582"/>
        <xdr:cNvCxnSpPr/>
      </xdr:nvCxnSpPr>
      <xdr:spPr>
        <a:xfrm>
          <a:off x="16230600" y="854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63152</xdr:rowOff>
    </xdr:from>
    <xdr:to>
      <xdr:col>23</xdr:col>
      <xdr:colOff>517525</xdr:colOff>
      <xdr:row>56</xdr:row>
      <xdr:rowOff>74320</xdr:rowOff>
    </xdr:to>
    <xdr:cxnSp macro="">
      <xdr:nvCxnSpPr>
        <xdr:cNvPr id="584" name="直線コネクタ 583"/>
        <xdr:cNvCxnSpPr/>
      </xdr:nvCxnSpPr>
      <xdr:spPr>
        <a:xfrm>
          <a:off x="15481300" y="9664352"/>
          <a:ext cx="838200" cy="1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7372</xdr:rowOff>
    </xdr:from>
    <xdr:ext cx="534377" cy="259045"/>
    <xdr:sp macro="" textlink="">
      <xdr:nvSpPr>
        <xdr:cNvPr id="585" name="教育費平均値テキスト"/>
        <xdr:cNvSpPr txBox="1"/>
      </xdr:nvSpPr>
      <xdr:spPr>
        <a:xfrm>
          <a:off x="16370300" y="9265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155945</xdr:rowOff>
    </xdr:from>
    <xdr:to>
      <xdr:col>23</xdr:col>
      <xdr:colOff>568325</xdr:colOff>
      <xdr:row>55</xdr:row>
      <xdr:rowOff>86095</xdr:rowOff>
    </xdr:to>
    <xdr:sp macro="" textlink="">
      <xdr:nvSpPr>
        <xdr:cNvPr id="586" name="フローチャート : 判断 585"/>
        <xdr:cNvSpPr/>
      </xdr:nvSpPr>
      <xdr:spPr>
        <a:xfrm>
          <a:off x="162687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63152</xdr:rowOff>
    </xdr:from>
    <xdr:to>
      <xdr:col>22</xdr:col>
      <xdr:colOff>365125</xdr:colOff>
      <xdr:row>57</xdr:row>
      <xdr:rowOff>48489</xdr:rowOff>
    </xdr:to>
    <xdr:cxnSp macro="">
      <xdr:nvCxnSpPr>
        <xdr:cNvPr id="587" name="直線コネクタ 586"/>
        <xdr:cNvCxnSpPr/>
      </xdr:nvCxnSpPr>
      <xdr:spPr>
        <a:xfrm flipV="1">
          <a:off x="14592300" y="9664352"/>
          <a:ext cx="889000" cy="15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34951</xdr:rowOff>
    </xdr:from>
    <xdr:to>
      <xdr:col>22</xdr:col>
      <xdr:colOff>415925</xdr:colOff>
      <xdr:row>55</xdr:row>
      <xdr:rowOff>136551</xdr:rowOff>
    </xdr:to>
    <xdr:sp macro="" textlink="">
      <xdr:nvSpPr>
        <xdr:cNvPr id="588" name="フローチャート : 判断 587"/>
        <xdr:cNvSpPr/>
      </xdr:nvSpPr>
      <xdr:spPr>
        <a:xfrm>
          <a:off x="15430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153078</xdr:rowOff>
    </xdr:from>
    <xdr:ext cx="534377" cy="259045"/>
    <xdr:sp macro="" textlink="">
      <xdr:nvSpPr>
        <xdr:cNvPr id="589" name="テキスト ボックス 588"/>
        <xdr:cNvSpPr txBox="1"/>
      </xdr:nvSpPr>
      <xdr:spPr>
        <a:xfrm>
          <a:off x="15214111" y="92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48489</xdr:rowOff>
    </xdr:from>
    <xdr:to>
      <xdr:col>21</xdr:col>
      <xdr:colOff>161925</xdr:colOff>
      <xdr:row>57</xdr:row>
      <xdr:rowOff>103810</xdr:rowOff>
    </xdr:to>
    <xdr:cxnSp macro="">
      <xdr:nvCxnSpPr>
        <xdr:cNvPr id="590" name="直線コネクタ 589"/>
        <xdr:cNvCxnSpPr/>
      </xdr:nvCxnSpPr>
      <xdr:spPr>
        <a:xfrm flipV="1">
          <a:off x="13703300" y="9821139"/>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113393</xdr:rowOff>
    </xdr:from>
    <xdr:to>
      <xdr:col>21</xdr:col>
      <xdr:colOff>212725</xdr:colOff>
      <xdr:row>56</xdr:row>
      <xdr:rowOff>43543</xdr:rowOff>
    </xdr:to>
    <xdr:sp macro="" textlink="">
      <xdr:nvSpPr>
        <xdr:cNvPr id="591" name="フローチャート : 判断 590"/>
        <xdr:cNvSpPr/>
      </xdr:nvSpPr>
      <xdr:spPr>
        <a:xfrm>
          <a:off x="14541500" y="954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60070</xdr:rowOff>
    </xdr:from>
    <xdr:ext cx="534377" cy="259045"/>
    <xdr:sp macro="" textlink="">
      <xdr:nvSpPr>
        <xdr:cNvPr id="592" name="テキスト ボックス 591"/>
        <xdr:cNvSpPr txBox="1"/>
      </xdr:nvSpPr>
      <xdr:spPr>
        <a:xfrm>
          <a:off x="14325111" y="931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99238</xdr:rowOff>
    </xdr:from>
    <xdr:to>
      <xdr:col>19</xdr:col>
      <xdr:colOff>644525</xdr:colOff>
      <xdr:row>57</xdr:row>
      <xdr:rowOff>103810</xdr:rowOff>
    </xdr:to>
    <xdr:cxnSp macro="">
      <xdr:nvCxnSpPr>
        <xdr:cNvPr id="593" name="直線コネクタ 592"/>
        <xdr:cNvCxnSpPr/>
      </xdr:nvCxnSpPr>
      <xdr:spPr>
        <a:xfrm>
          <a:off x="12814300" y="9700438"/>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43082</xdr:rowOff>
    </xdr:from>
    <xdr:to>
      <xdr:col>20</xdr:col>
      <xdr:colOff>9525</xdr:colOff>
      <xdr:row>56</xdr:row>
      <xdr:rowOff>144682</xdr:rowOff>
    </xdr:to>
    <xdr:sp macro="" textlink="">
      <xdr:nvSpPr>
        <xdr:cNvPr id="594" name="フローチャート : 判断 593"/>
        <xdr:cNvSpPr/>
      </xdr:nvSpPr>
      <xdr:spPr>
        <a:xfrm>
          <a:off x="13652500" y="96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161209</xdr:rowOff>
    </xdr:from>
    <xdr:ext cx="534377" cy="259045"/>
    <xdr:sp macro="" textlink="">
      <xdr:nvSpPr>
        <xdr:cNvPr id="595" name="テキスト ボックス 594"/>
        <xdr:cNvSpPr txBox="1"/>
      </xdr:nvSpPr>
      <xdr:spPr>
        <a:xfrm>
          <a:off x="13436111" y="94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42788</xdr:rowOff>
    </xdr:from>
    <xdr:to>
      <xdr:col>18</xdr:col>
      <xdr:colOff>492125</xdr:colOff>
      <xdr:row>56</xdr:row>
      <xdr:rowOff>144388</xdr:rowOff>
    </xdr:to>
    <xdr:sp macro="" textlink="">
      <xdr:nvSpPr>
        <xdr:cNvPr id="596" name="フローチャート : 判断 595"/>
        <xdr:cNvSpPr/>
      </xdr:nvSpPr>
      <xdr:spPr>
        <a:xfrm>
          <a:off x="12763500" y="964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160915</xdr:rowOff>
    </xdr:from>
    <xdr:ext cx="534377" cy="259045"/>
    <xdr:sp macro="" textlink="">
      <xdr:nvSpPr>
        <xdr:cNvPr id="597" name="テキスト ボックス 596"/>
        <xdr:cNvSpPr txBox="1"/>
      </xdr:nvSpPr>
      <xdr:spPr>
        <a:xfrm>
          <a:off x="12547111" y="941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35,912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23520</xdr:rowOff>
    </xdr:from>
    <xdr:to>
      <xdr:col>23</xdr:col>
      <xdr:colOff>568325</xdr:colOff>
      <xdr:row>56</xdr:row>
      <xdr:rowOff>125120</xdr:rowOff>
    </xdr:to>
    <xdr:sp macro="" textlink="">
      <xdr:nvSpPr>
        <xdr:cNvPr id="603" name="円/楕円 602"/>
        <xdr:cNvSpPr/>
      </xdr:nvSpPr>
      <xdr:spPr>
        <a:xfrm>
          <a:off x="16268700" y="96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1947</xdr:rowOff>
    </xdr:from>
    <xdr:ext cx="534377" cy="259045"/>
    <xdr:sp macro="" textlink="">
      <xdr:nvSpPr>
        <xdr:cNvPr id="604" name="教育費該当値テキスト"/>
        <xdr:cNvSpPr txBox="1"/>
      </xdr:nvSpPr>
      <xdr:spPr>
        <a:xfrm>
          <a:off x="16370300" y="960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36,502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12352</xdr:rowOff>
    </xdr:from>
    <xdr:to>
      <xdr:col>22</xdr:col>
      <xdr:colOff>415925</xdr:colOff>
      <xdr:row>56</xdr:row>
      <xdr:rowOff>113952</xdr:rowOff>
    </xdr:to>
    <xdr:sp macro="" textlink="">
      <xdr:nvSpPr>
        <xdr:cNvPr id="605" name="円/楕円 604"/>
        <xdr:cNvSpPr/>
      </xdr:nvSpPr>
      <xdr:spPr>
        <a:xfrm>
          <a:off x="15430500" y="961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105079</xdr:rowOff>
    </xdr:from>
    <xdr:ext cx="534377" cy="259045"/>
    <xdr:sp macro="" textlink="">
      <xdr:nvSpPr>
        <xdr:cNvPr id="606" name="テキスト ボックス 605"/>
        <xdr:cNvSpPr txBox="1"/>
      </xdr:nvSpPr>
      <xdr:spPr>
        <a:xfrm>
          <a:off x="15214111" y="970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36,844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169139</xdr:rowOff>
    </xdr:from>
    <xdr:to>
      <xdr:col>21</xdr:col>
      <xdr:colOff>212725</xdr:colOff>
      <xdr:row>57</xdr:row>
      <xdr:rowOff>99289</xdr:rowOff>
    </xdr:to>
    <xdr:sp macro="" textlink="">
      <xdr:nvSpPr>
        <xdr:cNvPr id="607" name="円/楕円 606"/>
        <xdr:cNvSpPr/>
      </xdr:nvSpPr>
      <xdr:spPr>
        <a:xfrm>
          <a:off x="14541500" y="977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90416</xdr:rowOff>
    </xdr:from>
    <xdr:ext cx="534377" cy="259045"/>
    <xdr:sp macro="" textlink="">
      <xdr:nvSpPr>
        <xdr:cNvPr id="608" name="テキスト ボックス 607"/>
        <xdr:cNvSpPr txBox="1"/>
      </xdr:nvSpPr>
      <xdr:spPr>
        <a:xfrm>
          <a:off x="14325111" y="986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32,043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53010</xdr:rowOff>
    </xdr:from>
    <xdr:to>
      <xdr:col>20</xdr:col>
      <xdr:colOff>9525</xdr:colOff>
      <xdr:row>57</xdr:row>
      <xdr:rowOff>154610</xdr:rowOff>
    </xdr:to>
    <xdr:sp macro="" textlink="">
      <xdr:nvSpPr>
        <xdr:cNvPr id="609" name="円/楕円 608"/>
        <xdr:cNvSpPr/>
      </xdr:nvSpPr>
      <xdr:spPr>
        <a:xfrm>
          <a:off x="13652500" y="98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145737</xdr:rowOff>
    </xdr:from>
    <xdr:ext cx="534377" cy="259045"/>
    <xdr:sp macro="" textlink="">
      <xdr:nvSpPr>
        <xdr:cNvPr id="610" name="テキスト ボックス 609"/>
        <xdr:cNvSpPr txBox="1"/>
      </xdr:nvSpPr>
      <xdr:spPr>
        <a:xfrm>
          <a:off x="13436111" y="991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30,349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48438</xdr:rowOff>
    </xdr:from>
    <xdr:to>
      <xdr:col>18</xdr:col>
      <xdr:colOff>492125</xdr:colOff>
      <xdr:row>56</xdr:row>
      <xdr:rowOff>150038</xdr:rowOff>
    </xdr:to>
    <xdr:sp macro="" textlink="">
      <xdr:nvSpPr>
        <xdr:cNvPr id="611" name="円/楕円 610"/>
        <xdr:cNvSpPr/>
      </xdr:nvSpPr>
      <xdr:spPr>
        <a:xfrm>
          <a:off x="12763500" y="964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141165</xdr:rowOff>
    </xdr:from>
    <xdr:ext cx="534377" cy="259045"/>
    <xdr:sp macro="" textlink="">
      <xdr:nvSpPr>
        <xdr:cNvPr id="612" name="テキスト ボックス 611"/>
        <xdr:cNvSpPr txBox="1"/>
      </xdr:nvSpPr>
      <xdr:spPr>
        <a:xfrm>
          <a:off x="12547111" y="97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35,739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30" name="テキスト ボックス 62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2" name="テキスト ボックス 63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25857</xdr:rowOff>
    </xdr:from>
    <xdr:to>
      <xdr:col>23</xdr:col>
      <xdr:colOff>516889</xdr:colOff>
      <xdr:row>79</xdr:row>
      <xdr:rowOff>44450</xdr:rowOff>
    </xdr:to>
    <xdr:cxnSp macro="">
      <xdr:nvCxnSpPr>
        <xdr:cNvPr id="636" name="直線コネクタ 635"/>
        <xdr:cNvCxnSpPr/>
      </xdr:nvCxnSpPr>
      <xdr:spPr>
        <a:xfrm flipV="1">
          <a:off x="16317595" y="12198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59910</xdr:rowOff>
    </xdr:from>
    <xdr:ext cx="249299" cy="259045"/>
    <xdr:sp macro="" textlink="">
      <xdr:nvSpPr>
        <xdr:cNvPr id="637" name="災害復旧費最小値テキスト"/>
        <xdr:cNvSpPr txBox="1"/>
      </xdr:nvSpPr>
      <xdr:spPr>
        <a:xfrm>
          <a:off x="16370300" y="13604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143984</xdr:rowOff>
    </xdr:from>
    <xdr:ext cx="534377" cy="259045"/>
    <xdr:sp macro="" textlink="">
      <xdr:nvSpPr>
        <xdr:cNvPr id="639" name="災害復旧費最大値テキスト"/>
        <xdr:cNvSpPr txBox="1"/>
      </xdr:nvSpPr>
      <xdr:spPr>
        <a:xfrm>
          <a:off x="16370300" y="1197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71</xdr:row>
      <xdr:rowOff>25857</xdr:rowOff>
    </xdr:from>
    <xdr:to>
      <xdr:col>23</xdr:col>
      <xdr:colOff>606425</xdr:colOff>
      <xdr:row>71</xdr:row>
      <xdr:rowOff>25857</xdr:rowOff>
    </xdr:to>
    <xdr:cxnSp macro="">
      <xdr:nvCxnSpPr>
        <xdr:cNvPr id="640" name="直線コネクタ 639"/>
        <xdr:cNvCxnSpPr/>
      </xdr:nvCxnSpPr>
      <xdr:spPr>
        <a:xfrm>
          <a:off x="16230600" y="1219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35573</xdr:rowOff>
    </xdr:from>
    <xdr:to>
      <xdr:col>23</xdr:col>
      <xdr:colOff>517525</xdr:colOff>
      <xdr:row>79</xdr:row>
      <xdr:rowOff>43421</xdr:rowOff>
    </xdr:to>
    <xdr:cxnSp macro="">
      <xdr:nvCxnSpPr>
        <xdr:cNvPr id="641" name="直線コネクタ 640"/>
        <xdr:cNvCxnSpPr/>
      </xdr:nvCxnSpPr>
      <xdr:spPr>
        <a:xfrm>
          <a:off x="15481300" y="13580123"/>
          <a:ext cx="8382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148810</xdr:rowOff>
    </xdr:from>
    <xdr:ext cx="469744" cy="259045"/>
    <xdr:sp macro="" textlink="">
      <xdr:nvSpPr>
        <xdr:cNvPr id="642" name="災害復旧費平均値テキスト"/>
        <xdr:cNvSpPr txBox="1"/>
      </xdr:nvSpPr>
      <xdr:spPr>
        <a:xfrm>
          <a:off x="16370300" y="1335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125933</xdr:rowOff>
    </xdr:from>
    <xdr:to>
      <xdr:col>23</xdr:col>
      <xdr:colOff>568325</xdr:colOff>
      <xdr:row>79</xdr:row>
      <xdr:rowOff>56083</xdr:rowOff>
    </xdr:to>
    <xdr:sp macro="" textlink="">
      <xdr:nvSpPr>
        <xdr:cNvPr id="643" name="フローチャート : 判断 642"/>
        <xdr:cNvSpPr/>
      </xdr:nvSpPr>
      <xdr:spPr>
        <a:xfrm>
          <a:off x="162687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34773</xdr:rowOff>
    </xdr:from>
    <xdr:to>
      <xdr:col>22</xdr:col>
      <xdr:colOff>365125</xdr:colOff>
      <xdr:row>79</xdr:row>
      <xdr:rowOff>35573</xdr:rowOff>
    </xdr:to>
    <xdr:cxnSp macro="">
      <xdr:nvCxnSpPr>
        <xdr:cNvPr id="644" name="直線コネクタ 643"/>
        <xdr:cNvCxnSpPr/>
      </xdr:nvCxnSpPr>
      <xdr:spPr>
        <a:xfrm>
          <a:off x="14592300" y="13579323"/>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128333</xdr:rowOff>
    </xdr:from>
    <xdr:to>
      <xdr:col>22</xdr:col>
      <xdr:colOff>415925</xdr:colOff>
      <xdr:row>79</xdr:row>
      <xdr:rowOff>58483</xdr:rowOff>
    </xdr:to>
    <xdr:sp macro="" textlink="">
      <xdr:nvSpPr>
        <xdr:cNvPr id="645" name="フローチャート : 判断 644"/>
        <xdr:cNvSpPr/>
      </xdr:nvSpPr>
      <xdr:spPr>
        <a:xfrm>
          <a:off x="15430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75010</xdr:rowOff>
    </xdr:from>
    <xdr:ext cx="378565" cy="259045"/>
    <xdr:sp macro="" textlink="">
      <xdr:nvSpPr>
        <xdr:cNvPr id="646" name="テキスト ボックス 645"/>
        <xdr:cNvSpPr txBox="1"/>
      </xdr:nvSpPr>
      <xdr:spPr>
        <a:xfrm>
          <a:off x="15292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34773</xdr:rowOff>
    </xdr:from>
    <xdr:to>
      <xdr:col>21</xdr:col>
      <xdr:colOff>161925</xdr:colOff>
      <xdr:row>79</xdr:row>
      <xdr:rowOff>37516</xdr:rowOff>
    </xdr:to>
    <xdr:cxnSp macro="">
      <xdr:nvCxnSpPr>
        <xdr:cNvPr id="647" name="直線コネクタ 646"/>
        <xdr:cNvCxnSpPr/>
      </xdr:nvCxnSpPr>
      <xdr:spPr>
        <a:xfrm flipV="1">
          <a:off x="13703300" y="1357932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127267</xdr:rowOff>
    </xdr:from>
    <xdr:to>
      <xdr:col>21</xdr:col>
      <xdr:colOff>212725</xdr:colOff>
      <xdr:row>79</xdr:row>
      <xdr:rowOff>57417</xdr:rowOff>
    </xdr:to>
    <xdr:sp macro="" textlink="">
      <xdr:nvSpPr>
        <xdr:cNvPr id="648" name="フローチャート : 判断 647"/>
        <xdr:cNvSpPr/>
      </xdr:nvSpPr>
      <xdr:spPr>
        <a:xfrm>
          <a:off x="14541500" y="13500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73944</xdr:rowOff>
    </xdr:from>
    <xdr:ext cx="378565" cy="259045"/>
    <xdr:sp macro="" textlink="">
      <xdr:nvSpPr>
        <xdr:cNvPr id="649" name="テキスト ボックス 648"/>
        <xdr:cNvSpPr txBox="1"/>
      </xdr:nvSpPr>
      <xdr:spPr>
        <a:xfrm>
          <a:off x="14403017" y="13275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37516</xdr:rowOff>
    </xdr:from>
    <xdr:to>
      <xdr:col>19</xdr:col>
      <xdr:colOff>644525</xdr:colOff>
      <xdr:row>79</xdr:row>
      <xdr:rowOff>41173</xdr:rowOff>
    </xdr:to>
    <xdr:cxnSp macro="">
      <xdr:nvCxnSpPr>
        <xdr:cNvPr id="650" name="直線コネクタ 649"/>
        <xdr:cNvCxnSpPr/>
      </xdr:nvCxnSpPr>
      <xdr:spPr>
        <a:xfrm flipV="1">
          <a:off x="12814300" y="13582066"/>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112561</xdr:rowOff>
    </xdr:from>
    <xdr:to>
      <xdr:col>20</xdr:col>
      <xdr:colOff>9525</xdr:colOff>
      <xdr:row>79</xdr:row>
      <xdr:rowOff>42711</xdr:rowOff>
    </xdr:to>
    <xdr:sp macro="" textlink="">
      <xdr:nvSpPr>
        <xdr:cNvPr id="651" name="フローチャート : 判断 650"/>
        <xdr:cNvSpPr/>
      </xdr:nvSpPr>
      <xdr:spPr>
        <a:xfrm>
          <a:off x="13652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59238</xdr:rowOff>
    </xdr:from>
    <xdr:ext cx="469744" cy="259045"/>
    <xdr:sp macro="" textlink="">
      <xdr:nvSpPr>
        <xdr:cNvPr id="652" name="テキスト ボックス 651"/>
        <xdr:cNvSpPr txBox="1"/>
      </xdr:nvSpPr>
      <xdr:spPr>
        <a:xfrm>
          <a:off x="13468427"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114122</xdr:rowOff>
    </xdr:from>
    <xdr:to>
      <xdr:col>18</xdr:col>
      <xdr:colOff>492125</xdr:colOff>
      <xdr:row>79</xdr:row>
      <xdr:rowOff>44272</xdr:rowOff>
    </xdr:to>
    <xdr:sp macro="" textlink="">
      <xdr:nvSpPr>
        <xdr:cNvPr id="653" name="フローチャート : 判断 652"/>
        <xdr:cNvSpPr/>
      </xdr:nvSpPr>
      <xdr:spPr>
        <a:xfrm>
          <a:off x="12763500" y="1348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60799</xdr:rowOff>
    </xdr:from>
    <xdr:ext cx="469744" cy="259045"/>
    <xdr:sp macro="" textlink="">
      <xdr:nvSpPr>
        <xdr:cNvPr id="654" name="テキスト ボックス 653"/>
        <xdr:cNvSpPr txBox="1"/>
      </xdr:nvSpPr>
      <xdr:spPr>
        <a:xfrm>
          <a:off x="12579427" y="1326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164071</xdr:rowOff>
    </xdr:from>
    <xdr:to>
      <xdr:col>23</xdr:col>
      <xdr:colOff>568325</xdr:colOff>
      <xdr:row>79</xdr:row>
      <xdr:rowOff>94221</xdr:rowOff>
    </xdr:to>
    <xdr:sp macro="" textlink="">
      <xdr:nvSpPr>
        <xdr:cNvPr id="660" name="円/楕円 659"/>
        <xdr:cNvSpPr/>
      </xdr:nvSpPr>
      <xdr:spPr>
        <a:xfrm>
          <a:off x="16268700" y="1353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104360</xdr:rowOff>
    </xdr:from>
    <xdr:ext cx="313932" cy="259045"/>
    <xdr:sp macro="" textlink="">
      <xdr:nvSpPr>
        <xdr:cNvPr id="661" name="災害復旧費該当値テキスト"/>
        <xdr:cNvSpPr txBox="1"/>
      </xdr:nvSpPr>
      <xdr:spPr>
        <a:xfrm>
          <a:off x="16370300" y="13477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156223</xdr:rowOff>
    </xdr:from>
    <xdr:to>
      <xdr:col>22</xdr:col>
      <xdr:colOff>415925</xdr:colOff>
      <xdr:row>79</xdr:row>
      <xdr:rowOff>86373</xdr:rowOff>
    </xdr:to>
    <xdr:sp macro="" textlink="">
      <xdr:nvSpPr>
        <xdr:cNvPr id="662" name="円/楕円 661"/>
        <xdr:cNvSpPr/>
      </xdr:nvSpPr>
      <xdr:spPr>
        <a:xfrm>
          <a:off x="15430500" y="135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77500</xdr:rowOff>
    </xdr:from>
    <xdr:ext cx="378565" cy="259045"/>
    <xdr:sp macro="" textlink="">
      <xdr:nvSpPr>
        <xdr:cNvPr id="663" name="テキスト ボックス 662"/>
        <xdr:cNvSpPr txBox="1"/>
      </xdr:nvSpPr>
      <xdr:spPr>
        <a:xfrm>
          <a:off x="15292017" y="13622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155423</xdr:rowOff>
    </xdr:from>
    <xdr:to>
      <xdr:col>21</xdr:col>
      <xdr:colOff>212725</xdr:colOff>
      <xdr:row>79</xdr:row>
      <xdr:rowOff>85573</xdr:rowOff>
    </xdr:to>
    <xdr:sp macro="" textlink="">
      <xdr:nvSpPr>
        <xdr:cNvPr id="664" name="円/楕円 663"/>
        <xdr:cNvSpPr/>
      </xdr:nvSpPr>
      <xdr:spPr>
        <a:xfrm>
          <a:off x="14541500" y="1352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76700</xdr:rowOff>
    </xdr:from>
    <xdr:ext cx="378565" cy="259045"/>
    <xdr:sp macro="" textlink="">
      <xdr:nvSpPr>
        <xdr:cNvPr id="665" name="テキスト ボックス 664"/>
        <xdr:cNvSpPr txBox="1"/>
      </xdr:nvSpPr>
      <xdr:spPr>
        <a:xfrm>
          <a:off x="14403017" y="13621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158166</xdr:rowOff>
    </xdr:from>
    <xdr:to>
      <xdr:col>20</xdr:col>
      <xdr:colOff>9525</xdr:colOff>
      <xdr:row>79</xdr:row>
      <xdr:rowOff>88316</xdr:rowOff>
    </xdr:to>
    <xdr:sp macro="" textlink="">
      <xdr:nvSpPr>
        <xdr:cNvPr id="666" name="円/楕円 665"/>
        <xdr:cNvSpPr/>
      </xdr:nvSpPr>
      <xdr:spPr>
        <a:xfrm>
          <a:off x="13652500" y="1353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79443</xdr:rowOff>
    </xdr:from>
    <xdr:ext cx="378565" cy="259045"/>
    <xdr:sp macro="" textlink="">
      <xdr:nvSpPr>
        <xdr:cNvPr id="667" name="テキスト ボックス 666"/>
        <xdr:cNvSpPr txBox="1"/>
      </xdr:nvSpPr>
      <xdr:spPr>
        <a:xfrm>
          <a:off x="13514017" y="13623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161823</xdr:rowOff>
    </xdr:from>
    <xdr:to>
      <xdr:col>18</xdr:col>
      <xdr:colOff>492125</xdr:colOff>
      <xdr:row>79</xdr:row>
      <xdr:rowOff>91973</xdr:rowOff>
    </xdr:to>
    <xdr:sp macro="" textlink="">
      <xdr:nvSpPr>
        <xdr:cNvPr id="668" name="円/楕円 667"/>
        <xdr:cNvSpPr/>
      </xdr:nvSpPr>
      <xdr:spPr>
        <a:xfrm>
          <a:off x="12763500" y="135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83100</xdr:rowOff>
    </xdr:from>
    <xdr:ext cx="313932" cy="259045"/>
    <xdr:sp macro="" textlink="">
      <xdr:nvSpPr>
        <xdr:cNvPr id="669" name="テキスト ボックス 668"/>
        <xdr:cNvSpPr txBox="1"/>
      </xdr:nvSpPr>
      <xdr:spPr>
        <a:xfrm>
          <a:off x="12657333" y="136276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81" name="直線コネクタ 68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82" name="テキスト ボックス 681"/>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83" name="直線コネクタ 68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84" name="テキスト ボックス 68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5" name="直線コネクタ 68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6" name="テキスト ボックス 68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7" name="直線コネクタ 68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8" name="テキスト ボックス 68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70824</xdr:rowOff>
    </xdr:from>
    <xdr:to>
      <xdr:col>23</xdr:col>
      <xdr:colOff>516889</xdr:colOff>
      <xdr:row>99</xdr:row>
      <xdr:rowOff>45859</xdr:rowOff>
    </xdr:to>
    <xdr:cxnSp macro="">
      <xdr:nvCxnSpPr>
        <xdr:cNvPr id="692" name="直線コネクタ 691"/>
        <xdr:cNvCxnSpPr/>
      </xdr:nvCxnSpPr>
      <xdr:spPr>
        <a:xfrm flipV="1">
          <a:off x="16317595" y="15844224"/>
          <a:ext cx="1269" cy="1175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49686</xdr:rowOff>
    </xdr:from>
    <xdr:ext cx="534377" cy="259045"/>
    <xdr:sp macro="" textlink="">
      <xdr:nvSpPr>
        <xdr:cNvPr id="693" name="公債費最小値テキスト"/>
        <xdr:cNvSpPr txBox="1"/>
      </xdr:nvSpPr>
      <xdr:spPr>
        <a:xfrm>
          <a:off x="16370300" y="1702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99</xdr:row>
      <xdr:rowOff>45859</xdr:rowOff>
    </xdr:from>
    <xdr:to>
      <xdr:col>23</xdr:col>
      <xdr:colOff>606425</xdr:colOff>
      <xdr:row>99</xdr:row>
      <xdr:rowOff>45859</xdr:rowOff>
    </xdr:to>
    <xdr:cxnSp macro="">
      <xdr:nvCxnSpPr>
        <xdr:cNvPr id="694" name="直線コネクタ 693"/>
        <xdr:cNvCxnSpPr/>
      </xdr:nvCxnSpPr>
      <xdr:spPr>
        <a:xfrm>
          <a:off x="16230600" y="1701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17501</xdr:rowOff>
    </xdr:from>
    <xdr:ext cx="534377" cy="259045"/>
    <xdr:sp macro="" textlink="">
      <xdr:nvSpPr>
        <xdr:cNvPr id="695" name="公債費最大値テキスト"/>
        <xdr:cNvSpPr txBox="1"/>
      </xdr:nvSpPr>
      <xdr:spPr>
        <a:xfrm>
          <a:off x="16370300" y="156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68,013</a:t>
          </a:r>
          <a:endParaRPr kumimoji="1" lang="ja-JP" altLang="en-US" sz="1000" b="1">
            <a:latin typeface="ＭＳ Ｐゴシック"/>
          </a:endParaRPr>
        </a:p>
      </xdr:txBody>
    </xdr:sp>
    <xdr:clientData/>
  </xdr:oneCellAnchor>
  <xdr:twoCellAnchor>
    <xdr:from>
      <xdr:col>23</xdr:col>
      <xdr:colOff>428625</xdr:colOff>
      <xdr:row>92</xdr:row>
      <xdr:rowOff>70824</xdr:rowOff>
    </xdr:from>
    <xdr:to>
      <xdr:col>23</xdr:col>
      <xdr:colOff>606425</xdr:colOff>
      <xdr:row>92</xdr:row>
      <xdr:rowOff>70824</xdr:rowOff>
    </xdr:to>
    <xdr:cxnSp macro="">
      <xdr:nvCxnSpPr>
        <xdr:cNvPr id="696" name="直線コネクタ 695"/>
        <xdr:cNvCxnSpPr/>
      </xdr:nvCxnSpPr>
      <xdr:spPr>
        <a:xfrm>
          <a:off x="16230600" y="158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121298</xdr:rowOff>
    </xdr:from>
    <xdr:to>
      <xdr:col>23</xdr:col>
      <xdr:colOff>517525</xdr:colOff>
      <xdr:row>94</xdr:row>
      <xdr:rowOff>129984</xdr:rowOff>
    </xdr:to>
    <xdr:cxnSp macro="">
      <xdr:nvCxnSpPr>
        <xdr:cNvPr id="697" name="直線コネクタ 696"/>
        <xdr:cNvCxnSpPr/>
      </xdr:nvCxnSpPr>
      <xdr:spPr>
        <a:xfrm>
          <a:off x="15481300" y="16237598"/>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156596</xdr:rowOff>
    </xdr:from>
    <xdr:ext cx="534377" cy="259045"/>
    <xdr:sp macro="" textlink="">
      <xdr:nvSpPr>
        <xdr:cNvPr id="698" name="公債費平均値テキスト"/>
        <xdr:cNvSpPr txBox="1"/>
      </xdr:nvSpPr>
      <xdr:spPr>
        <a:xfrm>
          <a:off x="16370300" y="16444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6719</xdr:rowOff>
    </xdr:from>
    <xdr:to>
      <xdr:col>23</xdr:col>
      <xdr:colOff>568325</xdr:colOff>
      <xdr:row>96</xdr:row>
      <xdr:rowOff>108319</xdr:rowOff>
    </xdr:to>
    <xdr:sp macro="" textlink="">
      <xdr:nvSpPr>
        <xdr:cNvPr id="699" name="フローチャート : 判断 698"/>
        <xdr:cNvSpPr/>
      </xdr:nvSpPr>
      <xdr:spPr>
        <a:xfrm>
          <a:off x="16268700" y="164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121298</xdr:rowOff>
    </xdr:from>
    <xdr:to>
      <xdr:col>22</xdr:col>
      <xdr:colOff>365125</xdr:colOff>
      <xdr:row>94</xdr:row>
      <xdr:rowOff>128201</xdr:rowOff>
    </xdr:to>
    <xdr:cxnSp macro="">
      <xdr:nvCxnSpPr>
        <xdr:cNvPr id="700" name="直線コネクタ 699"/>
        <xdr:cNvCxnSpPr/>
      </xdr:nvCxnSpPr>
      <xdr:spPr>
        <a:xfrm flipV="1">
          <a:off x="14592300" y="16237598"/>
          <a:ext cx="889000" cy="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127671</xdr:rowOff>
    </xdr:from>
    <xdr:to>
      <xdr:col>22</xdr:col>
      <xdr:colOff>415925</xdr:colOff>
      <xdr:row>96</xdr:row>
      <xdr:rowOff>57821</xdr:rowOff>
    </xdr:to>
    <xdr:sp macro="" textlink="">
      <xdr:nvSpPr>
        <xdr:cNvPr id="701" name="フローチャート : 判断 700"/>
        <xdr:cNvSpPr/>
      </xdr:nvSpPr>
      <xdr:spPr>
        <a:xfrm>
          <a:off x="15430500" y="1641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48948</xdr:rowOff>
    </xdr:from>
    <xdr:ext cx="534377" cy="259045"/>
    <xdr:sp macro="" textlink="">
      <xdr:nvSpPr>
        <xdr:cNvPr id="702" name="テキスト ボックス 701"/>
        <xdr:cNvSpPr txBox="1"/>
      </xdr:nvSpPr>
      <xdr:spPr>
        <a:xfrm>
          <a:off x="15214111" y="1650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128201</xdr:rowOff>
    </xdr:from>
    <xdr:to>
      <xdr:col>21</xdr:col>
      <xdr:colOff>161925</xdr:colOff>
      <xdr:row>95</xdr:row>
      <xdr:rowOff>27046</xdr:rowOff>
    </xdr:to>
    <xdr:cxnSp macro="">
      <xdr:nvCxnSpPr>
        <xdr:cNvPr id="703" name="直線コネクタ 702"/>
        <xdr:cNvCxnSpPr/>
      </xdr:nvCxnSpPr>
      <xdr:spPr>
        <a:xfrm flipV="1">
          <a:off x="13703300" y="16244501"/>
          <a:ext cx="889000" cy="7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117543</xdr:rowOff>
    </xdr:from>
    <xdr:to>
      <xdr:col>21</xdr:col>
      <xdr:colOff>212725</xdr:colOff>
      <xdr:row>96</xdr:row>
      <xdr:rowOff>47693</xdr:rowOff>
    </xdr:to>
    <xdr:sp macro="" textlink="">
      <xdr:nvSpPr>
        <xdr:cNvPr id="704" name="フローチャート : 判断 703"/>
        <xdr:cNvSpPr/>
      </xdr:nvSpPr>
      <xdr:spPr>
        <a:xfrm>
          <a:off x="14541500" y="1640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38820</xdr:rowOff>
    </xdr:from>
    <xdr:ext cx="534377" cy="259045"/>
    <xdr:sp macro="" textlink="">
      <xdr:nvSpPr>
        <xdr:cNvPr id="705" name="テキスト ボックス 704"/>
        <xdr:cNvSpPr txBox="1"/>
      </xdr:nvSpPr>
      <xdr:spPr>
        <a:xfrm>
          <a:off x="14325111" y="1649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1556</xdr:rowOff>
    </xdr:from>
    <xdr:to>
      <xdr:col>19</xdr:col>
      <xdr:colOff>644525</xdr:colOff>
      <xdr:row>95</xdr:row>
      <xdr:rowOff>27046</xdr:rowOff>
    </xdr:to>
    <xdr:cxnSp macro="">
      <xdr:nvCxnSpPr>
        <xdr:cNvPr id="706" name="直線コネクタ 705"/>
        <xdr:cNvCxnSpPr/>
      </xdr:nvCxnSpPr>
      <xdr:spPr>
        <a:xfrm>
          <a:off x="12814300" y="16289306"/>
          <a:ext cx="889000" cy="2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104811</xdr:rowOff>
    </xdr:from>
    <xdr:to>
      <xdr:col>20</xdr:col>
      <xdr:colOff>9525</xdr:colOff>
      <xdr:row>96</xdr:row>
      <xdr:rowOff>34961</xdr:rowOff>
    </xdr:to>
    <xdr:sp macro="" textlink="">
      <xdr:nvSpPr>
        <xdr:cNvPr id="707" name="フローチャート : 判断 706"/>
        <xdr:cNvSpPr/>
      </xdr:nvSpPr>
      <xdr:spPr>
        <a:xfrm>
          <a:off x="13652500" y="1639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26088</xdr:rowOff>
    </xdr:from>
    <xdr:ext cx="534377" cy="259045"/>
    <xdr:sp macro="" textlink="">
      <xdr:nvSpPr>
        <xdr:cNvPr id="708" name="テキスト ボックス 707"/>
        <xdr:cNvSpPr txBox="1"/>
      </xdr:nvSpPr>
      <xdr:spPr>
        <a:xfrm>
          <a:off x="13436111" y="1648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66337</xdr:rowOff>
    </xdr:from>
    <xdr:to>
      <xdr:col>18</xdr:col>
      <xdr:colOff>492125</xdr:colOff>
      <xdr:row>95</xdr:row>
      <xdr:rowOff>167937</xdr:rowOff>
    </xdr:to>
    <xdr:sp macro="" textlink="">
      <xdr:nvSpPr>
        <xdr:cNvPr id="709" name="フローチャート : 判断 708"/>
        <xdr:cNvSpPr/>
      </xdr:nvSpPr>
      <xdr:spPr>
        <a:xfrm>
          <a:off x="12763500" y="1635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159064</xdr:rowOff>
    </xdr:from>
    <xdr:ext cx="534377" cy="259045"/>
    <xdr:sp macro="" textlink="">
      <xdr:nvSpPr>
        <xdr:cNvPr id="710" name="テキスト ボックス 709"/>
        <xdr:cNvSpPr txBox="1"/>
      </xdr:nvSpPr>
      <xdr:spPr>
        <a:xfrm>
          <a:off x="12547111" y="1644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79184</xdr:rowOff>
    </xdr:from>
    <xdr:to>
      <xdr:col>23</xdr:col>
      <xdr:colOff>568325</xdr:colOff>
      <xdr:row>95</xdr:row>
      <xdr:rowOff>9334</xdr:rowOff>
    </xdr:to>
    <xdr:sp macro="" textlink="">
      <xdr:nvSpPr>
        <xdr:cNvPr id="716" name="円/楕円 715"/>
        <xdr:cNvSpPr/>
      </xdr:nvSpPr>
      <xdr:spPr>
        <a:xfrm>
          <a:off x="16268700" y="1619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102061</xdr:rowOff>
    </xdr:from>
    <xdr:ext cx="534377" cy="259045"/>
    <xdr:sp macro="" textlink="">
      <xdr:nvSpPr>
        <xdr:cNvPr id="717" name="公債費該当値テキスト"/>
        <xdr:cNvSpPr txBox="1"/>
      </xdr:nvSpPr>
      <xdr:spPr>
        <a:xfrm>
          <a:off x="16370300" y="1604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50,425</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70498</xdr:rowOff>
    </xdr:from>
    <xdr:to>
      <xdr:col>22</xdr:col>
      <xdr:colOff>415925</xdr:colOff>
      <xdr:row>95</xdr:row>
      <xdr:rowOff>648</xdr:rowOff>
    </xdr:to>
    <xdr:sp macro="" textlink="">
      <xdr:nvSpPr>
        <xdr:cNvPr id="718" name="円/楕円 717"/>
        <xdr:cNvSpPr/>
      </xdr:nvSpPr>
      <xdr:spPr>
        <a:xfrm>
          <a:off x="15430500" y="1618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17175</xdr:rowOff>
    </xdr:from>
    <xdr:ext cx="534377" cy="259045"/>
    <xdr:sp macro="" textlink="">
      <xdr:nvSpPr>
        <xdr:cNvPr id="719" name="テキスト ボックス 718"/>
        <xdr:cNvSpPr txBox="1"/>
      </xdr:nvSpPr>
      <xdr:spPr>
        <a:xfrm>
          <a:off x="15214111" y="1596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50,805</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77401</xdr:rowOff>
    </xdr:from>
    <xdr:to>
      <xdr:col>21</xdr:col>
      <xdr:colOff>212725</xdr:colOff>
      <xdr:row>95</xdr:row>
      <xdr:rowOff>7551</xdr:rowOff>
    </xdr:to>
    <xdr:sp macro="" textlink="">
      <xdr:nvSpPr>
        <xdr:cNvPr id="720" name="円/楕円 719"/>
        <xdr:cNvSpPr/>
      </xdr:nvSpPr>
      <xdr:spPr>
        <a:xfrm>
          <a:off x="14541500" y="1619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24078</xdr:rowOff>
    </xdr:from>
    <xdr:ext cx="534377" cy="259045"/>
    <xdr:sp macro="" textlink="">
      <xdr:nvSpPr>
        <xdr:cNvPr id="721" name="テキスト ボックス 720"/>
        <xdr:cNvSpPr txBox="1"/>
      </xdr:nvSpPr>
      <xdr:spPr>
        <a:xfrm>
          <a:off x="14325111" y="1596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50,503</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147696</xdr:rowOff>
    </xdr:from>
    <xdr:to>
      <xdr:col>20</xdr:col>
      <xdr:colOff>9525</xdr:colOff>
      <xdr:row>95</xdr:row>
      <xdr:rowOff>77846</xdr:rowOff>
    </xdr:to>
    <xdr:sp macro="" textlink="">
      <xdr:nvSpPr>
        <xdr:cNvPr id="722" name="円/楕円 721"/>
        <xdr:cNvSpPr/>
      </xdr:nvSpPr>
      <xdr:spPr>
        <a:xfrm>
          <a:off x="13652500" y="1626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94373</xdr:rowOff>
    </xdr:from>
    <xdr:ext cx="534377" cy="259045"/>
    <xdr:sp macro="" textlink="">
      <xdr:nvSpPr>
        <xdr:cNvPr id="723" name="テキスト ボックス 722"/>
        <xdr:cNvSpPr txBox="1"/>
      </xdr:nvSpPr>
      <xdr:spPr>
        <a:xfrm>
          <a:off x="13436111" y="160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47,428</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122206</xdr:rowOff>
    </xdr:from>
    <xdr:to>
      <xdr:col>18</xdr:col>
      <xdr:colOff>492125</xdr:colOff>
      <xdr:row>95</xdr:row>
      <xdr:rowOff>52356</xdr:rowOff>
    </xdr:to>
    <xdr:sp macro="" textlink="">
      <xdr:nvSpPr>
        <xdr:cNvPr id="724" name="円/楕円 723"/>
        <xdr:cNvSpPr/>
      </xdr:nvSpPr>
      <xdr:spPr>
        <a:xfrm>
          <a:off x="12763500" y="1623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68883</xdr:rowOff>
    </xdr:from>
    <xdr:ext cx="534377" cy="259045"/>
    <xdr:sp macro="" textlink="">
      <xdr:nvSpPr>
        <xdr:cNvPr id="725" name="テキスト ボックス 724"/>
        <xdr:cNvSpPr txBox="1"/>
      </xdr:nvSpPr>
      <xdr:spPr>
        <a:xfrm>
          <a:off x="12547111" y="1601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9" name="テキスト ボックス 73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1" name="テキスト ボックス 74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3" name="テキスト ボックス 74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126964</xdr:rowOff>
    </xdr:from>
    <xdr:to>
      <xdr:col>32</xdr:col>
      <xdr:colOff>186689</xdr:colOff>
      <xdr:row>39</xdr:row>
      <xdr:rowOff>98878</xdr:rowOff>
    </xdr:to>
    <xdr:cxnSp macro="">
      <xdr:nvCxnSpPr>
        <xdr:cNvPr id="751" name="直線コネクタ 750"/>
        <xdr:cNvCxnSpPr/>
      </xdr:nvCxnSpPr>
      <xdr:spPr>
        <a:xfrm flipV="1">
          <a:off x="22159595" y="5270464"/>
          <a:ext cx="1269" cy="151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73641</xdr:rowOff>
    </xdr:from>
    <xdr:ext cx="469744" cy="259045"/>
    <xdr:sp macro="" textlink="">
      <xdr:nvSpPr>
        <xdr:cNvPr id="754" name="諸支出金最大値テキスト"/>
        <xdr:cNvSpPr txBox="1"/>
      </xdr:nvSpPr>
      <xdr:spPr>
        <a:xfrm>
          <a:off x="22212300" y="504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4,639</a:t>
          </a:r>
          <a:endParaRPr kumimoji="1" lang="ja-JP" altLang="en-US" sz="1000" b="1">
            <a:latin typeface="ＭＳ Ｐゴシック"/>
          </a:endParaRPr>
        </a:p>
      </xdr:txBody>
    </xdr:sp>
    <xdr:clientData/>
  </xdr:oneCellAnchor>
  <xdr:twoCellAnchor>
    <xdr:from>
      <xdr:col>32</xdr:col>
      <xdr:colOff>98425</xdr:colOff>
      <xdr:row>30</xdr:row>
      <xdr:rowOff>126964</xdr:rowOff>
    </xdr:from>
    <xdr:to>
      <xdr:col>32</xdr:col>
      <xdr:colOff>276225</xdr:colOff>
      <xdr:row>30</xdr:row>
      <xdr:rowOff>126964</xdr:rowOff>
    </xdr:to>
    <xdr:cxnSp macro="">
      <xdr:nvCxnSpPr>
        <xdr:cNvPr id="755" name="直線コネクタ 754"/>
        <xdr:cNvCxnSpPr/>
      </xdr:nvCxnSpPr>
      <xdr:spPr>
        <a:xfrm>
          <a:off x="22072600" y="527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93327</xdr:rowOff>
    </xdr:from>
    <xdr:to>
      <xdr:col>32</xdr:col>
      <xdr:colOff>187325</xdr:colOff>
      <xdr:row>39</xdr:row>
      <xdr:rowOff>93327</xdr:rowOff>
    </xdr:to>
    <xdr:cxnSp macro="">
      <xdr:nvCxnSpPr>
        <xdr:cNvPr id="756" name="直線コネクタ 755"/>
        <xdr:cNvCxnSpPr/>
      </xdr:nvCxnSpPr>
      <xdr:spPr>
        <a:xfrm>
          <a:off x="21323300" y="67798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111450</xdr:rowOff>
    </xdr:from>
    <xdr:ext cx="378565" cy="259045"/>
    <xdr:sp macro="" textlink="">
      <xdr:nvSpPr>
        <xdr:cNvPr id="757" name="諸支出金平均値テキスト"/>
        <xdr:cNvSpPr txBox="1"/>
      </xdr:nvSpPr>
      <xdr:spPr>
        <a:xfrm>
          <a:off x="22212300" y="64551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88574</xdr:rowOff>
    </xdr:from>
    <xdr:to>
      <xdr:col>32</xdr:col>
      <xdr:colOff>238125</xdr:colOff>
      <xdr:row>39</xdr:row>
      <xdr:rowOff>18724</xdr:rowOff>
    </xdr:to>
    <xdr:sp macro="" textlink="">
      <xdr:nvSpPr>
        <xdr:cNvPr id="758" name="フローチャート : 判断 757"/>
        <xdr:cNvSpPr/>
      </xdr:nvSpPr>
      <xdr:spPr>
        <a:xfrm>
          <a:off x="221107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89408</xdr:rowOff>
    </xdr:from>
    <xdr:to>
      <xdr:col>31</xdr:col>
      <xdr:colOff>34925</xdr:colOff>
      <xdr:row>39</xdr:row>
      <xdr:rowOff>93327</xdr:rowOff>
    </xdr:to>
    <xdr:cxnSp macro="">
      <xdr:nvCxnSpPr>
        <xdr:cNvPr id="759" name="直線コネクタ 758"/>
        <xdr:cNvCxnSpPr/>
      </xdr:nvCxnSpPr>
      <xdr:spPr>
        <a:xfrm>
          <a:off x="20434300" y="6775958"/>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146050</xdr:rowOff>
    </xdr:from>
    <xdr:to>
      <xdr:col>31</xdr:col>
      <xdr:colOff>85725</xdr:colOff>
      <xdr:row>38</xdr:row>
      <xdr:rowOff>76200</xdr:rowOff>
    </xdr:to>
    <xdr:sp macro="" textlink="">
      <xdr:nvSpPr>
        <xdr:cNvPr id="760" name="フローチャート : 判断 759"/>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92727</xdr:rowOff>
    </xdr:from>
    <xdr:ext cx="378565" cy="259045"/>
    <xdr:sp macro="" textlink="">
      <xdr:nvSpPr>
        <xdr:cNvPr id="761" name="テキスト ボックス 760"/>
        <xdr:cNvSpPr txBox="1"/>
      </xdr:nvSpPr>
      <xdr:spPr>
        <a:xfrm>
          <a:off x="21134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3520</xdr:rowOff>
    </xdr:from>
    <xdr:to>
      <xdr:col>29</xdr:col>
      <xdr:colOff>517525</xdr:colOff>
      <xdr:row>39</xdr:row>
      <xdr:rowOff>89408</xdr:rowOff>
    </xdr:to>
    <xdr:cxnSp macro="">
      <xdr:nvCxnSpPr>
        <xdr:cNvPr id="762" name="直線コネクタ 761"/>
        <xdr:cNvCxnSpPr/>
      </xdr:nvCxnSpPr>
      <xdr:spPr>
        <a:xfrm>
          <a:off x="19545300" y="6690070"/>
          <a:ext cx="889000" cy="8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108168</xdr:rowOff>
    </xdr:from>
    <xdr:to>
      <xdr:col>29</xdr:col>
      <xdr:colOff>568325</xdr:colOff>
      <xdr:row>39</xdr:row>
      <xdr:rowOff>38318</xdr:rowOff>
    </xdr:to>
    <xdr:sp macro="" textlink="">
      <xdr:nvSpPr>
        <xdr:cNvPr id="763" name="フローチャート : 判断 762"/>
        <xdr:cNvSpPr/>
      </xdr:nvSpPr>
      <xdr:spPr>
        <a:xfrm>
          <a:off x="20383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54845</xdr:rowOff>
    </xdr:from>
    <xdr:ext cx="378565" cy="259045"/>
    <xdr:sp macro="" textlink="">
      <xdr:nvSpPr>
        <xdr:cNvPr id="764" name="テキスト ボックス 763"/>
        <xdr:cNvSpPr txBox="1"/>
      </xdr:nvSpPr>
      <xdr:spPr>
        <a:xfrm>
          <a:off x="20245017" y="639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3520</xdr:rowOff>
    </xdr:from>
    <xdr:to>
      <xdr:col>28</xdr:col>
      <xdr:colOff>314325</xdr:colOff>
      <xdr:row>39</xdr:row>
      <xdr:rowOff>91367</xdr:rowOff>
    </xdr:to>
    <xdr:cxnSp macro="">
      <xdr:nvCxnSpPr>
        <xdr:cNvPr id="765" name="直線コネクタ 764"/>
        <xdr:cNvCxnSpPr/>
      </xdr:nvCxnSpPr>
      <xdr:spPr>
        <a:xfrm flipV="1">
          <a:off x="18656300" y="6690070"/>
          <a:ext cx="889000" cy="8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53957</xdr:rowOff>
    </xdr:from>
    <xdr:to>
      <xdr:col>28</xdr:col>
      <xdr:colOff>365125</xdr:colOff>
      <xdr:row>37</xdr:row>
      <xdr:rowOff>155557</xdr:rowOff>
    </xdr:to>
    <xdr:sp macro="" textlink="">
      <xdr:nvSpPr>
        <xdr:cNvPr id="766" name="フローチャート : 判断 765"/>
        <xdr:cNvSpPr/>
      </xdr:nvSpPr>
      <xdr:spPr>
        <a:xfrm>
          <a:off x="19494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634</xdr:rowOff>
    </xdr:from>
    <xdr:ext cx="469744" cy="259045"/>
    <xdr:sp macro="" textlink="">
      <xdr:nvSpPr>
        <xdr:cNvPr id="767" name="テキスト ボックス 766"/>
        <xdr:cNvSpPr txBox="1"/>
      </xdr:nvSpPr>
      <xdr:spPr>
        <a:xfrm>
          <a:off x="19310427"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36975</xdr:rowOff>
    </xdr:from>
    <xdr:to>
      <xdr:col>27</xdr:col>
      <xdr:colOff>161925</xdr:colOff>
      <xdr:row>38</xdr:row>
      <xdr:rowOff>138575</xdr:rowOff>
    </xdr:to>
    <xdr:sp macro="" textlink="">
      <xdr:nvSpPr>
        <xdr:cNvPr id="768" name="フローチャート : 判断 767"/>
        <xdr:cNvSpPr/>
      </xdr:nvSpPr>
      <xdr:spPr>
        <a:xfrm>
          <a:off x="18605500" y="65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155102</xdr:rowOff>
    </xdr:from>
    <xdr:ext cx="378565" cy="259045"/>
    <xdr:sp macro="" textlink="">
      <xdr:nvSpPr>
        <xdr:cNvPr id="769" name="テキスト ボックス 768"/>
        <xdr:cNvSpPr txBox="1"/>
      </xdr:nvSpPr>
      <xdr:spPr>
        <a:xfrm>
          <a:off x="18467017" y="6327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42527</xdr:rowOff>
    </xdr:from>
    <xdr:to>
      <xdr:col>32</xdr:col>
      <xdr:colOff>238125</xdr:colOff>
      <xdr:row>39</xdr:row>
      <xdr:rowOff>144127</xdr:rowOff>
    </xdr:to>
    <xdr:sp macro="" textlink="">
      <xdr:nvSpPr>
        <xdr:cNvPr id="775" name="円/楕円 774"/>
        <xdr:cNvSpPr/>
      </xdr:nvSpPr>
      <xdr:spPr>
        <a:xfrm>
          <a:off x="22110700" y="672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128904</xdr:rowOff>
    </xdr:from>
    <xdr:ext cx="313932" cy="259045"/>
    <xdr:sp macro="" textlink="">
      <xdr:nvSpPr>
        <xdr:cNvPr id="776" name="諸支出金該当値テキスト"/>
        <xdr:cNvSpPr txBox="1"/>
      </xdr:nvSpPr>
      <xdr:spPr>
        <a:xfrm>
          <a:off x="22212300" y="66440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42527</xdr:rowOff>
    </xdr:from>
    <xdr:to>
      <xdr:col>31</xdr:col>
      <xdr:colOff>85725</xdr:colOff>
      <xdr:row>39</xdr:row>
      <xdr:rowOff>144127</xdr:rowOff>
    </xdr:to>
    <xdr:sp macro="" textlink="">
      <xdr:nvSpPr>
        <xdr:cNvPr id="777" name="円/楕円 776"/>
        <xdr:cNvSpPr/>
      </xdr:nvSpPr>
      <xdr:spPr>
        <a:xfrm>
          <a:off x="21272500" y="672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135254</xdr:rowOff>
    </xdr:from>
    <xdr:ext cx="313932" cy="259045"/>
    <xdr:sp macro="" textlink="">
      <xdr:nvSpPr>
        <xdr:cNvPr id="778" name="テキスト ボックス 777"/>
        <xdr:cNvSpPr txBox="1"/>
      </xdr:nvSpPr>
      <xdr:spPr>
        <a:xfrm>
          <a:off x="21166333" y="68218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38608</xdr:rowOff>
    </xdr:from>
    <xdr:to>
      <xdr:col>29</xdr:col>
      <xdr:colOff>568325</xdr:colOff>
      <xdr:row>39</xdr:row>
      <xdr:rowOff>140208</xdr:rowOff>
    </xdr:to>
    <xdr:sp macro="" textlink="">
      <xdr:nvSpPr>
        <xdr:cNvPr id="779" name="円/楕円 778"/>
        <xdr:cNvSpPr/>
      </xdr:nvSpPr>
      <xdr:spPr>
        <a:xfrm>
          <a:off x="20383500" y="672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131335</xdr:rowOff>
    </xdr:from>
    <xdr:ext cx="313932" cy="259045"/>
    <xdr:sp macro="" textlink="">
      <xdr:nvSpPr>
        <xdr:cNvPr id="780" name="テキスト ボックス 779"/>
        <xdr:cNvSpPr txBox="1"/>
      </xdr:nvSpPr>
      <xdr:spPr>
        <a:xfrm>
          <a:off x="20277333" y="68178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124170</xdr:rowOff>
    </xdr:from>
    <xdr:to>
      <xdr:col>28</xdr:col>
      <xdr:colOff>365125</xdr:colOff>
      <xdr:row>39</xdr:row>
      <xdr:rowOff>54320</xdr:rowOff>
    </xdr:to>
    <xdr:sp macro="" textlink="">
      <xdr:nvSpPr>
        <xdr:cNvPr id="781" name="円/楕円 780"/>
        <xdr:cNvSpPr/>
      </xdr:nvSpPr>
      <xdr:spPr>
        <a:xfrm>
          <a:off x="19494500" y="663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45447</xdr:rowOff>
    </xdr:from>
    <xdr:ext cx="378565" cy="259045"/>
    <xdr:sp macro="" textlink="">
      <xdr:nvSpPr>
        <xdr:cNvPr id="782" name="テキスト ボックス 781"/>
        <xdr:cNvSpPr txBox="1"/>
      </xdr:nvSpPr>
      <xdr:spPr>
        <a:xfrm>
          <a:off x="19356017" y="6731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40567</xdr:rowOff>
    </xdr:from>
    <xdr:to>
      <xdr:col>27</xdr:col>
      <xdr:colOff>161925</xdr:colOff>
      <xdr:row>39</xdr:row>
      <xdr:rowOff>142167</xdr:rowOff>
    </xdr:to>
    <xdr:sp macro="" textlink="">
      <xdr:nvSpPr>
        <xdr:cNvPr id="783" name="円/楕円 782"/>
        <xdr:cNvSpPr/>
      </xdr:nvSpPr>
      <xdr:spPr>
        <a:xfrm>
          <a:off x="18605500" y="672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133294</xdr:rowOff>
    </xdr:from>
    <xdr:ext cx="313932" cy="259045"/>
    <xdr:sp macro="" textlink="">
      <xdr:nvSpPr>
        <xdr:cNvPr id="784" name="テキスト ボックス 783"/>
        <xdr:cNvSpPr txBox="1"/>
      </xdr:nvSpPr>
      <xdr:spPr>
        <a:xfrm>
          <a:off x="18499333" y="68198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フローチャート :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9" name="フローチャート :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0" name="テキスト ボックス 80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2" name="フローチャート :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3" name="テキスト ボックス 81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5" name="フローチャート :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6" name="テキスト ボックス 81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フローチャート :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8" name="テキスト ボックス 81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4" name="円/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6" name="円/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7" name="テキスト ボックス 82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8" name="円/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9" name="テキスト ボックス 82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0" name="円/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1" name="テキスト ボックス 83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2" name="円/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3" name="テキスト ボックス 83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消防費が前年度に比べ増大しており、主な要因としては、生駒市と共同で「奈良市・生駒市高機能消防指令センター」を整備したため等である。</a:t>
          </a:r>
          <a:endParaRPr kumimoji="1" lang="en-US" altLang="ja-JP" sz="1300">
            <a:latin typeface="ＭＳ Ｐゴシック"/>
          </a:endParaRPr>
        </a:p>
        <a:p>
          <a:r>
            <a:rPr kumimoji="1" lang="ja-JP" altLang="en-US" sz="1300">
              <a:latin typeface="ＭＳ Ｐゴシック"/>
            </a:rPr>
            <a:t>　また、公債費も削減に努め、前年度より減ってはいるものの、類似団体と比較しても高止まりになっており、引き続いての改善が必要になっている。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奈良県奈良市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平成</a:t>
          </a:r>
          <a:r>
            <a:rPr kumimoji="1" lang="en-US" altLang="ja-JP" sz="1300" b="0" i="0" baseline="0">
              <a:solidFill>
                <a:schemeClr val="dk1"/>
              </a:solidFill>
              <a:effectLst/>
              <a:latin typeface="+mn-lt"/>
              <a:ea typeface="+mn-ea"/>
              <a:cs typeface="+mn-cs"/>
            </a:rPr>
            <a:t>24</a:t>
          </a:r>
          <a:r>
            <a:rPr kumimoji="1" lang="ja-JP" altLang="ja-JP" sz="1300" b="0" i="0" baseline="0">
              <a:solidFill>
                <a:schemeClr val="dk1"/>
              </a:solidFill>
              <a:effectLst/>
              <a:latin typeface="+mn-lt"/>
              <a:ea typeface="+mn-ea"/>
              <a:cs typeface="+mn-cs"/>
            </a:rPr>
            <a:t>年度以降財政調整基金の取崩しを行</a:t>
          </a:r>
          <a:r>
            <a:rPr kumimoji="1" lang="ja-JP" altLang="en-US" sz="1300" b="0" i="0" baseline="0">
              <a:solidFill>
                <a:schemeClr val="dk1"/>
              </a:solidFill>
              <a:effectLst/>
              <a:latin typeface="+mn-lt"/>
              <a:ea typeface="+mn-ea"/>
              <a:cs typeface="+mn-cs"/>
            </a:rPr>
            <a:t>っておら</a:t>
          </a:r>
          <a:r>
            <a:rPr kumimoji="1" lang="ja-JP" altLang="ja-JP" sz="1300" b="0" i="0" baseline="0">
              <a:solidFill>
                <a:schemeClr val="dk1"/>
              </a:solidFill>
              <a:effectLst/>
              <a:latin typeface="+mn-lt"/>
              <a:ea typeface="+mn-ea"/>
              <a:cs typeface="+mn-cs"/>
            </a:rPr>
            <a:t>ず、</a:t>
          </a:r>
          <a:r>
            <a:rPr kumimoji="1" lang="ja-JP" altLang="en-US" sz="1300" b="0" i="0" baseline="0">
              <a:solidFill>
                <a:schemeClr val="dk1"/>
              </a:solidFill>
              <a:effectLst/>
              <a:latin typeface="+mn-lt"/>
              <a:ea typeface="+mn-ea"/>
              <a:cs typeface="+mn-cs"/>
            </a:rPr>
            <a:t>消費税率の引上げや土地の売却に係る歳入もあったため、大幅な黒字となった。</a:t>
          </a:r>
          <a:endParaRPr kumimoji="1" lang="en-US" altLang="ja-JP" sz="13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今後も、事業の精査、効率的な執行に努め、財政健全化に向けた取組を進め</a:t>
          </a:r>
          <a:r>
            <a:rPr kumimoji="1" lang="ja-JP" altLang="en-US" sz="1300" b="0" i="0" baseline="0">
              <a:solidFill>
                <a:schemeClr val="dk1"/>
              </a:solidFill>
              <a:effectLst/>
              <a:latin typeface="+mn-lt"/>
              <a:ea typeface="+mn-ea"/>
              <a:cs typeface="+mn-cs"/>
            </a:rPr>
            <a:t>、</a:t>
          </a:r>
          <a:r>
            <a:rPr kumimoji="1" lang="ja-JP" altLang="ja-JP" sz="1300" b="0" i="0" baseline="0">
              <a:solidFill>
                <a:schemeClr val="dk1"/>
              </a:solidFill>
              <a:effectLst/>
              <a:latin typeface="+mn-lt"/>
              <a:ea typeface="+mn-ea"/>
              <a:cs typeface="+mn-cs"/>
            </a:rPr>
            <a:t>類似団体に比べ少ない</a:t>
          </a:r>
          <a:r>
            <a:rPr kumimoji="1" lang="ja-JP" altLang="en-US" sz="1300" b="0" i="0" baseline="0">
              <a:solidFill>
                <a:schemeClr val="dk1"/>
              </a:solidFill>
              <a:effectLst/>
              <a:latin typeface="+mn-lt"/>
              <a:ea typeface="+mn-ea"/>
              <a:cs typeface="+mn-cs"/>
            </a:rPr>
            <a:t>額</a:t>
          </a:r>
          <a:r>
            <a:rPr kumimoji="1" lang="ja-JP" altLang="ja-JP" sz="1300" b="0" i="0" baseline="0">
              <a:solidFill>
                <a:schemeClr val="dk1"/>
              </a:solidFill>
              <a:effectLst/>
              <a:latin typeface="+mn-lt"/>
              <a:ea typeface="+mn-ea"/>
              <a:cs typeface="+mn-cs"/>
            </a:rPr>
            <a:t>になっている財政調整基金の確保に努める。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奈良県奈良市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年度決算における</a:t>
          </a:r>
          <a:r>
            <a:rPr kumimoji="1" lang="ja-JP" altLang="en-US" sz="1300">
              <a:solidFill>
                <a:schemeClr val="dk1"/>
              </a:solidFill>
              <a:effectLst/>
              <a:latin typeface="+mn-lt"/>
              <a:ea typeface="+mn-ea"/>
              <a:cs typeface="+mn-cs"/>
            </a:rPr>
            <a:t>全て</a:t>
          </a:r>
          <a:r>
            <a:rPr kumimoji="1" lang="ja-JP" altLang="ja-JP" sz="1300">
              <a:solidFill>
                <a:schemeClr val="dk1"/>
              </a:solidFill>
              <a:effectLst/>
              <a:latin typeface="+mn-lt"/>
              <a:ea typeface="+mn-ea"/>
              <a:cs typeface="+mn-cs"/>
            </a:rPr>
            <a:t>の会計の実質収支については、</a:t>
          </a:r>
          <a:r>
            <a:rPr kumimoji="1" lang="en-US" altLang="ja-JP" sz="1300">
              <a:solidFill>
                <a:schemeClr val="dk1"/>
              </a:solidFill>
              <a:effectLst/>
              <a:latin typeface="+mn-lt"/>
              <a:ea typeface="+mn-ea"/>
              <a:cs typeface="+mn-cs"/>
            </a:rPr>
            <a:t>5,267</a:t>
          </a:r>
          <a:r>
            <a:rPr kumimoji="1" lang="ja-JP" altLang="ja-JP" sz="1300">
              <a:solidFill>
                <a:schemeClr val="dk1"/>
              </a:solidFill>
              <a:effectLst/>
              <a:latin typeface="+mn-lt"/>
              <a:ea typeface="+mn-ea"/>
              <a:cs typeface="+mn-cs"/>
            </a:rPr>
            <a:t>百万円の黒字であった。</a:t>
          </a:r>
          <a:endParaRPr lang="ja-JP" altLang="ja-JP" sz="1300">
            <a:effectLst/>
          </a:endParaRPr>
        </a:p>
        <a:p>
          <a:r>
            <a:rPr kumimoji="1" lang="ja-JP" altLang="ja-JP" sz="1300">
              <a:solidFill>
                <a:schemeClr val="dk1"/>
              </a:solidFill>
              <a:effectLst/>
              <a:latin typeface="+mn-lt"/>
              <a:ea typeface="+mn-ea"/>
              <a:cs typeface="+mn-cs"/>
            </a:rPr>
            <a:t>　なお、平成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年度が</a:t>
          </a:r>
          <a:r>
            <a:rPr kumimoji="1" lang="en-US" altLang="ja-JP" sz="1300">
              <a:solidFill>
                <a:schemeClr val="dk1"/>
              </a:solidFill>
              <a:effectLst/>
              <a:latin typeface="+mn-lt"/>
              <a:ea typeface="+mn-ea"/>
              <a:cs typeface="+mn-cs"/>
            </a:rPr>
            <a:t>3,100</a:t>
          </a:r>
          <a:r>
            <a:rPr kumimoji="1" lang="ja-JP" altLang="ja-JP" sz="1300">
              <a:solidFill>
                <a:schemeClr val="dk1"/>
              </a:solidFill>
              <a:effectLst/>
              <a:latin typeface="+mn-lt"/>
              <a:ea typeface="+mn-ea"/>
              <a:cs typeface="+mn-cs"/>
            </a:rPr>
            <a:t>百万円の黒字であったことから、黒字が</a:t>
          </a:r>
          <a:r>
            <a:rPr kumimoji="1" lang="en-US" altLang="ja-JP" sz="1300">
              <a:solidFill>
                <a:schemeClr val="dk1"/>
              </a:solidFill>
              <a:effectLst/>
              <a:latin typeface="+mn-lt"/>
              <a:ea typeface="+mn-ea"/>
              <a:cs typeface="+mn-cs"/>
            </a:rPr>
            <a:t>2,167</a:t>
          </a:r>
          <a:r>
            <a:rPr kumimoji="1" lang="ja-JP" altLang="ja-JP" sz="1300">
              <a:solidFill>
                <a:schemeClr val="dk1"/>
              </a:solidFill>
              <a:effectLst/>
              <a:latin typeface="+mn-lt"/>
              <a:ea typeface="+mn-ea"/>
              <a:cs typeface="+mn-cs"/>
            </a:rPr>
            <a:t>百万円改善し、連結実質黒字比率は</a:t>
          </a:r>
          <a:r>
            <a:rPr kumimoji="1" lang="en-US" altLang="ja-JP" sz="1300">
              <a:solidFill>
                <a:schemeClr val="dk1"/>
              </a:solidFill>
              <a:effectLst/>
              <a:latin typeface="+mn-lt"/>
              <a:ea typeface="+mn-ea"/>
              <a:cs typeface="+mn-cs"/>
            </a:rPr>
            <a:t>7.02</a:t>
          </a:r>
          <a:r>
            <a:rPr kumimoji="1" lang="ja-JP" altLang="ja-JP" sz="1300">
              <a:solidFill>
                <a:schemeClr val="dk1"/>
              </a:solidFill>
              <a:effectLst/>
              <a:latin typeface="+mn-lt"/>
              <a:ea typeface="+mn-ea"/>
              <a:cs typeface="+mn-cs"/>
            </a:rPr>
            <a:t>％で、前年度の</a:t>
          </a:r>
          <a:r>
            <a:rPr kumimoji="1" lang="en-US" altLang="ja-JP" sz="1300">
              <a:solidFill>
                <a:schemeClr val="dk1"/>
              </a:solidFill>
              <a:effectLst/>
              <a:latin typeface="+mn-lt"/>
              <a:ea typeface="+mn-ea"/>
              <a:cs typeface="+mn-cs"/>
            </a:rPr>
            <a:t>4.11</a:t>
          </a:r>
          <a:r>
            <a:rPr kumimoji="1" lang="ja-JP" altLang="ja-JP" sz="1300">
              <a:solidFill>
                <a:schemeClr val="dk1"/>
              </a:solidFill>
              <a:effectLst/>
              <a:latin typeface="+mn-lt"/>
              <a:ea typeface="+mn-ea"/>
              <a:cs typeface="+mn-cs"/>
            </a:rPr>
            <a:t>％と比較すると</a:t>
          </a:r>
          <a:r>
            <a:rPr kumimoji="1" lang="en-US" altLang="ja-JP" sz="1300">
              <a:solidFill>
                <a:schemeClr val="dk1"/>
              </a:solidFill>
              <a:effectLst/>
              <a:latin typeface="+mn-lt"/>
              <a:ea typeface="+mn-ea"/>
              <a:cs typeface="+mn-cs"/>
            </a:rPr>
            <a:t>2.91</a:t>
          </a:r>
          <a:r>
            <a:rPr kumimoji="1" lang="ja-JP" altLang="ja-JP" sz="1300">
              <a:solidFill>
                <a:schemeClr val="dk1"/>
              </a:solidFill>
              <a:effectLst/>
              <a:latin typeface="+mn-lt"/>
              <a:ea typeface="+mn-ea"/>
              <a:cs typeface="+mn-cs"/>
            </a:rPr>
            <a:t>ポイント改善している。</a:t>
          </a:r>
          <a:endParaRPr lang="ja-JP" altLang="ja-JP" sz="1300">
            <a:effectLst/>
          </a:endParaRPr>
        </a:p>
        <a:p>
          <a:r>
            <a:rPr kumimoji="1" lang="ja-JP" altLang="en-US" sz="1300">
              <a:solidFill>
                <a:schemeClr val="dk1"/>
              </a:solidFill>
              <a:effectLst/>
              <a:latin typeface="+mn-lt"/>
              <a:ea typeface="+mn-ea"/>
              <a:cs typeface="+mn-cs"/>
            </a:rPr>
            <a:t>　消費税率の引上げや土地の売却などにより一般会計が黒字であったことと、ダム建設事業負担金が終了したために水道事業会計も黒字になったことが、主な要因である。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127501409</v>
      </c>
      <c r="BO4" s="409"/>
      <c r="BP4" s="409"/>
      <c r="BQ4" s="409"/>
      <c r="BR4" s="409"/>
      <c r="BS4" s="409"/>
      <c r="BT4" s="409"/>
      <c r="BU4" s="410"/>
      <c r="BV4" s="408">
        <v>125618186</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2.2999999999999998</v>
      </c>
      <c r="CU4" s="586"/>
      <c r="CV4" s="586"/>
      <c r="CW4" s="586"/>
      <c r="CX4" s="586"/>
      <c r="CY4" s="586"/>
      <c r="CZ4" s="586"/>
      <c r="DA4" s="587"/>
      <c r="DB4" s="585">
        <v>0.1</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125624799</v>
      </c>
      <c r="BO5" s="414"/>
      <c r="BP5" s="414"/>
      <c r="BQ5" s="414"/>
      <c r="BR5" s="414"/>
      <c r="BS5" s="414"/>
      <c r="BT5" s="414"/>
      <c r="BU5" s="415"/>
      <c r="BV5" s="413">
        <v>125406499</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97</v>
      </c>
      <c r="CU5" s="384"/>
      <c r="CV5" s="384"/>
      <c r="CW5" s="384"/>
      <c r="CX5" s="384"/>
      <c r="CY5" s="384"/>
      <c r="CZ5" s="384"/>
      <c r="DA5" s="385"/>
      <c r="DB5" s="383">
        <v>99</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1876610</v>
      </c>
      <c r="BO6" s="414"/>
      <c r="BP6" s="414"/>
      <c r="BQ6" s="414"/>
      <c r="BR6" s="414"/>
      <c r="BS6" s="414"/>
      <c r="BT6" s="414"/>
      <c r="BU6" s="415"/>
      <c r="BV6" s="413">
        <v>211687</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105.9</v>
      </c>
      <c r="CU6" s="560"/>
      <c r="CV6" s="560"/>
      <c r="CW6" s="560"/>
      <c r="CX6" s="560"/>
      <c r="CY6" s="560"/>
      <c r="CZ6" s="560"/>
      <c r="DA6" s="561"/>
      <c r="DB6" s="559">
        <v>109.1</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124472</v>
      </c>
      <c r="BO7" s="414"/>
      <c r="BP7" s="414"/>
      <c r="BQ7" s="414"/>
      <c r="BR7" s="414"/>
      <c r="BS7" s="414"/>
      <c r="BT7" s="414"/>
      <c r="BU7" s="415"/>
      <c r="BV7" s="413">
        <v>161328</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75017802</v>
      </c>
      <c r="CU7" s="414"/>
      <c r="CV7" s="414"/>
      <c r="CW7" s="414"/>
      <c r="CX7" s="414"/>
      <c r="CY7" s="414"/>
      <c r="CZ7" s="414"/>
      <c r="DA7" s="415"/>
      <c r="DB7" s="413">
        <v>75320302</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1752138</v>
      </c>
      <c r="BO8" s="414"/>
      <c r="BP8" s="414"/>
      <c r="BQ8" s="414"/>
      <c r="BR8" s="414"/>
      <c r="BS8" s="414"/>
      <c r="BT8" s="414"/>
      <c r="BU8" s="415"/>
      <c r="BV8" s="413">
        <v>50359</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0.75</v>
      </c>
      <c r="CU8" s="523"/>
      <c r="CV8" s="523"/>
      <c r="CW8" s="523"/>
      <c r="CX8" s="523"/>
      <c r="CY8" s="523"/>
      <c r="CZ8" s="523"/>
      <c r="DA8" s="524"/>
      <c r="DB8" s="522">
        <v>0.75</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360310</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1701779</v>
      </c>
      <c r="BO9" s="414"/>
      <c r="BP9" s="414"/>
      <c r="BQ9" s="414"/>
      <c r="BR9" s="414"/>
      <c r="BS9" s="414"/>
      <c r="BT9" s="414"/>
      <c r="BU9" s="415"/>
      <c r="BV9" s="413">
        <v>-439866</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21.5</v>
      </c>
      <c r="CU9" s="384"/>
      <c r="CV9" s="384"/>
      <c r="CW9" s="384"/>
      <c r="CX9" s="384"/>
      <c r="CY9" s="384"/>
      <c r="CZ9" s="384"/>
      <c r="DA9" s="385"/>
      <c r="DB9" s="383">
        <v>21.8</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366591</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854</v>
      </c>
      <c r="BO10" s="414"/>
      <c r="BP10" s="414"/>
      <c r="BQ10" s="414"/>
      <c r="BR10" s="414"/>
      <c r="BS10" s="414"/>
      <c r="BT10" s="414"/>
      <c r="BU10" s="415"/>
      <c r="BV10" s="413">
        <v>744</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91</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362074</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359176</v>
      </c>
      <c r="S13" s="515"/>
      <c r="T13" s="515"/>
      <c r="U13" s="515"/>
      <c r="V13" s="516"/>
      <c r="W13" s="502" t="s">
        <v>120</v>
      </c>
      <c r="X13" s="426"/>
      <c r="Y13" s="426"/>
      <c r="Z13" s="426"/>
      <c r="AA13" s="426"/>
      <c r="AB13" s="427"/>
      <c r="AC13" s="389">
        <v>2244</v>
      </c>
      <c r="AD13" s="390"/>
      <c r="AE13" s="390"/>
      <c r="AF13" s="390"/>
      <c r="AG13" s="391"/>
      <c r="AH13" s="389">
        <v>3134</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1702633</v>
      </c>
      <c r="BO13" s="414"/>
      <c r="BP13" s="414"/>
      <c r="BQ13" s="414"/>
      <c r="BR13" s="414"/>
      <c r="BS13" s="414"/>
      <c r="BT13" s="414"/>
      <c r="BU13" s="415"/>
      <c r="BV13" s="413">
        <v>-439122</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13.4</v>
      </c>
      <c r="CU13" s="384"/>
      <c r="CV13" s="384"/>
      <c r="CW13" s="384"/>
      <c r="CX13" s="384"/>
      <c r="CY13" s="384"/>
      <c r="CZ13" s="384"/>
      <c r="DA13" s="385"/>
      <c r="DB13" s="383">
        <v>13.3</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363756</v>
      </c>
      <c r="S14" s="515"/>
      <c r="T14" s="515"/>
      <c r="U14" s="515"/>
      <c r="V14" s="516"/>
      <c r="W14" s="517"/>
      <c r="X14" s="429"/>
      <c r="Y14" s="429"/>
      <c r="Z14" s="429"/>
      <c r="AA14" s="429"/>
      <c r="AB14" s="430"/>
      <c r="AC14" s="507">
        <v>1.5</v>
      </c>
      <c r="AD14" s="508"/>
      <c r="AE14" s="508"/>
      <c r="AF14" s="508"/>
      <c r="AG14" s="509"/>
      <c r="AH14" s="507">
        <v>1.9</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171.5</v>
      </c>
      <c r="CU14" s="486"/>
      <c r="CV14" s="486"/>
      <c r="CW14" s="486"/>
      <c r="CX14" s="486"/>
      <c r="CY14" s="486"/>
      <c r="CZ14" s="486"/>
      <c r="DA14" s="487"/>
      <c r="DB14" s="518">
        <v>182.9</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360898</v>
      </c>
      <c r="S15" s="515"/>
      <c r="T15" s="515"/>
      <c r="U15" s="515"/>
      <c r="V15" s="516"/>
      <c r="W15" s="502" t="s">
        <v>127</v>
      </c>
      <c r="X15" s="426"/>
      <c r="Y15" s="426"/>
      <c r="Z15" s="426"/>
      <c r="AA15" s="426"/>
      <c r="AB15" s="427"/>
      <c r="AC15" s="389">
        <v>28515</v>
      </c>
      <c r="AD15" s="390"/>
      <c r="AE15" s="390"/>
      <c r="AF15" s="390"/>
      <c r="AG15" s="391"/>
      <c r="AH15" s="389">
        <v>32551</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42060505</v>
      </c>
      <c r="BO15" s="409"/>
      <c r="BP15" s="409"/>
      <c r="BQ15" s="409"/>
      <c r="BR15" s="409"/>
      <c r="BS15" s="409"/>
      <c r="BT15" s="409"/>
      <c r="BU15" s="410"/>
      <c r="BV15" s="408">
        <v>40966661</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19.100000000000001</v>
      </c>
      <c r="AD16" s="508"/>
      <c r="AE16" s="508"/>
      <c r="AF16" s="508"/>
      <c r="AG16" s="509"/>
      <c r="AH16" s="507">
        <v>19.7</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55337105</v>
      </c>
      <c r="BO16" s="414"/>
      <c r="BP16" s="414"/>
      <c r="BQ16" s="414"/>
      <c r="BR16" s="414"/>
      <c r="BS16" s="414"/>
      <c r="BT16" s="414"/>
      <c r="BU16" s="415"/>
      <c r="BV16" s="413">
        <v>54981771</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118691</v>
      </c>
      <c r="AD17" s="390"/>
      <c r="AE17" s="390"/>
      <c r="AF17" s="390"/>
      <c r="AG17" s="391"/>
      <c r="AH17" s="389">
        <v>125648</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54254906</v>
      </c>
      <c r="BO17" s="414"/>
      <c r="BP17" s="414"/>
      <c r="BQ17" s="414"/>
      <c r="BR17" s="414"/>
      <c r="BS17" s="414"/>
      <c r="BT17" s="414"/>
      <c r="BU17" s="415"/>
      <c r="BV17" s="413">
        <v>53359279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276.94</v>
      </c>
      <c r="M18" s="478"/>
      <c r="N18" s="478"/>
      <c r="O18" s="478"/>
      <c r="P18" s="478"/>
      <c r="Q18" s="478"/>
      <c r="R18" s="479"/>
      <c r="S18" s="479"/>
      <c r="T18" s="479"/>
      <c r="U18" s="479"/>
      <c r="V18" s="480"/>
      <c r="W18" s="494"/>
      <c r="X18" s="495"/>
      <c r="Y18" s="495"/>
      <c r="Z18" s="495"/>
      <c r="AA18" s="495"/>
      <c r="AB18" s="503"/>
      <c r="AC18" s="377">
        <v>79.400000000000006</v>
      </c>
      <c r="AD18" s="378"/>
      <c r="AE18" s="378"/>
      <c r="AF18" s="378"/>
      <c r="AG18" s="481"/>
      <c r="AH18" s="377">
        <v>76.2</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76146879</v>
      </c>
      <c r="BO18" s="414"/>
      <c r="BP18" s="414"/>
      <c r="BQ18" s="414"/>
      <c r="BR18" s="414"/>
      <c r="BS18" s="414"/>
      <c r="BT18" s="414"/>
      <c r="BU18" s="415"/>
      <c r="BV18" s="413">
        <v>75812993</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1301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84215055</v>
      </c>
      <c r="BO19" s="414"/>
      <c r="BP19" s="414"/>
      <c r="BQ19" s="414"/>
      <c r="BR19" s="414"/>
      <c r="BS19" s="414"/>
      <c r="BT19" s="414"/>
      <c r="BU19" s="415"/>
      <c r="BV19" s="413">
        <v>83410856</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148920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212816631</v>
      </c>
      <c r="BO23" s="414"/>
      <c r="BP23" s="414"/>
      <c r="BQ23" s="414"/>
      <c r="BR23" s="414"/>
      <c r="BS23" s="414"/>
      <c r="BT23" s="414"/>
      <c r="BU23" s="415"/>
      <c r="BV23" s="413">
        <v>215458021</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10480</v>
      </c>
      <c r="R24" s="390"/>
      <c r="S24" s="390"/>
      <c r="T24" s="390"/>
      <c r="U24" s="390"/>
      <c r="V24" s="391"/>
      <c r="W24" s="455"/>
      <c r="X24" s="446"/>
      <c r="Y24" s="447"/>
      <c r="Z24" s="386" t="s">
        <v>150</v>
      </c>
      <c r="AA24" s="387"/>
      <c r="AB24" s="387"/>
      <c r="AC24" s="387"/>
      <c r="AD24" s="387"/>
      <c r="AE24" s="387"/>
      <c r="AF24" s="387"/>
      <c r="AG24" s="388"/>
      <c r="AH24" s="389">
        <v>2326</v>
      </c>
      <c r="AI24" s="390"/>
      <c r="AJ24" s="390"/>
      <c r="AK24" s="390"/>
      <c r="AL24" s="391"/>
      <c r="AM24" s="389">
        <v>7543218</v>
      </c>
      <c r="AN24" s="390"/>
      <c r="AO24" s="390"/>
      <c r="AP24" s="390"/>
      <c r="AQ24" s="390"/>
      <c r="AR24" s="391"/>
      <c r="AS24" s="389">
        <v>3243</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96912049</v>
      </c>
      <c r="BO24" s="414"/>
      <c r="BP24" s="414"/>
      <c r="BQ24" s="414"/>
      <c r="BR24" s="414"/>
      <c r="BS24" s="414"/>
      <c r="BT24" s="414"/>
      <c r="BU24" s="415"/>
      <c r="BV24" s="413">
        <v>96994578</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2</v>
      </c>
      <c r="M25" s="390"/>
      <c r="N25" s="390"/>
      <c r="O25" s="390"/>
      <c r="P25" s="391"/>
      <c r="Q25" s="389">
        <v>8850</v>
      </c>
      <c r="R25" s="390"/>
      <c r="S25" s="390"/>
      <c r="T25" s="390"/>
      <c r="U25" s="390"/>
      <c r="V25" s="391"/>
      <c r="W25" s="455"/>
      <c r="X25" s="446"/>
      <c r="Y25" s="447"/>
      <c r="Z25" s="386" t="s">
        <v>153</v>
      </c>
      <c r="AA25" s="387"/>
      <c r="AB25" s="387"/>
      <c r="AC25" s="387"/>
      <c r="AD25" s="387"/>
      <c r="AE25" s="387"/>
      <c r="AF25" s="387"/>
      <c r="AG25" s="388"/>
      <c r="AH25" s="389">
        <v>385</v>
      </c>
      <c r="AI25" s="390"/>
      <c r="AJ25" s="390"/>
      <c r="AK25" s="390"/>
      <c r="AL25" s="391"/>
      <c r="AM25" s="389">
        <v>1211210</v>
      </c>
      <c r="AN25" s="390"/>
      <c r="AO25" s="390"/>
      <c r="AP25" s="390"/>
      <c r="AQ25" s="390"/>
      <c r="AR25" s="391"/>
      <c r="AS25" s="389">
        <v>3146</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14592341</v>
      </c>
      <c r="BO25" s="409"/>
      <c r="BP25" s="409"/>
      <c r="BQ25" s="409"/>
      <c r="BR25" s="409"/>
      <c r="BS25" s="409"/>
      <c r="BT25" s="409"/>
      <c r="BU25" s="410"/>
      <c r="BV25" s="408">
        <v>18972363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7330</v>
      </c>
      <c r="R26" s="390"/>
      <c r="S26" s="390"/>
      <c r="T26" s="390"/>
      <c r="U26" s="390"/>
      <c r="V26" s="391"/>
      <c r="W26" s="455"/>
      <c r="X26" s="446"/>
      <c r="Y26" s="447"/>
      <c r="Z26" s="386" t="s">
        <v>156</v>
      </c>
      <c r="AA26" s="468"/>
      <c r="AB26" s="468"/>
      <c r="AC26" s="468"/>
      <c r="AD26" s="468"/>
      <c r="AE26" s="468"/>
      <c r="AF26" s="468"/>
      <c r="AG26" s="469"/>
      <c r="AH26" s="389">
        <v>353</v>
      </c>
      <c r="AI26" s="390"/>
      <c r="AJ26" s="390"/>
      <c r="AK26" s="390"/>
      <c r="AL26" s="391"/>
      <c r="AM26" s="389">
        <v>1231617</v>
      </c>
      <c r="AN26" s="390"/>
      <c r="AO26" s="390"/>
      <c r="AP26" s="390"/>
      <c r="AQ26" s="390"/>
      <c r="AR26" s="391"/>
      <c r="AS26" s="389">
        <v>3489</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7330</v>
      </c>
      <c r="R27" s="390"/>
      <c r="S27" s="390"/>
      <c r="T27" s="390"/>
      <c r="U27" s="390"/>
      <c r="V27" s="391"/>
      <c r="W27" s="455"/>
      <c r="X27" s="446"/>
      <c r="Y27" s="447"/>
      <c r="Z27" s="386" t="s">
        <v>159</v>
      </c>
      <c r="AA27" s="387"/>
      <c r="AB27" s="387"/>
      <c r="AC27" s="387"/>
      <c r="AD27" s="387"/>
      <c r="AE27" s="387"/>
      <c r="AF27" s="387"/>
      <c r="AG27" s="388"/>
      <c r="AH27" s="389">
        <v>180</v>
      </c>
      <c r="AI27" s="390"/>
      <c r="AJ27" s="390"/>
      <c r="AK27" s="390"/>
      <c r="AL27" s="391"/>
      <c r="AM27" s="389">
        <v>627570</v>
      </c>
      <c r="AN27" s="390"/>
      <c r="AO27" s="390"/>
      <c r="AP27" s="390"/>
      <c r="AQ27" s="390"/>
      <c r="AR27" s="391"/>
      <c r="AS27" s="389">
        <v>3487</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t="s">
        <v>117</v>
      </c>
      <c r="BO27" s="417"/>
      <c r="BP27" s="417"/>
      <c r="BQ27" s="417"/>
      <c r="BR27" s="417"/>
      <c r="BS27" s="417"/>
      <c r="BT27" s="417"/>
      <c r="BU27" s="418"/>
      <c r="BV27" s="416" t="s">
        <v>117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6440</v>
      </c>
      <c r="R28" s="390"/>
      <c r="S28" s="390"/>
      <c r="T28" s="390"/>
      <c r="U28" s="390"/>
      <c r="V28" s="391"/>
      <c r="W28" s="455"/>
      <c r="X28" s="446"/>
      <c r="Y28" s="447"/>
      <c r="Z28" s="386" t="s">
        <v>162</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814154</v>
      </c>
      <c r="BO28" s="409"/>
      <c r="BP28" s="409"/>
      <c r="BQ28" s="409"/>
      <c r="BR28" s="409"/>
      <c r="BS28" s="409"/>
      <c r="BT28" s="409"/>
      <c r="BU28" s="410"/>
      <c r="BV28" s="408">
        <v>783300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37</v>
      </c>
      <c r="M29" s="390"/>
      <c r="N29" s="390"/>
      <c r="O29" s="390"/>
      <c r="P29" s="391"/>
      <c r="Q29" s="389">
        <v>5960</v>
      </c>
      <c r="R29" s="390"/>
      <c r="S29" s="390"/>
      <c r="T29" s="390"/>
      <c r="U29" s="390"/>
      <c r="V29" s="391"/>
      <c r="W29" s="456"/>
      <c r="X29" s="457"/>
      <c r="Y29" s="458"/>
      <c r="Z29" s="386" t="s">
        <v>166</v>
      </c>
      <c r="AA29" s="387"/>
      <c r="AB29" s="387"/>
      <c r="AC29" s="387"/>
      <c r="AD29" s="387"/>
      <c r="AE29" s="387"/>
      <c r="AF29" s="387"/>
      <c r="AG29" s="388"/>
      <c r="AH29" s="389">
        <v>2506</v>
      </c>
      <c r="AI29" s="390"/>
      <c r="AJ29" s="390"/>
      <c r="AK29" s="390"/>
      <c r="AL29" s="391"/>
      <c r="AM29" s="389">
        <v>8170788</v>
      </c>
      <c r="AN29" s="390"/>
      <c r="AO29" s="390"/>
      <c r="AP29" s="390"/>
      <c r="AQ29" s="390"/>
      <c r="AR29" s="391"/>
      <c r="AS29" s="389">
        <v>3260</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448894</v>
      </c>
      <c r="BO29" s="414"/>
      <c r="BP29" s="414"/>
      <c r="BQ29" s="414"/>
      <c r="BR29" s="414"/>
      <c r="BS29" s="414"/>
      <c r="BT29" s="414"/>
      <c r="BU29" s="415"/>
      <c r="BV29" s="413">
        <v>211603</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101.3</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7467292</v>
      </c>
      <c r="BO30" s="417"/>
      <c r="BP30" s="417"/>
      <c r="BQ30" s="417"/>
      <c r="BR30" s="417"/>
      <c r="BS30" s="417"/>
      <c r="BT30" s="417"/>
      <c r="BU30" s="418"/>
      <c r="BV30" s="416">
        <v>7566230</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7</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11</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16</v>
      </c>
      <c r="BF34" s="373"/>
      <c r="BG34" s="372" t="str">
        <f>IF('各会計、関係団体の財政状況及び健全化判断比率'!B37="","",'各会計、関係団体の財政状況及び健全化判断比率'!B37)</f>
        <v>針テラス事業特別会計</v>
      </c>
      <c r="BH34" s="372"/>
      <c r="BI34" s="372"/>
      <c r="BJ34" s="372"/>
      <c r="BK34" s="372"/>
      <c r="BL34" s="372"/>
      <c r="BM34" s="372"/>
      <c r="BN34" s="372"/>
      <c r="BO34" s="372"/>
      <c r="BP34" s="372"/>
      <c r="BQ34" s="372"/>
      <c r="BR34" s="372"/>
      <c r="BS34" s="372"/>
      <c r="BT34" s="372"/>
      <c r="BU34" s="372"/>
      <c r="BV34" s="165"/>
      <c r="BW34" s="373">
        <f>IF(BY34="","",MAX(C34:D43,U34:V43,AM34:AN43,BE34:BF43)+1)</f>
        <v>17</v>
      </c>
      <c r="BX34" s="373"/>
      <c r="BY34" s="372" t="str">
        <f>IF('各会計、関係団体の財政状況及び健全化判断比率'!B68="","",'各会計、関係団体の財政状況及び健全化判断比率'!B68)</f>
        <v>奈良県市町村総合事務組合</v>
      </c>
      <c r="BZ34" s="372"/>
      <c r="CA34" s="372"/>
      <c r="CB34" s="372"/>
      <c r="CC34" s="372"/>
      <c r="CD34" s="372"/>
      <c r="CE34" s="372"/>
      <c r="CF34" s="372"/>
      <c r="CG34" s="372"/>
      <c r="CH34" s="372"/>
      <c r="CI34" s="372"/>
      <c r="CJ34" s="372"/>
      <c r="CK34" s="372"/>
      <c r="CL34" s="372"/>
      <c r="CM34" s="372"/>
      <c r="CN34" s="165"/>
      <c r="CO34" s="373">
        <f>IF(CQ34="","",MAX(C34:D43,U34:V43,AM34:AN43,BE34:BF43,BW34:BX43)+1)</f>
        <v>21</v>
      </c>
      <c r="CP34" s="373"/>
      <c r="CQ34" s="372" t="str">
        <f>IF('各会計、関係団体の財政状況及び健全化判断比率'!BS7="","",'各会計、関係団体の財政状況及び健全化判断比率'!BS7)</f>
        <v>奈良市清美公社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住宅新築資金等貸付金特別会計</v>
      </c>
      <c r="F35" s="372"/>
      <c r="G35" s="372"/>
      <c r="H35" s="372"/>
      <c r="I35" s="372"/>
      <c r="J35" s="372"/>
      <c r="K35" s="372"/>
      <c r="L35" s="372"/>
      <c r="M35" s="372"/>
      <c r="N35" s="372"/>
      <c r="O35" s="372"/>
      <c r="P35" s="372"/>
      <c r="Q35" s="372"/>
      <c r="R35" s="372"/>
      <c r="S35" s="372"/>
      <c r="T35" s="165"/>
      <c r="U35" s="373">
        <f>IF(W35="","",U34+1)</f>
        <v>8</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f t="shared" ref="AM35:AM43" si="0">IF(AO35="","",AM34+1)</f>
        <v>12</v>
      </c>
      <c r="AN35" s="373"/>
      <c r="AO35" s="372" t="str">
        <f>IF('各会計、関係団体の財政状況及び健全化判断比率'!B33="","",'各会計、関係団体の財政状況及び健全化判断比率'!B33)</f>
        <v>都祁水道事業会計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18</v>
      </c>
      <c r="BX35" s="373"/>
      <c r="BY35" s="372" t="str">
        <f>IF('各会計、関係団体の財政状況及び健全化判断比率'!B69="","",'各会計、関係団体の財政状況及び健全化判断比率'!B69)</f>
        <v>山辺環境衛生組合</v>
      </c>
      <c r="BZ35" s="372"/>
      <c r="CA35" s="372"/>
      <c r="CB35" s="372"/>
      <c r="CC35" s="372"/>
      <c r="CD35" s="372"/>
      <c r="CE35" s="372"/>
      <c r="CF35" s="372"/>
      <c r="CG35" s="372"/>
      <c r="CH35" s="372"/>
      <c r="CI35" s="372"/>
      <c r="CJ35" s="372"/>
      <c r="CK35" s="372"/>
      <c r="CL35" s="372"/>
      <c r="CM35" s="372"/>
      <c r="CN35" s="165"/>
      <c r="CO35" s="373">
        <f t="shared" ref="CO35:CO43" si="3">IF(CQ35="","",CO34+1)</f>
        <v>22</v>
      </c>
      <c r="CP35" s="373"/>
      <c r="CQ35" s="372" t="str">
        <f>IF('各会計、関係団体の財政状況及び健全化判断比率'!BS8="","",'各会計、関係団体の財政状況及び健全化判断比率'!BS8)</f>
        <v>奈良市市街地開発</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土地区画整理事業特別会計</v>
      </c>
      <c r="F36" s="372"/>
      <c r="G36" s="372"/>
      <c r="H36" s="372"/>
      <c r="I36" s="372"/>
      <c r="J36" s="372"/>
      <c r="K36" s="372"/>
      <c r="L36" s="372"/>
      <c r="M36" s="372"/>
      <c r="N36" s="372"/>
      <c r="O36" s="372"/>
      <c r="P36" s="372"/>
      <c r="Q36" s="372"/>
      <c r="R36" s="372"/>
      <c r="S36" s="372"/>
      <c r="T36" s="165"/>
      <c r="U36" s="373">
        <f t="shared" ref="U36:U43" si="4">IF(W36="","",U35+1)</f>
        <v>9</v>
      </c>
      <c r="V36" s="373"/>
      <c r="W36" s="372" t="str">
        <f>IF('各会計、関係団体の財政状況及び健全化判断比率'!B30="","",'各会計、関係団体の財政状況及び健全化判断比率'!B30)</f>
        <v>駐車場事業特別会計</v>
      </c>
      <c r="X36" s="372"/>
      <c r="Y36" s="372"/>
      <c r="Z36" s="372"/>
      <c r="AA36" s="372"/>
      <c r="AB36" s="372"/>
      <c r="AC36" s="372"/>
      <c r="AD36" s="372"/>
      <c r="AE36" s="372"/>
      <c r="AF36" s="372"/>
      <c r="AG36" s="372"/>
      <c r="AH36" s="372"/>
      <c r="AI36" s="372"/>
      <c r="AJ36" s="372"/>
      <c r="AK36" s="372"/>
      <c r="AL36" s="165"/>
      <c r="AM36" s="373">
        <f t="shared" si="0"/>
        <v>13</v>
      </c>
      <c r="AN36" s="373"/>
      <c r="AO36" s="372" t="str">
        <f>IF('各会計、関係団体の財政状況及び健全化判断比率'!B34="","",'各会計、関係団体の財政状況及び健全化判断比率'!B34)</f>
        <v>月ヶ瀬簡易水道事業会計</v>
      </c>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19</v>
      </c>
      <c r="BX36" s="373"/>
      <c r="BY36" s="372" t="str">
        <f>IF('各会計、関係団体の財政状況及び健全化判断比率'!B70="","",'各会計、関係団体の財政状況及び健全化判断比率'!B70)</f>
        <v>奈良県住宅新築資金等貸付金回収管理組合</v>
      </c>
      <c r="BZ36" s="372"/>
      <c r="CA36" s="372"/>
      <c r="CB36" s="372"/>
      <c r="CC36" s="372"/>
      <c r="CD36" s="372"/>
      <c r="CE36" s="372"/>
      <c r="CF36" s="372"/>
      <c r="CG36" s="372"/>
      <c r="CH36" s="372"/>
      <c r="CI36" s="372"/>
      <c r="CJ36" s="372"/>
      <c r="CK36" s="372"/>
      <c r="CL36" s="372"/>
      <c r="CM36" s="372"/>
      <c r="CN36" s="165"/>
      <c r="CO36" s="373">
        <f t="shared" si="3"/>
        <v>23</v>
      </c>
      <c r="CP36" s="373"/>
      <c r="CQ36" s="372" t="str">
        <f>IF('各会計、関係団体の財政状況及び健全化判断比率'!BS9="","",'各会計、関係団体の財政状況及び健全化判断比率'!BS9)</f>
        <v>奈良市生涯学習財団</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f>IF(E37="","",C36+1)</f>
        <v>4</v>
      </c>
      <c r="D37" s="373"/>
      <c r="E37" s="372" t="str">
        <f>IF('各会計、関係団体の財政状況及び健全化判断比率'!B10="","",'各会計、関係団体の財政状況及び健全化判断比率'!B10)</f>
        <v>市街地再開発事業特別会計</v>
      </c>
      <c r="F37" s="372"/>
      <c r="G37" s="372"/>
      <c r="H37" s="372"/>
      <c r="I37" s="372"/>
      <c r="J37" s="372"/>
      <c r="K37" s="372"/>
      <c r="L37" s="372"/>
      <c r="M37" s="372"/>
      <c r="N37" s="372"/>
      <c r="O37" s="372"/>
      <c r="P37" s="372"/>
      <c r="Q37" s="372"/>
      <c r="R37" s="372"/>
      <c r="S37" s="372"/>
      <c r="T37" s="165"/>
      <c r="U37" s="373">
        <f t="shared" si="4"/>
        <v>10</v>
      </c>
      <c r="V37" s="373"/>
      <c r="W37" s="372" t="str">
        <f>IF('各会計、関係団体の財政状況及び健全化判断比率'!B31="","",'各会計、関係団体の財政状況及び健全化判断比率'!B31)</f>
        <v>後期高齢者医療特別会計</v>
      </c>
      <c r="X37" s="372"/>
      <c r="Y37" s="372"/>
      <c r="Z37" s="372"/>
      <c r="AA37" s="372"/>
      <c r="AB37" s="372"/>
      <c r="AC37" s="372"/>
      <c r="AD37" s="372"/>
      <c r="AE37" s="372"/>
      <c r="AF37" s="372"/>
      <c r="AG37" s="372"/>
      <c r="AH37" s="372"/>
      <c r="AI37" s="372"/>
      <c r="AJ37" s="372"/>
      <c r="AK37" s="372"/>
      <c r="AL37" s="165"/>
      <c r="AM37" s="373">
        <f t="shared" si="0"/>
        <v>14</v>
      </c>
      <c r="AN37" s="373"/>
      <c r="AO37" s="372" t="str">
        <f>IF('各会計、関係団体の財政状況及び健全化判断比率'!B35="","",'各会計、関係団体の財政状況及び健全化判断比率'!B35)</f>
        <v>下水道事業会計</v>
      </c>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20</v>
      </c>
      <c r="BX37" s="373"/>
      <c r="BY37" s="372" t="str">
        <f>IF('各会計、関係団体の財政状況及び健全化判断比率'!B71="","",'各会計、関係団体の財政状況及び健全化判断比率'!B71)</f>
        <v>奈良県後期高齢者医療広域連合</v>
      </c>
      <c r="BZ37" s="372"/>
      <c r="CA37" s="372"/>
      <c r="CB37" s="372"/>
      <c r="CC37" s="372"/>
      <c r="CD37" s="372"/>
      <c r="CE37" s="372"/>
      <c r="CF37" s="372"/>
      <c r="CG37" s="372"/>
      <c r="CH37" s="372"/>
      <c r="CI37" s="372"/>
      <c r="CJ37" s="372"/>
      <c r="CK37" s="372"/>
      <c r="CL37" s="372"/>
      <c r="CM37" s="372"/>
      <c r="CN37" s="165"/>
      <c r="CO37" s="373">
        <f t="shared" si="3"/>
        <v>24</v>
      </c>
      <c r="CP37" s="373"/>
      <c r="CQ37" s="372" t="str">
        <f>IF('各会計、関係団体の財政状況及び健全化判断比率'!BS10="","",'各会計、関係団体の財政状況及び健全化判断比率'!BS10)</f>
        <v>奈良市総合財団</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f t="shared" ref="C38:C43" si="5">IF(E38="","",C37+1)</f>
        <v>5</v>
      </c>
      <c r="D38" s="373"/>
      <c r="E38" s="372" t="str">
        <f>IF('各会計、関係団体の財政状況及び健全化判断比率'!B11="","",'各会計、関係団体の財政状況及び健全化判断比率'!B11)</f>
        <v>公共用地取得事業特別会計</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f t="shared" si="0"/>
        <v>15</v>
      </c>
      <c r="AN38" s="373"/>
      <c r="AO38" s="372" t="str">
        <f>IF('各会計、関係団体の財政状況及び健全化判断比率'!B36="","",'各会計、関係団体の財政状況及び健全化判断比率'!B36)</f>
        <v>病院事業会計</v>
      </c>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t="str">
        <f t="shared" si="2"/>
        <v/>
      </c>
      <c r="BX38" s="373"/>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65"/>
      <c r="CO38" s="373">
        <f t="shared" si="3"/>
        <v>25</v>
      </c>
      <c r="CP38" s="373"/>
      <c r="CQ38" s="372" t="str">
        <f>IF('各会計、関係団体の財政状況及び健全化判断比率'!BS11="","",'各会計、関係団体の財政状況及び健全化判断比率'!BS11)</f>
        <v>まちづくり奈良</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f t="shared" si="5"/>
        <v>6</v>
      </c>
      <c r="D39" s="373"/>
      <c r="E39" s="372" t="str">
        <f>IF('各会計、関係団体の財政状況及び健全化判断比率'!B12="","",'各会計、関係団体の財政状況及び健全化判断比率'!B12)</f>
        <v>母子父子寡婦福祉資金貸付金特別会計</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topLeftCell="A33"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2" t="s">
        <v>530</v>
      </c>
      <c r="D34" s="1182"/>
      <c r="E34" s="1183"/>
      <c r="F34" s="32" t="s">
        <v>531</v>
      </c>
      <c r="G34" s="33" t="s">
        <v>532</v>
      </c>
      <c r="H34" s="33" t="s">
        <v>533</v>
      </c>
      <c r="I34" s="33" t="s">
        <v>534</v>
      </c>
      <c r="J34" s="34" t="s">
        <v>535</v>
      </c>
      <c r="K34" s="22"/>
      <c r="L34" s="22"/>
      <c r="M34" s="22"/>
      <c r="N34" s="22"/>
      <c r="O34" s="22"/>
      <c r="P34" s="22"/>
    </row>
    <row r="35" spans="1:16" ht="39" customHeight="1" x14ac:dyDescent="0.15">
      <c r="A35" s="22"/>
      <c r="B35" s="35"/>
      <c r="C35" s="1176" t="s">
        <v>536</v>
      </c>
      <c r="D35" s="1177"/>
      <c r="E35" s="1178"/>
      <c r="F35" s="36">
        <v>3.33</v>
      </c>
      <c r="G35" s="37">
        <v>3.12</v>
      </c>
      <c r="H35" s="37">
        <v>3.29</v>
      </c>
      <c r="I35" s="37">
        <v>3</v>
      </c>
      <c r="J35" s="38">
        <v>3.55</v>
      </c>
      <c r="K35" s="22"/>
      <c r="L35" s="22"/>
      <c r="M35" s="22"/>
      <c r="N35" s="22"/>
      <c r="O35" s="22"/>
      <c r="P35" s="22"/>
    </row>
    <row r="36" spans="1:16" ht="39" customHeight="1" x14ac:dyDescent="0.15">
      <c r="A36" s="22"/>
      <c r="B36" s="35"/>
      <c r="C36" s="1176" t="s">
        <v>537</v>
      </c>
      <c r="D36" s="1177"/>
      <c r="E36" s="1178"/>
      <c r="F36" s="36">
        <v>0.93</v>
      </c>
      <c r="G36" s="37">
        <v>0.9</v>
      </c>
      <c r="H36" s="37">
        <v>1.43</v>
      </c>
      <c r="I36" s="37">
        <v>0.8</v>
      </c>
      <c r="J36" s="38">
        <v>3.07</v>
      </c>
      <c r="K36" s="22"/>
      <c r="L36" s="22"/>
      <c r="M36" s="22"/>
      <c r="N36" s="22"/>
      <c r="O36" s="22"/>
      <c r="P36" s="22"/>
    </row>
    <row r="37" spans="1:16" ht="39" customHeight="1" x14ac:dyDescent="0.15">
      <c r="A37" s="22"/>
      <c r="B37" s="35"/>
      <c r="C37" s="1176" t="s">
        <v>538</v>
      </c>
      <c r="D37" s="1177"/>
      <c r="E37" s="1178"/>
      <c r="F37" s="36" t="s">
        <v>483</v>
      </c>
      <c r="G37" s="37" t="s">
        <v>483</v>
      </c>
      <c r="H37" s="37" t="s">
        <v>483</v>
      </c>
      <c r="I37" s="37">
        <v>0.41</v>
      </c>
      <c r="J37" s="38">
        <v>0.48</v>
      </c>
      <c r="K37" s="22"/>
      <c r="L37" s="22"/>
      <c r="M37" s="22"/>
      <c r="N37" s="22"/>
      <c r="O37" s="22"/>
      <c r="P37" s="22"/>
    </row>
    <row r="38" spans="1:16" ht="39" customHeight="1" x14ac:dyDescent="0.15">
      <c r="A38" s="22"/>
      <c r="B38" s="35"/>
      <c r="C38" s="1176" t="s">
        <v>539</v>
      </c>
      <c r="D38" s="1177"/>
      <c r="E38" s="1178"/>
      <c r="F38" s="36">
        <v>0.01</v>
      </c>
      <c r="G38" s="37">
        <v>0.01</v>
      </c>
      <c r="H38" s="37">
        <v>7.0000000000000007E-2</v>
      </c>
      <c r="I38" s="37">
        <v>0.47</v>
      </c>
      <c r="J38" s="38">
        <v>0.44</v>
      </c>
      <c r="K38" s="22"/>
      <c r="L38" s="22"/>
      <c r="M38" s="22"/>
      <c r="N38" s="22"/>
      <c r="O38" s="22"/>
      <c r="P38" s="22"/>
    </row>
    <row r="39" spans="1:16" ht="39" customHeight="1" x14ac:dyDescent="0.15">
      <c r="A39" s="22"/>
      <c r="B39" s="35"/>
      <c r="C39" s="1176" t="s">
        <v>540</v>
      </c>
      <c r="D39" s="1177"/>
      <c r="E39" s="1178"/>
      <c r="F39" s="36">
        <v>0.63</v>
      </c>
      <c r="G39" s="37">
        <v>0.71</v>
      </c>
      <c r="H39" s="37">
        <v>0.05</v>
      </c>
      <c r="I39" s="37">
        <v>0.05</v>
      </c>
      <c r="J39" s="38">
        <v>7.0000000000000007E-2</v>
      </c>
      <c r="K39" s="22"/>
      <c r="L39" s="22"/>
      <c r="M39" s="22"/>
      <c r="N39" s="22"/>
      <c r="O39" s="22"/>
      <c r="P39" s="22"/>
    </row>
    <row r="40" spans="1:16" ht="39" customHeight="1" x14ac:dyDescent="0.15">
      <c r="A40" s="22"/>
      <c r="B40" s="35"/>
      <c r="C40" s="1176" t="s">
        <v>541</v>
      </c>
      <c r="D40" s="1177"/>
      <c r="E40" s="1178"/>
      <c r="F40" s="36" t="s">
        <v>483</v>
      </c>
      <c r="G40" s="37" t="s">
        <v>483</v>
      </c>
      <c r="H40" s="37">
        <v>0</v>
      </c>
      <c r="I40" s="37">
        <v>0.02</v>
      </c>
      <c r="J40" s="38">
        <v>0.04</v>
      </c>
      <c r="K40" s="22"/>
      <c r="L40" s="22"/>
      <c r="M40" s="22"/>
      <c r="N40" s="22"/>
      <c r="O40" s="22"/>
      <c r="P40" s="22"/>
    </row>
    <row r="41" spans="1:16" ht="39" customHeight="1" x14ac:dyDescent="0.15">
      <c r="A41" s="22"/>
      <c r="B41" s="35"/>
      <c r="C41" s="1176" t="s">
        <v>542</v>
      </c>
      <c r="D41" s="1177"/>
      <c r="E41" s="1178"/>
      <c r="F41" s="36" t="s">
        <v>483</v>
      </c>
      <c r="G41" s="37" t="s">
        <v>483</v>
      </c>
      <c r="H41" s="37">
        <v>0.04</v>
      </c>
      <c r="I41" s="37">
        <v>0</v>
      </c>
      <c r="J41" s="38">
        <v>0.03</v>
      </c>
      <c r="K41" s="22"/>
      <c r="L41" s="22"/>
      <c r="M41" s="22"/>
      <c r="N41" s="22"/>
      <c r="O41" s="22"/>
      <c r="P41" s="22"/>
    </row>
    <row r="42" spans="1:16" ht="39" customHeight="1" x14ac:dyDescent="0.15">
      <c r="A42" s="22"/>
      <c r="B42" s="39"/>
      <c r="C42" s="1176" t="s">
        <v>543</v>
      </c>
      <c r="D42" s="1177"/>
      <c r="E42" s="1178"/>
      <c r="F42" s="36" t="s">
        <v>483</v>
      </c>
      <c r="G42" s="37" t="s">
        <v>483</v>
      </c>
      <c r="H42" s="37" t="s">
        <v>544</v>
      </c>
      <c r="I42" s="37" t="s">
        <v>483</v>
      </c>
      <c r="J42" s="38" t="s">
        <v>483</v>
      </c>
      <c r="K42" s="22"/>
      <c r="L42" s="22"/>
      <c r="M42" s="22"/>
      <c r="N42" s="22"/>
      <c r="O42" s="22"/>
      <c r="P42" s="22"/>
    </row>
    <row r="43" spans="1:16" ht="39" customHeight="1" thickBot="1" x14ac:dyDescent="0.2">
      <c r="A43" s="22"/>
      <c r="B43" s="40"/>
      <c r="C43" s="1179" t="s">
        <v>545</v>
      </c>
      <c r="D43" s="1180"/>
      <c r="E43" s="1181"/>
      <c r="F43" s="41">
        <v>0.03</v>
      </c>
      <c r="G43" s="42">
        <v>0.5</v>
      </c>
      <c r="H43" s="42">
        <v>0.17</v>
      </c>
      <c r="I43" s="42">
        <v>7.0000000000000007E-2</v>
      </c>
      <c r="J43" s="43">
        <v>0.04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abSelected="1" topLeftCell="F39"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2" t="s">
        <v>10</v>
      </c>
      <c r="C45" s="1193"/>
      <c r="D45" s="58"/>
      <c r="E45" s="1198" t="s">
        <v>11</v>
      </c>
      <c r="F45" s="1198"/>
      <c r="G45" s="1198"/>
      <c r="H45" s="1198"/>
      <c r="I45" s="1198"/>
      <c r="J45" s="1199"/>
      <c r="K45" s="59">
        <v>18079</v>
      </c>
      <c r="L45" s="60">
        <v>17740</v>
      </c>
      <c r="M45" s="60">
        <v>18874</v>
      </c>
      <c r="N45" s="60">
        <v>18955</v>
      </c>
      <c r="O45" s="61">
        <v>18721</v>
      </c>
      <c r="P45" s="48"/>
      <c r="Q45" s="48"/>
      <c r="R45" s="48"/>
      <c r="S45" s="48"/>
      <c r="T45" s="48"/>
      <c r="U45" s="48"/>
    </row>
    <row r="46" spans="1:21" ht="30.75" customHeight="1" x14ac:dyDescent="0.15">
      <c r="A46" s="48"/>
      <c r="B46" s="1194"/>
      <c r="C46" s="1195"/>
      <c r="D46" s="62"/>
      <c r="E46" s="1186" t="s">
        <v>12</v>
      </c>
      <c r="F46" s="1186"/>
      <c r="G46" s="1186"/>
      <c r="H46" s="1186"/>
      <c r="I46" s="1186"/>
      <c r="J46" s="1187"/>
      <c r="K46" s="63" t="s">
        <v>483</v>
      </c>
      <c r="L46" s="64" t="s">
        <v>483</v>
      </c>
      <c r="M46" s="64" t="s">
        <v>483</v>
      </c>
      <c r="N46" s="64" t="s">
        <v>483</v>
      </c>
      <c r="O46" s="65" t="s">
        <v>483</v>
      </c>
      <c r="P46" s="48"/>
      <c r="Q46" s="48"/>
      <c r="R46" s="48"/>
      <c r="S46" s="48"/>
      <c r="T46" s="48"/>
      <c r="U46" s="48"/>
    </row>
    <row r="47" spans="1:21" ht="30.75" customHeight="1" x14ac:dyDescent="0.15">
      <c r="A47" s="48"/>
      <c r="B47" s="1194"/>
      <c r="C47" s="1195"/>
      <c r="D47" s="62"/>
      <c r="E47" s="1186" t="s">
        <v>13</v>
      </c>
      <c r="F47" s="1186"/>
      <c r="G47" s="1186"/>
      <c r="H47" s="1186"/>
      <c r="I47" s="1186"/>
      <c r="J47" s="1187"/>
      <c r="K47" s="63" t="s">
        <v>483</v>
      </c>
      <c r="L47" s="64" t="s">
        <v>483</v>
      </c>
      <c r="M47" s="64" t="s">
        <v>483</v>
      </c>
      <c r="N47" s="64" t="s">
        <v>483</v>
      </c>
      <c r="O47" s="65" t="s">
        <v>483</v>
      </c>
      <c r="P47" s="48"/>
      <c r="Q47" s="48"/>
      <c r="R47" s="48"/>
      <c r="S47" s="48"/>
      <c r="T47" s="48"/>
      <c r="U47" s="48"/>
    </row>
    <row r="48" spans="1:21" ht="30.75" customHeight="1" x14ac:dyDescent="0.15">
      <c r="A48" s="48"/>
      <c r="B48" s="1194"/>
      <c r="C48" s="1195"/>
      <c r="D48" s="62"/>
      <c r="E48" s="1186" t="s">
        <v>14</v>
      </c>
      <c r="F48" s="1186"/>
      <c r="G48" s="1186"/>
      <c r="H48" s="1186"/>
      <c r="I48" s="1186"/>
      <c r="J48" s="1187"/>
      <c r="K48" s="63">
        <v>3460</v>
      </c>
      <c r="L48" s="64">
        <v>3425</v>
      </c>
      <c r="M48" s="64">
        <v>3197</v>
      </c>
      <c r="N48" s="64">
        <v>3233</v>
      </c>
      <c r="O48" s="65">
        <v>2550</v>
      </c>
      <c r="P48" s="48"/>
      <c r="Q48" s="48"/>
      <c r="R48" s="48"/>
      <c r="S48" s="48"/>
      <c r="T48" s="48"/>
      <c r="U48" s="48"/>
    </row>
    <row r="49" spans="1:21" ht="30.75" customHeight="1" x14ac:dyDescent="0.15">
      <c r="A49" s="48"/>
      <c r="B49" s="1194"/>
      <c r="C49" s="1195"/>
      <c r="D49" s="62"/>
      <c r="E49" s="1186" t="s">
        <v>15</v>
      </c>
      <c r="F49" s="1186"/>
      <c r="G49" s="1186"/>
      <c r="H49" s="1186"/>
      <c r="I49" s="1186"/>
      <c r="J49" s="1187"/>
      <c r="K49" s="63" t="s">
        <v>483</v>
      </c>
      <c r="L49" s="64" t="s">
        <v>483</v>
      </c>
      <c r="M49" s="64" t="s">
        <v>483</v>
      </c>
      <c r="N49" s="64" t="s">
        <v>483</v>
      </c>
      <c r="O49" s="65" t="s">
        <v>483</v>
      </c>
      <c r="P49" s="48"/>
      <c r="Q49" s="48"/>
      <c r="R49" s="48"/>
      <c r="S49" s="48"/>
      <c r="T49" s="48"/>
      <c r="U49" s="48"/>
    </row>
    <row r="50" spans="1:21" ht="30.75" customHeight="1" x14ac:dyDescent="0.15">
      <c r="A50" s="48"/>
      <c r="B50" s="1194"/>
      <c r="C50" s="1195"/>
      <c r="D50" s="62"/>
      <c r="E50" s="1186" t="s">
        <v>16</v>
      </c>
      <c r="F50" s="1186"/>
      <c r="G50" s="1186"/>
      <c r="H50" s="1186"/>
      <c r="I50" s="1186"/>
      <c r="J50" s="1187"/>
      <c r="K50" s="63">
        <v>20</v>
      </c>
      <c r="L50" s="64">
        <v>38</v>
      </c>
      <c r="M50" s="64">
        <v>8</v>
      </c>
      <c r="N50" s="64">
        <v>8</v>
      </c>
      <c r="O50" s="65">
        <v>8</v>
      </c>
      <c r="P50" s="48"/>
      <c r="Q50" s="48"/>
      <c r="R50" s="48"/>
      <c r="S50" s="48"/>
      <c r="T50" s="48"/>
      <c r="U50" s="48"/>
    </row>
    <row r="51" spans="1:21" ht="30.75" customHeight="1" x14ac:dyDescent="0.15">
      <c r="A51" s="48"/>
      <c r="B51" s="1196"/>
      <c r="C51" s="1197"/>
      <c r="D51" s="66"/>
      <c r="E51" s="1186" t="s">
        <v>17</v>
      </c>
      <c r="F51" s="1186"/>
      <c r="G51" s="1186"/>
      <c r="H51" s="1186"/>
      <c r="I51" s="1186"/>
      <c r="J51" s="1187"/>
      <c r="K51" s="63">
        <v>16</v>
      </c>
      <c r="L51" s="64">
        <v>30</v>
      </c>
      <c r="M51" s="64">
        <v>17</v>
      </c>
      <c r="N51" s="64">
        <v>18</v>
      </c>
      <c r="O51" s="65">
        <v>14</v>
      </c>
      <c r="P51" s="48"/>
      <c r="Q51" s="48"/>
      <c r="R51" s="48"/>
      <c r="S51" s="48"/>
      <c r="T51" s="48"/>
      <c r="U51" s="48"/>
    </row>
    <row r="52" spans="1:21" ht="30.75" customHeight="1" x14ac:dyDescent="0.15">
      <c r="A52" s="48"/>
      <c r="B52" s="1184" t="s">
        <v>18</v>
      </c>
      <c r="C52" s="1185"/>
      <c r="D52" s="66"/>
      <c r="E52" s="1186" t="s">
        <v>19</v>
      </c>
      <c r="F52" s="1186"/>
      <c r="G52" s="1186"/>
      <c r="H52" s="1186"/>
      <c r="I52" s="1186"/>
      <c r="J52" s="1187"/>
      <c r="K52" s="63">
        <v>12698</v>
      </c>
      <c r="L52" s="64">
        <v>12819</v>
      </c>
      <c r="M52" s="64">
        <v>13096</v>
      </c>
      <c r="N52" s="64">
        <v>13556</v>
      </c>
      <c r="O52" s="65">
        <v>12527</v>
      </c>
      <c r="P52" s="48"/>
      <c r="Q52" s="48"/>
      <c r="R52" s="48"/>
      <c r="S52" s="48"/>
      <c r="T52" s="48"/>
      <c r="U52" s="48"/>
    </row>
    <row r="53" spans="1:21" ht="30.75" customHeight="1" thickBot="1" x14ac:dyDescent="0.2">
      <c r="A53" s="48"/>
      <c r="B53" s="1188" t="s">
        <v>20</v>
      </c>
      <c r="C53" s="1189"/>
      <c r="D53" s="67"/>
      <c r="E53" s="1190" t="s">
        <v>21</v>
      </c>
      <c r="F53" s="1190"/>
      <c r="G53" s="1190"/>
      <c r="H53" s="1190"/>
      <c r="I53" s="1190"/>
      <c r="J53" s="1191"/>
      <c r="K53" s="68">
        <v>8877</v>
      </c>
      <c r="L53" s="69">
        <v>8414</v>
      </c>
      <c r="M53" s="69">
        <v>9000</v>
      </c>
      <c r="N53" s="69">
        <v>8658</v>
      </c>
      <c r="O53" s="70">
        <v>8766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abSelected="1" topLeftCell="I31"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522</v>
      </c>
      <c r="J40" s="79" t="s">
        <v>523</v>
      </c>
      <c r="K40" s="79" t="s">
        <v>524</v>
      </c>
      <c r="L40" s="79" t="s">
        <v>525</v>
      </c>
      <c r="M40" s="80" t="s">
        <v>526</v>
      </c>
    </row>
    <row r="41" spans="2:13" ht="27.75" customHeight="1" x14ac:dyDescent="0.15">
      <c r="B41" s="1212" t="s">
        <v>23</v>
      </c>
      <c r="C41" s="1213"/>
      <c r="D41" s="81"/>
      <c r="E41" s="1214" t="s">
        <v>24</v>
      </c>
      <c r="F41" s="1214"/>
      <c r="G41" s="1214"/>
      <c r="H41" s="1215"/>
      <c r="I41" s="82">
        <v>200580</v>
      </c>
      <c r="J41" s="83">
        <v>218935</v>
      </c>
      <c r="K41" s="83">
        <v>219339</v>
      </c>
      <c r="L41" s="83">
        <v>217322</v>
      </c>
      <c r="M41" s="84">
        <v>214248</v>
      </c>
    </row>
    <row r="42" spans="2:13" ht="27.75" customHeight="1" x14ac:dyDescent="0.15">
      <c r="B42" s="1202"/>
      <c r="C42" s="1203"/>
      <c r="D42" s="85"/>
      <c r="E42" s="1206" t="s">
        <v>25</v>
      </c>
      <c r="F42" s="1206"/>
      <c r="G42" s="1206"/>
      <c r="H42" s="1207"/>
      <c r="I42" s="86">
        <v>881</v>
      </c>
      <c r="J42" s="87">
        <v>52</v>
      </c>
      <c r="K42" s="87">
        <v>46</v>
      </c>
      <c r="L42" s="87">
        <v>41</v>
      </c>
      <c r="M42" s="88">
        <v>35</v>
      </c>
    </row>
    <row r="43" spans="2:13" ht="27.75" customHeight="1" x14ac:dyDescent="0.15">
      <c r="B43" s="1202"/>
      <c r="C43" s="1203"/>
      <c r="D43" s="85"/>
      <c r="E43" s="1206" t="s">
        <v>26</v>
      </c>
      <c r="F43" s="1206"/>
      <c r="G43" s="1206"/>
      <c r="H43" s="1207"/>
      <c r="I43" s="86">
        <v>44535</v>
      </c>
      <c r="J43" s="87">
        <v>42972</v>
      </c>
      <c r="K43" s="87">
        <v>41038</v>
      </c>
      <c r="L43" s="87">
        <v>37800</v>
      </c>
      <c r="M43" s="88">
        <v>36083</v>
      </c>
    </row>
    <row r="44" spans="2:13" ht="27.75" customHeight="1" x14ac:dyDescent="0.15">
      <c r="B44" s="1202"/>
      <c r="C44" s="1203"/>
      <c r="D44" s="85"/>
      <c r="E44" s="1206" t="s">
        <v>27</v>
      </c>
      <c r="F44" s="1206"/>
      <c r="G44" s="1206"/>
      <c r="H44" s="1207"/>
      <c r="I44" s="86" t="s">
        <v>483</v>
      </c>
      <c r="J44" s="87" t="s">
        <v>483</v>
      </c>
      <c r="K44" s="87" t="s">
        <v>483</v>
      </c>
      <c r="L44" s="87" t="s">
        <v>483</v>
      </c>
      <c r="M44" s="88" t="s">
        <v>483</v>
      </c>
    </row>
    <row r="45" spans="2:13" ht="27.75" customHeight="1" x14ac:dyDescent="0.15">
      <c r="B45" s="1202"/>
      <c r="C45" s="1203"/>
      <c r="D45" s="85"/>
      <c r="E45" s="1206" t="s">
        <v>28</v>
      </c>
      <c r="F45" s="1206"/>
      <c r="G45" s="1206"/>
      <c r="H45" s="1207"/>
      <c r="I45" s="86">
        <v>28907</v>
      </c>
      <c r="J45" s="87">
        <v>27339</v>
      </c>
      <c r="K45" s="87">
        <v>24869</v>
      </c>
      <c r="L45" s="87">
        <v>22870</v>
      </c>
      <c r="M45" s="88">
        <v>20816</v>
      </c>
    </row>
    <row r="46" spans="2:13" ht="27.75" customHeight="1" x14ac:dyDescent="0.15">
      <c r="B46" s="1202"/>
      <c r="C46" s="1203"/>
      <c r="D46" s="85"/>
      <c r="E46" s="1206" t="s">
        <v>29</v>
      </c>
      <c r="F46" s="1206"/>
      <c r="G46" s="1206"/>
      <c r="H46" s="1207"/>
      <c r="I46" s="86">
        <v>18489</v>
      </c>
      <c r="J46" s="87" t="s">
        <v>483</v>
      </c>
      <c r="K46" s="87" t="s">
        <v>483</v>
      </c>
      <c r="L46" s="87" t="s">
        <v>483</v>
      </c>
      <c r="M46" s="88" t="s">
        <v>483</v>
      </c>
    </row>
    <row r="47" spans="2:13" ht="27.75" customHeight="1" x14ac:dyDescent="0.15">
      <c r="B47" s="1202"/>
      <c r="C47" s="1203"/>
      <c r="D47" s="85"/>
      <c r="E47" s="1206" t="s">
        <v>30</v>
      </c>
      <c r="F47" s="1206"/>
      <c r="G47" s="1206"/>
      <c r="H47" s="1207"/>
      <c r="I47" s="86" t="s">
        <v>483</v>
      </c>
      <c r="J47" s="87" t="s">
        <v>483</v>
      </c>
      <c r="K47" s="87" t="s">
        <v>483</v>
      </c>
      <c r="L47" s="87" t="s">
        <v>483</v>
      </c>
      <c r="M47" s="88" t="s">
        <v>483</v>
      </c>
    </row>
    <row r="48" spans="2:13" ht="27.75" customHeight="1" x14ac:dyDescent="0.15">
      <c r="B48" s="1204"/>
      <c r="C48" s="1205"/>
      <c r="D48" s="85"/>
      <c r="E48" s="1206" t="s">
        <v>31</v>
      </c>
      <c r="F48" s="1206"/>
      <c r="G48" s="1206"/>
      <c r="H48" s="1207"/>
      <c r="I48" s="86" t="s">
        <v>483</v>
      </c>
      <c r="J48" s="87" t="s">
        <v>483</v>
      </c>
      <c r="K48" s="87" t="s">
        <v>483</v>
      </c>
      <c r="L48" s="87" t="s">
        <v>483</v>
      </c>
      <c r="M48" s="88" t="s">
        <v>483</v>
      </c>
    </row>
    <row r="49" spans="2:13" ht="27.75" customHeight="1" x14ac:dyDescent="0.15">
      <c r="B49" s="1200" t="s">
        <v>32</v>
      </c>
      <c r="C49" s="1201"/>
      <c r="D49" s="89"/>
      <c r="E49" s="1206" t="s">
        <v>33</v>
      </c>
      <c r="F49" s="1206"/>
      <c r="G49" s="1206"/>
      <c r="H49" s="1207"/>
      <c r="I49" s="86">
        <v>4080</v>
      </c>
      <c r="J49" s="87">
        <v>3992</v>
      </c>
      <c r="K49" s="87">
        <v>4666</v>
      </c>
      <c r="L49" s="87">
        <v>6003</v>
      </c>
      <c r="M49" s="88">
        <v>5797</v>
      </c>
    </row>
    <row r="50" spans="2:13" ht="27.75" customHeight="1" x14ac:dyDescent="0.15">
      <c r="B50" s="1202"/>
      <c r="C50" s="1203"/>
      <c r="D50" s="85"/>
      <c r="E50" s="1206" t="s">
        <v>34</v>
      </c>
      <c r="F50" s="1206"/>
      <c r="G50" s="1206"/>
      <c r="H50" s="1207"/>
      <c r="I50" s="86">
        <v>40974</v>
      </c>
      <c r="J50" s="87">
        <v>39587</v>
      </c>
      <c r="K50" s="87">
        <v>37402</v>
      </c>
      <c r="L50" s="87">
        <v>33177</v>
      </c>
      <c r="M50" s="88">
        <v>31399</v>
      </c>
    </row>
    <row r="51" spans="2:13" ht="27.75" customHeight="1" x14ac:dyDescent="0.15">
      <c r="B51" s="1204"/>
      <c r="C51" s="1205"/>
      <c r="D51" s="85"/>
      <c r="E51" s="1206" t="s">
        <v>35</v>
      </c>
      <c r="F51" s="1206"/>
      <c r="G51" s="1206"/>
      <c r="H51" s="1207"/>
      <c r="I51" s="86">
        <v>115911</v>
      </c>
      <c r="J51" s="87">
        <v>117770</v>
      </c>
      <c r="K51" s="87">
        <v>119945</v>
      </c>
      <c r="L51" s="87">
        <v>119577</v>
      </c>
      <c r="M51" s="88">
        <v>121017</v>
      </c>
    </row>
    <row r="52" spans="2:13" ht="27.75" customHeight="1" thickBot="1" x14ac:dyDescent="0.2">
      <c r="B52" s="1208" t="s">
        <v>36</v>
      </c>
      <c r="C52" s="1209"/>
      <c r="D52" s="90"/>
      <c r="E52" s="1210" t="s">
        <v>37</v>
      </c>
      <c r="F52" s="1210"/>
      <c r="G52" s="1210"/>
      <c r="H52" s="1211"/>
      <c r="I52" s="91">
        <v>132425</v>
      </c>
      <c r="J52" s="92">
        <v>127949</v>
      </c>
      <c r="K52" s="92">
        <v>123279</v>
      </c>
      <c r="L52" s="92">
        <v>119276</v>
      </c>
      <c r="M52" s="93">
        <v>112970</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G61" zoomScaleNormal="100" zoomScaleSheetLayoutView="55" workbookViewId="0"/>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69"/>
      <c r="B1" s="371"/>
      <c r="P1" s="244"/>
      <c r="Q1" s="244"/>
    </row>
    <row r="2" spans="1:51" ht="25.5" x14ac:dyDescent="0.25">
      <c r="A2" s="369"/>
      <c r="C2" s="370"/>
      <c r="P2" s="244"/>
      <c r="Q2" s="244"/>
    </row>
    <row r="3" spans="1:51" ht="25.5" x14ac:dyDescent="0.25">
      <c r="A3" s="369"/>
      <c r="C3" s="370"/>
      <c r="P3" s="244"/>
      <c r="Q3" s="244"/>
    </row>
    <row r="4" spans="1:51" s="368" customFormat="1" ht="13.5"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570</v>
      </c>
    </row>
    <row r="11" spans="1:51" s="368" customFormat="1" ht="13.5"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570</v>
      </c>
    </row>
    <row r="13" spans="1:51" s="368" customFormat="1" ht="13.5"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x14ac:dyDescent="0.1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x14ac:dyDescent="0.1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x14ac:dyDescent="0.1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x14ac:dyDescent="0.1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x14ac:dyDescent="0.15">
      <c r="P19" s="244"/>
      <c r="Q19" s="244"/>
    </row>
    <row r="20" spans="1:259" ht="13.5" x14ac:dyDescent="0.15">
      <c r="P20" s="244"/>
      <c r="Q20" s="244"/>
    </row>
    <row r="21" spans="1:259" ht="17.25" x14ac:dyDescent="0.15">
      <c r="B21" s="367"/>
      <c r="C21" s="246"/>
      <c r="D21" s="246"/>
      <c r="E21" s="246"/>
      <c r="F21" s="246"/>
      <c r="G21" s="246"/>
      <c r="H21" s="246"/>
      <c r="I21" s="246"/>
      <c r="J21" s="246"/>
      <c r="K21" s="246"/>
      <c r="L21" s="246"/>
      <c r="M21" s="246"/>
      <c r="N21" s="366"/>
      <c r="O21" s="246"/>
      <c r="P21" s="247"/>
      <c r="Q21" s="244"/>
      <c r="IY21" s="365"/>
    </row>
    <row r="22" spans="1:259" ht="17.25" x14ac:dyDescent="0.15">
      <c r="B22" s="248"/>
      <c r="IY22" s="364"/>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354"/>
      <c r="C40" s="244"/>
      <c r="D40" s="244"/>
      <c r="E40" s="244"/>
      <c r="F40" s="244"/>
      <c r="G40" s="244"/>
      <c r="H40" s="244"/>
      <c r="I40" s="244"/>
      <c r="J40" s="244"/>
      <c r="K40" s="244"/>
      <c r="L40" s="244"/>
      <c r="M40" s="244"/>
      <c r="N40" s="244"/>
      <c r="O40" s="244"/>
      <c r="P40" s="354"/>
      <c r="Q40" s="244"/>
    </row>
    <row r="41" spans="2:17" ht="17.25" x14ac:dyDescent="0.15">
      <c r="B41" s="245" t="s">
        <v>569</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353" t="s">
        <v>565</v>
      </c>
      <c r="I42" s="352"/>
      <c r="J42" s="352"/>
      <c r="K42" s="352"/>
      <c r="L42" s="244"/>
      <c r="M42" s="244"/>
      <c r="N42" s="244"/>
      <c r="O42" s="244"/>
    </row>
    <row r="43" spans="2:17" ht="13.5" x14ac:dyDescent="0.15">
      <c r="B43" s="248"/>
      <c r="C43" s="244"/>
      <c r="D43" s="244"/>
      <c r="E43" s="244"/>
      <c r="F43" s="244"/>
      <c r="G43" s="1252"/>
      <c r="H43" s="1229"/>
      <c r="I43" s="1229"/>
      <c r="J43" s="1229"/>
      <c r="K43" s="1229"/>
      <c r="L43" s="1229"/>
      <c r="M43" s="1229"/>
      <c r="N43" s="1229"/>
      <c r="O43" s="1230"/>
    </row>
    <row r="44" spans="2:17" ht="13.5" x14ac:dyDescent="0.15">
      <c r="B44" s="248"/>
      <c r="C44" s="244"/>
      <c r="D44" s="244"/>
      <c r="E44" s="244"/>
      <c r="F44" s="244"/>
      <c r="G44" s="1231"/>
      <c r="H44" s="1232"/>
      <c r="I44" s="1232"/>
      <c r="J44" s="1232"/>
      <c r="K44" s="1232"/>
      <c r="L44" s="1232"/>
      <c r="M44" s="1232"/>
      <c r="N44" s="1232"/>
      <c r="O44" s="1233"/>
    </row>
    <row r="45" spans="2:17" ht="13.5" x14ac:dyDescent="0.15">
      <c r="B45" s="248"/>
      <c r="C45" s="244"/>
      <c r="D45" s="244"/>
      <c r="E45" s="244"/>
      <c r="F45" s="244"/>
      <c r="G45" s="1231"/>
      <c r="H45" s="1232"/>
      <c r="I45" s="1232"/>
      <c r="J45" s="1232"/>
      <c r="K45" s="1232"/>
      <c r="L45" s="1232"/>
      <c r="M45" s="1232"/>
      <c r="N45" s="1232"/>
      <c r="O45" s="1233"/>
    </row>
    <row r="46" spans="2:17" ht="13.5" x14ac:dyDescent="0.15">
      <c r="B46" s="248"/>
      <c r="C46" s="244"/>
      <c r="D46" s="244"/>
      <c r="E46" s="244"/>
      <c r="F46" s="244"/>
      <c r="G46" s="1231"/>
      <c r="H46" s="1232"/>
      <c r="I46" s="1232"/>
      <c r="J46" s="1232"/>
      <c r="K46" s="1232"/>
      <c r="L46" s="1232"/>
      <c r="M46" s="1232"/>
      <c r="N46" s="1232"/>
      <c r="O46" s="1233"/>
    </row>
    <row r="47" spans="2:17" ht="13.5" x14ac:dyDescent="0.15">
      <c r="B47" s="248"/>
      <c r="C47" s="244"/>
      <c r="D47" s="244"/>
      <c r="E47" s="244"/>
      <c r="F47" s="244"/>
      <c r="G47" s="1234"/>
      <c r="H47" s="1235"/>
      <c r="I47" s="1235"/>
      <c r="J47" s="1235"/>
      <c r="K47" s="1235"/>
      <c r="L47" s="1235"/>
      <c r="M47" s="1235"/>
      <c r="N47" s="1235"/>
      <c r="O47" s="1236"/>
    </row>
    <row r="48" spans="2:17" ht="13.5" x14ac:dyDescent="0.15">
      <c r="B48" s="248"/>
      <c r="C48" s="244"/>
      <c r="D48" s="244"/>
      <c r="E48" s="244"/>
      <c r="F48" s="244"/>
      <c r="G48" s="244"/>
      <c r="H48" s="363"/>
      <c r="I48" s="363"/>
      <c r="J48" s="363"/>
    </row>
    <row r="49" spans="1:17" ht="13.5" x14ac:dyDescent="0.15">
      <c r="B49" s="248"/>
      <c r="C49" s="244"/>
      <c r="D49" s="244"/>
      <c r="E49" s="244"/>
      <c r="F49" s="244"/>
      <c r="G49" s="243" t="s">
        <v>568</v>
      </c>
    </row>
    <row r="50" spans="1:17" ht="13.5" x14ac:dyDescent="0.15">
      <c r="B50" s="248"/>
      <c r="C50" s="244"/>
      <c r="D50" s="244"/>
      <c r="E50" s="244"/>
      <c r="F50" s="244"/>
      <c r="G50" s="1237"/>
      <c r="H50" s="1238"/>
      <c r="I50" s="1238"/>
      <c r="J50" s="1239"/>
      <c r="K50" s="345" t="s">
        <v>522</v>
      </c>
      <c r="L50" s="345" t="s">
        <v>523</v>
      </c>
      <c r="M50" s="345" t="s">
        <v>524</v>
      </c>
      <c r="N50" s="345" t="s">
        <v>525</v>
      </c>
      <c r="O50" s="345" t="s">
        <v>526</v>
      </c>
    </row>
    <row r="51" spans="1:17" ht="13.5" x14ac:dyDescent="0.15">
      <c r="B51" s="248"/>
      <c r="C51" s="244"/>
      <c r="D51" s="244"/>
      <c r="E51" s="244"/>
      <c r="F51" s="244"/>
      <c r="G51" s="1240" t="s">
        <v>563</v>
      </c>
      <c r="H51" s="1241"/>
      <c r="I51" s="1246" t="s">
        <v>561</v>
      </c>
      <c r="J51" s="1246"/>
      <c r="K51" s="1250"/>
      <c r="L51" s="1250"/>
      <c r="M51" s="1250"/>
      <c r="N51" s="1250"/>
      <c r="O51" s="1250"/>
    </row>
    <row r="52" spans="1:17" ht="13.5" x14ac:dyDescent="0.15">
      <c r="B52" s="248"/>
      <c r="C52" s="244"/>
      <c r="D52" s="244"/>
      <c r="E52" s="244"/>
      <c r="F52" s="244"/>
      <c r="G52" s="1242"/>
      <c r="H52" s="1243"/>
      <c r="I52" s="1247"/>
      <c r="J52" s="1247"/>
      <c r="K52" s="1216"/>
      <c r="L52" s="1216"/>
      <c r="M52" s="1216"/>
      <c r="N52" s="1216"/>
      <c r="O52" s="1216"/>
    </row>
    <row r="53" spans="1:17" ht="13.5" x14ac:dyDescent="0.15">
      <c r="A53" s="355"/>
      <c r="B53" s="248"/>
      <c r="C53" s="244"/>
      <c r="D53" s="244"/>
      <c r="E53" s="244"/>
      <c r="F53" s="244"/>
      <c r="G53" s="1242"/>
      <c r="H53" s="1243"/>
      <c r="I53" s="1226" t="s">
        <v>567</v>
      </c>
      <c r="J53" s="1226"/>
      <c r="K53" s="1251"/>
      <c r="L53" s="1251"/>
      <c r="M53" s="1251"/>
      <c r="N53" s="1251"/>
      <c r="O53" s="1251"/>
    </row>
    <row r="54" spans="1:17" ht="13.5" x14ac:dyDescent="0.15">
      <c r="A54" s="355"/>
      <c r="B54" s="248"/>
      <c r="C54" s="244"/>
      <c r="D54" s="244"/>
      <c r="E54" s="244"/>
      <c r="F54" s="244"/>
      <c r="G54" s="1244"/>
      <c r="H54" s="1245"/>
      <c r="I54" s="1226"/>
      <c r="J54" s="1226"/>
      <c r="K54" s="1249"/>
      <c r="L54" s="1249"/>
      <c r="M54" s="1249"/>
      <c r="N54" s="1249"/>
      <c r="O54" s="1249"/>
    </row>
    <row r="55" spans="1:17" ht="13.5" x14ac:dyDescent="0.15">
      <c r="A55" s="355"/>
      <c r="B55" s="248"/>
      <c r="C55" s="244"/>
      <c r="D55" s="244"/>
      <c r="E55" s="244"/>
      <c r="F55" s="244"/>
      <c r="G55" s="1220" t="s">
        <v>562</v>
      </c>
      <c r="H55" s="1221"/>
      <c r="I55" s="1226" t="s">
        <v>561</v>
      </c>
      <c r="J55" s="1226"/>
      <c r="K55" s="1250"/>
      <c r="L55" s="1250"/>
      <c r="M55" s="1250"/>
      <c r="N55" s="1250"/>
      <c r="O55" s="1250"/>
    </row>
    <row r="56" spans="1:17" ht="13.5" x14ac:dyDescent="0.15">
      <c r="A56" s="355"/>
      <c r="B56" s="248"/>
      <c r="C56" s="244"/>
      <c r="D56" s="244"/>
      <c r="E56" s="244"/>
      <c r="F56" s="244"/>
      <c r="G56" s="1222"/>
      <c r="H56" s="1223"/>
      <c r="I56" s="1226"/>
      <c r="J56" s="1226"/>
      <c r="K56" s="1216"/>
      <c r="L56" s="1216"/>
      <c r="M56" s="1216"/>
      <c r="N56" s="1216"/>
      <c r="O56" s="1216"/>
    </row>
    <row r="57" spans="1:17" s="355" customFormat="1" ht="13.5" x14ac:dyDescent="0.15">
      <c r="B57" s="356"/>
      <c r="C57" s="352"/>
      <c r="D57" s="352"/>
      <c r="E57" s="352"/>
      <c r="F57" s="352"/>
      <c r="G57" s="1222"/>
      <c r="H57" s="1223"/>
      <c r="I57" s="1218" t="s">
        <v>567</v>
      </c>
      <c r="J57" s="1218"/>
      <c r="K57" s="1251"/>
      <c r="L57" s="1251"/>
      <c r="M57" s="1251"/>
      <c r="N57" s="1251"/>
      <c r="O57" s="1251"/>
      <c r="P57" s="361"/>
      <c r="Q57" s="356"/>
    </row>
    <row r="58" spans="1:17" s="355" customFormat="1" ht="13.5" x14ac:dyDescent="0.15">
      <c r="A58" s="243"/>
      <c r="B58" s="356"/>
      <c r="C58" s="352"/>
      <c r="D58" s="352"/>
      <c r="E58" s="352"/>
      <c r="F58" s="352"/>
      <c r="G58" s="1224"/>
      <c r="H58" s="1225"/>
      <c r="I58" s="1218"/>
      <c r="J58" s="1218"/>
      <c r="K58" s="1249"/>
      <c r="L58" s="1249"/>
      <c r="M58" s="1249"/>
      <c r="N58" s="1249"/>
      <c r="O58" s="1249"/>
      <c r="P58" s="361"/>
      <c r="Q58" s="356"/>
    </row>
    <row r="59" spans="1:17" s="355" customFormat="1" ht="13.5" x14ac:dyDescent="0.15">
      <c r="A59" s="243"/>
      <c r="B59" s="356"/>
      <c r="C59" s="352"/>
      <c r="D59" s="352"/>
      <c r="E59" s="352"/>
      <c r="F59" s="352"/>
      <c r="G59" s="352"/>
      <c r="H59" s="352"/>
      <c r="I59" s="352"/>
      <c r="J59" s="352"/>
      <c r="K59" s="362"/>
      <c r="L59" s="362"/>
      <c r="M59" s="362"/>
      <c r="N59" s="362"/>
      <c r="O59" s="362"/>
      <c r="P59" s="361"/>
      <c r="Q59" s="356"/>
    </row>
    <row r="60" spans="1:17" s="355" customFormat="1" ht="13.5" x14ac:dyDescent="0.15">
      <c r="A60" s="243"/>
      <c r="B60" s="356"/>
      <c r="C60" s="352"/>
      <c r="D60" s="352"/>
      <c r="E60" s="352"/>
      <c r="F60" s="352"/>
      <c r="G60" s="352"/>
      <c r="H60" s="352"/>
      <c r="I60" s="352"/>
      <c r="J60" s="352"/>
      <c r="K60" s="362"/>
      <c r="L60" s="362"/>
      <c r="M60" s="362"/>
      <c r="N60" s="362"/>
      <c r="O60" s="362"/>
      <c r="P60" s="361"/>
      <c r="Q60" s="356"/>
    </row>
    <row r="61" spans="1:17" s="355" customFormat="1" ht="13.5" x14ac:dyDescent="0.15">
      <c r="A61" s="243"/>
      <c r="B61" s="360"/>
      <c r="C61" s="359"/>
      <c r="D61" s="359"/>
      <c r="E61" s="359"/>
      <c r="F61" s="359"/>
      <c r="G61" s="359"/>
      <c r="H61" s="359"/>
      <c r="I61" s="359"/>
      <c r="J61" s="359"/>
      <c r="K61" s="359"/>
      <c r="L61" s="359"/>
      <c r="M61" s="358"/>
      <c r="N61" s="358"/>
      <c r="O61" s="358"/>
      <c r="P61" s="357"/>
      <c r="Q61" s="356"/>
    </row>
    <row r="62" spans="1:17" ht="13.5" x14ac:dyDescent="0.15">
      <c r="B62" s="354"/>
      <c r="C62" s="354"/>
      <c r="D62" s="354"/>
      <c r="E62" s="354"/>
      <c r="F62" s="354"/>
      <c r="G62" s="354"/>
      <c r="H62" s="354"/>
      <c r="I62" s="354"/>
      <c r="J62" s="354"/>
      <c r="K62" s="354"/>
      <c r="L62" s="354"/>
      <c r="M62" s="354"/>
      <c r="N62" s="354"/>
      <c r="O62" s="354"/>
      <c r="P62" s="354"/>
      <c r="Q62" s="244"/>
    </row>
    <row r="63" spans="1:17" ht="17.25" x14ac:dyDescent="0.15">
      <c r="B63" s="307" t="s">
        <v>566</v>
      </c>
      <c r="C63" s="244"/>
      <c r="D63" s="244"/>
      <c r="E63" s="244"/>
      <c r="F63" s="244"/>
      <c r="G63" s="244"/>
      <c r="H63" s="244"/>
      <c r="I63" s="244"/>
      <c r="J63" s="244"/>
      <c r="K63" s="244"/>
      <c r="L63" s="244"/>
      <c r="M63" s="244"/>
      <c r="N63" s="244"/>
      <c r="O63" s="244"/>
    </row>
    <row r="64" spans="1:17" ht="13.5" x14ac:dyDescent="0.15">
      <c r="B64" s="248"/>
      <c r="C64" s="244"/>
      <c r="D64" s="244"/>
      <c r="E64" s="244"/>
      <c r="F64" s="244"/>
      <c r="G64" s="353" t="s">
        <v>565</v>
      </c>
      <c r="I64" s="352"/>
      <c r="J64" s="352"/>
      <c r="K64" s="352"/>
      <c r="L64" s="244"/>
      <c r="M64" s="244"/>
      <c r="N64" s="244"/>
      <c r="O64" s="244"/>
    </row>
    <row r="65" spans="2:30" ht="13.5" x14ac:dyDescent="0.15">
      <c r="B65" s="248"/>
      <c r="C65" s="244"/>
      <c r="D65" s="244"/>
      <c r="E65" s="244"/>
      <c r="F65" s="244"/>
      <c r="G65" s="1228" t="s">
        <v>571</v>
      </c>
      <c r="H65" s="1229"/>
      <c r="I65" s="1229"/>
      <c r="J65" s="1229"/>
      <c r="K65" s="1229"/>
      <c r="L65" s="1229"/>
      <c r="M65" s="1229"/>
      <c r="N65" s="1229"/>
      <c r="O65" s="1230"/>
    </row>
    <row r="66" spans="2:30" ht="13.5" x14ac:dyDescent="0.15">
      <c r="B66" s="248"/>
      <c r="C66" s="244"/>
      <c r="D66" s="244"/>
      <c r="E66" s="244"/>
      <c r="F66" s="244"/>
      <c r="G66" s="1231"/>
      <c r="H66" s="1232"/>
      <c r="I66" s="1232"/>
      <c r="J66" s="1232"/>
      <c r="K66" s="1232"/>
      <c r="L66" s="1232"/>
      <c r="M66" s="1232"/>
      <c r="N66" s="1232"/>
      <c r="O66" s="1233"/>
    </row>
    <row r="67" spans="2:30" ht="13.5" x14ac:dyDescent="0.15">
      <c r="B67" s="248"/>
      <c r="C67" s="244"/>
      <c r="D67" s="244"/>
      <c r="E67" s="244"/>
      <c r="F67" s="244"/>
      <c r="G67" s="1231"/>
      <c r="H67" s="1232"/>
      <c r="I67" s="1232"/>
      <c r="J67" s="1232"/>
      <c r="K67" s="1232"/>
      <c r="L67" s="1232"/>
      <c r="M67" s="1232"/>
      <c r="N67" s="1232"/>
      <c r="O67" s="1233"/>
    </row>
    <row r="68" spans="2:30" ht="13.5" x14ac:dyDescent="0.15">
      <c r="B68" s="248"/>
      <c r="C68" s="244"/>
      <c r="D68" s="244"/>
      <c r="E68" s="244"/>
      <c r="F68" s="244"/>
      <c r="G68" s="1231"/>
      <c r="H68" s="1232"/>
      <c r="I68" s="1232"/>
      <c r="J68" s="1232"/>
      <c r="K68" s="1232"/>
      <c r="L68" s="1232"/>
      <c r="M68" s="1232"/>
      <c r="N68" s="1232"/>
      <c r="O68" s="1233"/>
    </row>
    <row r="69" spans="2:30" ht="13.5" x14ac:dyDescent="0.15">
      <c r="B69" s="248"/>
      <c r="C69" s="244"/>
      <c r="D69" s="244"/>
      <c r="E69" s="244"/>
      <c r="F69" s="244"/>
      <c r="G69" s="1234"/>
      <c r="H69" s="1235"/>
      <c r="I69" s="1235"/>
      <c r="J69" s="1235"/>
      <c r="K69" s="1235"/>
      <c r="L69" s="1235"/>
      <c r="M69" s="1235"/>
      <c r="N69" s="1235"/>
      <c r="O69" s="1236"/>
    </row>
    <row r="70" spans="2:30" ht="13.5" x14ac:dyDescent="0.15">
      <c r="B70" s="248"/>
      <c r="C70" s="244"/>
      <c r="D70" s="244"/>
      <c r="E70" s="244"/>
      <c r="F70" s="244"/>
      <c r="G70" s="244"/>
      <c r="H70" s="351"/>
      <c r="I70" s="351"/>
      <c r="J70" s="348"/>
      <c r="K70" s="348"/>
      <c r="L70" s="347"/>
      <c r="M70" s="348"/>
      <c r="N70" s="347"/>
      <c r="O70" s="346"/>
    </row>
    <row r="71" spans="2:30" ht="13.5" x14ac:dyDescent="0.15">
      <c r="B71" s="248"/>
      <c r="C71" s="244"/>
      <c r="D71" s="244"/>
      <c r="E71" s="244"/>
      <c r="F71" s="244"/>
      <c r="G71" s="350" t="s">
        <v>564</v>
      </c>
      <c r="I71" s="349"/>
      <c r="J71" s="348"/>
      <c r="K71" s="348"/>
      <c r="L71" s="347"/>
      <c r="M71" s="348"/>
      <c r="N71" s="347"/>
      <c r="O71" s="346"/>
    </row>
    <row r="72" spans="2:30" ht="13.5" x14ac:dyDescent="0.15">
      <c r="B72" s="248"/>
      <c r="C72" s="244"/>
      <c r="D72" s="244"/>
      <c r="E72" s="244"/>
      <c r="F72" s="244"/>
      <c r="G72" s="1237"/>
      <c r="H72" s="1238"/>
      <c r="I72" s="1238"/>
      <c r="J72" s="1239"/>
      <c r="K72" s="345" t="s">
        <v>522</v>
      </c>
      <c r="L72" s="345" t="s">
        <v>523</v>
      </c>
      <c r="M72" s="345" t="s">
        <v>524</v>
      </c>
      <c r="N72" s="345" t="s">
        <v>525</v>
      </c>
      <c r="O72" s="345" t="s">
        <v>526</v>
      </c>
    </row>
    <row r="73" spans="2:30" ht="13.5" x14ac:dyDescent="0.15">
      <c r="B73" s="248"/>
      <c r="C73" s="244"/>
      <c r="D73" s="244"/>
      <c r="E73" s="244"/>
      <c r="F73" s="244"/>
      <c r="G73" s="1240" t="s">
        <v>563</v>
      </c>
      <c r="H73" s="1241"/>
      <c r="I73" s="1246" t="s">
        <v>561</v>
      </c>
      <c r="J73" s="1246"/>
      <c r="K73" s="1227">
        <v>204</v>
      </c>
      <c r="L73" s="1227">
        <v>196.5</v>
      </c>
      <c r="M73" s="1216">
        <v>188.1</v>
      </c>
      <c r="N73" s="1216">
        <v>182.9</v>
      </c>
      <c r="O73" s="1216">
        <v>171.5</v>
      </c>
      <c r="S73" s="243">
        <v>9.9</v>
      </c>
    </row>
    <row r="74" spans="2:30" ht="13.5" x14ac:dyDescent="0.15">
      <c r="B74" s="248"/>
      <c r="C74" s="244"/>
      <c r="D74" s="244"/>
      <c r="E74" s="244"/>
      <c r="F74" s="244"/>
      <c r="G74" s="1242"/>
      <c r="H74" s="1243"/>
      <c r="I74" s="1247"/>
      <c r="J74" s="1247"/>
      <c r="K74" s="1227"/>
      <c r="L74" s="1227"/>
      <c r="M74" s="1216"/>
      <c r="N74" s="1216"/>
      <c r="O74" s="1216"/>
    </row>
    <row r="75" spans="2:30" ht="13.5" x14ac:dyDescent="0.15">
      <c r="B75" s="248"/>
      <c r="C75" s="244"/>
      <c r="D75" s="244"/>
      <c r="E75" s="244"/>
      <c r="F75" s="244"/>
      <c r="G75" s="1242"/>
      <c r="H75" s="1243"/>
      <c r="I75" s="1226" t="s">
        <v>560</v>
      </c>
      <c r="J75" s="1226"/>
      <c r="K75" s="1248">
        <v>14</v>
      </c>
      <c r="L75" s="1248">
        <v>13.5</v>
      </c>
      <c r="M75" s="1248">
        <v>13.4</v>
      </c>
      <c r="N75" s="1248">
        <v>13.3</v>
      </c>
      <c r="O75" s="1248">
        <v>13.4</v>
      </c>
      <c r="U75" s="243">
        <v>81.2</v>
      </c>
      <c r="W75" s="243">
        <v>87.2</v>
      </c>
      <c r="Y75" s="243">
        <v>99.8</v>
      </c>
      <c r="AA75" s="243">
        <v>109.5</v>
      </c>
      <c r="AC75" s="243">
        <v>115.2</v>
      </c>
    </row>
    <row r="76" spans="2:30" ht="13.5" x14ac:dyDescent="0.15">
      <c r="B76" s="248"/>
      <c r="C76" s="244"/>
      <c r="D76" s="244"/>
      <c r="E76" s="244"/>
      <c r="F76" s="244"/>
      <c r="G76" s="1244"/>
      <c r="H76" s="1245"/>
      <c r="I76" s="1226"/>
      <c r="J76" s="1226"/>
      <c r="K76" s="1249"/>
      <c r="L76" s="1249"/>
      <c r="M76" s="1249"/>
      <c r="N76" s="1249"/>
      <c r="O76" s="1249"/>
    </row>
    <row r="77" spans="2:30" ht="13.5" x14ac:dyDescent="0.15">
      <c r="B77" s="248"/>
      <c r="C77" s="244"/>
      <c r="D77" s="244"/>
      <c r="E77" s="244"/>
      <c r="F77" s="244"/>
      <c r="G77" s="1220" t="s">
        <v>562</v>
      </c>
      <c r="H77" s="1221"/>
      <c r="I77" s="1226" t="s">
        <v>561</v>
      </c>
      <c r="J77" s="1226"/>
      <c r="K77" s="1227">
        <v>74</v>
      </c>
      <c r="L77" s="1227">
        <v>62.7</v>
      </c>
      <c r="M77" s="1216">
        <v>54.4</v>
      </c>
      <c r="N77" s="1216">
        <v>47</v>
      </c>
      <c r="O77" s="1216">
        <v>41.4</v>
      </c>
      <c r="R77" s="243">
        <v>12.3</v>
      </c>
      <c r="T77" s="243">
        <v>11.1</v>
      </c>
    </row>
    <row r="78" spans="2:30" ht="13.5" x14ac:dyDescent="0.15">
      <c r="B78" s="248"/>
      <c r="C78" s="244"/>
      <c r="D78" s="244"/>
      <c r="E78" s="244"/>
      <c r="F78" s="244"/>
      <c r="G78" s="1222"/>
      <c r="H78" s="1223"/>
      <c r="I78" s="1226"/>
      <c r="J78" s="1226"/>
      <c r="K78" s="1227"/>
      <c r="L78" s="1227"/>
      <c r="M78" s="1216"/>
      <c r="N78" s="1216"/>
      <c r="O78" s="1216"/>
    </row>
    <row r="79" spans="2:30" ht="13.5" x14ac:dyDescent="0.15">
      <c r="B79" s="248"/>
      <c r="C79" s="244"/>
      <c r="D79" s="244"/>
      <c r="E79" s="244"/>
      <c r="F79" s="244"/>
      <c r="G79" s="1222"/>
      <c r="H79" s="1223"/>
      <c r="I79" s="1217" t="s">
        <v>560</v>
      </c>
      <c r="J79" s="1218"/>
      <c r="K79" s="1219">
        <v>9.1999999999999993</v>
      </c>
      <c r="L79" s="1219">
        <v>8.6</v>
      </c>
      <c r="M79" s="1219">
        <v>8.1</v>
      </c>
      <c r="N79" s="1219">
        <v>7.3</v>
      </c>
      <c r="O79" s="1219">
        <v>6.7</v>
      </c>
      <c r="V79" s="243">
        <v>53.5</v>
      </c>
      <c r="X79" s="243">
        <v>48.2</v>
      </c>
      <c r="Z79" s="243">
        <v>34.200000000000003</v>
      </c>
      <c r="AB79" s="243">
        <v>30.3</v>
      </c>
      <c r="AD79" s="243">
        <v>28.9</v>
      </c>
    </row>
    <row r="80" spans="2:30" ht="13.5" x14ac:dyDescent="0.15">
      <c r="B80" s="248"/>
      <c r="C80" s="244"/>
      <c r="D80" s="244"/>
      <c r="E80" s="244"/>
      <c r="F80" s="244"/>
      <c r="G80" s="1224"/>
      <c r="H80" s="1225"/>
      <c r="I80" s="1218"/>
      <c r="J80" s="1218"/>
      <c r="K80" s="1219"/>
      <c r="L80" s="1219"/>
      <c r="M80" s="1219"/>
      <c r="N80" s="1219"/>
      <c r="O80" s="1219"/>
    </row>
    <row r="81" spans="2:17" ht="13.5" x14ac:dyDescent="0.15">
      <c r="B81" s="248"/>
      <c r="C81" s="244"/>
      <c r="D81" s="244"/>
      <c r="E81" s="244"/>
      <c r="F81" s="244"/>
      <c r="G81" s="244"/>
      <c r="H81" s="244"/>
      <c r="I81" s="244"/>
      <c r="J81" s="244"/>
      <c r="K81" s="344"/>
      <c r="L81" s="244"/>
      <c r="M81" s="244"/>
      <c r="N81" s="244"/>
      <c r="O81" s="244"/>
    </row>
    <row r="82" spans="2:17" ht="17.25" x14ac:dyDescent="0.15">
      <c r="B82" s="248"/>
      <c r="C82" s="244"/>
      <c r="D82" s="244"/>
      <c r="E82" s="244"/>
      <c r="F82" s="244"/>
      <c r="G82" s="244"/>
      <c r="H82" s="244"/>
      <c r="I82" s="244"/>
      <c r="J82" s="244"/>
      <c r="K82" s="343"/>
      <c r="L82" s="343"/>
      <c r="M82" s="343"/>
      <c r="N82" s="343"/>
      <c r="O82" s="343"/>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342"/>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50"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82"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zoomScale="40" zoomScaleNormal="4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521</v>
      </c>
      <c r="G2" s="111"/>
      <c r="H2" s="112"/>
    </row>
    <row r="3" spans="1:8" x14ac:dyDescent="0.15">
      <c r="A3" s="108" t="s">
        <v>514</v>
      </c>
      <c r="B3" s="113"/>
      <c r="C3" s="114"/>
      <c r="D3" s="115">
        <v>28844</v>
      </c>
      <c r="E3" s="116"/>
      <c r="F3" s="117">
        <v>43858</v>
      </c>
      <c r="G3" s="118"/>
      <c r="H3" s="119"/>
    </row>
    <row r="4" spans="1:8" x14ac:dyDescent="0.15">
      <c r="A4" s="120"/>
      <c r="B4" s="121"/>
      <c r="C4" s="122"/>
      <c r="D4" s="123">
        <v>12463</v>
      </c>
      <c r="E4" s="124"/>
      <c r="F4" s="125">
        <v>23714</v>
      </c>
      <c r="G4" s="126"/>
      <c r="H4" s="127"/>
    </row>
    <row r="5" spans="1:8" x14ac:dyDescent="0.15">
      <c r="A5" s="108" t="s">
        <v>516</v>
      </c>
      <c r="B5" s="113"/>
      <c r="C5" s="114"/>
      <c r="D5" s="115">
        <v>27835</v>
      </c>
      <c r="E5" s="116"/>
      <c r="F5" s="117">
        <v>41705</v>
      </c>
      <c r="G5" s="118"/>
      <c r="H5" s="119"/>
    </row>
    <row r="6" spans="1:8" x14ac:dyDescent="0.15">
      <c r="A6" s="120"/>
      <c r="B6" s="121"/>
      <c r="C6" s="122"/>
      <c r="D6" s="123">
        <v>12913</v>
      </c>
      <c r="E6" s="124"/>
      <c r="F6" s="125">
        <v>22742</v>
      </c>
      <c r="G6" s="126"/>
      <c r="H6" s="127"/>
    </row>
    <row r="7" spans="1:8" x14ac:dyDescent="0.15">
      <c r="A7" s="108" t="s">
        <v>517</v>
      </c>
      <c r="B7" s="113"/>
      <c r="C7" s="114"/>
      <c r="D7" s="115">
        <v>29491</v>
      </c>
      <c r="E7" s="116"/>
      <c r="F7" s="117">
        <v>47677</v>
      </c>
      <c r="G7" s="118"/>
      <c r="H7" s="119"/>
    </row>
    <row r="8" spans="1:8" x14ac:dyDescent="0.15">
      <c r="A8" s="120"/>
      <c r="B8" s="121"/>
      <c r="C8" s="122"/>
      <c r="D8" s="123">
        <v>15118</v>
      </c>
      <c r="E8" s="124"/>
      <c r="F8" s="125">
        <v>23360</v>
      </c>
      <c r="G8" s="126"/>
      <c r="H8" s="127"/>
    </row>
    <row r="9" spans="1:8" x14ac:dyDescent="0.15">
      <c r="A9" s="108" t="s">
        <v>518</v>
      </c>
      <c r="B9" s="113"/>
      <c r="C9" s="114"/>
      <c r="D9" s="115">
        <v>25594</v>
      </c>
      <c r="E9" s="116"/>
      <c r="F9" s="117">
        <v>51613</v>
      </c>
      <c r="G9" s="118"/>
      <c r="H9" s="119"/>
    </row>
    <row r="10" spans="1:8" x14ac:dyDescent="0.15">
      <c r="A10" s="120"/>
      <c r="B10" s="121"/>
      <c r="C10" s="122"/>
      <c r="D10" s="123">
        <v>13666</v>
      </c>
      <c r="E10" s="124"/>
      <c r="F10" s="125">
        <v>25872</v>
      </c>
      <c r="G10" s="126"/>
      <c r="H10" s="127"/>
    </row>
    <row r="11" spans="1:8" x14ac:dyDescent="0.15">
      <c r="A11" s="108" t="s">
        <v>519</v>
      </c>
      <c r="B11" s="113"/>
      <c r="C11" s="114"/>
      <c r="D11" s="115">
        <v>25738</v>
      </c>
      <c r="E11" s="116"/>
      <c r="F11" s="117">
        <v>50880</v>
      </c>
      <c r="G11" s="118"/>
      <c r="H11" s="119"/>
    </row>
    <row r="12" spans="1:8" x14ac:dyDescent="0.15">
      <c r="A12" s="120"/>
      <c r="B12" s="121"/>
      <c r="C12" s="128"/>
      <c r="D12" s="123">
        <v>14866</v>
      </c>
      <c r="E12" s="124"/>
      <c r="F12" s="125">
        <v>27819</v>
      </c>
      <c r="G12" s="126"/>
      <c r="H12" s="127"/>
    </row>
    <row r="13" spans="1:8" x14ac:dyDescent="0.15">
      <c r="A13" s="108"/>
      <c r="B13" s="113"/>
      <c r="C13" s="129"/>
      <c r="D13" s="130">
        <v>27500</v>
      </c>
      <c r="E13" s="131"/>
      <c r="F13" s="132">
        <v>47147</v>
      </c>
      <c r="G13" s="133"/>
      <c r="H13" s="119"/>
    </row>
    <row r="14" spans="1:8" x14ac:dyDescent="0.15">
      <c r="A14" s="120"/>
      <c r="B14" s="121"/>
      <c r="C14" s="122"/>
      <c r="D14" s="123">
        <v>13805</v>
      </c>
      <c r="E14" s="124"/>
      <c r="F14" s="125">
        <v>24701</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0.1</v>
      </c>
      <c r="C19" s="134">
        <f>ROUND(VALUE(SUBSTITUTE(実質収支比率等に係る経年分析!G$48,"▲","-")),2)</f>
        <v>0.08</v>
      </c>
      <c r="D19" s="134">
        <f>ROUND(VALUE(SUBSTITUTE(実質収支比率等に係る経年分析!H$48,"▲","-")),2)</f>
        <v>0.65</v>
      </c>
      <c r="E19" s="134">
        <f>ROUND(VALUE(SUBSTITUTE(実質収支比率等に係る経年分析!I$48,"▲","-")),2)</f>
        <v>7.0000000000000007E-2</v>
      </c>
      <c r="F19" s="134">
        <f>ROUND(VALUE(SUBSTITUTE(実質収支比率等に係る経年分析!J$48,"▲","-")),2)</f>
        <v>2.34</v>
      </c>
    </row>
    <row r="20" spans="1:11" x14ac:dyDescent="0.15">
      <c r="A20" s="134" t="s">
        <v>42</v>
      </c>
      <c r="B20" s="134">
        <f>ROUND(VALUE(SUBSTITUTE(実質収支比率等に係る経年分析!F$47,"▲","-")),2)</f>
        <v>0.59</v>
      </c>
      <c r="C20" s="134">
        <f>ROUND(VALUE(SUBSTITUTE(実質収支比率等に係る経年分析!G$47,"▲","-")),2)</f>
        <v>0.66</v>
      </c>
      <c r="D20" s="134">
        <f>ROUND(VALUE(SUBSTITUTE(実質収支比率等に係る経年分析!H$47,"▲","-")),2)</f>
        <v>0.71</v>
      </c>
      <c r="E20" s="134">
        <f>ROUND(VALUE(SUBSTITUTE(実質収支比率等に係る経年分析!I$47,"▲","-")),2)</f>
        <v>1.04</v>
      </c>
      <c r="F20" s="134">
        <f>ROUND(VALUE(SUBSTITUTE(実質収支比率等に係る経年分析!J$47,"▲","-")),2)</f>
        <v>1.0900000000000001</v>
      </c>
    </row>
    <row r="21" spans="1:11" x14ac:dyDescent="0.15">
      <c r="A21" s="134" t="s">
        <v>43</v>
      </c>
      <c r="B21" s="134">
        <f>IF(ISNUMBER(VALUE(SUBSTITUTE(実質収支比率等に係る経年分析!F$49,"▲","-"))),ROUND(VALUE(SUBSTITUTE(実質収支比率等に係る経年分析!F$49,"▲","-")),2),NA())</f>
        <v>-1.1299999999999999</v>
      </c>
      <c r="C21" s="134">
        <f>IF(ISNUMBER(VALUE(SUBSTITUTE(実質収支比率等に係る経年分析!G$49,"▲","-"))),ROUND(VALUE(SUBSTITUTE(実質収支比率等に係る経年分析!G$49,"▲","-")),2),NA())</f>
        <v>-0.02</v>
      </c>
      <c r="D21" s="134">
        <f>IF(ISNUMBER(VALUE(SUBSTITUTE(実質収支比率等に係る経年分析!H$49,"▲","-"))),ROUND(VALUE(SUBSTITUTE(実質収支比率等に係る経年分析!H$49,"▲","-")),2),NA())</f>
        <v>0.56999999999999995</v>
      </c>
      <c r="E21" s="134">
        <f>IF(ISNUMBER(VALUE(SUBSTITUTE(実質収支比率等に係る経年分析!I$49,"▲","-"))),ROUND(VALUE(SUBSTITUTE(実質収支比率等に係る経年分析!I$49,"▲","-")),2),NA())</f>
        <v>-0.57999999999999996</v>
      </c>
      <c r="F21" s="134">
        <f>IF(ISNUMBER(VALUE(SUBSTITUTE(実質収支比率等に係る経年分析!J$49,"▲","-"))),ROUND(VALUE(SUBSTITUTE(実質収支比率等に係る経年分析!J$49,"▲","-")),2),NA())</f>
        <v>2.27</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0.17</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7.0000000000000007E-2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0.04</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f>IF(ROUND(VALUE(SUBSTITUTE(連結実質赤字比率に係る赤字・黒字の構成分析!H$42,"▲", "-")), 2) &lt; 0, ABS(ROUND(VALUE(SUBSTITUTE(連結実質赤字比率に係る赤字・黒字の構成分析!H$42,"▲", "-")), 2)), NA())</f>
        <v>0.51</v>
      </c>
      <c r="G28" s="135" t="e">
        <f>IF(ROUND(VALUE(SUBSTITUTE(連結実質赤字比率に係る赤字・黒字の構成分析!H$42,"▲", "-")), 2) &gt;= 0, ABS(ROUND(VALUE(SUBSTITUTE(連結実質赤字比率に係る赤字・黒字の構成分析!H$42,"▲", "-")), 2)), NA())</f>
        <v>#N/A</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都祁水道事業会計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x14ac:dyDescent="0.15">
      <c r="A30" s="135" t="str">
        <f>IF(連結実質赤字比率に係る赤字・黒字の構成分析!C$40="",NA(),連結実質赤字比率に係る赤字・黒字の構成分析!C$40)</f>
        <v>月ヶ瀬簡易水道事業会計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x14ac:dyDescent="0.15">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0.63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0.71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x14ac:dyDescent="0.15">
      <c r="A32" s="135" t="str">
        <f>IF(連結実質赤字比率に係る赤字・黒字の構成分析!C$38="",NA(),連結実質赤字比率に係る赤字・黒字の構成分析!C$38)</f>
        <v>病院事業会計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0.44</v>
      </c>
    </row>
    <row r="33" spans="1:16" x14ac:dyDescent="0.15">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#VALUE!</v>
      </c>
      <c r="E33" s="135" t="e">
        <f>IF(ROUND(VALUE(SUBSTITUTE(連結実質赤字比率に係る赤字・黒字の構成分析!G$37,"▲", "-")), 2) &gt;= 0, ABS(ROUND(VALUE(SUBSTITUTE(連結実質赤字比率に係る赤字・黒字の構成分析!G$37,"▲", "-")), 2)), NA())</f>
        <v>#VALUE!</v>
      </c>
      <c r="F33" s="135" t="e">
        <f>IF(ROUND(VALUE(SUBSTITUTE(連結実質赤字比率に係る赤字・黒字の構成分析!H$37,"▲", "-")), 2) &lt; 0, ABS(ROUND(VALUE(SUBSTITUTE(連結実質赤字比率に係る赤字・黒字の構成分析!H$37,"▲", "-")), 2)), NA())</f>
        <v>#VALUE!</v>
      </c>
      <c r="G33" s="135" t="e">
        <f>IF(ROUND(VALUE(SUBSTITUTE(連結実質赤字比率に係る赤字・黒字の構成分析!H$37,"▲", "-")), 2) &gt;= 0, ABS(ROUND(VALUE(SUBSTITUTE(連結実質赤字比率に係る赤字・黒字の構成分析!H$37,"▲", "-")), 2)), NA())</f>
        <v>#VALUE!</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0.48</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3.07</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3.33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3.12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3.29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3.55</v>
      </c>
    </row>
    <row r="36" spans="1:16" x14ac:dyDescent="0.15">
      <c r="A36" s="135" t="str">
        <f>IF(連結実質赤字比率に係る赤字・黒字の構成分析!C$34="",NA(),連結実質赤字比率に係る赤字・黒字の構成分析!C$34)</f>
        <v>住宅新築資金等貸付金特別会計</v>
      </c>
      <c r="B36" s="135">
        <f>IF(ROUND(VALUE(SUBSTITUTE(連結実質赤字比率に係る赤字・黒字の構成分析!F$34,"▲", "-")), 2) &lt; 0, ABS(ROUND(VALUE(SUBSTITUTE(連結実質赤字比率に係る赤字・黒字の構成分析!F$34,"▲", "-")), 2)), NA())</f>
        <v>0.83</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0.81</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0.78</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0.74</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0.73</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12698</v>
      </c>
      <c r="E42" s="136"/>
      <c r="F42" s="136"/>
      <c r="G42" s="136">
        <f>'実質公債費比率（分子）の構造'!L$52</f>
        <v>12819</v>
      </c>
      <c r="H42" s="136"/>
      <c r="I42" s="136"/>
      <c r="J42" s="136">
        <f>'実質公債費比率（分子）の構造'!M$52</f>
        <v>13096</v>
      </c>
      <c r="K42" s="136"/>
      <c r="L42" s="136"/>
      <c r="M42" s="136">
        <f>'実質公債費比率（分子）の構造'!N$52</f>
        <v>13556</v>
      </c>
      <c r="N42" s="136"/>
      <c r="O42" s="136"/>
      <c r="P42" s="136">
        <f>'実質公債費比率（分子）の構造'!O$52</f>
        <v>12527</v>
      </c>
    </row>
    <row r="43" spans="1:16" x14ac:dyDescent="0.15">
      <c r="A43" s="136" t="s">
        <v>51</v>
      </c>
      <c r="B43" s="136">
        <f>'実質公債費比率（分子）の構造'!K$51</f>
        <v>16</v>
      </c>
      <c r="C43" s="136"/>
      <c r="D43" s="136"/>
      <c r="E43" s="136">
        <f>'実質公債費比率（分子）の構造'!L$51</f>
        <v>30</v>
      </c>
      <c r="F43" s="136"/>
      <c r="G43" s="136"/>
      <c r="H43" s="136">
        <f>'実質公債費比率（分子）の構造'!M$51</f>
        <v>17</v>
      </c>
      <c r="I43" s="136"/>
      <c r="J43" s="136"/>
      <c r="K43" s="136">
        <f>'実質公債費比率（分子）の構造'!N$51</f>
        <v>18</v>
      </c>
      <c r="L43" s="136"/>
      <c r="M43" s="136"/>
      <c r="N43" s="136">
        <f>'実質公債費比率（分子）の構造'!O$51</f>
        <v>14</v>
      </c>
      <c r="O43" s="136"/>
      <c r="P43" s="136"/>
    </row>
    <row r="44" spans="1:16" x14ac:dyDescent="0.15">
      <c r="A44" s="136" t="s">
        <v>52</v>
      </c>
      <c r="B44" s="136">
        <f>'実質公債費比率（分子）の構造'!K$50</f>
        <v>20</v>
      </c>
      <c r="C44" s="136"/>
      <c r="D44" s="136"/>
      <c r="E44" s="136">
        <f>'実質公債費比率（分子）の構造'!L$50</f>
        <v>38</v>
      </c>
      <c r="F44" s="136"/>
      <c r="G44" s="136"/>
      <c r="H44" s="136">
        <f>'実質公債費比率（分子）の構造'!M$50</f>
        <v>8</v>
      </c>
      <c r="I44" s="136"/>
      <c r="J44" s="136"/>
      <c r="K44" s="136">
        <f>'実質公債費比率（分子）の構造'!N$50</f>
        <v>8</v>
      </c>
      <c r="L44" s="136"/>
      <c r="M44" s="136"/>
      <c r="N44" s="136">
        <f>'実質公債費比率（分子）の構造'!O$50</f>
        <v>8</v>
      </c>
      <c r="O44" s="136"/>
      <c r="P44" s="136"/>
    </row>
    <row r="45" spans="1:16" x14ac:dyDescent="0.15">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3460</v>
      </c>
      <c r="C46" s="136"/>
      <c r="D46" s="136"/>
      <c r="E46" s="136">
        <f>'実質公債費比率（分子）の構造'!L$48</f>
        <v>3425</v>
      </c>
      <c r="F46" s="136"/>
      <c r="G46" s="136"/>
      <c r="H46" s="136">
        <f>'実質公債費比率（分子）の構造'!M$48</f>
        <v>3197</v>
      </c>
      <c r="I46" s="136"/>
      <c r="J46" s="136"/>
      <c r="K46" s="136">
        <f>'実質公債費比率（分子）の構造'!N$48</f>
        <v>3233</v>
      </c>
      <c r="L46" s="136"/>
      <c r="M46" s="136"/>
      <c r="N46" s="136">
        <f>'実質公債費比率（分子）の構造'!O$48</f>
        <v>2550</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18079</v>
      </c>
      <c r="C49" s="136"/>
      <c r="D49" s="136"/>
      <c r="E49" s="136">
        <f>'実質公債費比率（分子）の構造'!L$45</f>
        <v>17740</v>
      </c>
      <c r="F49" s="136"/>
      <c r="G49" s="136"/>
      <c r="H49" s="136">
        <f>'実質公債費比率（分子）の構造'!M$45</f>
        <v>18874</v>
      </c>
      <c r="I49" s="136"/>
      <c r="J49" s="136"/>
      <c r="K49" s="136">
        <f>'実質公債費比率（分子）の構造'!N$45</f>
        <v>18955</v>
      </c>
      <c r="L49" s="136"/>
      <c r="M49" s="136"/>
      <c r="N49" s="136">
        <f>'実質公債費比率（分子）の構造'!O$45</f>
        <v>18721</v>
      </c>
      <c r="O49" s="136"/>
      <c r="P49" s="136"/>
    </row>
    <row r="50" spans="1:16" x14ac:dyDescent="0.15">
      <c r="A50" s="136" t="s">
        <v>58</v>
      </c>
      <c r="B50" s="136" t="e">
        <f>NA()</f>
        <v>#N/A</v>
      </c>
      <c r="C50" s="136">
        <f>IF(ISNUMBER('実質公債費比率（分子）の構造'!K$53),'実質公債費比率（分子）の構造'!K$53,NA())</f>
        <v>8877</v>
      </c>
      <c r="D50" s="136" t="e">
        <f>NA()</f>
        <v>#N/A</v>
      </c>
      <c r="E50" s="136" t="e">
        <f>NA()</f>
        <v>#N/A</v>
      </c>
      <c r="F50" s="136">
        <f>IF(ISNUMBER('実質公債費比率（分子）の構造'!L$53),'実質公債費比率（分子）の構造'!L$53,NA())</f>
        <v>8414</v>
      </c>
      <c r="G50" s="136" t="e">
        <f>NA()</f>
        <v>#N/A</v>
      </c>
      <c r="H50" s="136" t="e">
        <f>NA()</f>
        <v>#N/A</v>
      </c>
      <c r="I50" s="136">
        <f>IF(ISNUMBER('実質公債費比率（分子）の構造'!M$53),'実質公債費比率（分子）の構造'!M$53,NA())</f>
        <v>9000</v>
      </c>
      <c r="J50" s="136" t="e">
        <f>NA()</f>
        <v>#N/A</v>
      </c>
      <c r="K50" s="136" t="e">
        <f>NA()</f>
        <v>#N/A</v>
      </c>
      <c r="L50" s="136">
        <f>IF(ISNUMBER('実質公債費比率（分子）の構造'!N$53),'実質公債費比率（分子）の構造'!N$53,NA())</f>
        <v>8658</v>
      </c>
      <c r="M50" s="136" t="e">
        <f>NA()</f>
        <v>#N/A</v>
      </c>
      <c r="N50" s="136" t="e">
        <f>NA()</f>
        <v>#N/A</v>
      </c>
      <c r="O50" s="136">
        <f>IF(ISNUMBER('実質公債費比率（分子）の構造'!O$53),'実質公債費比率（分子）の構造'!O$53,NA())</f>
        <v>8766</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115911</v>
      </c>
      <c r="E56" s="135"/>
      <c r="F56" s="135"/>
      <c r="G56" s="135">
        <f>'将来負担比率（分子）の構造'!J$51</f>
        <v>117770</v>
      </c>
      <c r="H56" s="135"/>
      <c r="I56" s="135"/>
      <c r="J56" s="135">
        <f>'将来負担比率（分子）の構造'!K$51</f>
        <v>119945</v>
      </c>
      <c r="K56" s="135"/>
      <c r="L56" s="135"/>
      <c r="M56" s="135">
        <f>'将来負担比率（分子）の構造'!L$51</f>
        <v>119577</v>
      </c>
      <c r="N56" s="135"/>
      <c r="O56" s="135"/>
      <c r="P56" s="135">
        <f>'将来負担比率（分子）の構造'!M$51</f>
        <v>121017</v>
      </c>
    </row>
    <row r="57" spans="1:16" x14ac:dyDescent="0.15">
      <c r="A57" s="135" t="s">
        <v>34</v>
      </c>
      <c r="B57" s="135"/>
      <c r="C57" s="135"/>
      <c r="D57" s="135">
        <f>'将来負担比率（分子）の構造'!I$50</f>
        <v>40974</v>
      </c>
      <c r="E57" s="135"/>
      <c r="F57" s="135"/>
      <c r="G57" s="135">
        <f>'将来負担比率（分子）の構造'!J$50</f>
        <v>39587</v>
      </c>
      <c r="H57" s="135"/>
      <c r="I57" s="135"/>
      <c r="J57" s="135">
        <f>'将来負担比率（分子）の構造'!K$50</f>
        <v>37402</v>
      </c>
      <c r="K57" s="135"/>
      <c r="L57" s="135"/>
      <c r="M57" s="135">
        <f>'将来負担比率（分子）の構造'!L$50</f>
        <v>33177</v>
      </c>
      <c r="N57" s="135"/>
      <c r="O57" s="135"/>
      <c r="P57" s="135">
        <f>'将来負担比率（分子）の構造'!M$50</f>
        <v>31399</v>
      </c>
    </row>
    <row r="58" spans="1:16" x14ac:dyDescent="0.15">
      <c r="A58" s="135" t="s">
        <v>33</v>
      </c>
      <c r="B58" s="135"/>
      <c r="C58" s="135"/>
      <c r="D58" s="135">
        <f>'将来負担比率（分子）の構造'!I$49</f>
        <v>4080</v>
      </c>
      <c r="E58" s="135"/>
      <c r="F58" s="135"/>
      <c r="G58" s="135">
        <f>'将来負担比率（分子）の構造'!J$49</f>
        <v>3992</v>
      </c>
      <c r="H58" s="135"/>
      <c r="I58" s="135"/>
      <c r="J58" s="135">
        <f>'将来負担比率（分子）の構造'!K$49</f>
        <v>4666</v>
      </c>
      <c r="K58" s="135"/>
      <c r="L58" s="135"/>
      <c r="M58" s="135">
        <f>'将来負担比率（分子）の構造'!L$49</f>
        <v>6003</v>
      </c>
      <c r="N58" s="135"/>
      <c r="O58" s="135"/>
      <c r="P58" s="135">
        <f>'将来負担比率（分子）の構造'!M$49</f>
        <v>5797</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18489</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28907</v>
      </c>
      <c r="C62" s="135"/>
      <c r="D62" s="135"/>
      <c r="E62" s="135">
        <f>'将来負担比率（分子）の構造'!J$45</f>
        <v>27339</v>
      </c>
      <c r="F62" s="135"/>
      <c r="G62" s="135"/>
      <c r="H62" s="135">
        <f>'将来負担比率（分子）の構造'!K$45</f>
        <v>24869</v>
      </c>
      <c r="I62" s="135"/>
      <c r="J62" s="135"/>
      <c r="K62" s="135">
        <f>'将来負担比率（分子）の構造'!L$45</f>
        <v>22870</v>
      </c>
      <c r="L62" s="135"/>
      <c r="M62" s="135"/>
      <c r="N62" s="135">
        <f>'将来負担比率（分子）の構造'!M$45</f>
        <v>20816</v>
      </c>
      <c r="O62" s="135"/>
      <c r="P62" s="135"/>
    </row>
    <row r="63" spans="1:16" x14ac:dyDescent="0.15">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26</v>
      </c>
      <c r="B64" s="135">
        <f>'将来負担比率（分子）の構造'!I$43</f>
        <v>44535</v>
      </c>
      <c r="C64" s="135"/>
      <c r="D64" s="135"/>
      <c r="E64" s="135">
        <f>'将来負担比率（分子）の構造'!J$43</f>
        <v>42972</v>
      </c>
      <c r="F64" s="135"/>
      <c r="G64" s="135"/>
      <c r="H64" s="135">
        <f>'将来負担比率（分子）の構造'!K$43</f>
        <v>41038</v>
      </c>
      <c r="I64" s="135"/>
      <c r="J64" s="135"/>
      <c r="K64" s="135">
        <f>'将来負担比率（分子）の構造'!L$43</f>
        <v>37800</v>
      </c>
      <c r="L64" s="135"/>
      <c r="M64" s="135"/>
      <c r="N64" s="135">
        <f>'将来負担比率（分子）の構造'!M$43</f>
        <v>36083</v>
      </c>
      <c r="O64" s="135"/>
      <c r="P64" s="135"/>
    </row>
    <row r="65" spans="1:16" x14ac:dyDescent="0.15">
      <c r="A65" s="135" t="s">
        <v>25</v>
      </c>
      <c r="B65" s="135">
        <f>'将来負担比率（分子）の構造'!I$42</f>
        <v>881</v>
      </c>
      <c r="C65" s="135"/>
      <c r="D65" s="135"/>
      <c r="E65" s="135">
        <f>'将来負担比率（分子）の構造'!J$42</f>
        <v>52</v>
      </c>
      <c r="F65" s="135"/>
      <c r="G65" s="135"/>
      <c r="H65" s="135">
        <f>'将来負担比率（分子）の構造'!K$42</f>
        <v>46</v>
      </c>
      <c r="I65" s="135"/>
      <c r="J65" s="135"/>
      <c r="K65" s="135">
        <f>'将来負担比率（分子）の構造'!L$42</f>
        <v>41</v>
      </c>
      <c r="L65" s="135"/>
      <c r="M65" s="135"/>
      <c r="N65" s="135">
        <f>'将来負担比率（分子）の構造'!M$42</f>
        <v>35</v>
      </c>
      <c r="O65" s="135"/>
      <c r="P65" s="135"/>
    </row>
    <row r="66" spans="1:16" x14ac:dyDescent="0.15">
      <c r="A66" s="135" t="s">
        <v>24</v>
      </c>
      <c r="B66" s="135">
        <f>'将来負担比率（分子）の構造'!I$41</f>
        <v>200580</v>
      </c>
      <c r="C66" s="135"/>
      <c r="D66" s="135"/>
      <c r="E66" s="135">
        <f>'将来負担比率（分子）の構造'!J$41</f>
        <v>218935</v>
      </c>
      <c r="F66" s="135"/>
      <c r="G66" s="135"/>
      <c r="H66" s="135">
        <f>'将来負担比率（分子）の構造'!K$41</f>
        <v>219339</v>
      </c>
      <c r="I66" s="135"/>
      <c r="J66" s="135"/>
      <c r="K66" s="135">
        <f>'将来負担比率（分子）の構造'!L$41</f>
        <v>217322</v>
      </c>
      <c r="L66" s="135"/>
      <c r="M66" s="135"/>
      <c r="N66" s="135">
        <f>'将来負担比率（分子）の構造'!M$41</f>
        <v>214248</v>
      </c>
      <c r="O66" s="135"/>
      <c r="P66" s="135"/>
    </row>
    <row r="67" spans="1:16" x14ac:dyDescent="0.15">
      <c r="A67" s="135" t="s">
        <v>62</v>
      </c>
      <c r="B67" s="135" t="e">
        <f>NA()</f>
        <v>#N/A</v>
      </c>
      <c r="C67" s="135">
        <f>IF(ISNUMBER('将来負担比率（分子）の構造'!I$52), IF('将来負担比率（分子）の構造'!I$52 &lt; 0, 0, '将来負担比率（分子）の構造'!I$52), NA())</f>
        <v>132425</v>
      </c>
      <c r="D67" s="135" t="e">
        <f>NA()</f>
        <v>#N/A</v>
      </c>
      <c r="E67" s="135" t="e">
        <f>NA()</f>
        <v>#N/A</v>
      </c>
      <c r="F67" s="135">
        <f>IF(ISNUMBER('将来負担比率（分子）の構造'!J$52), IF('将来負担比率（分子）の構造'!J$52 &lt; 0, 0, '将来負担比率（分子）の構造'!J$52), NA())</f>
        <v>127949</v>
      </c>
      <c r="G67" s="135" t="e">
        <f>NA()</f>
        <v>#N/A</v>
      </c>
      <c r="H67" s="135" t="e">
        <f>NA()</f>
        <v>#N/A</v>
      </c>
      <c r="I67" s="135">
        <f>IF(ISNUMBER('将来負担比率（分子）の構造'!K$52), IF('将来負担比率（分子）の構造'!K$52 &lt; 0, 0, '将来負担比率（分子）の構造'!K$52), NA())</f>
        <v>123279</v>
      </c>
      <c r="J67" s="135" t="e">
        <f>NA()</f>
        <v>#N/A</v>
      </c>
      <c r="K67" s="135" t="e">
        <f>NA()</f>
        <v>#N/A</v>
      </c>
      <c r="L67" s="135">
        <f>IF(ISNUMBER('将来負担比率（分子）の構造'!L$52), IF('将来負担比率（分子）の構造'!L$52 &lt; 0, 0, '将来負担比率（分子）の構造'!L$52), NA())</f>
        <v>119276</v>
      </c>
      <c r="M67" s="135" t="e">
        <f>NA()</f>
        <v>#N/A</v>
      </c>
      <c r="N67" s="135" t="e">
        <f>NA()</f>
        <v>#N/A</v>
      </c>
      <c r="O67" s="135">
        <f>IF(ISNUMBER('将来負担比率（分子）の構造'!M$52), IF('将来負担比率（分子）の構造'!M$52 &lt; 0, 0, '将来負担比率（分子）の構造'!M$52), NA())</f>
        <v>112970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abSelected="1" topLeftCell="AQ19"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204</v>
      </c>
      <c r="C5" s="706"/>
      <c r="D5" s="706"/>
      <c r="E5" s="706"/>
      <c r="F5" s="706"/>
      <c r="G5" s="706"/>
      <c r="H5" s="706"/>
      <c r="I5" s="706"/>
      <c r="J5" s="706"/>
      <c r="K5" s="706"/>
      <c r="L5" s="706"/>
      <c r="M5" s="706"/>
      <c r="N5" s="706"/>
      <c r="O5" s="706"/>
      <c r="P5" s="706"/>
      <c r="Q5" s="707"/>
      <c r="R5" s="668">
        <v>51755889</v>
      </c>
      <c r="S5" s="669"/>
      <c r="T5" s="669"/>
      <c r="U5" s="669"/>
      <c r="V5" s="669"/>
      <c r="W5" s="669"/>
      <c r="X5" s="669"/>
      <c r="Y5" s="716"/>
      <c r="Z5" s="729">
        <v>40.6</v>
      </c>
      <c r="AA5" s="729"/>
      <c r="AB5" s="729"/>
      <c r="AC5" s="729"/>
      <c r="AD5" s="730">
        <v>48506962</v>
      </c>
      <c r="AE5" s="730"/>
      <c r="AF5" s="730"/>
      <c r="AG5" s="730"/>
      <c r="AH5" s="730"/>
      <c r="AI5" s="730"/>
      <c r="AJ5" s="730"/>
      <c r="AK5" s="730"/>
      <c r="AL5" s="717">
        <v>67.5</v>
      </c>
      <c r="AM5" s="686"/>
      <c r="AN5" s="686"/>
      <c r="AO5" s="718"/>
      <c r="AP5" s="705" t="s">
        <v>205</v>
      </c>
      <c r="AQ5" s="706"/>
      <c r="AR5" s="706"/>
      <c r="AS5" s="706"/>
      <c r="AT5" s="706"/>
      <c r="AU5" s="706"/>
      <c r="AV5" s="706"/>
      <c r="AW5" s="706"/>
      <c r="AX5" s="706"/>
      <c r="AY5" s="706"/>
      <c r="AZ5" s="706"/>
      <c r="BA5" s="706"/>
      <c r="BB5" s="706"/>
      <c r="BC5" s="706"/>
      <c r="BD5" s="706"/>
      <c r="BE5" s="706"/>
      <c r="BF5" s="707"/>
      <c r="BG5" s="618">
        <v>47559404</v>
      </c>
      <c r="BH5" s="619"/>
      <c r="BI5" s="619"/>
      <c r="BJ5" s="619"/>
      <c r="BK5" s="619"/>
      <c r="BL5" s="619"/>
      <c r="BM5" s="619"/>
      <c r="BN5" s="620"/>
      <c r="BO5" s="671">
        <v>91.9</v>
      </c>
      <c r="BP5" s="671"/>
      <c r="BQ5" s="671"/>
      <c r="BR5" s="671"/>
      <c r="BS5" s="672">
        <v>484614</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x14ac:dyDescent="0.15">
      <c r="B6" s="615" t="s">
        <v>209</v>
      </c>
      <c r="C6" s="616"/>
      <c r="D6" s="616"/>
      <c r="E6" s="616"/>
      <c r="F6" s="616"/>
      <c r="G6" s="616"/>
      <c r="H6" s="616"/>
      <c r="I6" s="616"/>
      <c r="J6" s="616"/>
      <c r="K6" s="616"/>
      <c r="L6" s="616"/>
      <c r="M6" s="616"/>
      <c r="N6" s="616"/>
      <c r="O6" s="616"/>
      <c r="P6" s="616"/>
      <c r="Q6" s="617"/>
      <c r="R6" s="618">
        <v>765040</v>
      </c>
      <c r="S6" s="619"/>
      <c r="T6" s="619"/>
      <c r="U6" s="619"/>
      <c r="V6" s="619"/>
      <c r="W6" s="619"/>
      <c r="X6" s="619"/>
      <c r="Y6" s="620"/>
      <c r="Z6" s="671">
        <v>0.6</v>
      </c>
      <c r="AA6" s="671"/>
      <c r="AB6" s="671"/>
      <c r="AC6" s="671"/>
      <c r="AD6" s="672">
        <v>765040</v>
      </c>
      <c r="AE6" s="672"/>
      <c r="AF6" s="672"/>
      <c r="AG6" s="672"/>
      <c r="AH6" s="672"/>
      <c r="AI6" s="672"/>
      <c r="AJ6" s="672"/>
      <c r="AK6" s="672"/>
      <c r="AL6" s="641">
        <v>1.1000000000000001</v>
      </c>
      <c r="AM6" s="673"/>
      <c r="AN6" s="673"/>
      <c r="AO6" s="674"/>
      <c r="AP6" s="615" t="s">
        <v>210</v>
      </c>
      <c r="AQ6" s="616"/>
      <c r="AR6" s="616"/>
      <c r="AS6" s="616"/>
      <c r="AT6" s="616"/>
      <c r="AU6" s="616"/>
      <c r="AV6" s="616"/>
      <c r="AW6" s="616"/>
      <c r="AX6" s="616"/>
      <c r="AY6" s="616"/>
      <c r="AZ6" s="616"/>
      <c r="BA6" s="616"/>
      <c r="BB6" s="616"/>
      <c r="BC6" s="616"/>
      <c r="BD6" s="616"/>
      <c r="BE6" s="616"/>
      <c r="BF6" s="617"/>
      <c r="BG6" s="618">
        <v>47559404</v>
      </c>
      <c r="BH6" s="619"/>
      <c r="BI6" s="619"/>
      <c r="BJ6" s="619"/>
      <c r="BK6" s="619"/>
      <c r="BL6" s="619"/>
      <c r="BM6" s="619"/>
      <c r="BN6" s="620"/>
      <c r="BO6" s="671">
        <v>91.9</v>
      </c>
      <c r="BP6" s="671"/>
      <c r="BQ6" s="671"/>
      <c r="BR6" s="671"/>
      <c r="BS6" s="672">
        <v>484614</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749949</v>
      </c>
      <c r="CS6" s="619"/>
      <c r="CT6" s="619"/>
      <c r="CU6" s="619"/>
      <c r="CV6" s="619"/>
      <c r="CW6" s="619"/>
      <c r="CX6" s="619"/>
      <c r="CY6" s="620"/>
      <c r="CZ6" s="671">
        <v>0.6</v>
      </c>
      <c r="DA6" s="671"/>
      <c r="DB6" s="671"/>
      <c r="DC6" s="671"/>
      <c r="DD6" s="624" t="s">
        <v>212</v>
      </c>
      <c r="DE6" s="619"/>
      <c r="DF6" s="619"/>
      <c r="DG6" s="619"/>
      <c r="DH6" s="619"/>
      <c r="DI6" s="619"/>
      <c r="DJ6" s="619"/>
      <c r="DK6" s="619"/>
      <c r="DL6" s="619"/>
      <c r="DM6" s="619"/>
      <c r="DN6" s="619"/>
      <c r="DO6" s="619"/>
      <c r="DP6" s="620"/>
      <c r="DQ6" s="624">
        <v>749949</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148476</v>
      </c>
      <c r="S7" s="619"/>
      <c r="T7" s="619"/>
      <c r="U7" s="619"/>
      <c r="V7" s="619"/>
      <c r="W7" s="619"/>
      <c r="X7" s="619"/>
      <c r="Y7" s="620"/>
      <c r="Z7" s="671">
        <v>0.1</v>
      </c>
      <c r="AA7" s="671"/>
      <c r="AB7" s="671"/>
      <c r="AC7" s="671"/>
      <c r="AD7" s="672">
        <v>148476</v>
      </c>
      <c r="AE7" s="672"/>
      <c r="AF7" s="672"/>
      <c r="AG7" s="672"/>
      <c r="AH7" s="672"/>
      <c r="AI7" s="672"/>
      <c r="AJ7" s="672"/>
      <c r="AK7" s="672"/>
      <c r="AL7" s="641">
        <v>0.2</v>
      </c>
      <c r="AM7" s="673"/>
      <c r="AN7" s="673"/>
      <c r="AO7" s="674"/>
      <c r="AP7" s="615" t="s">
        <v>214</v>
      </c>
      <c r="AQ7" s="616"/>
      <c r="AR7" s="616"/>
      <c r="AS7" s="616"/>
      <c r="AT7" s="616"/>
      <c r="AU7" s="616"/>
      <c r="AV7" s="616"/>
      <c r="AW7" s="616"/>
      <c r="AX7" s="616"/>
      <c r="AY7" s="616"/>
      <c r="AZ7" s="616"/>
      <c r="BA7" s="616"/>
      <c r="BB7" s="616"/>
      <c r="BC7" s="616"/>
      <c r="BD7" s="616"/>
      <c r="BE7" s="616"/>
      <c r="BF7" s="617"/>
      <c r="BG7" s="618">
        <v>25967945</v>
      </c>
      <c r="BH7" s="619"/>
      <c r="BI7" s="619"/>
      <c r="BJ7" s="619"/>
      <c r="BK7" s="619"/>
      <c r="BL7" s="619"/>
      <c r="BM7" s="619"/>
      <c r="BN7" s="620"/>
      <c r="BO7" s="671">
        <v>50.2</v>
      </c>
      <c r="BP7" s="671"/>
      <c r="BQ7" s="671"/>
      <c r="BR7" s="671"/>
      <c r="BS7" s="672">
        <v>484614</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12604262</v>
      </c>
      <c r="CS7" s="619"/>
      <c r="CT7" s="619"/>
      <c r="CU7" s="619"/>
      <c r="CV7" s="619"/>
      <c r="CW7" s="619"/>
      <c r="CX7" s="619"/>
      <c r="CY7" s="620"/>
      <c r="CZ7" s="671">
        <v>10</v>
      </c>
      <c r="DA7" s="671"/>
      <c r="DB7" s="671"/>
      <c r="DC7" s="671"/>
      <c r="DD7" s="624">
        <v>531620</v>
      </c>
      <c r="DE7" s="619"/>
      <c r="DF7" s="619"/>
      <c r="DG7" s="619"/>
      <c r="DH7" s="619"/>
      <c r="DI7" s="619"/>
      <c r="DJ7" s="619"/>
      <c r="DK7" s="619"/>
      <c r="DL7" s="619"/>
      <c r="DM7" s="619"/>
      <c r="DN7" s="619"/>
      <c r="DO7" s="619"/>
      <c r="DP7" s="620"/>
      <c r="DQ7" s="624">
        <v>9490204</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622225</v>
      </c>
      <c r="S8" s="619"/>
      <c r="T8" s="619"/>
      <c r="U8" s="619"/>
      <c r="V8" s="619"/>
      <c r="W8" s="619"/>
      <c r="X8" s="619"/>
      <c r="Y8" s="620"/>
      <c r="Z8" s="671">
        <v>0.5</v>
      </c>
      <c r="AA8" s="671"/>
      <c r="AB8" s="671"/>
      <c r="AC8" s="671"/>
      <c r="AD8" s="672">
        <v>622225</v>
      </c>
      <c r="AE8" s="672"/>
      <c r="AF8" s="672"/>
      <c r="AG8" s="672"/>
      <c r="AH8" s="672"/>
      <c r="AI8" s="672"/>
      <c r="AJ8" s="672"/>
      <c r="AK8" s="672"/>
      <c r="AL8" s="641">
        <v>0.9</v>
      </c>
      <c r="AM8" s="673"/>
      <c r="AN8" s="673"/>
      <c r="AO8" s="674"/>
      <c r="AP8" s="615" t="s">
        <v>217</v>
      </c>
      <c r="AQ8" s="616"/>
      <c r="AR8" s="616"/>
      <c r="AS8" s="616"/>
      <c r="AT8" s="616"/>
      <c r="AU8" s="616"/>
      <c r="AV8" s="616"/>
      <c r="AW8" s="616"/>
      <c r="AX8" s="616"/>
      <c r="AY8" s="616"/>
      <c r="AZ8" s="616"/>
      <c r="BA8" s="616"/>
      <c r="BB8" s="616"/>
      <c r="BC8" s="616"/>
      <c r="BD8" s="616"/>
      <c r="BE8" s="616"/>
      <c r="BF8" s="617"/>
      <c r="BG8" s="618">
        <v>571335</v>
      </c>
      <c r="BH8" s="619"/>
      <c r="BI8" s="619"/>
      <c r="BJ8" s="619"/>
      <c r="BK8" s="619"/>
      <c r="BL8" s="619"/>
      <c r="BM8" s="619"/>
      <c r="BN8" s="620"/>
      <c r="BO8" s="671">
        <v>1.1000000000000001</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53229063</v>
      </c>
      <c r="CS8" s="619"/>
      <c r="CT8" s="619"/>
      <c r="CU8" s="619"/>
      <c r="CV8" s="619"/>
      <c r="CW8" s="619"/>
      <c r="CX8" s="619"/>
      <c r="CY8" s="620"/>
      <c r="CZ8" s="671">
        <v>42.4</v>
      </c>
      <c r="DA8" s="671"/>
      <c r="DB8" s="671"/>
      <c r="DC8" s="671"/>
      <c r="DD8" s="624">
        <v>437424</v>
      </c>
      <c r="DE8" s="619"/>
      <c r="DF8" s="619"/>
      <c r="DG8" s="619"/>
      <c r="DH8" s="619"/>
      <c r="DI8" s="619"/>
      <c r="DJ8" s="619"/>
      <c r="DK8" s="619"/>
      <c r="DL8" s="619"/>
      <c r="DM8" s="619"/>
      <c r="DN8" s="619"/>
      <c r="DO8" s="619"/>
      <c r="DP8" s="620"/>
      <c r="DQ8" s="624">
        <v>25064252</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584577</v>
      </c>
      <c r="S9" s="619"/>
      <c r="T9" s="619"/>
      <c r="U9" s="619"/>
      <c r="V9" s="619"/>
      <c r="W9" s="619"/>
      <c r="X9" s="619"/>
      <c r="Y9" s="620"/>
      <c r="Z9" s="671">
        <v>0.5</v>
      </c>
      <c r="AA9" s="671"/>
      <c r="AB9" s="671"/>
      <c r="AC9" s="671"/>
      <c r="AD9" s="672">
        <v>584577</v>
      </c>
      <c r="AE9" s="672"/>
      <c r="AF9" s="672"/>
      <c r="AG9" s="672"/>
      <c r="AH9" s="672"/>
      <c r="AI9" s="672"/>
      <c r="AJ9" s="672"/>
      <c r="AK9" s="672"/>
      <c r="AL9" s="641">
        <v>0.8</v>
      </c>
      <c r="AM9" s="673"/>
      <c r="AN9" s="673"/>
      <c r="AO9" s="674"/>
      <c r="AP9" s="615" t="s">
        <v>220</v>
      </c>
      <c r="AQ9" s="616"/>
      <c r="AR9" s="616"/>
      <c r="AS9" s="616"/>
      <c r="AT9" s="616"/>
      <c r="AU9" s="616"/>
      <c r="AV9" s="616"/>
      <c r="AW9" s="616"/>
      <c r="AX9" s="616"/>
      <c r="AY9" s="616"/>
      <c r="AZ9" s="616"/>
      <c r="BA9" s="616"/>
      <c r="BB9" s="616"/>
      <c r="BC9" s="616"/>
      <c r="BD9" s="616"/>
      <c r="BE9" s="616"/>
      <c r="BF9" s="617"/>
      <c r="BG9" s="618">
        <v>21801341</v>
      </c>
      <c r="BH9" s="619"/>
      <c r="BI9" s="619"/>
      <c r="BJ9" s="619"/>
      <c r="BK9" s="619"/>
      <c r="BL9" s="619"/>
      <c r="BM9" s="619"/>
      <c r="BN9" s="620"/>
      <c r="BO9" s="671">
        <v>42.1</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10429834</v>
      </c>
      <c r="CS9" s="619"/>
      <c r="CT9" s="619"/>
      <c r="CU9" s="619"/>
      <c r="CV9" s="619"/>
      <c r="CW9" s="619"/>
      <c r="CX9" s="619"/>
      <c r="CY9" s="620"/>
      <c r="CZ9" s="671">
        <v>8.3000000000000007</v>
      </c>
      <c r="DA9" s="671"/>
      <c r="DB9" s="671"/>
      <c r="DC9" s="671"/>
      <c r="DD9" s="624">
        <v>500360</v>
      </c>
      <c r="DE9" s="619"/>
      <c r="DF9" s="619"/>
      <c r="DG9" s="619"/>
      <c r="DH9" s="619"/>
      <c r="DI9" s="619"/>
      <c r="DJ9" s="619"/>
      <c r="DK9" s="619"/>
      <c r="DL9" s="619"/>
      <c r="DM9" s="619"/>
      <c r="DN9" s="619"/>
      <c r="DO9" s="619"/>
      <c r="DP9" s="620"/>
      <c r="DQ9" s="624">
        <v>9075423</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5994042</v>
      </c>
      <c r="S10" s="619"/>
      <c r="T10" s="619"/>
      <c r="U10" s="619"/>
      <c r="V10" s="619"/>
      <c r="W10" s="619"/>
      <c r="X10" s="619"/>
      <c r="Y10" s="620"/>
      <c r="Z10" s="671">
        <v>4.7</v>
      </c>
      <c r="AA10" s="671"/>
      <c r="AB10" s="671"/>
      <c r="AC10" s="671"/>
      <c r="AD10" s="672">
        <v>5994042</v>
      </c>
      <c r="AE10" s="672"/>
      <c r="AF10" s="672"/>
      <c r="AG10" s="672"/>
      <c r="AH10" s="672"/>
      <c r="AI10" s="672"/>
      <c r="AJ10" s="672"/>
      <c r="AK10" s="672"/>
      <c r="AL10" s="641">
        <v>8.3000000000000007</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861330</v>
      </c>
      <c r="BH10" s="619"/>
      <c r="BI10" s="619"/>
      <c r="BJ10" s="619"/>
      <c r="BK10" s="619"/>
      <c r="BL10" s="619"/>
      <c r="BM10" s="619"/>
      <c r="BN10" s="620"/>
      <c r="BO10" s="671">
        <v>1.7</v>
      </c>
      <c r="BP10" s="671"/>
      <c r="BQ10" s="671"/>
      <c r="BR10" s="671"/>
      <c r="BS10" s="624" t="s">
        <v>108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121252</v>
      </c>
      <c r="CS10" s="619"/>
      <c r="CT10" s="619"/>
      <c r="CU10" s="619"/>
      <c r="CV10" s="619"/>
      <c r="CW10" s="619"/>
      <c r="CX10" s="619"/>
      <c r="CY10" s="620"/>
      <c r="CZ10" s="671">
        <v>0.1</v>
      </c>
      <c r="DA10" s="671"/>
      <c r="DB10" s="671"/>
      <c r="DC10" s="671"/>
      <c r="DD10" s="624">
        <v>10700</v>
      </c>
      <c r="DE10" s="619"/>
      <c r="DF10" s="619"/>
      <c r="DG10" s="619"/>
      <c r="DH10" s="619"/>
      <c r="DI10" s="619"/>
      <c r="DJ10" s="619"/>
      <c r="DK10" s="619"/>
      <c r="DL10" s="619"/>
      <c r="DM10" s="619"/>
      <c r="DN10" s="619"/>
      <c r="DO10" s="619"/>
      <c r="DP10" s="620"/>
      <c r="DQ10" s="624">
        <v>103732</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v>283258</v>
      </c>
      <c r="S11" s="619"/>
      <c r="T11" s="619"/>
      <c r="U11" s="619"/>
      <c r="V11" s="619"/>
      <c r="W11" s="619"/>
      <c r="X11" s="619"/>
      <c r="Y11" s="620"/>
      <c r="Z11" s="671">
        <v>0.2</v>
      </c>
      <c r="AA11" s="671"/>
      <c r="AB11" s="671"/>
      <c r="AC11" s="671"/>
      <c r="AD11" s="672">
        <v>283258</v>
      </c>
      <c r="AE11" s="672"/>
      <c r="AF11" s="672"/>
      <c r="AG11" s="672"/>
      <c r="AH11" s="672"/>
      <c r="AI11" s="672"/>
      <c r="AJ11" s="672"/>
      <c r="AK11" s="672"/>
      <c r="AL11" s="641">
        <v>0.4</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2733939</v>
      </c>
      <c r="BH11" s="619"/>
      <c r="BI11" s="619"/>
      <c r="BJ11" s="619"/>
      <c r="BK11" s="619"/>
      <c r="BL11" s="619"/>
      <c r="BM11" s="619"/>
      <c r="BN11" s="620"/>
      <c r="BO11" s="671">
        <v>5.3</v>
      </c>
      <c r="BP11" s="671"/>
      <c r="BQ11" s="671"/>
      <c r="BR11" s="671"/>
      <c r="BS11" s="624">
        <v>484614</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511287</v>
      </c>
      <c r="CS11" s="619"/>
      <c r="CT11" s="619"/>
      <c r="CU11" s="619"/>
      <c r="CV11" s="619"/>
      <c r="CW11" s="619"/>
      <c r="CX11" s="619"/>
      <c r="CY11" s="620"/>
      <c r="CZ11" s="671">
        <v>0.4</v>
      </c>
      <c r="DA11" s="671"/>
      <c r="DB11" s="671"/>
      <c r="DC11" s="671"/>
      <c r="DD11" s="624">
        <v>122893</v>
      </c>
      <c r="DE11" s="619"/>
      <c r="DF11" s="619"/>
      <c r="DG11" s="619"/>
      <c r="DH11" s="619"/>
      <c r="DI11" s="619"/>
      <c r="DJ11" s="619"/>
      <c r="DK11" s="619"/>
      <c r="DL11" s="619"/>
      <c r="DM11" s="619"/>
      <c r="DN11" s="619"/>
      <c r="DO11" s="619"/>
      <c r="DP11" s="620"/>
      <c r="DQ11" s="624">
        <v>300717</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19252850</v>
      </c>
      <c r="BH12" s="619"/>
      <c r="BI12" s="619"/>
      <c r="BJ12" s="619"/>
      <c r="BK12" s="619"/>
      <c r="BL12" s="619"/>
      <c r="BM12" s="619"/>
      <c r="BN12" s="620"/>
      <c r="BO12" s="671">
        <v>37.200000000000003</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3094556</v>
      </c>
      <c r="CS12" s="619"/>
      <c r="CT12" s="619"/>
      <c r="CU12" s="619"/>
      <c r="CV12" s="619"/>
      <c r="CW12" s="619"/>
      <c r="CX12" s="619"/>
      <c r="CY12" s="620"/>
      <c r="CZ12" s="671">
        <v>2.5</v>
      </c>
      <c r="DA12" s="671"/>
      <c r="DB12" s="671"/>
      <c r="DC12" s="671"/>
      <c r="DD12" s="624">
        <v>130598</v>
      </c>
      <c r="DE12" s="619"/>
      <c r="DF12" s="619"/>
      <c r="DG12" s="619"/>
      <c r="DH12" s="619"/>
      <c r="DI12" s="619"/>
      <c r="DJ12" s="619"/>
      <c r="DK12" s="619"/>
      <c r="DL12" s="619"/>
      <c r="DM12" s="619"/>
      <c r="DN12" s="619"/>
      <c r="DO12" s="619"/>
      <c r="DP12" s="620"/>
      <c r="DQ12" s="624">
        <v>1707929</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175440</v>
      </c>
      <c r="S13" s="619"/>
      <c r="T13" s="619"/>
      <c r="U13" s="619"/>
      <c r="V13" s="619"/>
      <c r="W13" s="619"/>
      <c r="X13" s="619"/>
      <c r="Y13" s="620"/>
      <c r="Z13" s="671">
        <v>0.1</v>
      </c>
      <c r="AA13" s="671"/>
      <c r="AB13" s="671"/>
      <c r="AC13" s="671"/>
      <c r="AD13" s="672">
        <v>175440</v>
      </c>
      <c r="AE13" s="672"/>
      <c r="AF13" s="672"/>
      <c r="AG13" s="672"/>
      <c r="AH13" s="672"/>
      <c r="AI13" s="672"/>
      <c r="AJ13" s="672"/>
      <c r="AK13" s="672"/>
      <c r="AL13" s="641">
        <v>0.2</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19190918</v>
      </c>
      <c r="BH13" s="619"/>
      <c r="BI13" s="619"/>
      <c r="BJ13" s="619"/>
      <c r="BK13" s="619"/>
      <c r="BL13" s="619"/>
      <c r="BM13" s="619"/>
      <c r="BN13" s="620"/>
      <c r="BO13" s="671">
        <v>37.1</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8146720</v>
      </c>
      <c r="CS13" s="619"/>
      <c r="CT13" s="619"/>
      <c r="CU13" s="619"/>
      <c r="CV13" s="619"/>
      <c r="CW13" s="619"/>
      <c r="CX13" s="619"/>
      <c r="CY13" s="620"/>
      <c r="CZ13" s="671">
        <v>6.5</v>
      </c>
      <c r="DA13" s="671"/>
      <c r="DB13" s="671"/>
      <c r="DC13" s="671"/>
      <c r="DD13" s="624">
        <v>3103382</v>
      </c>
      <c r="DE13" s="619"/>
      <c r="DF13" s="619"/>
      <c r="DG13" s="619"/>
      <c r="DH13" s="619"/>
      <c r="DI13" s="619"/>
      <c r="DJ13" s="619"/>
      <c r="DK13" s="619"/>
      <c r="DL13" s="619"/>
      <c r="DM13" s="619"/>
      <c r="DN13" s="619"/>
      <c r="DO13" s="619"/>
      <c r="DP13" s="620"/>
      <c r="DQ13" s="624">
        <v>5192445</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452047</v>
      </c>
      <c r="BH14" s="619"/>
      <c r="BI14" s="619"/>
      <c r="BJ14" s="619"/>
      <c r="BK14" s="619"/>
      <c r="BL14" s="619"/>
      <c r="BM14" s="619"/>
      <c r="BN14" s="620"/>
      <c r="BO14" s="671">
        <v>0.9</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5247967</v>
      </c>
      <c r="CS14" s="619"/>
      <c r="CT14" s="619"/>
      <c r="CU14" s="619"/>
      <c r="CV14" s="619"/>
      <c r="CW14" s="619"/>
      <c r="CX14" s="619"/>
      <c r="CY14" s="620"/>
      <c r="CZ14" s="671">
        <v>4.2</v>
      </c>
      <c r="DA14" s="671"/>
      <c r="DB14" s="671"/>
      <c r="DC14" s="671"/>
      <c r="DD14" s="624">
        <v>1438844</v>
      </c>
      <c r="DE14" s="619"/>
      <c r="DF14" s="619"/>
      <c r="DG14" s="619"/>
      <c r="DH14" s="619"/>
      <c r="DI14" s="619"/>
      <c r="DJ14" s="619"/>
      <c r="DK14" s="619"/>
      <c r="DL14" s="619"/>
      <c r="DM14" s="619"/>
      <c r="DN14" s="619"/>
      <c r="DO14" s="619"/>
      <c r="DP14" s="620"/>
      <c r="DQ14" s="624">
        <v>3817728</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175396</v>
      </c>
      <c r="S15" s="619"/>
      <c r="T15" s="619"/>
      <c r="U15" s="619"/>
      <c r="V15" s="619"/>
      <c r="W15" s="619"/>
      <c r="X15" s="619"/>
      <c r="Y15" s="620"/>
      <c r="Z15" s="671">
        <v>0.1</v>
      </c>
      <c r="AA15" s="671"/>
      <c r="AB15" s="671"/>
      <c r="AC15" s="671"/>
      <c r="AD15" s="672">
        <v>175396</v>
      </c>
      <c r="AE15" s="672"/>
      <c r="AF15" s="672"/>
      <c r="AG15" s="672"/>
      <c r="AH15" s="672"/>
      <c r="AI15" s="672"/>
      <c r="AJ15" s="672"/>
      <c r="AK15" s="672"/>
      <c r="AL15" s="641">
        <v>0.2</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1886562</v>
      </c>
      <c r="BH15" s="619"/>
      <c r="BI15" s="619"/>
      <c r="BJ15" s="619"/>
      <c r="BK15" s="619"/>
      <c r="BL15" s="619"/>
      <c r="BM15" s="619"/>
      <c r="BN15" s="620"/>
      <c r="BO15" s="671">
        <v>3.6</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13216339</v>
      </c>
      <c r="CS15" s="619"/>
      <c r="CT15" s="619"/>
      <c r="CU15" s="619"/>
      <c r="CV15" s="619"/>
      <c r="CW15" s="619"/>
      <c r="CX15" s="619"/>
      <c r="CY15" s="620"/>
      <c r="CZ15" s="671">
        <v>10.5</v>
      </c>
      <c r="DA15" s="671"/>
      <c r="DB15" s="671"/>
      <c r="DC15" s="671"/>
      <c r="DD15" s="624">
        <v>3043063</v>
      </c>
      <c r="DE15" s="619"/>
      <c r="DF15" s="619"/>
      <c r="DG15" s="619"/>
      <c r="DH15" s="619"/>
      <c r="DI15" s="619"/>
      <c r="DJ15" s="619"/>
      <c r="DK15" s="619"/>
      <c r="DL15" s="619"/>
      <c r="DM15" s="619"/>
      <c r="DN15" s="619"/>
      <c r="DO15" s="619"/>
      <c r="DP15" s="620"/>
      <c r="DQ15" s="624">
        <v>8732651</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15054906</v>
      </c>
      <c r="S16" s="619"/>
      <c r="T16" s="619"/>
      <c r="U16" s="619"/>
      <c r="V16" s="619"/>
      <c r="W16" s="619"/>
      <c r="X16" s="619"/>
      <c r="Y16" s="620"/>
      <c r="Z16" s="671">
        <v>11.8</v>
      </c>
      <c r="AA16" s="671"/>
      <c r="AB16" s="671"/>
      <c r="AC16" s="671"/>
      <c r="AD16" s="672">
        <v>14303155</v>
      </c>
      <c r="AE16" s="672"/>
      <c r="AF16" s="672"/>
      <c r="AG16" s="672"/>
      <c r="AH16" s="672"/>
      <c r="AI16" s="672"/>
      <c r="AJ16" s="672"/>
      <c r="AK16" s="672"/>
      <c r="AL16" s="641">
        <v>19.899999999999999</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9715</v>
      </c>
      <c r="CS16" s="619"/>
      <c r="CT16" s="619"/>
      <c r="CU16" s="619"/>
      <c r="CV16" s="619"/>
      <c r="CW16" s="619"/>
      <c r="CX16" s="619"/>
      <c r="CY16" s="620"/>
      <c r="CZ16" s="671">
        <v>0</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14303155</v>
      </c>
      <c r="S17" s="619"/>
      <c r="T17" s="619"/>
      <c r="U17" s="619"/>
      <c r="V17" s="619"/>
      <c r="W17" s="619"/>
      <c r="X17" s="619"/>
      <c r="Y17" s="620"/>
      <c r="Z17" s="671">
        <v>11.2</v>
      </c>
      <c r="AA17" s="671"/>
      <c r="AB17" s="671"/>
      <c r="AC17" s="671"/>
      <c r="AD17" s="672">
        <v>14303155</v>
      </c>
      <c r="AE17" s="672"/>
      <c r="AF17" s="672"/>
      <c r="AG17" s="672"/>
      <c r="AH17" s="672"/>
      <c r="AI17" s="672"/>
      <c r="AJ17" s="672"/>
      <c r="AK17" s="672"/>
      <c r="AL17" s="641">
        <v>19.899999999999999</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18257648</v>
      </c>
      <c r="CS17" s="619"/>
      <c r="CT17" s="619"/>
      <c r="CU17" s="619"/>
      <c r="CV17" s="619"/>
      <c r="CW17" s="619"/>
      <c r="CX17" s="619"/>
      <c r="CY17" s="620"/>
      <c r="CZ17" s="671">
        <v>14.5</v>
      </c>
      <c r="DA17" s="671"/>
      <c r="DB17" s="671"/>
      <c r="DC17" s="671"/>
      <c r="DD17" s="624" t="s">
        <v>108</v>
      </c>
      <c r="DE17" s="619"/>
      <c r="DF17" s="619"/>
      <c r="DG17" s="619"/>
      <c r="DH17" s="619"/>
      <c r="DI17" s="619"/>
      <c r="DJ17" s="619"/>
      <c r="DK17" s="619"/>
      <c r="DL17" s="619"/>
      <c r="DM17" s="619"/>
      <c r="DN17" s="619"/>
      <c r="DO17" s="619"/>
      <c r="DP17" s="620"/>
      <c r="DQ17" s="624">
        <v>18103415</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751751</v>
      </c>
      <c r="S18" s="619"/>
      <c r="T18" s="619"/>
      <c r="U18" s="619"/>
      <c r="V18" s="619"/>
      <c r="W18" s="619"/>
      <c r="X18" s="619"/>
      <c r="Y18" s="620"/>
      <c r="Z18" s="671">
        <v>0.6</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v>6207</v>
      </c>
      <c r="CS18" s="619"/>
      <c r="CT18" s="619"/>
      <c r="CU18" s="619"/>
      <c r="CV18" s="619"/>
      <c r="CW18" s="619"/>
      <c r="CX18" s="619"/>
      <c r="CY18" s="620"/>
      <c r="CZ18" s="671">
        <v>0</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4196485</v>
      </c>
      <c r="BH19" s="619"/>
      <c r="BI19" s="619"/>
      <c r="BJ19" s="619"/>
      <c r="BK19" s="619"/>
      <c r="BL19" s="619"/>
      <c r="BM19" s="619"/>
      <c r="BN19" s="620"/>
      <c r="BO19" s="671">
        <v>8.1</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75559249</v>
      </c>
      <c r="S20" s="619"/>
      <c r="T20" s="619"/>
      <c r="U20" s="619"/>
      <c r="V20" s="619"/>
      <c r="W20" s="619"/>
      <c r="X20" s="619"/>
      <c r="Y20" s="620"/>
      <c r="Z20" s="671">
        <v>59.3</v>
      </c>
      <c r="AA20" s="671"/>
      <c r="AB20" s="671"/>
      <c r="AC20" s="671"/>
      <c r="AD20" s="672">
        <v>71558571</v>
      </c>
      <c r="AE20" s="672"/>
      <c r="AF20" s="672"/>
      <c r="AG20" s="672"/>
      <c r="AH20" s="672"/>
      <c r="AI20" s="672"/>
      <c r="AJ20" s="672"/>
      <c r="AK20" s="672"/>
      <c r="AL20" s="641">
        <v>99.5</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4196485</v>
      </c>
      <c r="BH20" s="619"/>
      <c r="BI20" s="619"/>
      <c r="BJ20" s="619"/>
      <c r="BK20" s="619"/>
      <c r="BL20" s="619"/>
      <c r="BM20" s="619"/>
      <c r="BN20" s="620"/>
      <c r="BO20" s="671">
        <v>8.1</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125624799</v>
      </c>
      <c r="CS20" s="619"/>
      <c r="CT20" s="619"/>
      <c r="CU20" s="619"/>
      <c r="CV20" s="619"/>
      <c r="CW20" s="619"/>
      <c r="CX20" s="619"/>
      <c r="CY20" s="620"/>
      <c r="CZ20" s="671">
        <v>100</v>
      </c>
      <c r="DA20" s="671"/>
      <c r="DB20" s="671"/>
      <c r="DC20" s="671"/>
      <c r="DD20" s="624">
        <v>9318884</v>
      </c>
      <c r="DE20" s="619"/>
      <c r="DF20" s="619"/>
      <c r="DG20" s="619"/>
      <c r="DH20" s="619"/>
      <c r="DI20" s="619"/>
      <c r="DJ20" s="619"/>
      <c r="DK20" s="619"/>
      <c r="DL20" s="619"/>
      <c r="DM20" s="619"/>
      <c r="DN20" s="619"/>
      <c r="DO20" s="619"/>
      <c r="DP20" s="620"/>
      <c r="DQ20" s="624">
        <v>82338445</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49026</v>
      </c>
      <c r="S21" s="619"/>
      <c r="T21" s="619"/>
      <c r="U21" s="619"/>
      <c r="V21" s="619"/>
      <c r="W21" s="619"/>
      <c r="X21" s="619"/>
      <c r="Y21" s="620"/>
      <c r="Z21" s="671">
        <v>0</v>
      </c>
      <c r="AA21" s="671"/>
      <c r="AB21" s="671"/>
      <c r="AC21" s="671"/>
      <c r="AD21" s="672">
        <v>49026</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5292</v>
      </c>
      <c r="BH21" s="619"/>
      <c r="BI21" s="619"/>
      <c r="BJ21" s="619"/>
      <c r="BK21" s="619"/>
      <c r="BL21" s="619"/>
      <c r="BM21" s="619"/>
      <c r="BN21" s="620"/>
      <c r="BO21" s="671">
        <v>0</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1105799</v>
      </c>
      <c r="S22" s="619"/>
      <c r="T22" s="619"/>
      <c r="U22" s="619"/>
      <c r="V22" s="619"/>
      <c r="W22" s="619"/>
      <c r="X22" s="619"/>
      <c r="Y22" s="620"/>
      <c r="Z22" s="671">
        <v>0.9</v>
      </c>
      <c r="AA22" s="671"/>
      <c r="AB22" s="671"/>
      <c r="AC22" s="671"/>
      <c r="AD22" s="672" t="s">
        <v>108</v>
      </c>
      <c r="AE22" s="672"/>
      <c r="AF22" s="672"/>
      <c r="AG22" s="672"/>
      <c r="AH22" s="672"/>
      <c r="AI22" s="672"/>
      <c r="AJ22" s="672"/>
      <c r="AK22" s="672"/>
      <c r="AL22" s="641" t="s">
        <v>108</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v>942266</v>
      </c>
      <c r="BH22" s="619"/>
      <c r="BI22" s="619"/>
      <c r="BJ22" s="619"/>
      <c r="BK22" s="619"/>
      <c r="BL22" s="619"/>
      <c r="BM22" s="619"/>
      <c r="BN22" s="620"/>
      <c r="BO22" s="671">
        <v>1.8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1932884</v>
      </c>
      <c r="S23" s="619"/>
      <c r="T23" s="619"/>
      <c r="U23" s="619"/>
      <c r="V23" s="619"/>
      <c r="W23" s="619"/>
      <c r="X23" s="619"/>
      <c r="Y23" s="620"/>
      <c r="Z23" s="671">
        <v>1.5</v>
      </c>
      <c r="AA23" s="671"/>
      <c r="AB23" s="671"/>
      <c r="AC23" s="671"/>
      <c r="AD23" s="672">
        <v>208105</v>
      </c>
      <c r="AE23" s="672"/>
      <c r="AF23" s="672"/>
      <c r="AG23" s="672"/>
      <c r="AH23" s="672"/>
      <c r="AI23" s="672"/>
      <c r="AJ23" s="672"/>
      <c r="AK23" s="672"/>
      <c r="AL23" s="641">
        <v>0.3</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v>3248927</v>
      </c>
      <c r="BH23" s="619"/>
      <c r="BI23" s="619"/>
      <c r="BJ23" s="619"/>
      <c r="BK23" s="619"/>
      <c r="BL23" s="619"/>
      <c r="BM23" s="619"/>
      <c r="BN23" s="620"/>
      <c r="BO23" s="671">
        <v>6.3</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616250</v>
      </c>
      <c r="S24" s="619"/>
      <c r="T24" s="619"/>
      <c r="U24" s="619"/>
      <c r="V24" s="619"/>
      <c r="W24" s="619"/>
      <c r="X24" s="619"/>
      <c r="Y24" s="620"/>
      <c r="Z24" s="671">
        <v>0.5</v>
      </c>
      <c r="AA24" s="671"/>
      <c r="AB24" s="671"/>
      <c r="AC24" s="671"/>
      <c r="AD24" s="672" t="s">
        <v>108</v>
      </c>
      <c r="AE24" s="672"/>
      <c r="AF24" s="672"/>
      <c r="AG24" s="672"/>
      <c r="AH24" s="672"/>
      <c r="AI24" s="672"/>
      <c r="AJ24" s="672"/>
      <c r="AK24" s="672"/>
      <c r="AL24" s="641" t="s">
        <v>108</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76576588</v>
      </c>
      <c r="CS24" s="669"/>
      <c r="CT24" s="669"/>
      <c r="CU24" s="669"/>
      <c r="CV24" s="669"/>
      <c r="CW24" s="669"/>
      <c r="CX24" s="669"/>
      <c r="CY24" s="716"/>
      <c r="CZ24" s="720">
        <v>61</v>
      </c>
      <c r="DA24" s="721"/>
      <c r="DB24" s="721"/>
      <c r="DC24" s="722"/>
      <c r="DD24" s="715">
        <v>49757403</v>
      </c>
      <c r="DE24" s="669"/>
      <c r="DF24" s="669"/>
      <c r="DG24" s="669"/>
      <c r="DH24" s="669"/>
      <c r="DI24" s="669"/>
      <c r="DJ24" s="669"/>
      <c r="DK24" s="716"/>
      <c r="DL24" s="715">
        <v>49348777</v>
      </c>
      <c r="DM24" s="669"/>
      <c r="DN24" s="669"/>
      <c r="DO24" s="669"/>
      <c r="DP24" s="669"/>
      <c r="DQ24" s="669"/>
      <c r="DR24" s="669"/>
      <c r="DS24" s="669"/>
      <c r="DT24" s="669"/>
      <c r="DU24" s="669"/>
      <c r="DV24" s="716"/>
      <c r="DW24" s="717">
        <v>62.9</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23368997</v>
      </c>
      <c r="S25" s="619"/>
      <c r="T25" s="619"/>
      <c r="U25" s="619"/>
      <c r="V25" s="619"/>
      <c r="W25" s="619"/>
      <c r="X25" s="619"/>
      <c r="Y25" s="620"/>
      <c r="Z25" s="671">
        <v>18.3</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24015282</v>
      </c>
      <c r="CS25" s="637"/>
      <c r="CT25" s="637"/>
      <c r="CU25" s="637"/>
      <c r="CV25" s="637"/>
      <c r="CW25" s="637"/>
      <c r="CX25" s="637"/>
      <c r="CY25" s="638"/>
      <c r="CZ25" s="621">
        <v>19.100000000000001</v>
      </c>
      <c r="DA25" s="639"/>
      <c r="DB25" s="639"/>
      <c r="DC25" s="640"/>
      <c r="DD25" s="624">
        <v>21458795</v>
      </c>
      <c r="DE25" s="637"/>
      <c r="DF25" s="637"/>
      <c r="DG25" s="637"/>
      <c r="DH25" s="637"/>
      <c r="DI25" s="637"/>
      <c r="DJ25" s="637"/>
      <c r="DK25" s="638"/>
      <c r="DL25" s="624">
        <v>21050169</v>
      </c>
      <c r="DM25" s="637"/>
      <c r="DN25" s="637"/>
      <c r="DO25" s="637"/>
      <c r="DP25" s="637"/>
      <c r="DQ25" s="637"/>
      <c r="DR25" s="637"/>
      <c r="DS25" s="637"/>
      <c r="DT25" s="637"/>
      <c r="DU25" s="637"/>
      <c r="DV25" s="638"/>
      <c r="DW25" s="641">
        <v>26.8</v>
      </c>
      <c r="DX25" s="642"/>
      <c r="DY25" s="642"/>
      <c r="DZ25" s="642"/>
      <c r="EA25" s="642"/>
      <c r="EB25" s="642"/>
      <c r="EC25" s="643"/>
    </row>
    <row r="26" spans="2:133" ht="11.25" customHeight="1" x14ac:dyDescent="0.15">
      <c r="B26" s="712" t="s">
        <v>273</v>
      </c>
      <c r="C26" s="713"/>
      <c r="D26" s="713"/>
      <c r="E26" s="713"/>
      <c r="F26" s="713"/>
      <c r="G26" s="713"/>
      <c r="H26" s="713"/>
      <c r="I26" s="713"/>
      <c r="J26" s="713"/>
      <c r="K26" s="713"/>
      <c r="L26" s="713"/>
      <c r="M26" s="713"/>
      <c r="N26" s="713"/>
      <c r="O26" s="713"/>
      <c r="P26" s="713"/>
      <c r="Q26" s="714"/>
      <c r="R26" s="618">
        <v>3231</v>
      </c>
      <c r="S26" s="619"/>
      <c r="T26" s="619"/>
      <c r="U26" s="619"/>
      <c r="V26" s="619"/>
      <c r="W26" s="619"/>
      <c r="X26" s="619"/>
      <c r="Y26" s="620"/>
      <c r="Z26" s="671">
        <v>0</v>
      </c>
      <c r="AA26" s="671"/>
      <c r="AB26" s="671"/>
      <c r="AC26" s="671"/>
      <c r="AD26" s="672">
        <v>3231</v>
      </c>
      <c r="AE26" s="672"/>
      <c r="AF26" s="672"/>
      <c r="AG26" s="672"/>
      <c r="AH26" s="672"/>
      <c r="AI26" s="672"/>
      <c r="AJ26" s="672"/>
      <c r="AK26" s="672"/>
      <c r="AL26" s="641">
        <v>0</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17319785</v>
      </c>
      <c r="CS26" s="619"/>
      <c r="CT26" s="619"/>
      <c r="CU26" s="619"/>
      <c r="CV26" s="619"/>
      <c r="CW26" s="619"/>
      <c r="CX26" s="619"/>
      <c r="CY26" s="620"/>
      <c r="CZ26" s="621">
        <v>13.8</v>
      </c>
      <c r="DA26" s="639"/>
      <c r="DB26" s="639"/>
      <c r="DC26" s="640"/>
      <c r="DD26" s="624">
        <v>16118561</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7223931</v>
      </c>
      <c r="S27" s="619"/>
      <c r="T27" s="619"/>
      <c r="U27" s="619"/>
      <c r="V27" s="619"/>
      <c r="W27" s="619"/>
      <c r="X27" s="619"/>
      <c r="Y27" s="620"/>
      <c r="Z27" s="671">
        <v>5.7</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51755889</v>
      </c>
      <c r="BH27" s="619"/>
      <c r="BI27" s="619"/>
      <c r="BJ27" s="619"/>
      <c r="BK27" s="619"/>
      <c r="BL27" s="619"/>
      <c r="BM27" s="619"/>
      <c r="BN27" s="620"/>
      <c r="BO27" s="671">
        <v>100</v>
      </c>
      <c r="BP27" s="671"/>
      <c r="BQ27" s="671"/>
      <c r="BR27" s="671"/>
      <c r="BS27" s="624">
        <v>484614</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34303700</v>
      </c>
      <c r="CS27" s="637"/>
      <c r="CT27" s="637"/>
      <c r="CU27" s="637"/>
      <c r="CV27" s="637"/>
      <c r="CW27" s="637"/>
      <c r="CX27" s="637"/>
      <c r="CY27" s="638"/>
      <c r="CZ27" s="621">
        <v>27.3</v>
      </c>
      <c r="DA27" s="639"/>
      <c r="DB27" s="639"/>
      <c r="DC27" s="640"/>
      <c r="DD27" s="624">
        <v>10195235</v>
      </c>
      <c r="DE27" s="637"/>
      <c r="DF27" s="637"/>
      <c r="DG27" s="637"/>
      <c r="DH27" s="637"/>
      <c r="DI27" s="637"/>
      <c r="DJ27" s="637"/>
      <c r="DK27" s="638"/>
      <c r="DL27" s="624">
        <v>10195235</v>
      </c>
      <c r="DM27" s="637"/>
      <c r="DN27" s="637"/>
      <c r="DO27" s="637"/>
      <c r="DP27" s="637"/>
      <c r="DQ27" s="637"/>
      <c r="DR27" s="637"/>
      <c r="DS27" s="637"/>
      <c r="DT27" s="637"/>
      <c r="DU27" s="637"/>
      <c r="DV27" s="638"/>
      <c r="DW27" s="641">
        <v>13</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450992</v>
      </c>
      <c r="S28" s="619"/>
      <c r="T28" s="619"/>
      <c r="U28" s="619"/>
      <c r="V28" s="619"/>
      <c r="W28" s="619"/>
      <c r="X28" s="619"/>
      <c r="Y28" s="620"/>
      <c r="Z28" s="671">
        <v>0.4</v>
      </c>
      <c r="AA28" s="671"/>
      <c r="AB28" s="671"/>
      <c r="AC28" s="671"/>
      <c r="AD28" s="672">
        <v>75328</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18257606</v>
      </c>
      <c r="CS28" s="619"/>
      <c r="CT28" s="619"/>
      <c r="CU28" s="619"/>
      <c r="CV28" s="619"/>
      <c r="CW28" s="619"/>
      <c r="CX28" s="619"/>
      <c r="CY28" s="620"/>
      <c r="CZ28" s="621">
        <v>14.5</v>
      </c>
      <c r="DA28" s="639"/>
      <c r="DB28" s="639"/>
      <c r="DC28" s="640"/>
      <c r="DD28" s="624">
        <v>18103373</v>
      </c>
      <c r="DE28" s="619"/>
      <c r="DF28" s="619"/>
      <c r="DG28" s="619"/>
      <c r="DH28" s="619"/>
      <c r="DI28" s="619"/>
      <c r="DJ28" s="619"/>
      <c r="DK28" s="620"/>
      <c r="DL28" s="624">
        <v>18103373</v>
      </c>
      <c r="DM28" s="619"/>
      <c r="DN28" s="619"/>
      <c r="DO28" s="619"/>
      <c r="DP28" s="619"/>
      <c r="DQ28" s="619"/>
      <c r="DR28" s="619"/>
      <c r="DS28" s="619"/>
      <c r="DT28" s="619"/>
      <c r="DU28" s="619"/>
      <c r="DV28" s="620"/>
      <c r="DW28" s="641">
        <v>23.1</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265334</v>
      </c>
      <c r="S29" s="619"/>
      <c r="T29" s="619"/>
      <c r="U29" s="619"/>
      <c r="V29" s="619"/>
      <c r="W29" s="619"/>
      <c r="X29" s="619"/>
      <c r="Y29" s="620"/>
      <c r="Z29" s="671">
        <v>0.2</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18244025</v>
      </c>
      <c r="CS29" s="637"/>
      <c r="CT29" s="637"/>
      <c r="CU29" s="637"/>
      <c r="CV29" s="637"/>
      <c r="CW29" s="637"/>
      <c r="CX29" s="637"/>
      <c r="CY29" s="638"/>
      <c r="CZ29" s="621">
        <v>14.5</v>
      </c>
      <c r="DA29" s="639"/>
      <c r="DB29" s="639"/>
      <c r="DC29" s="640"/>
      <c r="DD29" s="624">
        <v>18089792</v>
      </c>
      <c r="DE29" s="637"/>
      <c r="DF29" s="637"/>
      <c r="DG29" s="637"/>
      <c r="DH29" s="637"/>
      <c r="DI29" s="637"/>
      <c r="DJ29" s="637"/>
      <c r="DK29" s="638"/>
      <c r="DL29" s="624">
        <v>18089792</v>
      </c>
      <c r="DM29" s="637"/>
      <c r="DN29" s="637"/>
      <c r="DO29" s="637"/>
      <c r="DP29" s="637"/>
      <c r="DQ29" s="637"/>
      <c r="DR29" s="637"/>
      <c r="DS29" s="637"/>
      <c r="DT29" s="637"/>
      <c r="DU29" s="637"/>
      <c r="DV29" s="638"/>
      <c r="DW29" s="641">
        <v>23.1</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374433</v>
      </c>
      <c r="S30" s="619"/>
      <c r="T30" s="619"/>
      <c r="U30" s="619"/>
      <c r="V30" s="619"/>
      <c r="W30" s="619"/>
      <c r="X30" s="619"/>
      <c r="Y30" s="620"/>
      <c r="Z30" s="671">
        <v>0.3</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99</v>
      </c>
      <c r="BH30" s="685"/>
      <c r="BI30" s="685"/>
      <c r="BJ30" s="685"/>
      <c r="BK30" s="685"/>
      <c r="BL30" s="685"/>
      <c r="BM30" s="686">
        <v>95.1</v>
      </c>
      <c r="BN30" s="685"/>
      <c r="BO30" s="685"/>
      <c r="BP30" s="685"/>
      <c r="BQ30" s="687"/>
      <c r="BR30" s="684">
        <v>98.8</v>
      </c>
      <c r="BS30" s="685"/>
      <c r="BT30" s="685"/>
      <c r="BU30" s="685"/>
      <c r="BV30" s="685"/>
      <c r="BW30" s="685"/>
      <c r="BX30" s="686">
        <v>93.3</v>
      </c>
      <c r="BY30" s="685"/>
      <c r="BZ30" s="685"/>
      <c r="CA30" s="685"/>
      <c r="CB30" s="687"/>
      <c r="CD30" s="690"/>
      <c r="CE30" s="691"/>
      <c r="CF30" s="655" t="s">
        <v>289</v>
      </c>
      <c r="CG30" s="652"/>
      <c r="CH30" s="652"/>
      <c r="CI30" s="652"/>
      <c r="CJ30" s="652"/>
      <c r="CK30" s="652"/>
      <c r="CL30" s="652"/>
      <c r="CM30" s="652"/>
      <c r="CN30" s="652"/>
      <c r="CO30" s="652"/>
      <c r="CP30" s="652"/>
      <c r="CQ30" s="653"/>
      <c r="CR30" s="618">
        <v>15790790</v>
      </c>
      <c r="CS30" s="619"/>
      <c r="CT30" s="619"/>
      <c r="CU30" s="619"/>
      <c r="CV30" s="619"/>
      <c r="CW30" s="619"/>
      <c r="CX30" s="619"/>
      <c r="CY30" s="620"/>
      <c r="CZ30" s="621">
        <v>12.6</v>
      </c>
      <c r="DA30" s="639"/>
      <c r="DB30" s="639"/>
      <c r="DC30" s="640"/>
      <c r="DD30" s="624">
        <v>15637208</v>
      </c>
      <c r="DE30" s="619"/>
      <c r="DF30" s="619"/>
      <c r="DG30" s="619"/>
      <c r="DH30" s="619"/>
      <c r="DI30" s="619"/>
      <c r="DJ30" s="619"/>
      <c r="DK30" s="620"/>
      <c r="DL30" s="624">
        <v>15637208</v>
      </c>
      <c r="DM30" s="619"/>
      <c r="DN30" s="619"/>
      <c r="DO30" s="619"/>
      <c r="DP30" s="619"/>
      <c r="DQ30" s="619"/>
      <c r="DR30" s="619"/>
      <c r="DS30" s="619"/>
      <c r="DT30" s="619"/>
      <c r="DU30" s="619"/>
      <c r="DV30" s="620"/>
      <c r="DW30" s="641">
        <v>19.899999999999999</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181687</v>
      </c>
      <c r="S31" s="619"/>
      <c r="T31" s="619"/>
      <c r="U31" s="619"/>
      <c r="V31" s="619"/>
      <c r="W31" s="619"/>
      <c r="X31" s="619"/>
      <c r="Y31" s="620"/>
      <c r="Z31" s="671">
        <v>0.1</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99.1</v>
      </c>
      <c r="BH31" s="637"/>
      <c r="BI31" s="637"/>
      <c r="BJ31" s="637"/>
      <c r="BK31" s="637"/>
      <c r="BL31" s="637"/>
      <c r="BM31" s="673">
        <v>96.2</v>
      </c>
      <c r="BN31" s="683"/>
      <c r="BO31" s="683"/>
      <c r="BP31" s="683"/>
      <c r="BQ31" s="647"/>
      <c r="BR31" s="682">
        <v>99.1</v>
      </c>
      <c r="BS31" s="637"/>
      <c r="BT31" s="637"/>
      <c r="BU31" s="637"/>
      <c r="BV31" s="637"/>
      <c r="BW31" s="637"/>
      <c r="BX31" s="673">
        <v>95.6</v>
      </c>
      <c r="BY31" s="683"/>
      <c r="BZ31" s="683"/>
      <c r="CA31" s="683"/>
      <c r="CB31" s="647"/>
      <c r="CD31" s="690"/>
      <c r="CE31" s="691"/>
      <c r="CF31" s="655" t="s">
        <v>293</v>
      </c>
      <c r="CG31" s="652"/>
      <c r="CH31" s="652"/>
      <c r="CI31" s="652"/>
      <c r="CJ31" s="652"/>
      <c r="CK31" s="652"/>
      <c r="CL31" s="652"/>
      <c r="CM31" s="652"/>
      <c r="CN31" s="652"/>
      <c r="CO31" s="652"/>
      <c r="CP31" s="652"/>
      <c r="CQ31" s="653"/>
      <c r="CR31" s="618">
        <v>2453235</v>
      </c>
      <c r="CS31" s="637"/>
      <c r="CT31" s="637"/>
      <c r="CU31" s="637"/>
      <c r="CV31" s="637"/>
      <c r="CW31" s="637"/>
      <c r="CX31" s="637"/>
      <c r="CY31" s="638"/>
      <c r="CZ31" s="621">
        <v>2</v>
      </c>
      <c r="DA31" s="639"/>
      <c r="DB31" s="639"/>
      <c r="DC31" s="640"/>
      <c r="DD31" s="624">
        <v>2452584</v>
      </c>
      <c r="DE31" s="637"/>
      <c r="DF31" s="637"/>
      <c r="DG31" s="637"/>
      <c r="DH31" s="637"/>
      <c r="DI31" s="637"/>
      <c r="DJ31" s="637"/>
      <c r="DK31" s="638"/>
      <c r="DL31" s="624">
        <v>2452584</v>
      </c>
      <c r="DM31" s="637"/>
      <c r="DN31" s="637"/>
      <c r="DO31" s="637"/>
      <c r="DP31" s="637"/>
      <c r="DQ31" s="637"/>
      <c r="DR31" s="637"/>
      <c r="DS31" s="637"/>
      <c r="DT31" s="637"/>
      <c r="DU31" s="637"/>
      <c r="DV31" s="638"/>
      <c r="DW31" s="641">
        <v>3.1</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3220196</v>
      </c>
      <c r="S32" s="619"/>
      <c r="T32" s="619"/>
      <c r="U32" s="619"/>
      <c r="V32" s="619"/>
      <c r="W32" s="619"/>
      <c r="X32" s="619"/>
      <c r="Y32" s="620"/>
      <c r="Z32" s="671">
        <v>2.5</v>
      </c>
      <c r="AA32" s="671"/>
      <c r="AB32" s="671"/>
      <c r="AC32" s="671"/>
      <c r="AD32" s="672">
        <v>2355</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98.8</v>
      </c>
      <c r="BH32" s="603"/>
      <c r="BI32" s="603"/>
      <c r="BJ32" s="603"/>
      <c r="BK32" s="603"/>
      <c r="BL32" s="603"/>
      <c r="BM32" s="666">
        <v>94.4</v>
      </c>
      <c r="BN32" s="603"/>
      <c r="BO32" s="603"/>
      <c r="BP32" s="603"/>
      <c r="BQ32" s="660"/>
      <c r="BR32" s="681">
        <v>98.4</v>
      </c>
      <c r="BS32" s="603"/>
      <c r="BT32" s="603"/>
      <c r="BU32" s="603"/>
      <c r="BV32" s="603"/>
      <c r="BW32" s="603"/>
      <c r="BX32" s="666">
        <v>91.3</v>
      </c>
      <c r="BY32" s="603"/>
      <c r="BZ32" s="603"/>
      <c r="CA32" s="603"/>
      <c r="CB32" s="660"/>
      <c r="CD32" s="692"/>
      <c r="CE32" s="693"/>
      <c r="CF32" s="655" t="s">
        <v>296</v>
      </c>
      <c r="CG32" s="652"/>
      <c r="CH32" s="652"/>
      <c r="CI32" s="652"/>
      <c r="CJ32" s="652"/>
      <c r="CK32" s="652"/>
      <c r="CL32" s="652"/>
      <c r="CM32" s="652"/>
      <c r="CN32" s="652"/>
      <c r="CO32" s="652"/>
      <c r="CP32" s="652"/>
      <c r="CQ32" s="653"/>
      <c r="CR32" s="618">
        <v>13581</v>
      </c>
      <c r="CS32" s="619"/>
      <c r="CT32" s="619"/>
      <c r="CU32" s="619"/>
      <c r="CV32" s="619"/>
      <c r="CW32" s="619"/>
      <c r="CX32" s="619"/>
      <c r="CY32" s="620"/>
      <c r="CZ32" s="621">
        <v>0</v>
      </c>
      <c r="DA32" s="639"/>
      <c r="DB32" s="639"/>
      <c r="DC32" s="640"/>
      <c r="DD32" s="624">
        <v>13581</v>
      </c>
      <c r="DE32" s="619"/>
      <c r="DF32" s="619"/>
      <c r="DG32" s="619"/>
      <c r="DH32" s="619"/>
      <c r="DI32" s="619"/>
      <c r="DJ32" s="619"/>
      <c r="DK32" s="620"/>
      <c r="DL32" s="624">
        <v>13581</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13149400</v>
      </c>
      <c r="S33" s="619"/>
      <c r="T33" s="619"/>
      <c r="U33" s="619"/>
      <c r="V33" s="619"/>
      <c r="W33" s="619"/>
      <c r="X33" s="619"/>
      <c r="Y33" s="620"/>
      <c r="Z33" s="671">
        <v>10.3</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39719612</v>
      </c>
      <c r="CS33" s="637"/>
      <c r="CT33" s="637"/>
      <c r="CU33" s="637"/>
      <c r="CV33" s="637"/>
      <c r="CW33" s="637"/>
      <c r="CX33" s="637"/>
      <c r="CY33" s="638"/>
      <c r="CZ33" s="621">
        <v>31.6</v>
      </c>
      <c r="DA33" s="639"/>
      <c r="DB33" s="639"/>
      <c r="DC33" s="640"/>
      <c r="DD33" s="624">
        <v>31619996</v>
      </c>
      <c r="DE33" s="637"/>
      <c r="DF33" s="637"/>
      <c r="DG33" s="637"/>
      <c r="DH33" s="637"/>
      <c r="DI33" s="637"/>
      <c r="DJ33" s="637"/>
      <c r="DK33" s="638"/>
      <c r="DL33" s="624">
        <v>26798102</v>
      </c>
      <c r="DM33" s="637"/>
      <c r="DN33" s="637"/>
      <c r="DO33" s="637"/>
      <c r="DP33" s="637"/>
      <c r="DQ33" s="637"/>
      <c r="DR33" s="637"/>
      <c r="DS33" s="637"/>
      <c r="DT33" s="637"/>
      <c r="DU33" s="637"/>
      <c r="DV33" s="638"/>
      <c r="DW33" s="641">
        <v>34.200000000000003</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v>114100</v>
      </c>
      <c r="S34" s="619"/>
      <c r="T34" s="619"/>
      <c r="U34" s="619"/>
      <c r="V34" s="619"/>
      <c r="W34" s="619"/>
      <c r="X34" s="619"/>
      <c r="Y34" s="620"/>
      <c r="Z34" s="671">
        <v>0.1</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18484817</v>
      </c>
      <c r="CS34" s="619"/>
      <c r="CT34" s="619"/>
      <c r="CU34" s="619"/>
      <c r="CV34" s="619"/>
      <c r="CW34" s="619"/>
      <c r="CX34" s="619"/>
      <c r="CY34" s="620"/>
      <c r="CZ34" s="621">
        <v>14.7</v>
      </c>
      <c r="DA34" s="639"/>
      <c r="DB34" s="639"/>
      <c r="DC34" s="640"/>
      <c r="DD34" s="624">
        <v>14793500</v>
      </c>
      <c r="DE34" s="619"/>
      <c r="DF34" s="619"/>
      <c r="DG34" s="619"/>
      <c r="DH34" s="619"/>
      <c r="DI34" s="619"/>
      <c r="DJ34" s="619"/>
      <c r="DK34" s="620"/>
      <c r="DL34" s="624">
        <v>13534222</v>
      </c>
      <c r="DM34" s="619"/>
      <c r="DN34" s="619"/>
      <c r="DO34" s="619"/>
      <c r="DP34" s="619"/>
      <c r="DQ34" s="619"/>
      <c r="DR34" s="619"/>
      <c r="DS34" s="619"/>
      <c r="DT34" s="619"/>
      <c r="DU34" s="619"/>
      <c r="DV34" s="620"/>
      <c r="DW34" s="641">
        <v>17.2</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6459600</v>
      </c>
      <c r="S35" s="619"/>
      <c r="T35" s="619"/>
      <c r="U35" s="619"/>
      <c r="V35" s="619"/>
      <c r="W35" s="619"/>
      <c r="X35" s="619"/>
      <c r="Y35" s="620"/>
      <c r="Z35" s="671">
        <v>5.0999999999999996</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14680542</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55931</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1211512</v>
      </c>
      <c r="CS35" s="637"/>
      <c r="CT35" s="637"/>
      <c r="CU35" s="637"/>
      <c r="CV35" s="637"/>
      <c r="CW35" s="637"/>
      <c r="CX35" s="637"/>
      <c r="CY35" s="638"/>
      <c r="CZ35" s="621">
        <v>1</v>
      </c>
      <c r="DA35" s="639"/>
      <c r="DB35" s="639"/>
      <c r="DC35" s="640"/>
      <c r="DD35" s="624">
        <v>788417</v>
      </c>
      <c r="DE35" s="637"/>
      <c r="DF35" s="637"/>
      <c r="DG35" s="637"/>
      <c r="DH35" s="637"/>
      <c r="DI35" s="637"/>
      <c r="DJ35" s="637"/>
      <c r="DK35" s="638"/>
      <c r="DL35" s="624">
        <v>788417</v>
      </c>
      <c r="DM35" s="637"/>
      <c r="DN35" s="637"/>
      <c r="DO35" s="637"/>
      <c r="DP35" s="637"/>
      <c r="DQ35" s="637"/>
      <c r="DR35" s="637"/>
      <c r="DS35" s="637"/>
      <c r="DT35" s="637"/>
      <c r="DU35" s="637"/>
      <c r="DV35" s="638"/>
      <c r="DW35" s="641">
        <v>1</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127501409</v>
      </c>
      <c r="S36" s="659"/>
      <c r="T36" s="659"/>
      <c r="U36" s="659"/>
      <c r="V36" s="659"/>
      <c r="W36" s="659"/>
      <c r="X36" s="659"/>
      <c r="Y36" s="662"/>
      <c r="Z36" s="663">
        <v>100</v>
      </c>
      <c r="AA36" s="663"/>
      <c r="AB36" s="663"/>
      <c r="AC36" s="663"/>
      <c r="AD36" s="664">
        <v>71896616</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2046001</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-342217</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6819211</v>
      </c>
      <c r="CS36" s="619"/>
      <c r="CT36" s="619"/>
      <c r="CU36" s="619"/>
      <c r="CV36" s="619"/>
      <c r="CW36" s="619"/>
      <c r="CX36" s="619"/>
      <c r="CY36" s="620"/>
      <c r="CZ36" s="621">
        <v>5.4</v>
      </c>
      <c r="DA36" s="639"/>
      <c r="DB36" s="639"/>
      <c r="DC36" s="640"/>
      <c r="DD36" s="624">
        <v>6206463</v>
      </c>
      <c r="DE36" s="619"/>
      <c r="DF36" s="619"/>
      <c r="DG36" s="619"/>
      <c r="DH36" s="619"/>
      <c r="DI36" s="619"/>
      <c r="DJ36" s="619"/>
      <c r="DK36" s="620"/>
      <c r="DL36" s="624">
        <v>4300405</v>
      </c>
      <c r="DM36" s="619"/>
      <c r="DN36" s="619"/>
      <c r="DO36" s="619"/>
      <c r="DP36" s="619"/>
      <c r="DQ36" s="619"/>
      <c r="DR36" s="619"/>
      <c r="DS36" s="619"/>
      <c r="DT36" s="619"/>
      <c r="DU36" s="619"/>
      <c r="DV36" s="620"/>
      <c r="DW36" s="641">
        <v>5.5</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645613</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53073</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59931</v>
      </c>
      <c r="CS37" s="637"/>
      <c r="CT37" s="637"/>
      <c r="CU37" s="637"/>
      <c r="CV37" s="637"/>
      <c r="CW37" s="637"/>
      <c r="CX37" s="637"/>
      <c r="CY37" s="638"/>
      <c r="CZ37" s="621">
        <v>0</v>
      </c>
      <c r="DA37" s="639"/>
      <c r="DB37" s="639"/>
      <c r="DC37" s="640"/>
      <c r="DD37" s="624">
        <v>53509</v>
      </c>
      <c r="DE37" s="637"/>
      <c r="DF37" s="637"/>
      <c r="DG37" s="637"/>
      <c r="DH37" s="637"/>
      <c r="DI37" s="637"/>
      <c r="DJ37" s="637"/>
      <c r="DK37" s="638"/>
      <c r="DL37" s="624">
        <v>53509</v>
      </c>
      <c r="DM37" s="637"/>
      <c r="DN37" s="637"/>
      <c r="DO37" s="637"/>
      <c r="DP37" s="637"/>
      <c r="DQ37" s="637"/>
      <c r="DR37" s="637"/>
      <c r="DS37" s="637"/>
      <c r="DT37" s="637"/>
      <c r="DU37" s="637"/>
      <c r="DV37" s="638"/>
      <c r="DW37" s="641">
        <v>0.1</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v>443122</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87485</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11495056</v>
      </c>
      <c r="CS38" s="619"/>
      <c r="CT38" s="619"/>
      <c r="CU38" s="619"/>
      <c r="CV38" s="619"/>
      <c r="CW38" s="619"/>
      <c r="CX38" s="619"/>
      <c r="CY38" s="620"/>
      <c r="CZ38" s="621">
        <v>9.1999999999999993</v>
      </c>
      <c r="DA38" s="639"/>
      <c r="DB38" s="639"/>
      <c r="DC38" s="640"/>
      <c r="DD38" s="624">
        <v>9340987</v>
      </c>
      <c r="DE38" s="619"/>
      <c r="DF38" s="619"/>
      <c r="DG38" s="619"/>
      <c r="DH38" s="619"/>
      <c r="DI38" s="619"/>
      <c r="DJ38" s="619"/>
      <c r="DK38" s="620"/>
      <c r="DL38" s="624">
        <v>8175058</v>
      </c>
      <c r="DM38" s="619"/>
      <c r="DN38" s="619"/>
      <c r="DO38" s="619"/>
      <c r="DP38" s="619"/>
      <c r="DQ38" s="619"/>
      <c r="DR38" s="619"/>
      <c r="DS38" s="619"/>
      <c r="DT38" s="619"/>
      <c r="DU38" s="619"/>
      <c r="DV38" s="620"/>
      <c r="DW38" s="641">
        <v>10.4</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v>379662</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91</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513640</v>
      </c>
      <c r="CS39" s="637"/>
      <c r="CT39" s="637"/>
      <c r="CU39" s="637"/>
      <c r="CV39" s="637"/>
      <c r="CW39" s="637"/>
      <c r="CX39" s="637"/>
      <c r="CY39" s="638"/>
      <c r="CZ39" s="621">
        <v>0.4</v>
      </c>
      <c r="DA39" s="639"/>
      <c r="DB39" s="639"/>
      <c r="DC39" s="640"/>
      <c r="DD39" s="624">
        <v>490629</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2879111</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99</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1195376</v>
      </c>
      <c r="CS40" s="619"/>
      <c r="CT40" s="619"/>
      <c r="CU40" s="619"/>
      <c r="CV40" s="619"/>
      <c r="CW40" s="619"/>
      <c r="CX40" s="619"/>
      <c r="CY40" s="620"/>
      <c r="CZ40" s="621">
        <v>1</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8287033</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299</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9328599</v>
      </c>
      <c r="CS42" s="619"/>
      <c r="CT42" s="619"/>
      <c r="CU42" s="619"/>
      <c r="CV42" s="619"/>
      <c r="CW42" s="619"/>
      <c r="CX42" s="619"/>
      <c r="CY42" s="620"/>
      <c r="CZ42" s="621">
        <v>7.4</v>
      </c>
      <c r="DA42" s="622"/>
      <c r="DB42" s="622"/>
      <c r="DC42" s="623"/>
      <c r="DD42" s="624">
        <v>961046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554155</v>
      </c>
      <c r="CS43" s="637"/>
      <c r="CT43" s="637"/>
      <c r="CU43" s="637"/>
      <c r="CV43" s="637"/>
      <c r="CW43" s="637"/>
      <c r="CX43" s="637"/>
      <c r="CY43" s="638"/>
      <c r="CZ43" s="621">
        <v>0.4</v>
      </c>
      <c r="DA43" s="639"/>
      <c r="DB43" s="639"/>
      <c r="DC43" s="640"/>
      <c r="DD43" s="624">
        <v>518655</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9318884</v>
      </c>
      <c r="CS44" s="619"/>
      <c r="CT44" s="619"/>
      <c r="CU44" s="619"/>
      <c r="CV44" s="619"/>
      <c r="CW44" s="619"/>
      <c r="CX44" s="619"/>
      <c r="CY44" s="620"/>
      <c r="CZ44" s="621">
        <v>7.4</v>
      </c>
      <c r="DA44" s="622"/>
      <c r="DB44" s="622"/>
      <c r="DC44" s="623"/>
      <c r="DD44" s="624">
        <v>961046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3936129</v>
      </c>
      <c r="CS45" s="637"/>
      <c r="CT45" s="637"/>
      <c r="CU45" s="637"/>
      <c r="CV45" s="637"/>
      <c r="CW45" s="637"/>
      <c r="CX45" s="637"/>
      <c r="CY45" s="638"/>
      <c r="CZ45" s="621">
        <v>3.1</v>
      </c>
      <c r="DA45" s="639"/>
      <c r="DB45" s="639"/>
      <c r="DC45" s="640"/>
      <c r="DD45" s="624">
        <v>32182</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5382755</v>
      </c>
      <c r="CS46" s="619"/>
      <c r="CT46" s="619"/>
      <c r="CU46" s="619"/>
      <c r="CV46" s="619"/>
      <c r="CW46" s="619"/>
      <c r="CX46" s="619"/>
      <c r="CY46" s="620"/>
      <c r="CZ46" s="621">
        <v>4.3</v>
      </c>
      <c r="DA46" s="622"/>
      <c r="DB46" s="622"/>
      <c r="DC46" s="623"/>
      <c r="DD46" s="624">
        <v>928864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v>9715</v>
      </c>
      <c r="CS47" s="637"/>
      <c r="CT47" s="637"/>
      <c r="CU47" s="637"/>
      <c r="CV47" s="637"/>
      <c r="CW47" s="637"/>
      <c r="CX47" s="637"/>
      <c r="CY47" s="638"/>
      <c r="CZ47" s="621">
        <v>0</v>
      </c>
      <c r="DA47" s="639"/>
      <c r="DB47" s="639"/>
      <c r="DC47" s="640"/>
      <c r="DD47" s="624" t="s">
        <v>117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125624799</v>
      </c>
      <c r="CS49" s="603"/>
      <c r="CT49" s="603"/>
      <c r="CU49" s="603"/>
      <c r="CV49" s="603"/>
      <c r="CW49" s="603"/>
      <c r="CX49" s="603"/>
      <c r="CY49" s="604"/>
      <c r="CZ49" s="605">
        <v>100</v>
      </c>
      <c r="DA49" s="606"/>
      <c r="DB49" s="606"/>
      <c r="DC49" s="607"/>
      <c r="DD49" s="608">
        <v>82338445</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A108"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7" t="s">
        <v>339</v>
      </c>
      <c r="DK2" s="1138"/>
      <c r="DL2" s="1138"/>
      <c r="DM2" s="1138"/>
      <c r="DN2" s="1138"/>
      <c r="DO2" s="1139"/>
      <c r="DP2" s="200"/>
      <c r="DQ2" s="1137" t="s">
        <v>340</v>
      </c>
      <c r="DR2" s="1138"/>
      <c r="DS2" s="1138"/>
      <c r="DT2" s="1138"/>
      <c r="DU2" s="1138"/>
      <c r="DV2" s="1138"/>
      <c r="DW2" s="1138"/>
      <c r="DX2" s="1138"/>
      <c r="DY2" s="1138"/>
      <c r="DZ2" s="1139"/>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40"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5" t="s">
        <v>357</v>
      </c>
      <c r="DH5" s="1126"/>
      <c r="DI5" s="1126"/>
      <c r="DJ5" s="1126"/>
      <c r="DK5" s="1127"/>
      <c r="DL5" s="1125" t="s">
        <v>358</v>
      </c>
      <c r="DM5" s="1126"/>
      <c r="DN5" s="1126"/>
      <c r="DO5" s="1126"/>
      <c r="DP5" s="1127"/>
      <c r="DQ5" s="1027" t="s">
        <v>359</v>
      </c>
      <c r="DR5" s="1028"/>
      <c r="DS5" s="1028"/>
      <c r="DT5" s="1028"/>
      <c r="DU5" s="1029"/>
      <c r="DV5" s="1027" t="s">
        <v>350</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1"/>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8"/>
      <c r="DH6" s="1129"/>
      <c r="DI6" s="1129"/>
      <c r="DJ6" s="1129"/>
      <c r="DK6" s="1130"/>
      <c r="DL6" s="1128"/>
      <c r="DM6" s="1129"/>
      <c r="DN6" s="1129"/>
      <c r="DO6" s="1129"/>
      <c r="DP6" s="1130"/>
      <c r="DQ6" s="1030"/>
      <c r="DR6" s="1031"/>
      <c r="DS6" s="1031"/>
      <c r="DT6" s="1031"/>
      <c r="DU6" s="1032"/>
      <c r="DV6" s="1030"/>
      <c r="DW6" s="1031"/>
      <c r="DX6" s="1031"/>
      <c r="DY6" s="1031"/>
      <c r="DZ6" s="1044"/>
      <c r="EA6" s="205"/>
    </row>
    <row r="7" spans="1:131" s="206" customFormat="1" ht="26.25" customHeight="1" thickTop="1" x14ac:dyDescent="0.15">
      <c r="A7" s="209">
        <v>1</v>
      </c>
      <c r="B7" s="1076" t="s">
        <v>360</v>
      </c>
      <c r="C7" s="1077"/>
      <c r="D7" s="1077"/>
      <c r="E7" s="1077"/>
      <c r="F7" s="1077"/>
      <c r="G7" s="1077"/>
      <c r="H7" s="1077"/>
      <c r="I7" s="1077"/>
      <c r="J7" s="1077"/>
      <c r="K7" s="1077"/>
      <c r="L7" s="1077"/>
      <c r="M7" s="1077"/>
      <c r="N7" s="1077"/>
      <c r="O7" s="1077"/>
      <c r="P7" s="1078"/>
      <c r="Q7" s="1131">
        <v>127759</v>
      </c>
      <c r="R7" s="1132"/>
      <c r="S7" s="1132"/>
      <c r="T7" s="1132"/>
      <c r="U7" s="1132"/>
      <c r="V7" s="1132">
        <v>125361</v>
      </c>
      <c r="W7" s="1132"/>
      <c r="X7" s="1132"/>
      <c r="Y7" s="1132"/>
      <c r="Z7" s="1132"/>
      <c r="AA7" s="1132">
        <v>2398</v>
      </c>
      <c r="AB7" s="1132"/>
      <c r="AC7" s="1132"/>
      <c r="AD7" s="1132"/>
      <c r="AE7" s="1133"/>
      <c r="AF7" s="1134">
        <v>2305</v>
      </c>
      <c r="AG7" s="1135"/>
      <c r="AH7" s="1135"/>
      <c r="AI7" s="1135"/>
      <c r="AJ7" s="1136"/>
      <c r="AK7" s="1118">
        <v>374</v>
      </c>
      <c r="AL7" s="1119"/>
      <c r="AM7" s="1119"/>
      <c r="AN7" s="1119"/>
      <c r="AO7" s="1119"/>
      <c r="AP7" s="1119">
        <v>207688</v>
      </c>
      <c r="AQ7" s="1119"/>
      <c r="AR7" s="1119"/>
      <c r="AS7" s="1119"/>
      <c r="AT7" s="1119"/>
      <c r="AU7" s="1120"/>
      <c r="AV7" s="1120"/>
      <c r="AW7" s="1120"/>
      <c r="AX7" s="1120"/>
      <c r="AY7" s="1121"/>
      <c r="AZ7" s="203"/>
      <c r="BA7" s="203"/>
      <c r="BB7" s="203"/>
      <c r="BC7" s="203"/>
      <c r="BD7" s="203"/>
      <c r="BE7" s="204"/>
      <c r="BF7" s="204"/>
      <c r="BG7" s="204"/>
      <c r="BH7" s="204"/>
      <c r="BI7" s="204"/>
      <c r="BJ7" s="204"/>
      <c r="BK7" s="204"/>
      <c r="BL7" s="204"/>
      <c r="BM7" s="204"/>
      <c r="BN7" s="204"/>
      <c r="BO7" s="204"/>
      <c r="BP7" s="204"/>
      <c r="BQ7" s="210">
        <v>1</v>
      </c>
      <c r="BR7" s="211"/>
      <c r="BS7" s="1122" t="s">
        <v>551</v>
      </c>
      <c r="BT7" s="1123"/>
      <c r="BU7" s="1123"/>
      <c r="BV7" s="1123"/>
      <c r="BW7" s="1123"/>
      <c r="BX7" s="1123"/>
      <c r="BY7" s="1123"/>
      <c r="BZ7" s="1123"/>
      <c r="CA7" s="1123"/>
      <c r="CB7" s="1123"/>
      <c r="CC7" s="1123"/>
      <c r="CD7" s="1123"/>
      <c r="CE7" s="1123"/>
      <c r="CF7" s="1123"/>
      <c r="CG7" s="1124"/>
      <c r="CH7" s="1115">
        <v>-15</v>
      </c>
      <c r="CI7" s="1116"/>
      <c r="CJ7" s="1116"/>
      <c r="CK7" s="1116"/>
      <c r="CL7" s="1117"/>
      <c r="CM7" s="1115">
        <v>275</v>
      </c>
      <c r="CN7" s="1116"/>
      <c r="CO7" s="1116"/>
      <c r="CP7" s="1116"/>
      <c r="CQ7" s="1117"/>
      <c r="CR7" s="1115">
        <v>10</v>
      </c>
      <c r="CS7" s="1116"/>
      <c r="CT7" s="1116"/>
      <c r="CU7" s="1116"/>
      <c r="CV7" s="1117"/>
      <c r="CW7" s="1115" t="s">
        <v>483</v>
      </c>
      <c r="CX7" s="1116"/>
      <c r="CY7" s="1116"/>
      <c r="CZ7" s="1116"/>
      <c r="DA7" s="1117"/>
      <c r="DB7" s="1115" t="s">
        <v>483</v>
      </c>
      <c r="DC7" s="1116"/>
      <c r="DD7" s="1116"/>
      <c r="DE7" s="1116"/>
      <c r="DF7" s="1117"/>
      <c r="DG7" s="1115" t="s">
        <v>483</v>
      </c>
      <c r="DH7" s="1116"/>
      <c r="DI7" s="1116"/>
      <c r="DJ7" s="1116"/>
      <c r="DK7" s="1117"/>
      <c r="DL7" s="1115" t="s">
        <v>483</v>
      </c>
      <c r="DM7" s="1116"/>
      <c r="DN7" s="1116"/>
      <c r="DO7" s="1116"/>
      <c r="DP7" s="1117"/>
      <c r="DQ7" s="1115" t="s">
        <v>483</v>
      </c>
      <c r="DR7" s="1116"/>
      <c r="DS7" s="1116"/>
      <c r="DT7" s="1116"/>
      <c r="DU7" s="1117"/>
      <c r="DV7" s="1142"/>
      <c r="DW7" s="1143"/>
      <c r="DX7" s="1143"/>
      <c r="DY7" s="1143"/>
      <c r="DZ7" s="1144"/>
      <c r="EA7" s="205"/>
    </row>
    <row r="8" spans="1:131" s="206" customFormat="1" ht="26.25" customHeight="1" x14ac:dyDescent="0.15">
      <c r="A8" s="212">
        <v>2</v>
      </c>
      <c r="B8" s="1063" t="s">
        <v>361</v>
      </c>
      <c r="C8" s="1064"/>
      <c r="D8" s="1064"/>
      <c r="E8" s="1064"/>
      <c r="F8" s="1064"/>
      <c r="G8" s="1064"/>
      <c r="H8" s="1064"/>
      <c r="I8" s="1064"/>
      <c r="J8" s="1064"/>
      <c r="K8" s="1064"/>
      <c r="L8" s="1064"/>
      <c r="M8" s="1064"/>
      <c r="N8" s="1064"/>
      <c r="O8" s="1064"/>
      <c r="P8" s="1065"/>
      <c r="Q8" s="1069">
        <v>18</v>
      </c>
      <c r="R8" s="1070"/>
      <c r="S8" s="1070"/>
      <c r="T8" s="1070"/>
      <c r="U8" s="1070"/>
      <c r="V8" s="1070">
        <v>570</v>
      </c>
      <c r="W8" s="1070"/>
      <c r="X8" s="1070"/>
      <c r="Y8" s="1070"/>
      <c r="Z8" s="1070"/>
      <c r="AA8" s="1071">
        <v>-553</v>
      </c>
      <c r="AB8" s="1046"/>
      <c r="AC8" s="1046"/>
      <c r="AD8" s="1046"/>
      <c r="AE8" s="1047"/>
      <c r="AF8" s="1045">
        <v>-553</v>
      </c>
      <c r="AG8" s="1046"/>
      <c r="AH8" s="1046"/>
      <c r="AI8" s="1046"/>
      <c r="AJ8" s="1047"/>
      <c r="AK8" s="1114" t="s">
        <v>557</v>
      </c>
      <c r="AL8" s="1016"/>
      <c r="AM8" s="1016"/>
      <c r="AN8" s="1016"/>
      <c r="AO8" s="1112"/>
      <c r="AP8" s="1113">
        <v>20</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552</v>
      </c>
      <c r="BT8" s="1041"/>
      <c r="BU8" s="1041"/>
      <c r="BV8" s="1041"/>
      <c r="BW8" s="1041"/>
      <c r="BX8" s="1041"/>
      <c r="BY8" s="1041"/>
      <c r="BZ8" s="1041"/>
      <c r="CA8" s="1041"/>
      <c r="CB8" s="1041"/>
      <c r="CC8" s="1041"/>
      <c r="CD8" s="1041"/>
      <c r="CE8" s="1041"/>
      <c r="CF8" s="1041"/>
      <c r="CG8" s="1042"/>
      <c r="CH8" s="1015">
        <v>-5</v>
      </c>
      <c r="CI8" s="1016"/>
      <c r="CJ8" s="1016"/>
      <c r="CK8" s="1016"/>
      <c r="CL8" s="1017"/>
      <c r="CM8" s="1015">
        <v>115</v>
      </c>
      <c r="CN8" s="1016"/>
      <c r="CO8" s="1016"/>
      <c r="CP8" s="1016"/>
      <c r="CQ8" s="1017"/>
      <c r="CR8" s="1015">
        <v>100</v>
      </c>
      <c r="CS8" s="1016"/>
      <c r="CT8" s="1016"/>
      <c r="CU8" s="1016"/>
      <c r="CV8" s="1017"/>
      <c r="CW8" s="1015" t="s">
        <v>483</v>
      </c>
      <c r="CX8" s="1016"/>
      <c r="CY8" s="1016"/>
      <c r="CZ8" s="1016"/>
      <c r="DA8" s="1017"/>
      <c r="DB8" s="1015" t="s">
        <v>483</v>
      </c>
      <c r="DC8" s="1016"/>
      <c r="DD8" s="1016"/>
      <c r="DE8" s="1016"/>
      <c r="DF8" s="1017"/>
      <c r="DG8" s="1015" t="s">
        <v>483</v>
      </c>
      <c r="DH8" s="1016"/>
      <c r="DI8" s="1016"/>
      <c r="DJ8" s="1016"/>
      <c r="DK8" s="1017"/>
      <c r="DL8" s="1015" t="s">
        <v>483</v>
      </c>
      <c r="DM8" s="1016"/>
      <c r="DN8" s="1016"/>
      <c r="DO8" s="1016"/>
      <c r="DP8" s="1017"/>
      <c r="DQ8" s="1015" t="s">
        <v>483</v>
      </c>
      <c r="DR8" s="1016"/>
      <c r="DS8" s="1016"/>
      <c r="DT8" s="1016"/>
      <c r="DU8" s="1017"/>
      <c r="DV8" s="1018"/>
      <c r="DW8" s="1019"/>
      <c r="DX8" s="1019"/>
      <c r="DY8" s="1019"/>
      <c r="DZ8" s="1020"/>
      <c r="EA8" s="205"/>
    </row>
    <row r="9" spans="1:131" s="206" customFormat="1" ht="26.25" customHeight="1" x14ac:dyDescent="0.15">
      <c r="A9" s="212">
        <v>3</v>
      </c>
      <c r="B9" s="1063" t="s">
        <v>362</v>
      </c>
      <c r="C9" s="1064"/>
      <c r="D9" s="1064"/>
      <c r="E9" s="1064"/>
      <c r="F9" s="1064"/>
      <c r="G9" s="1064"/>
      <c r="H9" s="1064"/>
      <c r="I9" s="1064"/>
      <c r="J9" s="1064"/>
      <c r="K9" s="1064"/>
      <c r="L9" s="1064"/>
      <c r="M9" s="1064"/>
      <c r="N9" s="1064"/>
      <c r="O9" s="1064"/>
      <c r="P9" s="1065"/>
      <c r="Q9" s="1069">
        <v>1247</v>
      </c>
      <c r="R9" s="1070"/>
      <c r="S9" s="1070"/>
      <c r="T9" s="1070"/>
      <c r="U9" s="1070"/>
      <c r="V9" s="1070">
        <v>1247</v>
      </c>
      <c r="W9" s="1070"/>
      <c r="X9" s="1070"/>
      <c r="Y9" s="1070"/>
      <c r="Z9" s="1070"/>
      <c r="AA9" s="1071">
        <v>0</v>
      </c>
      <c r="AB9" s="1046"/>
      <c r="AC9" s="1046"/>
      <c r="AD9" s="1046"/>
      <c r="AE9" s="1047"/>
      <c r="AF9" s="1045" t="s">
        <v>108</v>
      </c>
      <c r="AG9" s="1046"/>
      <c r="AH9" s="1046"/>
      <c r="AI9" s="1046"/>
      <c r="AJ9" s="1047"/>
      <c r="AK9" s="1112">
        <v>970</v>
      </c>
      <c r="AL9" s="1113"/>
      <c r="AM9" s="1113"/>
      <c r="AN9" s="1113"/>
      <c r="AO9" s="1113"/>
      <c r="AP9" s="1113">
        <v>4937</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553</v>
      </c>
      <c r="BT9" s="1041"/>
      <c r="BU9" s="1041"/>
      <c r="BV9" s="1041"/>
      <c r="BW9" s="1041"/>
      <c r="BX9" s="1041"/>
      <c r="BY9" s="1041"/>
      <c r="BZ9" s="1041"/>
      <c r="CA9" s="1041"/>
      <c r="CB9" s="1041"/>
      <c r="CC9" s="1041"/>
      <c r="CD9" s="1041"/>
      <c r="CE9" s="1041"/>
      <c r="CF9" s="1041"/>
      <c r="CG9" s="1042"/>
      <c r="CH9" s="1015">
        <v>3</v>
      </c>
      <c r="CI9" s="1016"/>
      <c r="CJ9" s="1016"/>
      <c r="CK9" s="1016"/>
      <c r="CL9" s="1017"/>
      <c r="CM9" s="1015">
        <v>53</v>
      </c>
      <c r="CN9" s="1016"/>
      <c r="CO9" s="1016"/>
      <c r="CP9" s="1016"/>
      <c r="CQ9" s="1017"/>
      <c r="CR9" s="1015">
        <v>50</v>
      </c>
      <c r="CS9" s="1016"/>
      <c r="CT9" s="1016"/>
      <c r="CU9" s="1016"/>
      <c r="CV9" s="1017"/>
      <c r="CW9" s="1015" t="s">
        <v>483</v>
      </c>
      <c r="CX9" s="1016"/>
      <c r="CY9" s="1016"/>
      <c r="CZ9" s="1016"/>
      <c r="DA9" s="1017"/>
      <c r="DB9" s="1015" t="s">
        <v>483</v>
      </c>
      <c r="DC9" s="1016"/>
      <c r="DD9" s="1016"/>
      <c r="DE9" s="1016"/>
      <c r="DF9" s="1017"/>
      <c r="DG9" s="1015" t="s">
        <v>483</v>
      </c>
      <c r="DH9" s="1016"/>
      <c r="DI9" s="1016"/>
      <c r="DJ9" s="1016"/>
      <c r="DK9" s="1017"/>
      <c r="DL9" s="1015" t="s">
        <v>483</v>
      </c>
      <c r="DM9" s="1016"/>
      <c r="DN9" s="1016"/>
      <c r="DO9" s="1016"/>
      <c r="DP9" s="1017"/>
      <c r="DQ9" s="1015" t="s">
        <v>483</v>
      </c>
      <c r="DR9" s="1016"/>
      <c r="DS9" s="1016"/>
      <c r="DT9" s="1016"/>
      <c r="DU9" s="1017"/>
      <c r="DV9" s="1018"/>
      <c r="DW9" s="1019"/>
      <c r="DX9" s="1019"/>
      <c r="DY9" s="1019"/>
      <c r="DZ9" s="1020"/>
      <c r="EA9" s="205"/>
    </row>
    <row r="10" spans="1:131" s="206" customFormat="1" ht="26.25" customHeight="1" x14ac:dyDescent="0.15">
      <c r="A10" s="212">
        <v>4</v>
      </c>
      <c r="B10" s="1063" t="s">
        <v>363</v>
      </c>
      <c r="C10" s="1064"/>
      <c r="D10" s="1064"/>
      <c r="E10" s="1064"/>
      <c r="F10" s="1064"/>
      <c r="G10" s="1064"/>
      <c r="H10" s="1064"/>
      <c r="I10" s="1064"/>
      <c r="J10" s="1064"/>
      <c r="K10" s="1064"/>
      <c r="L10" s="1064"/>
      <c r="M10" s="1064"/>
      <c r="N10" s="1064"/>
      <c r="O10" s="1064"/>
      <c r="P10" s="1065"/>
      <c r="Q10" s="1069">
        <v>284</v>
      </c>
      <c r="R10" s="1070"/>
      <c r="S10" s="1070"/>
      <c r="T10" s="1070"/>
      <c r="U10" s="1070"/>
      <c r="V10" s="1070">
        <v>284</v>
      </c>
      <c r="W10" s="1070"/>
      <c r="X10" s="1070"/>
      <c r="Y10" s="1070"/>
      <c r="Z10" s="1070"/>
      <c r="AA10" s="1071" t="s">
        <v>557</v>
      </c>
      <c r="AB10" s="1046"/>
      <c r="AC10" s="1046"/>
      <c r="AD10" s="1046"/>
      <c r="AE10" s="1047"/>
      <c r="AF10" s="1045" t="s">
        <v>108</v>
      </c>
      <c r="AG10" s="1046"/>
      <c r="AH10" s="1046"/>
      <c r="AI10" s="1046"/>
      <c r="AJ10" s="1047"/>
      <c r="AK10" s="1112">
        <v>284</v>
      </c>
      <c r="AL10" s="1113"/>
      <c r="AM10" s="1113"/>
      <c r="AN10" s="1113"/>
      <c r="AO10" s="1113"/>
      <c r="AP10" s="1113">
        <v>835</v>
      </c>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554</v>
      </c>
      <c r="BT10" s="1041"/>
      <c r="BU10" s="1041"/>
      <c r="BV10" s="1041"/>
      <c r="BW10" s="1041"/>
      <c r="BX10" s="1041"/>
      <c r="BY10" s="1041"/>
      <c r="BZ10" s="1041"/>
      <c r="CA10" s="1041"/>
      <c r="CB10" s="1041"/>
      <c r="CC10" s="1041"/>
      <c r="CD10" s="1041"/>
      <c r="CE10" s="1041"/>
      <c r="CF10" s="1041"/>
      <c r="CG10" s="1042"/>
      <c r="CH10" s="1015">
        <v>68</v>
      </c>
      <c r="CI10" s="1016"/>
      <c r="CJ10" s="1016"/>
      <c r="CK10" s="1016"/>
      <c r="CL10" s="1017"/>
      <c r="CM10" s="1015">
        <v>233</v>
      </c>
      <c r="CN10" s="1016"/>
      <c r="CO10" s="1016"/>
      <c r="CP10" s="1016"/>
      <c r="CQ10" s="1017"/>
      <c r="CR10" s="1015">
        <v>50</v>
      </c>
      <c r="CS10" s="1016"/>
      <c r="CT10" s="1016"/>
      <c r="CU10" s="1016"/>
      <c r="CV10" s="1017"/>
      <c r="CW10" s="1015">
        <v>139</v>
      </c>
      <c r="CX10" s="1016"/>
      <c r="CY10" s="1016"/>
      <c r="CZ10" s="1016"/>
      <c r="DA10" s="1017"/>
      <c r="DB10" s="1015" t="s">
        <v>483</v>
      </c>
      <c r="DC10" s="1016"/>
      <c r="DD10" s="1016"/>
      <c r="DE10" s="1016"/>
      <c r="DF10" s="1017"/>
      <c r="DG10" s="1015" t="s">
        <v>483</v>
      </c>
      <c r="DH10" s="1016"/>
      <c r="DI10" s="1016"/>
      <c r="DJ10" s="1016"/>
      <c r="DK10" s="1017"/>
      <c r="DL10" s="1015" t="s">
        <v>483</v>
      </c>
      <c r="DM10" s="1016"/>
      <c r="DN10" s="1016"/>
      <c r="DO10" s="1016"/>
      <c r="DP10" s="1017"/>
      <c r="DQ10" s="1015" t="s">
        <v>483</v>
      </c>
      <c r="DR10" s="1016"/>
      <c r="DS10" s="1016"/>
      <c r="DT10" s="1016"/>
      <c r="DU10" s="1017"/>
      <c r="DV10" s="1018"/>
      <c r="DW10" s="1019"/>
      <c r="DX10" s="1019"/>
      <c r="DY10" s="1019"/>
      <c r="DZ10" s="1020"/>
      <c r="EA10" s="205"/>
    </row>
    <row r="11" spans="1:131" s="206" customFormat="1" ht="26.25" customHeight="1" x14ac:dyDescent="0.15">
      <c r="A11" s="212">
        <v>5</v>
      </c>
      <c r="B11" s="1063" t="s">
        <v>364</v>
      </c>
      <c r="C11" s="1064"/>
      <c r="D11" s="1064"/>
      <c r="E11" s="1064"/>
      <c r="F11" s="1064"/>
      <c r="G11" s="1064"/>
      <c r="H11" s="1064"/>
      <c r="I11" s="1064"/>
      <c r="J11" s="1064"/>
      <c r="K11" s="1064"/>
      <c r="L11" s="1064"/>
      <c r="M11" s="1064"/>
      <c r="N11" s="1064"/>
      <c r="O11" s="1064"/>
      <c r="P11" s="1065"/>
      <c r="Q11" s="1069">
        <v>328</v>
      </c>
      <c r="R11" s="1070"/>
      <c r="S11" s="1070"/>
      <c r="T11" s="1070"/>
      <c r="U11" s="1070"/>
      <c r="V11" s="1070">
        <v>328</v>
      </c>
      <c r="W11" s="1070"/>
      <c r="X11" s="1070"/>
      <c r="Y11" s="1070"/>
      <c r="Z11" s="1070"/>
      <c r="AA11" s="1071" t="s">
        <v>557</v>
      </c>
      <c r="AB11" s="1046"/>
      <c r="AC11" s="1046"/>
      <c r="AD11" s="1046"/>
      <c r="AE11" s="1047"/>
      <c r="AF11" s="1045" t="s">
        <v>108</v>
      </c>
      <c r="AG11" s="1046"/>
      <c r="AH11" s="1046"/>
      <c r="AI11" s="1046"/>
      <c r="AJ11" s="1047"/>
      <c r="AK11" s="1112">
        <v>328</v>
      </c>
      <c r="AL11" s="1113"/>
      <c r="AM11" s="1113"/>
      <c r="AN11" s="1113"/>
      <c r="AO11" s="1113"/>
      <c r="AP11" s="1113">
        <v>611</v>
      </c>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t="s">
        <v>555</v>
      </c>
      <c r="BT11" s="1041"/>
      <c r="BU11" s="1041"/>
      <c r="BV11" s="1041"/>
      <c r="BW11" s="1041"/>
      <c r="BX11" s="1041"/>
      <c r="BY11" s="1041"/>
      <c r="BZ11" s="1041"/>
      <c r="CA11" s="1041"/>
      <c r="CB11" s="1041"/>
      <c r="CC11" s="1041"/>
      <c r="CD11" s="1041"/>
      <c r="CE11" s="1041"/>
      <c r="CF11" s="1041"/>
      <c r="CG11" s="1042"/>
      <c r="CH11" s="1015">
        <v>-4</v>
      </c>
      <c r="CI11" s="1016"/>
      <c r="CJ11" s="1016"/>
      <c r="CK11" s="1016"/>
      <c r="CL11" s="1017"/>
      <c r="CM11" s="1015">
        <v>11</v>
      </c>
      <c r="CN11" s="1016"/>
      <c r="CO11" s="1016"/>
      <c r="CP11" s="1016"/>
      <c r="CQ11" s="1017"/>
      <c r="CR11" s="1015">
        <v>6</v>
      </c>
      <c r="CS11" s="1016"/>
      <c r="CT11" s="1016"/>
      <c r="CU11" s="1016"/>
      <c r="CV11" s="1017"/>
      <c r="CW11" s="1015" t="s">
        <v>483</v>
      </c>
      <c r="CX11" s="1016"/>
      <c r="CY11" s="1016"/>
      <c r="CZ11" s="1016"/>
      <c r="DA11" s="1017"/>
      <c r="DB11" s="1015" t="s">
        <v>483</v>
      </c>
      <c r="DC11" s="1016"/>
      <c r="DD11" s="1016"/>
      <c r="DE11" s="1016"/>
      <c r="DF11" s="1017"/>
      <c r="DG11" s="1015" t="s">
        <v>483</v>
      </c>
      <c r="DH11" s="1016"/>
      <c r="DI11" s="1016"/>
      <c r="DJ11" s="1016"/>
      <c r="DK11" s="1017"/>
      <c r="DL11" s="1015" t="s">
        <v>483</v>
      </c>
      <c r="DM11" s="1016"/>
      <c r="DN11" s="1016"/>
      <c r="DO11" s="1016"/>
      <c r="DP11" s="1017"/>
      <c r="DQ11" s="1015" t="s">
        <v>483</v>
      </c>
      <c r="DR11" s="1016"/>
      <c r="DS11" s="1016"/>
      <c r="DT11" s="1016"/>
      <c r="DU11" s="1017"/>
      <c r="DV11" s="1018"/>
      <c r="DW11" s="1019"/>
      <c r="DX11" s="1019"/>
      <c r="DY11" s="1019"/>
      <c r="DZ11" s="1020"/>
      <c r="EA11" s="205"/>
    </row>
    <row r="12" spans="1:131" s="206" customFormat="1" ht="26.25" customHeight="1" x14ac:dyDescent="0.15">
      <c r="A12" s="212">
        <v>6</v>
      </c>
      <c r="B12" s="1063" t="s">
        <v>365</v>
      </c>
      <c r="C12" s="1064"/>
      <c r="D12" s="1064"/>
      <c r="E12" s="1064"/>
      <c r="F12" s="1064"/>
      <c r="G12" s="1064"/>
      <c r="H12" s="1064"/>
      <c r="I12" s="1064"/>
      <c r="J12" s="1064"/>
      <c r="K12" s="1064"/>
      <c r="L12" s="1064"/>
      <c r="M12" s="1064"/>
      <c r="N12" s="1064"/>
      <c r="O12" s="1064"/>
      <c r="P12" s="1065"/>
      <c r="Q12" s="1069">
        <v>54</v>
      </c>
      <c r="R12" s="1070"/>
      <c r="S12" s="1070"/>
      <c r="T12" s="1070"/>
      <c r="U12" s="1070"/>
      <c r="V12" s="1070">
        <v>23</v>
      </c>
      <c r="W12" s="1070"/>
      <c r="X12" s="1070"/>
      <c r="Y12" s="1070"/>
      <c r="Z12" s="1070"/>
      <c r="AA12" s="1071">
        <v>31</v>
      </c>
      <c r="AB12" s="1046"/>
      <c r="AC12" s="1046"/>
      <c r="AD12" s="1046"/>
      <c r="AE12" s="1047"/>
      <c r="AF12" s="1045" t="s">
        <v>108</v>
      </c>
      <c r="AG12" s="1046"/>
      <c r="AH12" s="1046"/>
      <c r="AI12" s="1046"/>
      <c r="AJ12" s="1047"/>
      <c r="AK12" s="1112">
        <v>1</v>
      </c>
      <c r="AL12" s="1113"/>
      <c r="AM12" s="1113"/>
      <c r="AN12" s="1113"/>
      <c r="AO12" s="1113"/>
      <c r="AP12" s="1113">
        <v>157</v>
      </c>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366</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367</v>
      </c>
      <c r="B23" s="970" t="s">
        <v>368</v>
      </c>
      <c r="C23" s="971"/>
      <c r="D23" s="971"/>
      <c r="E23" s="971"/>
      <c r="F23" s="971"/>
      <c r="G23" s="971"/>
      <c r="H23" s="971"/>
      <c r="I23" s="971"/>
      <c r="J23" s="971"/>
      <c r="K23" s="971"/>
      <c r="L23" s="971"/>
      <c r="M23" s="971"/>
      <c r="N23" s="971"/>
      <c r="O23" s="971"/>
      <c r="P23" s="972"/>
      <c r="Q23" s="1094">
        <v>129690</v>
      </c>
      <c r="R23" s="1095"/>
      <c r="S23" s="1095"/>
      <c r="T23" s="1095"/>
      <c r="U23" s="1095"/>
      <c r="V23" s="1095">
        <v>127814</v>
      </c>
      <c r="W23" s="1095"/>
      <c r="X23" s="1095"/>
      <c r="Y23" s="1095"/>
      <c r="Z23" s="1095"/>
      <c r="AA23" s="1095">
        <v>1877</v>
      </c>
      <c r="AB23" s="1095"/>
      <c r="AC23" s="1095"/>
      <c r="AD23" s="1095"/>
      <c r="AE23" s="1096"/>
      <c r="AF23" s="1097">
        <v>1752</v>
      </c>
      <c r="AG23" s="1095"/>
      <c r="AH23" s="1095"/>
      <c r="AI23" s="1095"/>
      <c r="AJ23" s="1098"/>
      <c r="AK23" s="1099"/>
      <c r="AL23" s="1100"/>
      <c r="AM23" s="1100"/>
      <c r="AN23" s="1100"/>
      <c r="AO23" s="1100"/>
      <c r="AP23" s="1095">
        <v>214248</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369</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370</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343</v>
      </c>
      <c r="B26" s="1022"/>
      <c r="C26" s="1022"/>
      <c r="D26" s="1022"/>
      <c r="E26" s="1022"/>
      <c r="F26" s="1022"/>
      <c r="G26" s="1022"/>
      <c r="H26" s="1022"/>
      <c r="I26" s="1022"/>
      <c r="J26" s="1022"/>
      <c r="K26" s="1022"/>
      <c r="L26" s="1022"/>
      <c r="M26" s="1022"/>
      <c r="N26" s="1022"/>
      <c r="O26" s="1022"/>
      <c r="P26" s="1023"/>
      <c r="Q26" s="1027" t="s">
        <v>371</v>
      </c>
      <c r="R26" s="1028"/>
      <c r="S26" s="1028"/>
      <c r="T26" s="1028"/>
      <c r="U26" s="1029"/>
      <c r="V26" s="1027" t="s">
        <v>372</v>
      </c>
      <c r="W26" s="1028"/>
      <c r="X26" s="1028"/>
      <c r="Y26" s="1028"/>
      <c r="Z26" s="1029"/>
      <c r="AA26" s="1027" t="s">
        <v>373</v>
      </c>
      <c r="AB26" s="1028"/>
      <c r="AC26" s="1028"/>
      <c r="AD26" s="1028"/>
      <c r="AE26" s="1028"/>
      <c r="AF26" s="1085" t="s">
        <v>374</v>
      </c>
      <c r="AG26" s="1034"/>
      <c r="AH26" s="1034"/>
      <c r="AI26" s="1034"/>
      <c r="AJ26" s="1086"/>
      <c r="AK26" s="1028" t="s">
        <v>375</v>
      </c>
      <c r="AL26" s="1028"/>
      <c r="AM26" s="1028"/>
      <c r="AN26" s="1028"/>
      <c r="AO26" s="1029"/>
      <c r="AP26" s="1027" t="s">
        <v>376</v>
      </c>
      <c r="AQ26" s="1028"/>
      <c r="AR26" s="1028"/>
      <c r="AS26" s="1028"/>
      <c r="AT26" s="1029"/>
      <c r="AU26" s="1027" t="s">
        <v>377</v>
      </c>
      <c r="AV26" s="1028"/>
      <c r="AW26" s="1028"/>
      <c r="AX26" s="1028"/>
      <c r="AY26" s="1029"/>
      <c r="AZ26" s="1027" t="s">
        <v>378</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379</v>
      </c>
      <c r="C28" s="1077"/>
      <c r="D28" s="1077"/>
      <c r="E28" s="1077"/>
      <c r="F28" s="1077"/>
      <c r="G28" s="1077"/>
      <c r="H28" s="1077"/>
      <c r="I28" s="1077"/>
      <c r="J28" s="1077"/>
      <c r="K28" s="1077"/>
      <c r="L28" s="1077"/>
      <c r="M28" s="1077"/>
      <c r="N28" s="1077"/>
      <c r="O28" s="1077"/>
      <c r="P28" s="1078"/>
      <c r="Q28" s="1079">
        <v>42778</v>
      </c>
      <c r="R28" s="1080"/>
      <c r="S28" s="1080"/>
      <c r="T28" s="1080"/>
      <c r="U28" s="1080"/>
      <c r="V28" s="1080">
        <v>42722</v>
      </c>
      <c r="W28" s="1080"/>
      <c r="X28" s="1080"/>
      <c r="Y28" s="1080"/>
      <c r="Z28" s="1080"/>
      <c r="AA28" s="1080">
        <v>56</v>
      </c>
      <c r="AB28" s="1080"/>
      <c r="AC28" s="1080"/>
      <c r="AD28" s="1080"/>
      <c r="AE28" s="1081"/>
      <c r="AF28" s="1082">
        <v>56</v>
      </c>
      <c r="AG28" s="1080"/>
      <c r="AH28" s="1080"/>
      <c r="AI28" s="1080"/>
      <c r="AJ28" s="1083"/>
      <c r="AK28" s="1084">
        <v>3253</v>
      </c>
      <c r="AL28" s="1072"/>
      <c r="AM28" s="1072"/>
      <c r="AN28" s="1072"/>
      <c r="AO28" s="1072"/>
      <c r="AP28" s="1072" t="s">
        <v>550</v>
      </c>
      <c r="AQ28" s="1072"/>
      <c r="AR28" s="1072"/>
      <c r="AS28" s="1072"/>
      <c r="AT28" s="1072"/>
      <c r="AU28" s="1072" t="s">
        <v>556</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380</v>
      </c>
      <c r="C29" s="1064"/>
      <c r="D29" s="1064"/>
      <c r="E29" s="1064"/>
      <c r="F29" s="1064"/>
      <c r="G29" s="1064"/>
      <c r="H29" s="1064"/>
      <c r="I29" s="1064"/>
      <c r="J29" s="1064"/>
      <c r="K29" s="1064"/>
      <c r="L29" s="1064"/>
      <c r="M29" s="1064"/>
      <c r="N29" s="1064"/>
      <c r="O29" s="1064"/>
      <c r="P29" s="1065"/>
      <c r="Q29" s="1069">
        <v>26712</v>
      </c>
      <c r="R29" s="1070"/>
      <c r="S29" s="1070"/>
      <c r="T29" s="1070"/>
      <c r="U29" s="1070"/>
      <c r="V29" s="1070">
        <v>26693</v>
      </c>
      <c r="W29" s="1070"/>
      <c r="X29" s="1070"/>
      <c r="Y29" s="1070"/>
      <c r="Z29" s="1070"/>
      <c r="AA29" s="1070">
        <v>19</v>
      </c>
      <c r="AB29" s="1070"/>
      <c r="AC29" s="1070"/>
      <c r="AD29" s="1070"/>
      <c r="AE29" s="1071"/>
      <c r="AF29" s="1045">
        <v>19</v>
      </c>
      <c r="AG29" s="1046"/>
      <c r="AH29" s="1046"/>
      <c r="AI29" s="1046"/>
      <c r="AJ29" s="1047"/>
      <c r="AK29" s="1006">
        <v>3948</v>
      </c>
      <c r="AL29" s="997"/>
      <c r="AM29" s="997"/>
      <c r="AN29" s="997"/>
      <c r="AO29" s="997"/>
      <c r="AP29" s="997" t="s">
        <v>550</v>
      </c>
      <c r="AQ29" s="997"/>
      <c r="AR29" s="997"/>
      <c r="AS29" s="997"/>
      <c r="AT29" s="997"/>
      <c r="AU29" s="997" t="s">
        <v>558</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381</v>
      </c>
      <c r="C30" s="1064"/>
      <c r="D30" s="1064"/>
      <c r="E30" s="1064"/>
      <c r="F30" s="1064"/>
      <c r="G30" s="1064"/>
      <c r="H30" s="1064"/>
      <c r="I30" s="1064"/>
      <c r="J30" s="1064"/>
      <c r="K30" s="1064"/>
      <c r="L30" s="1064"/>
      <c r="M30" s="1064"/>
      <c r="N30" s="1064"/>
      <c r="O30" s="1064"/>
      <c r="P30" s="1065"/>
      <c r="Q30" s="1069">
        <v>310</v>
      </c>
      <c r="R30" s="1070"/>
      <c r="S30" s="1070"/>
      <c r="T30" s="1070"/>
      <c r="U30" s="1070"/>
      <c r="V30" s="1070">
        <v>310</v>
      </c>
      <c r="W30" s="1070"/>
      <c r="X30" s="1070"/>
      <c r="Y30" s="1070"/>
      <c r="Z30" s="1070"/>
      <c r="AA30" s="1070">
        <v>0</v>
      </c>
      <c r="AB30" s="1070"/>
      <c r="AC30" s="1070"/>
      <c r="AD30" s="1070"/>
      <c r="AE30" s="1071"/>
      <c r="AF30" s="1045" t="s">
        <v>108</v>
      </c>
      <c r="AG30" s="1046"/>
      <c r="AH30" s="1046"/>
      <c r="AI30" s="1046"/>
      <c r="AJ30" s="1047"/>
      <c r="AK30" s="1006">
        <v>211</v>
      </c>
      <c r="AL30" s="997"/>
      <c r="AM30" s="997"/>
      <c r="AN30" s="997"/>
      <c r="AO30" s="997"/>
      <c r="AP30" s="997">
        <v>248</v>
      </c>
      <c r="AQ30" s="997"/>
      <c r="AR30" s="997"/>
      <c r="AS30" s="997"/>
      <c r="AT30" s="997"/>
      <c r="AU30" s="997">
        <v>171</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382</v>
      </c>
      <c r="C31" s="1064"/>
      <c r="D31" s="1064"/>
      <c r="E31" s="1064"/>
      <c r="F31" s="1064"/>
      <c r="G31" s="1064"/>
      <c r="H31" s="1064"/>
      <c r="I31" s="1064"/>
      <c r="J31" s="1064"/>
      <c r="K31" s="1064"/>
      <c r="L31" s="1064"/>
      <c r="M31" s="1064"/>
      <c r="N31" s="1064"/>
      <c r="O31" s="1064"/>
      <c r="P31" s="1065"/>
      <c r="Q31" s="1069">
        <v>5159</v>
      </c>
      <c r="R31" s="1070"/>
      <c r="S31" s="1070"/>
      <c r="T31" s="1070"/>
      <c r="U31" s="1070"/>
      <c r="V31" s="1070">
        <v>5141</v>
      </c>
      <c r="W31" s="1070"/>
      <c r="X31" s="1070"/>
      <c r="Y31" s="1070"/>
      <c r="Z31" s="1070"/>
      <c r="AA31" s="1070">
        <v>19</v>
      </c>
      <c r="AB31" s="1070"/>
      <c r="AC31" s="1070"/>
      <c r="AD31" s="1070"/>
      <c r="AE31" s="1071"/>
      <c r="AF31" s="1045">
        <v>19</v>
      </c>
      <c r="AG31" s="1046"/>
      <c r="AH31" s="1046"/>
      <c r="AI31" s="1046"/>
      <c r="AJ31" s="1047"/>
      <c r="AK31" s="1006">
        <v>866</v>
      </c>
      <c r="AL31" s="997"/>
      <c r="AM31" s="997"/>
      <c r="AN31" s="997"/>
      <c r="AO31" s="997"/>
      <c r="AP31" s="997" t="s">
        <v>550</v>
      </c>
      <c r="AQ31" s="997"/>
      <c r="AR31" s="997"/>
      <c r="AS31" s="997"/>
      <c r="AT31" s="997"/>
      <c r="AU31" s="997" t="s">
        <v>556</v>
      </c>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383</v>
      </c>
      <c r="C32" s="1064"/>
      <c r="D32" s="1064"/>
      <c r="E32" s="1064"/>
      <c r="F32" s="1064"/>
      <c r="G32" s="1064"/>
      <c r="H32" s="1064"/>
      <c r="I32" s="1064"/>
      <c r="J32" s="1064"/>
      <c r="K32" s="1064"/>
      <c r="L32" s="1064"/>
      <c r="M32" s="1064"/>
      <c r="N32" s="1064"/>
      <c r="O32" s="1064"/>
      <c r="P32" s="1065"/>
      <c r="Q32" s="1069">
        <v>8430</v>
      </c>
      <c r="R32" s="1070"/>
      <c r="S32" s="1070"/>
      <c r="T32" s="1070"/>
      <c r="U32" s="1070"/>
      <c r="V32" s="1070">
        <v>7017</v>
      </c>
      <c r="W32" s="1070"/>
      <c r="X32" s="1070"/>
      <c r="Y32" s="1070"/>
      <c r="Z32" s="1070"/>
      <c r="AA32" s="1070">
        <v>1412</v>
      </c>
      <c r="AB32" s="1070"/>
      <c r="AC32" s="1070"/>
      <c r="AD32" s="1070"/>
      <c r="AE32" s="1071"/>
      <c r="AF32" s="1045">
        <v>2670</v>
      </c>
      <c r="AG32" s="1046"/>
      <c r="AH32" s="1046"/>
      <c r="AI32" s="1046"/>
      <c r="AJ32" s="1047"/>
      <c r="AK32" s="1006">
        <v>386</v>
      </c>
      <c r="AL32" s="997"/>
      <c r="AM32" s="997"/>
      <c r="AN32" s="997"/>
      <c r="AO32" s="997"/>
      <c r="AP32" s="997">
        <v>12679</v>
      </c>
      <c r="AQ32" s="997"/>
      <c r="AR32" s="997"/>
      <c r="AS32" s="997"/>
      <c r="AT32" s="997"/>
      <c r="AU32" s="997">
        <v>3753</v>
      </c>
      <c r="AV32" s="997"/>
      <c r="AW32" s="997"/>
      <c r="AX32" s="997"/>
      <c r="AY32" s="997"/>
      <c r="AZ32" s="1068" t="s">
        <v>557</v>
      </c>
      <c r="BA32" s="1068"/>
      <c r="BB32" s="1068"/>
      <c r="BC32" s="1068"/>
      <c r="BD32" s="1068"/>
      <c r="BE32" s="1058" t="s">
        <v>384</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385</v>
      </c>
      <c r="C33" s="1064"/>
      <c r="D33" s="1064"/>
      <c r="E33" s="1064"/>
      <c r="F33" s="1064"/>
      <c r="G33" s="1064"/>
      <c r="H33" s="1064"/>
      <c r="I33" s="1064"/>
      <c r="J33" s="1064"/>
      <c r="K33" s="1064"/>
      <c r="L33" s="1064"/>
      <c r="M33" s="1064"/>
      <c r="N33" s="1064"/>
      <c r="O33" s="1064"/>
      <c r="P33" s="1065"/>
      <c r="Q33" s="1069">
        <v>419</v>
      </c>
      <c r="R33" s="1070"/>
      <c r="S33" s="1070"/>
      <c r="T33" s="1070"/>
      <c r="U33" s="1070"/>
      <c r="V33" s="1070">
        <v>456</v>
      </c>
      <c r="W33" s="1070"/>
      <c r="X33" s="1070"/>
      <c r="Y33" s="1070"/>
      <c r="Z33" s="1070"/>
      <c r="AA33" s="1070">
        <f>Q33-V33</f>
        <v>-37</v>
      </c>
      <c r="AB33" s="1070"/>
      <c r="AC33" s="1070"/>
      <c r="AD33" s="1070"/>
      <c r="AE33" s="1071"/>
      <c r="AF33" s="1045">
        <v>24</v>
      </c>
      <c r="AG33" s="1046"/>
      <c r="AH33" s="1046"/>
      <c r="AI33" s="1046"/>
      <c r="AJ33" s="1047"/>
      <c r="AK33" s="1006">
        <v>260</v>
      </c>
      <c r="AL33" s="997"/>
      <c r="AM33" s="997"/>
      <c r="AN33" s="997"/>
      <c r="AO33" s="997"/>
      <c r="AP33" s="997">
        <v>2868</v>
      </c>
      <c r="AQ33" s="997"/>
      <c r="AR33" s="997"/>
      <c r="AS33" s="997"/>
      <c r="AT33" s="997"/>
      <c r="AU33" s="997">
        <v>1756</v>
      </c>
      <c r="AV33" s="997"/>
      <c r="AW33" s="997"/>
      <c r="AX33" s="997"/>
      <c r="AY33" s="997"/>
      <c r="AZ33" s="1068" t="s">
        <v>557</v>
      </c>
      <c r="BA33" s="1068"/>
      <c r="BB33" s="1068"/>
      <c r="BC33" s="1068"/>
      <c r="BD33" s="1068"/>
      <c r="BE33" s="1058" t="s">
        <v>384</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386</v>
      </c>
      <c r="C34" s="1064"/>
      <c r="D34" s="1064"/>
      <c r="E34" s="1064"/>
      <c r="F34" s="1064"/>
      <c r="G34" s="1064"/>
      <c r="H34" s="1064"/>
      <c r="I34" s="1064"/>
      <c r="J34" s="1064"/>
      <c r="K34" s="1064"/>
      <c r="L34" s="1064"/>
      <c r="M34" s="1064"/>
      <c r="N34" s="1064"/>
      <c r="O34" s="1064"/>
      <c r="P34" s="1065"/>
      <c r="Q34" s="1069">
        <v>159</v>
      </c>
      <c r="R34" s="1070"/>
      <c r="S34" s="1070"/>
      <c r="T34" s="1070"/>
      <c r="U34" s="1070"/>
      <c r="V34" s="1070">
        <v>165</v>
      </c>
      <c r="W34" s="1070"/>
      <c r="X34" s="1070"/>
      <c r="Y34" s="1070"/>
      <c r="Z34" s="1070"/>
      <c r="AA34" s="1070">
        <v>-7</v>
      </c>
      <c r="AB34" s="1070"/>
      <c r="AC34" s="1070"/>
      <c r="AD34" s="1070"/>
      <c r="AE34" s="1071"/>
      <c r="AF34" s="1045">
        <v>34</v>
      </c>
      <c r="AG34" s="1046"/>
      <c r="AH34" s="1046"/>
      <c r="AI34" s="1046"/>
      <c r="AJ34" s="1047"/>
      <c r="AK34" s="1006">
        <v>51</v>
      </c>
      <c r="AL34" s="997"/>
      <c r="AM34" s="997"/>
      <c r="AN34" s="997"/>
      <c r="AO34" s="997"/>
      <c r="AP34" s="997">
        <v>321</v>
      </c>
      <c r="AQ34" s="997"/>
      <c r="AR34" s="997"/>
      <c r="AS34" s="997"/>
      <c r="AT34" s="997"/>
      <c r="AU34" s="997">
        <v>293</v>
      </c>
      <c r="AV34" s="997"/>
      <c r="AW34" s="997"/>
      <c r="AX34" s="997"/>
      <c r="AY34" s="997"/>
      <c r="AZ34" s="1068" t="s">
        <v>557</v>
      </c>
      <c r="BA34" s="1068"/>
      <c r="BB34" s="1068"/>
      <c r="BC34" s="1068"/>
      <c r="BD34" s="1068"/>
      <c r="BE34" s="1058" t="s">
        <v>384</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387</v>
      </c>
      <c r="C35" s="1064"/>
      <c r="D35" s="1064"/>
      <c r="E35" s="1064"/>
      <c r="F35" s="1064"/>
      <c r="G35" s="1064"/>
      <c r="H35" s="1064"/>
      <c r="I35" s="1064"/>
      <c r="J35" s="1064"/>
      <c r="K35" s="1064"/>
      <c r="L35" s="1064"/>
      <c r="M35" s="1064"/>
      <c r="N35" s="1064"/>
      <c r="O35" s="1064"/>
      <c r="P35" s="1065"/>
      <c r="Q35" s="1069">
        <v>7310</v>
      </c>
      <c r="R35" s="1070"/>
      <c r="S35" s="1070"/>
      <c r="T35" s="1070"/>
      <c r="U35" s="1070"/>
      <c r="V35" s="1070">
        <v>8025</v>
      </c>
      <c r="W35" s="1070"/>
      <c r="X35" s="1070"/>
      <c r="Y35" s="1070"/>
      <c r="Z35" s="1070"/>
      <c r="AA35" s="1070">
        <v>-716</v>
      </c>
      <c r="AB35" s="1070"/>
      <c r="AC35" s="1070"/>
      <c r="AD35" s="1070"/>
      <c r="AE35" s="1071"/>
      <c r="AF35" s="1045">
        <v>362</v>
      </c>
      <c r="AG35" s="1046"/>
      <c r="AH35" s="1046"/>
      <c r="AI35" s="1046"/>
      <c r="AJ35" s="1047"/>
      <c r="AK35" s="1006">
        <v>2046</v>
      </c>
      <c r="AL35" s="997"/>
      <c r="AM35" s="997"/>
      <c r="AN35" s="997"/>
      <c r="AO35" s="997"/>
      <c r="AP35" s="997">
        <v>46643</v>
      </c>
      <c r="AQ35" s="997"/>
      <c r="AR35" s="997"/>
      <c r="AS35" s="997"/>
      <c r="AT35" s="997"/>
      <c r="AU35" s="997">
        <v>26100</v>
      </c>
      <c r="AV35" s="997"/>
      <c r="AW35" s="997"/>
      <c r="AX35" s="997"/>
      <c r="AY35" s="997"/>
      <c r="AZ35" s="1068" t="s">
        <v>557</v>
      </c>
      <c r="BA35" s="1068"/>
      <c r="BB35" s="1068"/>
      <c r="BC35" s="1068"/>
      <c r="BD35" s="1068"/>
      <c r="BE35" s="1058" t="s">
        <v>384</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t="s">
        <v>388</v>
      </c>
      <c r="C36" s="1064"/>
      <c r="D36" s="1064"/>
      <c r="E36" s="1064"/>
      <c r="F36" s="1064"/>
      <c r="G36" s="1064"/>
      <c r="H36" s="1064"/>
      <c r="I36" s="1064"/>
      <c r="J36" s="1064"/>
      <c r="K36" s="1064"/>
      <c r="L36" s="1064"/>
      <c r="M36" s="1064"/>
      <c r="N36" s="1064"/>
      <c r="O36" s="1064"/>
      <c r="P36" s="1065"/>
      <c r="Q36" s="1069">
        <v>598</v>
      </c>
      <c r="R36" s="1070"/>
      <c r="S36" s="1070"/>
      <c r="T36" s="1070"/>
      <c r="U36" s="1070"/>
      <c r="V36" s="1070">
        <v>831</v>
      </c>
      <c r="W36" s="1070"/>
      <c r="X36" s="1070"/>
      <c r="Y36" s="1070"/>
      <c r="Z36" s="1070"/>
      <c r="AA36" s="1070">
        <v>233</v>
      </c>
      <c r="AB36" s="1070"/>
      <c r="AC36" s="1070"/>
      <c r="AD36" s="1070"/>
      <c r="AE36" s="1071"/>
      <c r="AF36" s="1045">
        <v>331</v>
      </c>
      <c r="AG36" s="1046"/>
      <c r="AH36" s="1046"/>
      <c r="AI36" s="1046"/>
      <c r="AJ36" s="1047"/>
      <c r="AK36" s="1006">
        <v>443</v>
      </c>
      <c r="AL36" s="997"/>
      <c r="AM36" s="997"/>
      <c r="AN36" s="997"/>
      <c r="AO36" s="997"/>
      <c r="AP36" s="997">
        <v>4517</v>
      </c>
      <c r="AQ36" s="997"/>
      <c r="AR36" s="997"/>
      <c r="AS36" s="997"/>
      <c r="AT36" s="997"/>
      <c r="AU36" s="997">
        <v>3889</v>
      </c>
      <c r="AV36" s="997"/>
      <c r="AW36" s="997"/>
      <c r="AX36" s="997"/>
      <c r="AY36" s="997"/>
      <c r="AZ36" s="1068" t="s">
        <v>557</v>
      </c>
      <c r="BA36" s="1068"/>
      <c r="BB36" s="1068"/>
      <c r="BC36" s="1068"/>
      <c r="BD36" s="1068"/>
      <c r="BE36" s="1058" t="s">
        <v>384</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t="s">
        <v>389</v>
      </c>
      <c r="C37" s="1064"/>
      <c r="D37" s="1064"/>
      <c r="E37" s="1064"/>
      <c r="F37" s="1064"/>
      <c r="G37" s="1064"/>
      <c r="H37" s="1064"/>
      <c r="I37" s="1064"/>
      <c r="J37" s="1064"/>
      <c r="K37" s="1064"/>
      <c r="L37" s="1064"/>
      <c r="M37" s="1064"/>
      <c r="N37" s="1064"/>
      <c r="O37" s="1064"/>
      <c r="P37" s="1065"/>
      <c r="Q37" s="1069">
        <v>91</v>
      </c>
      <c r="R37" s="1070"/>
      <c r="S37" s="1070"/>
      <c r="T37" s="1070"/>
      <c r="U37" s="1070"/>
      <c r="V37" s="1070">
        <v>91</v>
      </c>
      <c r="W37" s="1070"/>
      <c r="X37" s="1070"/>
      <c r="Y37" s="1070"/>
      <c r="Z37" s="1070"/>
      <c r="AA37" s="1070">
        <v>0</v>
      </c>
      <c r="AB37" s="1070"/>
      <c r="AC37" s="1070"/>
      <c r="AD37" s="1070"/>
      <c r="AE37" s="1071"/>
      <c r="AF37" s="1045" t="s">
        <v>108</v>
      </c>
      <c r="AG37" s="1046"/>
      <c r="AH37" s="1046"/>
      <c r="AI37" s="1046"/>
      <c r="AJ37" s="1047"/>
      <c r="AK37" s="1006">
        <v>15</v>
      </c>
      <c r="AL37" s="997"/>
      <c r="AM37" s="997"/>
      <c r="AN37" s="997"/>
      <c r="AO37" s="997"/>
      <c r="AP37" s="997">
        <v>979</v>
      </c>
      <c r="AQ37" s="997"/>
      <c r="AR37" s="997"/>
      <c r="AS37" s="997"/>
      <c r="AT37" s="997"/>
      <c r="AU37" s="997">
        <v>120</v>
      </c>
      <c r="AV37" s="997"/>
      <c r="AW37" s="997"/>
      <c r="AX37" s="997"/>
      <c r="AY37" s="997"/>
      <c r="AZ37" s="1068" t="s">
        <v>557</v>
      </c>
      <c r="BA37" s="1068"/>
      <c r="BB37" s="1068"/>
      <c r="BC37" s="1068"/>
      <c r="BD37" s="1068"/>
      <c r="BE37" s="1058" t="s">
        <v>390</v>
      </c>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391</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367</v>
      </c>
      <c r="B63" s="970" t="s">
        <v>392</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3515</v>
      </c>
      <c r="AG63" s="985"/>
      <c r="AH63" s="985"/>
      <c r="AI63" s="985"/>
      <c r="AJ63" s="1056"/>
      <c r="AK63" s="1057"/>
      <c r="AL63" s="989"/>
      <c r="AM63" s="989"/>
      <c r="AN63" s="989"/>
      <c r="AO63" s="989"/>
      <c r="AP63" s="985"/>
      <c r="AQ63" s="985"/>
      <c r="AR63" s="985"/>
      <c r="AS63" s="985"/>
      <c r="AT63" s="985"/>
      <c r="AU63" s="985"/>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394</v>
      </c>
      <c r="B66" s="1022"/>
      <c r="C66" s="1022"/>
      <c r="D66" s="1022"/>
      <c r="E66" s="1022"/>
      <c r="F66" s="1022"/>
      <c r="G66" s="1022"/>
      <c r="H66" s="1022"/>
      <c r="I66" s="1022"/>
      <c r="J66" s="1022"/>
      <c r="K66" s="1022"/>
      <c r="L66" s="1022"/>
      <c r="M66" s="1022"/>
      <c r="N66" s="1022"/>
      <c r="O66" s="1022"/>
      <c r="P66" s="1023"/>
      <c r="Q66" s="1027" t="s">
        <v>371</v>
      </c>
      <c r="R66" s="1028"/>
      <c r="S66" s="1028"/>
      <c r="T66" s="1028"/>
      <c r="U66" s="1029"/>
      <c r="V66" s="1027" t="s">
        <v>372</v>
      </c>
      <c r="W66" s="1028"/>
      <c r="X66" s="1028"/>
      <c r="Y66" s="1028"/>
      <c r="Z66" s="1029"/>
      <c r="AA66" s="1027" t="s">
        <v>373</v>
      </c>
      <c r="AB66" s="1028"/>
      <c r="AC66" s="1028"/>
      <c r="AD66" s="1028"/>
      <c r="AE66" s="1029"/>
      <c r="AF66" s="1033" t="s">
        <v>374</v>
      </c>
      <c r="AG66" s="1034"/>
      <c r="AH66" s="1034"/>
      <c r="AI66" s="1034"/>
      <c r="AJ66" s="1035"/>
      <c r="AK66" s="1027" t="s">
        <v>375</v>
      </c>
      <c r="AL66" s="1022"/>
      <c r="AM66" s="1022"/>
      <c r="AN66" s="1022"/>
      <c r="AO66" s="1023"/>
      <c r="AP66" s="1027" t="s">
        <v>376</v>
      </c>
      <c r="AQ66" s="1028"/>
      <c r="AR66" s="1028"/>
      <c r="AS66" s="1028"/>
      <c r="AT66" s="1029"/>
      <c r="AU66" s="1027" t="s">
        <v>395</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546</v>
      </c>
      <c r="C68" s="1012"/>
      <c r="D68" s="1012"/>
      <c r="E68" s="1012"/>
      <c r="F68" s="1012"/>
      <c r="G68" s="1012"/>
      <c r="H68" s="1012"/>
      <c r="I68" s="1012"/>
      <c r="J68" s="1012"/>
      <c r="K68" s="1012"/>
      <c r="L68" s="1012"/>
      <c r="M68" s="1012"/>
      <c r="N68" s="1012"/>
      <c r="O68" s="1012"/>
      <c r="P68" s="1013"/>
      <c r="Q68" s="1014">
        <v>5641</v>
      </c>
      <c r="R68" s="1008"/>
      <c r="S68" s="1008"/>
      <c r="T68" s="1008"/>
      <c r="U68" s="1008"/>
      <c r="V68" s="1008">
        <v>5625</v>
      </c>
      <c r="W68" s="1008"/>
      <c r="X68" s="1008"/>
      <c r="Y68" s="1008"/>
      <c r="Z68" s="1008"/>
      <c r="AA68" s="1008">
        <v>16</v>
      </c>
      <c r="AB68" s="1008"/>
      <c r="AC68" s="1008"/>
      <c r="AD68" s="1008"/>
      <c r="AE68" s="1008"/>
      <c r="AF68" s="1008">
        <v>16</v>
      </c>
      <c r="AG68" s="1008"/>
      <c r="AH68" s="1008"/>
      <c r="AI68" s="1008"/>
      <c r="AJ68" s="1008"/>
      <c r="AK68" s="1008">
        <v>24</v>
      </c>
      <c r="AL68" s="1008"/>
      <c r="AM68" s="1008"/>
      <c r="AN68" s="1008"/>
      <c r="AO68" s="1008"/>
      <c r="AP68" s="1008"/>
      <c r="AQ68" s="1008"/>
      <c r="AR68" s="1008"/>
      <c r="AS68" s="1008"/>
      <c r="AT68" s="1008"/>
      <c r="AU68" s="1008"/>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547</v>
      </c>
      <c r="C69" s="1001"/>
      <c r="D69" s="1001"/>
      <c r="E69" s="1001"/>
      <c r="F69" s="1001"/>
      <c r="G69" s="1001"/>
      <c r="H69" s="1001"/>
      <c r="I69" s="1001"/>
      <c r="J69" s="1001"/>
      <c r="K69" s="1001"/>
      <c r="L69" s="1001"/>
      <c r="M69" s="1001"/>
      <c r="N69" s="1001"/>
      <c r="O69" s="1001"/>
      <c r="P69" s="1002"/>
      <c r="Q69" s="1003">
        <v>105</v>
      </c>
      <c r="R69" s="997"/>
      <c r="S69" s="997"/>
      <c r="T69" s="997"/>
      <c r="U69" s="997"/>
      <c r="V69" s="997">
        <v>101</v>
      </c>
      <c r="W69" s="997"/>
      <c r="X69" s="997"/>
      <c r="Y69" s="997"/>
      <c r="Z69" s="997"/>
      <c r="AA69" s="997">
        <v>4</v>
      </c>
      <c r="AB69" s="997"/>
      <c r="AC69" s="997"/>
      <c r="AD69" s="997"/>
      <c r="AE69" s="997"/>
      <c r="AF69" s="997">
        <v>4</v>
      </c>
      <c r="AG69" s="997"/>
      <c r="AH69" s="997"/>
      <c r="AI69" s="997"/>
      <c r="AJ69" s="997"/>
      <c r="AK69" s="997" t="s">
        <v>557</v>
      </c>
      <c r="AL69" s="997"/>
      <c r="AM69" s="997"/>
      <c r="AN69" s="997"/>
      <c r="AO69" s="997"/>
      <c r="AP69" s="997"/>
      <c r="AQ69" s="997"/>
      <c r="AR69" s="997"/>
      <c r="AS69" s="997"/>
      <c r="AT69" s="997"/>
      <c r="AU69" s="997"/>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548</v>
      </c>
      <c r="C70" s="1001"/>
      <c r="D70" s="1001"/>
      <c r="E70" s="1001"/>
      <c r="F70" s="1001"/>
      <c r="G70" s="1001"/>
      <c r="H70" s="1001"/>
      <c r="I70" s="1001"/>
      <c r="J70" s="1001"/>
      <c r="K70" s="1001"/>
      <c r="L70" s="1001"/>
      <c r="M70" s="1001"/>
      <c r="N70" s="1001"/>
      <c r="O70" s="1001"/>
      <c r="P70" s="1002"/>
      <c r="Q70" s="1003">
        <v>301</v>
      </c>
      <c r="R70" s="997"/>
      <c r="S70" s="997"/>
      <c r="T70" s="997"/>
      <c r="U70" s="997"/>
      <c r="V70" s="997">
        <v>301</v>
      </c>
      <c r="W70" s="997"/>
      <c r="X70" s="997"/>
      <c r="Y70" s="997"/>
      <c r="Z70" s="997"/>
      <c r="AA70" s="997">
        <v>0</v>
      </c>
      <c r="AB70" s="997"/>
      <c r="AC70" s="997"/>
      <c r="AD70" s="997"/>
      <c r="AE70" s="997"/>
      <c r="AF70" s="997">
        <v>0</v>
      </c>
      <c r="AG70" s="997"/>
      <c r="AH70" s="997"/>
      <c r="AI70" s="997"/>
      <c r="AJ70" s="997"/>
      <c r="AK70" s="997">
        <v>6</v>
      </c>
      <c r="AL70" s="997"/>
      <c r="AM70" s="997"/>
      <c r="AN70" s="997"/>
      <c r="AO70" s="997"/>
      <c r="AP70" s="997"/>
      <c r="AQ70" s="997"/>
      <c r="AR70" s="997"/>
      <c r="AS70" s="997"/>
      <c r="AT70" s="997"/>
      <c r="AU70" s="997"/>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549</v>
      </c>
      <c r="C71" s="1001"/>
      <c r="D71" s="1001"/>
      <c r="E71" s="1001"/>
      <c r="F71" s="1001"/>
      <c r="G71" s="1001"/>
      <c r="H71" s="1001"/>
      <c r="I71" s="1001"/>
      <c r="J71" s="1001"/>
      <c r="K71" s="1001"/>
      <c r="L71" s="1001"/>
      <c r="M71" s="1001"/>
      <c r="N71" s="1001"/>
      <c r="O71" s="1001"/>
      <c r="P71" s="1002"/>
      <c r="Q71" s="1003">
        <v>919</v>
      </c>
      <c r="R71" s="997"/>
      <c r="S71" s="997"/>
      <c r="T71" s="997"/>
      <c r="U71" s="997"/>
      <c r="V71" s="997">
        <v>818</v>
      </c>
      <c r="W71" s="997"/>
      <c r="X71" s="997"/>
      <c r="Y71" s="997"/>
      <c r="Z71" s="997"/>
      <c r="AA71" s="997">
        <v>101</v>
      </c>
      <c r="AB71" s="997"/>
      <c r="AC71" s="997"/>
      <c r="AD71" s="997"/>
      <c r="AE71" s="997"/>
      <c r="AF71" s="997">
        <v>101</v>
      </c>
      <c r="AG71" s="997"/>
      <c r="AH71" s="997"/>
      <c r="AI71" s="997"/>
      <c r="AJ71" s="997"/>
      <c r="AK71" s="997" t="s">
        <v>559</v>
      </c>
      <c r="AL71" s="997"/>
      <c r="AM71" s="997"/>
      <c r="AN71" s="997"/>
      <c r="AO71" s="997"/>
      <c r="AP71" s="997"/>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c r="C72" s="1001"/>
      <c r="D72" s="1001"/>
      <c r="E72" s="1001"/>
      <c r="F72" s="1001"/>
      <c r="G72" s="1001"/>
      <c r="H72" s="1001"/>
      <c r="I72" s="1001"/>
      <c r="J72" s="1001"/>
      <c r="K72" s="1001"/>
      <c r="L72" s="1001"/>
      <c r="M72" s="1001"/>
      <c r="N72" s="1001"/>
      <c r="O72" s="1001"/>
      <c r="P72" s="1002"/>
      <c r="Q72" s="1003"/>
      <c r="R72" s="997"/>
      <c r="S72" s="997"/>
      <c r="T72" s="997"/>
      <c r="U72" s="997"/>
      <c r="V72" s="997"/>
      <c r="W72" s="997"/>
      <c r="X72" s="997"/>
      <c r="Y72" s="997"/>
      <c r="Z72" s="997"/>
      <c r="AA72" s="997"/>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367</v>
      </c>
      <c r="B88" s="970" t="s">
        <v>396</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70" t="s">
        <v>397</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405</v>
      </c>
      <c r="AB109" s="918"/>
      <c r="AC109" s="918"/>
      <c r="AD109" s="918"/>
      <c r="AE109" s="919"/>
      <c r="AF109" s="920" t="s">
        <v>283</v>
      </c>
      <c r="AG109" s="918"/>
      <c r="AH109" s="918"/>
      <c r="AI109" s="918"/>
      <c r="AJ109" s="919"/>
      <c r="AK109" s="920" t="s">
        <v>282</v>
      </c>
      <c r="AL109" s="918"/>
      <c r="AM109" s="918"/>
      <c r="AN109" s="918"/>
      <c r="AO109" s="919"/>
      <c r="AP109" s="920" t="s">
        <v>406</v>
      </c>
      <c r="AQ109" s="918"/>
      <c r="AR109" s="918"/>
      <c r="AS109" s="918"/>
      <c r="AT109" s="949"/>
      <c r="AU109" s="917" t="s">
        <v>404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405</v>
      </c>
      <c r="BR109" s="918"/>
      <c r="BS109" s="918"/>
      <c r="BT109" s="918"/>
      <c r="BU109" s="919"/>
      <c r="BV109" s="920" t="s">
        <v>283</v>
      </c>
      <c r="BW109" s="918"/>
      <c r="BX109" s="918"/>
      <c r="BY109" s="918"/>
      <c r="BZ109" s="919"/>
      <c r="CA109" s="920" t="s">
        <v>282</v>
      </c>
      <c r="CB109" s="918"/>
      <c r="CC109" s="918"/>
      <c r="CD109" s="918"/>
      <c r="CE109" s="919"/>
      <c r="CF109" s="958" t="s">
        <v>406</v>
      </c>
      <c r="CG109" s="958"/>
      <c r="CH109" s="958"/>
      <c r="CI109" s="958"/>
      <c r="CJ109" s="958"/>
      <c r="CK109" s="920" t="s">
        <v>407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405</v>
      </c>
      <c r="DH109" s="918"/>
      <c r="DI109" s="918"/>
      <c r="DJ109" s="918"/>
      <c r="DK109" s="919"/>
      <c r="DL109" s="920" t="s">
        <v>283</v>
      </c>
      <c r="DM109" s="918"/>
      <c r="DN109" s="918"/>
      <c r="DO109" s="918"/>
      <c r="DP109" s="919"/>
      <c r="DQ109" s="920" t="s">
        <v>282</v>
      </c>
      <c r="DR109" s="918"/>
      <c r="DS109" s="918"/>
      <c r="DT109" s="918"/>
      <c r="DU109" s="919"/>
      <c r="DV109" s="920" t="s">
        <v>406</v>
      </c>
      <c r="DW109" s="918"/>
      <c r="DX109" s="918"/>
      <c r="DY109" s="918"/>
      <c r="DZ109" s="949"/>
    </row>
    <row r="110" spans="1:131" s="197" customFormat="1" ht="26.25" customHeight="1" x14ac:dyDescent="0.15">
      <c r="A110" s="787" t="s">
        <v>408</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18874445</v>
      </c>
      <c r="AB110" s="903"/>
      <c r="AC110" s="903"/>
      <c r="AD110" s="903"/>
      <c r="AE110" s="904"/>
      <c r="AF110" s="905">
        <v>18954706</v>
      </c>
      <c r="AG110" s="903"/>
      <c r="AH110" s="903"/>
      <c r="AI110" s="903"/>
      <c r="AJ110" s="904"/>
      <c r="AK110" s="905">
        <v>18721485</v>
      </c>
      <c r="AL110" s="903"/>
      <c r="AM110" s="903"/>
      <c r="AN110" s="903"/>
      <c r="AO110" s="904"/>
      <c r="AP110" s="906">
        <v>28.4</v>
      </c>
      <c r="AQ110" s="907"/>
      <c r="AR110" s="907"/>
      <c r="AS110" s="907"/>
      <c r="AT110" s="908"/>
      <c r="AU110" s="950" t="s">
        <v>60</v>
      </c>
      <c r="AV110" s="951"/>
      <c r="AW110" s="951"/>
      <c r="AX110" s="951"/>
      <c r="AY110" s="952"/>
      <c r="AZ110" s="846" t="s">
        <v>409</v>
      </c>
      <c r="BA110" s="788"/>
      <c r="BB110" s="788"/>
      <c r="BC110" s="788"/>
      <c r="BD110" s="788"/>
      <c r="BE110" s="788"/>
      <c r="BF110" s="788"/>
      <c r="BG110" s="788"/>
      <c r="BH110" s="788"/>
      <c r="BI110" s="788"/>
      <c r="BJ110" s="788"/>
      <c r="BK110" s="788"/>
      <c r="BL110" s="788"/>
      <c r="BM110" s="788"/>
      <c r="BN110" s="788"/>
      <c r="BO110" s="788"/>
      <c r="BP110" s="789"/>
      <c r="BQ110" s="829">
        <v>219338617</v>
      </c>
      <c r="BR110" s="830"/>
      <c r="BS110" s="830"/>
      <c r="BT110" s="830"/>
      <c r="BU110" s="830"/>
      <c r="BV110" s="830">
        <v>217321596</v>
      </c>
      <c r="BW110" s="830"/>
      <c r="BX110" s="830"/>
      <c r="BY110" s="830"/>
      <c r="BZ110" s="830"/>
      <c r="CA110" s="830">
        <v>214248163</v>
      </c>
      <c r="CB110" s="830"/>
      <c r="CC110" s="830"/>
      <c r="CD110" s="830"/>
      <c r="CE110" s="830"/>
      <c r="CF110" s="891">
        <v>325.39999999999998</v>
      </c>
      <c r="CG110" s="892"/>
      <c r="CH110" s="892"/>
      <c r="CI110" s="892"/>
      <c r="CJ110" s="892"/>
      <c r="CK110" s="946" t="s">
        <v>410</v>
      </c>
      <c r="CL110" s="894"/>
      <c r="CM110" s="899" t="s">
        <v>411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x14ac:dyDescent="0.15">
      <c r="A111" s="808" t="s">
        <v>412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413</v>
      </c>
      <c r="BA111" s="798"/>
      <c r="BB111" s="798"/>
      <c r="BC111" s="798"/>
      <c r="BD111" s="798"/>
      <c r="BE111" s="798"/>
      <c r="BF111" s="798"/>
      <c r="BG111" s="798"/>
      <c r="BH111" s="798"/>
      <c r="BI111" s="798"/>
      <c r="BJ111" s="798"/>
      <c r="BK111" s="798"/>
      <c r="BL111" s="798"/>
      <c r="BM111" s="798"/>
      <c r="BN111" s="798"/>
      <c r="BO111" s="798"/>
      <c r="BP111" s="799"/>
      <c r="BQ111" s="800">
        <v>46441</v>
      </c>
      <c r="BR111" s="801"/>
      <c r="BS111" s="801"/>
      <c r="BT111" s="801"/>
      <c r="BU111" s="801"/>
      <c r="BV111" s="801">
        <v>40802</v>
      </c>
      <c r="BW111" s="801"/>
      <c r="BX111" s="801"/>
      <c r="BY111" s="801"/>
      <c r="BZ111" s="801"/>
      <c r="CA111" s="801">
        <v>35066</v>
      </c>
      <c r="CB111" s="801"/>
      <c r="CC111" s="801"/>
      <c r="CD111" s="801"/>
      <c r="CE111" s="801"/>
      <c r="CF111" s="878">
        <v>0.1</v>
      </c>
      <c r="CG111" s="879"/>
      <c r="CH111" s="879"/>
      <c r="CI111" s="879"/>
      <c r="CJ111" s="879"/>
      <c r="CK111" s="947"/>
      <c r="CL111" s="896"/>
      <c r="CM111" s="833" t="s">
        <v>414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v>46441</v>
      </c>
      <c r="DH111" s="801"/>
      <c r="DI111" s="801"/>
      <c r="DJ111" s="801"/>
      <c r="DK111" s="801"/>
      <c r="DL111" s="801">
        <v>40802</v>
      </c>
      <c r="DM111" s="801"/>
      <c r="DN111" s="801"/>
      <c r="DO111" s="801"/>
      <c r="DP111" s="801"/>
      <c r="DQ111" s="801">
        <v>35066</v>
      </c>
      <c r="DR111" s="801"/>
      <c r="DS111" s="801"/>
      <c r="DT111" s="801"/>
      <c r="DU111" s="801"/>
      <c r="DV111" s="853">
        <v>0.1</v>
      </c>
      <c r="DW111" s="853"/>
      <c r="DX111" s="853"/>
      <c r="DY111" s="853"/>
      <c r="DZ111" s="854"/>
    </row>
    <row r="112" spans="1:131" s="197" customFormat="1" ht="26.25" customHeight="1" x14ac:dyDescent="0.15">
      <c r="A112" s="932" t="s">
        <v>415</v>
      </c>
      <c r="B112" s="933"/>
      <c r="C112" s="798" t="s">
        <v>416</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417</v>
      </c>
      <c r="BA112" s="798"/>
      <c r="BB112" s="798"/>
      <c r="BC112" s="798"/>
      <c r="BD112" s="798"/>
      <c r="BE112" s="798"/>
      <c r="BF112" s="798"/>
      <c r="BG112" s="798"/>
      <c r="BH112" s="798"/>
      <c r="BI112" s="798"/>
      <c r="BJ112" s="798"/>
      <c r="BK112" s="798"/>
      <c r="BL112" s="798"/>
      <c r="BM112" s="798"/>
      <c r="BN112" s="798"/>
      <c r="BO112" s="798"/>
      <c r="BP112" s="799"/>
      <c r="BQ112" s="800">
        <v>41037586</v>
      </c>
      <c r="BR112" s="801"/>
      <c r="BS112" s="801"/>
      <c r="BT112" s="801"/>
      <c r="BU112" s="801"/>
      <c r="BV112" s="801">
        <v>37799809</v>
      </c>
      <c r="BW112" s="801"/>
      <c r="BX112" s="801"/>
      <c r="BY112" s="801"/>
      <c r="BZ112" s="801"/>
      <c r="CA112" s="801">
        <v>36082820</v>
      </c>
      <c r="CB112" s="801"/>
      <c r="CC112" s="801"/>
      <c r="CD112" s="801"/>
      <c r="CE112" s="801"/>
      <c r="CF112" s="878">
        <v>54.8</v>
      </c>
      <c r="CG112" s="879"/>
      <c r="CH112" s="879"/>
      <c r="CI112" s="879"/>
      <c r="CJ112" s="879"/>
      <c r="CK112" s="947"/>
      <c r="CL112" s="896"/>
      <c r="CM112" s="833" t="s">
        <v>418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x14ac:dyDescent="0.15">
      <c r="A113" s="934"/>
      <c r="B113" s="935"/>
      <c r="C113" s="798" t="s">
        <v>419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3196816</v>
      </c>
      <c r="AB113" s="939"/>
      <c r="AC113" s="939"/>
      <c r="AD113" s="939"/>
      <c r="AE113" s="940"/>
      <c r="AF113" s="941">
        <v>3233120</v>
      </c>
      <c r="AG113" s="939"/>
      <c r="AH113" s="939"/>
      <c r="AI113" s="939"/>
      <c r="AJ113" s="940"/>
      <c r="AK113" s="941">
        <v>2550383</v>
      </c>
      <c r="AL113" s="939"/>
      <c r="AM113" s="939"/>
      <c r="AN113" s="939"/>
      <c r="AO113" s="940"/>
      <c r="AP113" s="942">
        <v>3.9</v>
      </c>
      <c r="AQ113" s="943"/>
      <c r="AR113" s="943"/>
      <c r="AS113" s="943"/>
      <c r="AT113" s="944"/>
      <c r="AU113" s="953"/>
      <c r="AV113" s="954"/>
      <c r="AW113" s="954"/>
      <c r="AX113" s="954"/>
      <c r="AY113" s="955"/>
      <c r="AZ113" s="797" t="s">
        <v>420</v>
      </c>
      <c r="BA113" s="798"/>
      <c r="BB113" s="798"/>
      <c r="BC113" s="798"/>
      <c r="BD113" s="798"/>
      <c r="BE113" s="798"/>
      <c r="BF113" s="798"/>
      <c r="BG113" s="798"/>
      <c r="BH113" s="798"/>
      <c r="BI113" s="798"/>
      <c r="BJ113" s="798"/>
      <c r="BK113" s="798"/>
      <c r="BL113" s="798"/>
      <c r="BM113" s="798"/>
      <c r="BN113" s="798"/>
      <c r="BO113" s="798"/>
      <c r="BP113" s="799"/>
      <c r="BQ113" s="800" t="s">
        <v>108</v>
      </c>
      <c r="BR113" s="801"/>
      <c r="BS113" s="801"/>
      <c r="BT113" s="801"/>
      <c r="BU113" s="801"/>
      <c r="BV113" s="801" t="s">
        <v>108</v>
      </c>
      <c r="BW113" s="801"/>
      <c r="BX113" s="801"/>
      <c r="BY113" s="801"/>
      <c r="BZ113" s="801"/>
      <c r="CA113" s="801" t="s">
        <v>108</v>
      </c>
      <c r="CB113" s="801"/>
      <c r="CC113" s="801"/>
      <c r="CD113" s="801"/>
      <c r="CE113" s="801"/>
      <c r="CF113" s="878" t="s">
        <v>108</v>
      </c>
      <c r="CG113" s="879"/>
      <c r="CH113" s="879"/>
      <c r="CI113" s="879"/>
      <c r="CJ113" s="879"/>
      <c r="CK113" s="947"/>
      <c r="CL113" s="896"/>
      <c r="CM113" s="833" t="s">
        <v>421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x14ac:dyDescent="0.15">
      <c r="A114" s="934"/>
      <c r="B114" s="935"/>
      <c r="C114" s="798" t="s">
        <v>422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108</v>
      </c>
      <c r="AB114" s="814"/>
      <c r="AC114" s="814"/>
      <c r="AD114" s="814"/>
      <c r="AE114" s="815"/>
      <c r="AF114" s="816" t="s">
        <v>108</v>
      </c>
      <c r="AG114" s="814"/>
      <c r="AH114" s="814"/>
      <c r="AI114" s="814"/>
      <c r="AJ114" s="815"/>
      <c r="AK114" s="816" t="s">
        <v>108</v>
      </c>
      <c r="AL114" s="814"/>
      <c r="AM114" s="814"/>
      <c r="AN114" s="814"/>
      <c r="AO114" s="815"/>
      <c r="AP114" s="784" t="s">
        <v>108</v>
      </c>
      <c r="AQ114" s="785"/>
      <c r="AR114" s="785"/>
      <c r="AS114" s="785"/>
      <c r="AT114" s="786"/>
      <c r="AU114" s="953"/>
      <c r="AV114" s="954"/>
      <c r="AW114" s="954"/>
      <c r="AX114" s="954"/>
      <c r="AY114" s="955"/>
      <c r="AZ114" s="797" t="s">
        <v>423</v>
      </c>
      <c r="BA114" s="798"/>
      <c r="BB114" s="798"/>
      <c r="BC114" s="798"/>
      <c r="BD114" s="798"/>
      <c r="BE114" s="798"/>
      <c r="BF114" s="798"/>
      <c r="BG114" s="798"/>
      <c r="BH114" s="798"/>
      <c r="BI114" s="798"/>
      <c r="BJ114" s="798"/>
      <c r="BK114" s="798"/>
      <c r="BL114" s="798"/>
      <c r="BM114" s="798"/>
      <c r="BN114" s="798"/>
      <c r="BO114" s="798"/>
      <c r="BP114" s="799"/>
      <c r="BQ114" s="800">
        <v>24869200</v>
      </c>
      <c r="BR114" s="801"/>
      <c r="BS114" s="801"/>
      <c r="BT114" s="801"/>
      <c r="BU114" s="801"/>
      <c r="BV114" s="801">
        <v>22870417</v>
      </c>
      <c r="BW114" s="801"/>
      <c r="BX114" s="801"/>
      <c r="BY114" s="801"/>
      <c r="BZ114" s="801"/>
      <c r="CA114" s="801">
        <v>20816438</v>
      </c>
      <c r="CB114" s="801"/>
      <c r="CC114" s="801"/>
      <c r="CD114" s="801"/>
      <c r="CE114" s="801"/>
      <c r="CF114" s="878">
        <v>31.6</v>
      </c>
      <c r="CG114" s="879"/>
      <c r="CH114" s="879"/>
      <c r="CI114" s="879"/>
      <c r="CJ114" s="879"/>
      <c r="CK114" s="947"/>
      <c r="CL114" s="896"/>
      <c r="CM114" s="833" t="s">
        <v>424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x14ac:dyDescent="0.15">
      <c r="A115" s="934"/>
      <c r="B115" s="935"/>
      <c r="C115" s="798" t="s">
        <v>425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7821</v>
      </c>
      <c r="AB115" s="939"/>
      <c r="AC115" s="939"/>
      <c r="AD115" s="939"/>
      <c r="AE115" s="940"/>
      <c r="AF115" s="941">
        <v>7665</v>
      </c>
      <c r="AG115" s="939"/>
      <c r="AH115" s="939"/>
      <c r="AI115" s="939"/>
      <c r="AJ115" s="940"/>
      <c r="AK115" s="941">
        <v>7509</v>
      </c>
      <c r="AL115" s="939"/>
      <c r="AM115" s="939"/>
      <c r="AN115" s="939"/>
      <c r="AO115" s="940"/>
      <c r="AP115" s="942">
        <v>0</v>
      </c>
      <c r="AQ115" s="943"/>
      <c r="AR115" s="943"/>
      <c r="AS115" s="943"/>
      <c r="AT115" s="944"/>
      <c r="AU115" s="953"/>
      <c r="AV115" s="954"/>
      <c r="AW115" s="954"/>
      <c r="AX115" s="954"/>
      <c r="AY115" s="955"/>
      <c r="AZ115" s="797" t="s">
        <v>426</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427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x14ac:dyDescent="0.15">
      <c r="A116" s="936"/>
      <c r="B116" s="937"/>
      <c r="C116" s="876" t="s">
        <v>428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16734</v>
      </c>
      <c r="AB116" s="814"/>
      <c r="AC116" s="814"/>
      <c r="AD116" s="814"/>
      <c r="AE116" s="815"/>
      <c r="AF116" s="816">
        <v>18351</v>
      </c>
      <c r="AG116" s="814"/>
      <c r="AH116" s="814"/>
      <c r="AI116" s="814"/>
      <c r="AJ116" s="815"/>
      <c r="AK116" s="816">
        <v>13581</v>
      </c>
      <c r="AL116" s="814"/>
      <c r="AM116" s="814"/>
      <c r="AN116" s="814"/>
      <c r="AO116" s="815"/>
      <c r="AP116" s="784">
        <v>0</v>
      </c>
      <c r="AQ116" s="785"/>
      <c r="AR116" s="785"/>
      <c r="AS116" s="785"/>
      <c r="AT116" s="786"/>
      <c r="AU116" s="953"/>
      <c r="AV116" s="954"/>
      <c r="AW116" s="954"/>
      <c r="AX116" s="954"/>
      <c r="AY116" s="955"/>
      <c r="AZ116" s="797" t="s">
        <v>429</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430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431</v>
      </c>
      <c r="Z117" s="919"/>
      <c r="AA117" s="924">
        <v>22095816</v>
      </c>
      <c r="AB117" s="925"/>
      <c r="AC117" s="925"/>
      <c r="AD117" s="925"/>
      <c r="AE117" s="926"/>
      <c r="AF117" s="928">
        <v>22213842</v>
      </c>
      <c r="AG117" s="925"/>
      <c r="AH117" s="925"/>
      <c r="AI117" s="925"/>
      <c r="AJ117" s="926"/>
      <c r="AK117" s="928">
        <v>21292958</v>
      </c>
      <c r="AL117" s="925"/>
      <c r="AM117" s="925"/>
      <c r="AN117" s="925"/>
      <c r="AO117" s="926"/>
      <c r="AP117" s="929"/>
      <c r="AQ117" s="930"/>
      <c r="AR117" s="930"/>
      <c r="AS117" s="930"/>
      <c r="AT117" s="931"/>
      <c r="AU117" s="953"/>
      <c r="AV117" s="954"/>
      <c r="AW117" s="954"/>
      <c r="AX117" s="954"/>
      <c r="AY117" s="955"/>
      <c r="AZ117" s="875" t="s">
        <v>432</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407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405</v>
      </c>
      <c r="AB118" s="918"/>
      <c r="AC118" s="918"/>
      <c r="AD118" s="918"/>
      <c r="AE118" s="919"/>
      <c r="AF118" s="920" t="s">
        <v>283</v>
      </c>
      <c r="AG118" s="918"/>
      <c r="AH118" s="918"/>
      <c r="AI118" s="918"/>
      <c r="AJ118" s="919"/>
      <c r="AK118" s="920" t="s">
        <v>282</v>
      </c>
      <c r="AL118" s="918"/>
      <c r="AM118" s="918"/>
      <c r="AN118" s="918"/>
      <c r="AO118" s="919"/>
      <c r="AP118" s="921" t="s">
        <v>406</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434</v>
      </c>
      <c r="BP118" s="868"/>
      <c r="BQ118" s="887">
        <v>285291844</v>
      </c>
      <c r="BR118" s="888"/>
      <c r="BS118" s="888"/>
      <c r="BT118" s="888"/>
      <c r="BU118" s="888"/>
      <c r="BV118" s="888">
        <v>278032624</v>
      </c>
      <c r="BW118" s="888"/>
      <c r="BX118" s="888"/>
      <c r="BY118" s="888"/>
      <c r="BZ118" s="888"/>
      <c r="CA118" s="888">
        <v>271182487</v>
      </c>
      <c r="CB118" s="888"/>
      <c r="CC118" s="888"/>
      <c r="CD118" s="888"/>
      <c r="CE118" s="888"/>
      <c r="CF118" s="773"/>
      <c r="CG118" s="774"/>
      <c r="CH118" s="774"/>
      <c r="CI118" s="774"/>
      <c r="CJ118" s="871"/>
      <c r="CK118" s="947"/>
      <c r="CL118" s="896"/>
      <c r="CM118" s="833" t="s">
        <v>435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410</v>
      </c>
      <c r="B119" s="894"/>
      <c r="C119" s="899" t="s">
        <v>411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436</v>
      </c>
      <c r="AV119" s="910"/>
      <c r="AW119" s="910"/>
      <c r="AX119" s="910"/>
      <c r="AY119" s="911"/>
      <c r="AZ119" s="846" t="s">
        <v>437</v>
      </c>
      <c r="BA119" s="788"/>
      <c r="BB119" s="788"/>
      <c r="BC119" s="788"/>
      <c r="BD119" s="788"/>
      <c r="BE119" s="788"/>
      <c r="BF119" s="788"/>
      <c r="BG119" s="788"/>
      <c r="BH119" s="788"/>
      <c r="BI119" s="788"/>
      <c r="BJ119" s="788"/>
      <c r="BK119" s="788"/>
      <c r="BL119" s="788"/>
      <c r="BM119" s="788"/>
      <c r="BN119" s="788"/>
      <c r="BO119" s="788"/>
      <c r="BP119" s="789"/>
      <c r="BQ119" s="829">
        <v>4666157</v>
      </c>
      <c r="BR119" s="830"/>
      <c r="BS119" s="830"/>
      <c r="BT119" s="830"/>
      <c r="BU119" s="830"/>
      <c r="BV119" s="830">
        <v>6002992</v>
      </c>
      <c r="BW119" s="830"/>
      <c r="BX119" s="830"/>
      <c r="BY119" s="830"/>
      <c r="BZ119" s="830"/>
      <c r="CA119" s="830">
        <v>5796525</v>
      </c>
      <c r="CB119" s="830"/>
      <c r="CC119" s="830"/>
      <c r="CD119" s="830"/>
      <c r="CE119" s="830"/>
      <c r="CF119" s="891">
        <v>8.8000000000000007</v>
      </c>
      <c r="CG119" s="892"/>
      <c r="CH119" s="892"/>
      <c r="CI119" s="892"/>
      <c r="CJ119" s="892"/>
      <c r="CK119" s="948"/>
      <c r="CL119" s="898"/>
      <c r="CM119" s="855" t="s">
        <v>438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x14ac:dyDescent="0.15">
      <c r="A120" s="895"/>
      <c r="B120" s="896"/>
      <c r="C120" s="833" t="s">
        <v>414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v>7821</v>
      </c>
      <c r="AB120" s="814"/>
      <c r="AC120" s="814"/>
      <c r="AD120" s="814"/>
      <c r="AE120" s="815"/>
      <c r="AF120" s="816">
        <v>7665</v>
      </c>
      <c r="AG120" s="814"/>
      <c r="AH120" s="814"/>
      <c r="AI120" s="814"/>
      <c r="AJ120" s="815"/>
      <c r="AK120" s="816">
        <v>7509</v>
      </c>
      <c r="AL120" s="814"/>
      <c r="AM120" s="814"/>
      <c r="AN120" s="814"/>
      <c r="AO120" s="815"/>
      <c r="AP120" s="784">
        <v>0</v>
      </c>
      <c r="AQ120" s="785"/>
      <c r="AR120" s="785"/>
      <c r="AS120" s="785"/>
      <c r="AT120" s="786"/>
      <c r="AU120" s="912"/>
      <c r="AV120" s="913"/>
      <c r="AW120" s="913"/>
      <c r="AX120" s="913"/>
      <c r="AY120" s="914"/>
      <c r="AZ120" s="797" t="s">
        <v>439</v>
      </c>
      <c r="BA120" s="798"/>
      <c r="BB120" s="798"/>
      <c r="BC120" s="798"/>
      <c r="BD120" s="798"/>
      <c r="BE120" s="798"/>
      <c r="BF120" s="798"/>
      <c r="BG120" s="798"/>
      <c r="BH120" s="798"/>
      <c r="BI120" s="798"/>
      <c r="BJ120" s="798"/>
      <c r="BK120" s="798"/>
      <c r="BL120" s="798"/>
      <c r="BM120" s="798"/>
      <c r="BN120" s="798"/>
      <c r="BO120" s="798"/>
      <c r="BP120" s="799"/>
      <c r="BQ120" s="800">
        <v>37401897</v>
      </c>
      <c r="BR120" s="801"/>
      <c r="BS120" s="801"/>
      <c r="BT120" s="801"/>
      <c r="BU120" s="801"/>
      <c r="BV120" s="801">
        <v>33176663</v>
      </c>
      <c r="BW120" s="801"/>
      <c r="BX120" s="801"/>
      <c r="BY120" s="801"/>
      <c r="BZ120" s="801"/>
      <c r="CA120" s="801">
        <v>31398947</v>
      </c>
      <c r="CB120" s="801"/>
      <c r="CC120" s="801"/>
      <c r="CD120" s="801"/>
      <c r="CE120" s="801"/>
      <c r="CF120" s="878">
        <v>47.7</v>
      </c>
      <c r="CG120" s="879"/>
      <c r="CH120" s="879"/>
      <c r="CI120" s="879"/>
      <c r="CJ120" s="879"/>
      <c r="CK120" s="880" t="s">
        <v>440</v>
      </c>
      <c r="CL120" s="840"/>
      <c r="CM120" s="840"/>
      <c r="CN120" s="840"/>
      <c r="CO120" s="841"/>
      <c r="CP120" s="884" t="s">
        <v>387</v>
      </c>
      <c r="CQ120" s="885"/>
      <c r="CR120" s="885"/>
      <c r="CS120" s="885"/>
      <c r="CT120" s="885"/>
      <c r="CU120" s="885"/>
      <c r="CV120" s="885"/>
      <c r="CW120" s="885"/>
      <c r="CX120" s="885"/>
      <c r="CY120" s="885"/>
      <c r="CZ120" s="885"/>
      <c r="DA120" s="885"/>
      <c r="DB120" s="885"/>
      <c r="DC120" s="885"/>
      <c r="DD120" s="885"/>
      <c r="DE120" s="885"/>
      <c r="DF120" s="886"/>
      <c r="DG120" s="829" t="s">
        <v>108</v>
      </c>
      <c r="DH120" s="830"/>
      <c r="DI120" s="830"/>
      <c r="DJ120" s="830"/>
      <c r="DK120" s="830"/>
      <c r="DL120" s="830">
        <v>28002468</v>
      </c>
      <c r="DM120" s="830"/>
      <c r="DN120" s="830"/>
      <c r="DO120" s="830"/>
      <c r="DP120" s="830"/>
      <c r="DQ120" s="830">
        <v>26099972</v>
      </c>
      <c r="DR120" s="830"/>
      <c r="DS120" s="830"/>
      <c r="DT120" s="830"/>
      <c r="DU120" s="830"/>
      <c r="DV120" s="831">
        <v>39.6</v>
      </c>
      <c r="DW120" s="831"/>
      <c r="DX120" s="831"/>
      <c r="DY120" s="831"/>
      <c r="DZ120" s="832"/>
    </row>
    <row r="121" spans="1:130" s="197" customFormat="1" ht="26.25" customHeight="1" x14ac:dyDescent="0.15">
      <c r="A121" s="895"/>
      <c r="B121" s="896"/>
      <c r="C121" s="872" t="s">
        <v>441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442</v>
      </c>
      <c r="BA121" s="876"/>
      <c r="BB121" s="876"/>
      <c r="BC121" s="876"/>
      <c r="BD121" s="876"/>
      <c r="BE121" s="876"/>
      <c r="BF121" s="876"/>
      <c r="BG121" s="876"/>
      <c r="BH121" s="876"/>
      <c r="BI121" s="876"/>
      <c r="BJ121" s="876"/>
      <c r="BK121" s="876"/>
      <c r="BL121" s="876"/>
      <c r="BM121" s="876"/>
      <c r="BN121" s="876"/>
      <c r="BO121" s="876"/>
      <c r="BP121" s="877"/>
      <c r="BQ121" s="887">
        <v>119944589</v>
      </c>
      <c r="BR121" s="888"/>
      <c r="BS121" s="888"/>
      <c r="BT121" s="888"/>
      <c r="BU121" s="888"/>
      <c r="BV121" s="888">
        <v>119576529</v>
      </c>
      <c r="BW121" s="888"/>
      <c r="BX121" s="888"/>
      <c r="BY121" s="888"/>
      <c r="BZ121" s="888"/>
      <c r="CA121" s="888">
        <v>121016633</v>
      </c>
      <c r="CB121" s="888"/>
      <c r="CC121" s="888"/>
      <c r="CD121" s="888"/>
      <c r="CE121" s="888"/>
      <c r="CF121" s="889">
        <v>183.8</v>
      </c>
      <c r="CG121" s="890"/>
      <c r="CH121" s="890"/>
      <c r="CI121" s="890"/>
      <c r="CJ121" s="890"/>
      <c r="CK121" s="881"/>
      <c r="CL121" s="842"/>
      <c r="CM121" s="842"/>
      <c r="CN121" s="842"/>
      <c r="CO121" s="843"/>
      <c r="CP121" s="858" t="s">
        <v>388</v>
      </c>
      <c r="CQ121" s="859"/>
      <c r="CR121" s="859"/>
      <c r="CS121" s="859"/>
      <c r="CT121" s="859"/>
      <c r="CU121" s="859"/>
      <c r="CV121" s="859"/>
      <c r="CW121" s="859"/>
      <c r="CX121" s="859"/>
      <c r="CY121" s="859"/>
      <c r="CZ121" s="859"/>
      <c r="DA121" s="859"/>
      <c r="DB121" s="859"/>
      <c r="DC121" s="859"/>
      <c r="DD121" s="859"/>
      <c r="DE121" s="859"/>
      <c r="DF121" s="860"/>
      <c r="DG121" s="800">
        <v>2356619</v>
      </c>
      <c r="DH121" s="801"/>
      <c r="DI121" s="801"/>
      <c r="DJ121" s="801"/>
      <c r="DK121" s="801"/>
      <c r="DL121" s="801">
        <v>3225153</v>
      </c>
      <c r="DM121" s="801"/>
      <c r="DN121" s="801"/>
      <c r="DO121" s="801"/>
      <c r="DP121" s="801"/>
      <c r="DQ121" s="801">
        <v>3889293</v>
      </c>
      <c r="DR121" s="801"/>
      <c r="DS121" s="801"/>
      <c r="DT121" s="801"/>
      <c r="DU121" s="801"/>
      <c r="DV121" s="853">
        <v>5.9</v>
      </c>
      <c r="DW121" s="853"/>
      <c r="DX121" s="853"/>
      <c r="DY121" s="853"/>
      <c r="DZ121" s="854"/>
    </row>
    <row r="122" spans="1:130" s="197" customFormat="1" ht="26.25" customHeight="1" x14ac:dyDescent="0.15">
      <c r="A122" s="895"/>
      <c r="B122" s="896"/>
      <c r="C122" s="833" t="s">
        <v>424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443</v>
      </c>
      <c r="BP122" s="868"/>
      <c r="BQ122" s="869">
        <v>162012643</v>
      </c>
      <c r="BR122" s="870"/>
      <c r="BS122" s="870"/>
      <c r="BT122" s="870"/>
      <c r="BU122" s="870"/>
      <c r="BV122" s="870">
        <v>158756184</v>
      </c>
      <c r="BW122" s="870"/>
      <c r="BX122" s="870"/>
      <c r="BY122" s="870"/>
      <c r="BZ122" s="870"/>
      <c r="CA122" s="870">
        <v>158212105</v>
      </c>
      <c r="CB122" s="870"/>
      <c r="CC122" s="870"/>
      <c r="CD122" s="870"/>
      <c r="CE122" s="870"/>
      <c r="CF122" s="773"/>
      <c r="CG122" s="774"/>
      <c r="CH122" s="774"/>
      <c r="CI122" s="774"/>
      <c r="CJ122" s="871"/>
      <c r="CK122" s="881"/>
      <c r="CL122" s="842"/>
      <c r="CM122" s="842"/>
      <c r="CN122" s="842"/>
      <c r="CO122" s="843"/>
      <c r="CP122" s="858" t="s">
        <v>383</v>
      </c>
      <c r="CQ122" s="859"/>
      <c r="CR122" s="859"/>
      <c r="CS122" s="859"/>
      <c r="CT122" s="859"/>
      <c r="CU122" s="859"/>
      <c r="CV122" s="859"/>
      <c r="CW122" s="859"/>
      <c r="CX122" s="859"/>
      <c r="CY122" s="859"/>
      <c r="CZ122" s="859"/>
      <c r="DA122" s="859"/>
      <c r="DB122" s="859"/>
      <c r="DC122" s="859"/>
      <c r="DD122" s="859"/>
      <c r="DE122" s="859"/>
      <c r="DF122" s="860"/>
      <c r="DG122" s="800">
        <v>5146151</v>
      </c>
      <c r="DH122" s="801"/>
      <c r="DI122" s="801"/>
      <c r="DJ122" s="801"/>
      <c r="DK122" s="801"/>
      <c r="DL122" s="801">
        <v>3737415</v>
      </c>
      <c r="DM122" s="801"/>
      <c r="DN122" s="801"/>
      <c r="DO122" s="801"/>
      <c r="DP122" s="801"/>
      <c r="DQ122" s="801">
        <v>3752942</v>
      </c>
      <c r="DR122" s="801"/>
      <c r="DS122" s="801"/>
      <c r="DT122" s="801"/>
      <c r="DU122" s="801"/>
      <c r="DV122" s="853">
        <v>5.7</v>
      </c>
      <c r="DW122" s="853"/>
      <c r="DX122" s="853"/>
      <c r="DY122" s="853"/>
      <c r="DZ122" s="854"/>
    </row>
    <row r="123" spans="1:130" s="197" customFormat="1" ht="26.25" customHeight="1" thickBot="1" x14ac:dyDescent="0.2">
      <c r="A123" s="895"/>
      <c r="B123" s="896"/>
      <c r="C123" s="833" t="s">
        <v>430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444</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188.1</v>
      </c>
      <c r="BR123" s="862"/>
      <c r="BS123" s="862"/>
      <c r="BT123" s="862"/>
      <c r="BU123" s="862"/>
      <c r="BV123" s="862">
        <v>182.9</v>
      </c>
      <c r="BW123" s="862"/>
      <c r="BX123" s="862"/>
      <c r="BY123" s="862"/>
      <c r="BZ123" s="862"/>
      <c r="CA123" s="862">
        <v>171.5</v>
      </c>
      <c r="CB123" s="862"/>
      <c r="CC123" s="862"/>
      <c r="CD123" s="862"/>
      <c r="CE123" s="862"/>
      <c r="CF123" s="760"/>
      <c r="CG123" s="761"/>
      <c r="CH123" s="761"/>
      <c r="CI123" s="761"/>
      <c r="CJ123" s="863"/>
      <c r="CK123" s="881"/>
      <c r="CL123" s="842"/>
      <c r="CM123" s="842"/>
      <c r="CN123" s="842"/>
      <c r="CO123" s="843"/>
      <c r="CP123" s="858" t="s">
        <v>445</v>
      </c>
      <c r="CQ123" s="859"/>
      <c r="CR123" s="859"/>
      <c r="CS123" s="859"/>
      <c r="CT123" s="859"/>
      <c r="CU123" s="859"/>
      <c r="CV123" s="859"/>
      <c r="CW123" s="859"/>
      <c r="CX123" s="859"/>
      <c r="CY123" s="859"/>
      <c r="CZ123" s="859"/>
      <c r="DA123" s="859"/>
      <c r="DB123" s="859"/>
      <c r="DC123" s="859"/>
      <c r="DD123" s="859"/>
      <c r="DE123" s="859"/>
      <c r="DF123" s="860"/>
      <c r="DG123" s="813">
        <v>2763994</v>
      </c>
      <c r="DH123" s="814"/>
      <c r="DI123" s="814"/>
      <c r="DJ123" s="814"/>
      <c r="DK123" s="815"/>
      <c r="DL123" s="816">
        <v>2077857</v>
      </c>
      <c r="DM123" s="814"/>
      <c r="DN123" s="814"/>
      <c r="DO123" s="814"/>
      <c r="DP123" s="815"/>
      <c r="DQ123" s="816">
        <v>1755602</v>
      </c>
      <c r="DR123" s="814"/>
      <c r="DS123" s="814"/>
      <c r="DT123" s="814"/>
      <c r="DU123" s="815"/>
      <c r="DV123" s="784">
        <v>2.7</v>
      </c>
      <c r="DW123" s="785"/>
      <c r="DX123" s="785"/>
      <c r="DY123" s="785"/>
      <c r="DZ123" s="786"/>
    </row>
    <row r="124" spans="1:130" s="197" customFormat="1" ht="26.25" customHeight="1" x14ac:dyDescent="0.15">
      <c r="A124" s="895"/>
      <c r="B124" s="896"/>
      <c r="C124" s="833" t="s">
        <v>433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446</v>
      </c>
      <c r="AB124" s="814"/>
      <c r="AC124" s="814"/>
      <c r="AD124" s="814"/>
      <c r="AE124" s="815"/>
      <c r="AF124" s="816" t="s">
        <v>446</v>
      </c>
      <c r="AG124" s="814"/>
      <c r="AH124" s="814"/>
      <c r="AI124" s="814"/>
      <c r="AJ124" s="815"/>
      <c r="AK124" s="816" t="s">
        <v>446</v>
      </c>
      <c r="AL124" s="814"/>
      <c r="AM124" s="814"/>
      <c r="AN124" s="814"/>
      <c r="AO124" s="815"/>
      <c r="AP124" s="784" t="s">
        <v>446</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447</v>
      </c>
      <c r="CQ124" s="859"/>
      <c r="CR124" s="859"/>
      <c r="CS124" s="859"/>
      <c r="CT124" s="859"/>
      <c r="CU124" s="859"/>
      <c r="CV124" s="859"/>
      <c r="CW124" s="859"/>
      <c r="CX124" s="859"/>
      <c r="CY124" s="859"/>
      <c r="CZ124" s="859"/>
      <c r="DA124" s="859"/>
      <c r="DB124" s="859"/>
      <c r="DC124" s="859"/>
      <c r="DD124" s="859"/>
      <c r="DE124" s="859"/>
      <c r="DF124" s="860"/>
      <c r="DG124" s="746">
        <v>30770822</v>
      </c>
      <c r="DH124" s="747"/>
      <c r="DI124" s="747"/>
      <c r="DJ124" s="747"/>
      <c r="DK124" s="748"/>
      <c r="DL124" s="749">
        <v>756916</v>
      </c>
      <c r="DM124" s="747"/>
      <c r="DN124" s="747"/>
      <c r="DO124" s="747"/>
      <c r="DP124" s="748"/>
      <c r="DQ124" s="749">
        <v>585011</v>
      </c>
      <c r="DR124" s="747"/>
      <c r="DS124" s="747"/>
      <c r="DT124" s="747"/>
      <c r="DU124" s="748"/>
      <c r="DV124" s="837">
        <v>0.9</v>
      </c>
      <c r="DW124" s="838"/>
      <c r="DX124" s="838"/>
      <c r="DY124" s="838"/>
      <c r="DZ124" s="839"/>
    </row>
    <row r="125" spans="1:130" s="197" customFormat="1" ht="26.25" customHeight="1" thickBot="1" x14ac:dyDescent="0.2">
      <c r="A125" s="895"/>
      <c r="B125" s="896"/>
      <c r="C125" s="833" t="s">
        <v>435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446</v>
      </c>
      <c r="AB125" s="814"/>
      <c r="AC125" s="814"/>
      <c r="AD125" s="814"/>
      <c r="AE125" s="815"/>
      <c r="AF125" s="816" t="s">
        <v>446</v>
      </c>
      <c r="AG125" s="814"/>
      <c r="AH125" s="814"/>
      <c r="AI125" s="814"/>
      <c r="AJ125" s="815"/>
      <c r="AK125" s="816" t="s">
        <v>446</v>
      </c>
      <c r="AL125" s="814"/>
      <c r="AM125" s="814"/>
      <c r="AN125" s="814"/>
      <c r="AO125" s="815"/>
      <c r="AP125" s="784" t="s">
        <v>446</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448</v>
      </c>
      <c r="CL125" s="840"/>
      <c r="CM125" s="840"/>
      <c r="CN125" s="840"/>
      <c r="CO125" s="841"/>
      <c r="CP125" s="846" t="s">
        <v>449</v>
      </c>
      <c r="CQ125" s="788"/>
      <c r="CR125" s="788"/>
      <c r="CS125" s="788"/>
      <c r="CT125" s="788"/>
      <c r="CU125" s="788"/>
      <c r="CV125" s="788"/>
      <c r="CW125" s="788"/>
      <c r="CX125" s="788"/>
      <c r="CY125" s="788"/>
      <c r="CZ125" s="788"/>
      <c r="DA125" s="788"/>
      <c r="DB125" s="788"/>
      <c r="DC125" s="788"/>
      <c r="DD125" s="788"/>
      <c r="DE125" s="788"/>
      <c r="DF125" s="789"/>
      <c r="DG125" s="829" t="s">
        <v>446</v>
      </c>
      <c r="DH125" s="830"/>
      <c r="DI125" s="830"/>
      <c r="DJ125" s="830"/>
      <c r="DK125" s="830"/>
      <c r="DL125" s="830" t="s">
        <v>446</v>
      </c>
      <c r="DM125" s="830"/>
      <c r="DN125" s="830"/>
      <c r="DO125" s="830"/>
      <c r="DP125" s="830"/>
      <c r="DQ125" s="830" t="s">
        <v>446</v>
      </c>
      <c r="DR125" s="830"/>
      <c r="DS125" s="830"/>
      <c r="DT125" s="830"/>
      <c r="DU125" s="830"/>
      <c r="DV125" s="831" t="s">
        <v>446</v>
      </c>
      <c r="DW125" s="831"/>
      <c r="DX125" s="831"/>
      <c r="DY125" s="831"/>
      <c r="DZ125" s="832"/>
    </row>
    <row r="126" spans="1:130" s="197" customFormat="1" ht="26.25" customHeight="1" x14ac:dyDescent="0.15">
      <c r="A126" s="895"/>
      <c r="B126" s="896"/>
      <c r="C126" s="833" t="s">
        <v>438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446</v>
      </c>
      <c r="AB126" s="814"/>
      <c r="AC126" s="814"/>
      <c r="AD126" s="814"/>
      <c r="AE126" s="815"/>
      <c r="AF126" s="816" t="s">
        <v>446</v>
      </c>
      <c r="AG126" s="814"/>
      <c r="AH126" s="814"/>
      <c r="AI126" s="814"/>
      <c r="AJ126" s="815"/>
      <c r="AK126" s="816" t="s">
        <v>446</v>
      </c>
      <c r="AL126" s="814"/>
      <c r="AM126" s="814"/>
      <c r="AN126" s="814"/>
      <c r="AO126" s="815"/>
      <c r="AP126" s="784" t="s">
        <v>446</v>
      </c>
      <c r="AQ126" s="785"/>
      <c r="AR126" s="785"/>
      <c r="AS126" s="785"/>
      <c r="AT126" s="786"/>
      <c r="AU126" s="233"/>
      <c r="AV126" s="233"/>
      <c r="AW126" s="233"/>
      <c r="AX126" s="836" t="s">
        <v>450</v>
      </c>
      <c r="AY126" s="794"/>
      <c r="AZ126" s="794"/>
      <c r="BA126" s="794"/>
      <c r="BB126" s="794"/>
      <c r="BC126" s="794"/>
      <c r="BD126" s="794"/>
      <c r="BE126" s="795"/>
      <c r="BF126" s="793" t="s">
        <v>451</v>
      </c>
      <c r="BG126" s="794"/>
      <c r="BH126" s="794"/>
      <c r="BI126" s="794"/>
      <c r="BJ126" s="794"/>
      <c r="BK126" s="794"/>
      <c r="BL126" s="795"/>
      <c r="BM126" s="793" t="s">
        <v>452</v>
      </c>
      <c r="BN126" s="794"/>
      <c r="BO126" s="794"/>
      <c r="BP126" s="794"/>
      <c r="BQ126" s="794"/>
      <c r="BR126" s="794"/>
      <c r="BS126" s="795"/>
      <c r="BT126" s="793" t="s">
        <v>453</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454</v>
      </c>
      <c r="CQ126" s="798"/>
      <c r="CR126" s="798"/>
      <c r="CS126" s="798"/>
      <c r="CT126" s="798"/>
      <c r="CU126" s="798"/>
      <c r="CV126" s="798"/>
      <c r="CW126" s="798"/>
      <c r="CX126" s="798"/>
      <c r="CY126" s="798"/>
      <c r="CZ126" s="798"/>
      <c r="DA126" s="798"/>
      <c r="DB126" s="798"/>
      <c r="DC126" s="798"/>
      <c r="DD126" s="798"/>
      <c r="DE126" s="798"/>
      <c r="DF126" s="799"/>
      <c r="DG126" s="800" t="s">
        <v>446</v>
      </c>
      <c r="DH126" s="801"/>
      <c r="DI126" s="801"/>
      <c r="DJ126" s="801"/>
      <c r="DK126" s="801"/>
      <c r="DL126" s="801" t="s">
        <v>446</v>
      </c>
      <c r="DM126" s="801"/>
      <c r="DN126" s="801"/>
      <c r="DO126" s="801"/>
      <c r="DP126" s="801"/>
      <c r="DQ126" s="801" t="s">
        <v>446</v>
      </c>
      <c r="DR126" s="801"/>
      <c r="DS126" s="801"/>
      <c r="DT126" s="801"/>
      <c r="DU126" s="801"/>
      <c r="DV126" s="853" t="s">
        <v>446</v>
      </c>
      <c r="DW126" s="853"/>
      <c r="DX126" s="853"/>
      <c r="DY126" s="853"/>
      <c r="DZ126" s="854"/>
    </row>
    <row r="127" spans="1:130" s="197" customFormat="1" ht="26.25" customHeight="1" thickBot="1" x14ac:dyDescent="0.2">
      <c r="A127" s="897"/>
      <c r="B127" s="898"/>
      <c r="C127" s="855" t="s">
        <v>455</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446</v>
      </c>
      <c r="AB127" s="814"/>
      <c r="AC127" s="814"/>
      <c r="AD127" s="814"/>
      <c r="AE127" s="815"/>
      <c r="AF127" s="816" t="s">
        <v>446</v>
      </c>
      <c r="AG127" s="814"/>
      <c r="AH127" s="814"/>
      <c r="AI127" s="814"/>
      <c r="AJ127" s="815"/>
      <c r="AK127" s="816" t="s">
        <v>446</v>
      </c>
      <c r="AL127" s="814"/>
      <c r="AM127" s="814"/>
      <c r="AN127" s="814"/>
      <c r="AO127" s="815"/>
      <c r="AP127" s="784" t="s">
        <v>446</v>
      </c>
      <c r="AQ127" s="785"/>
      <c r="AR127" s="785"/>
      <c r="AS127" s="785"/>
      <c r="AT127" s="786"/>
      <c r="AU127" s="233"/>
      <c r="AV127" s="233"/>
      <c r="AW127" s="233"/>
      <c r="AX127" s="787" t="s">
        <v>456</v>
      </c>
      <c r="AY127" s="788"/>
      <c r="AZ127" s="788"/>
      <c r="BA127" s="788"/>
      <c r="BB127" s="788"/>
      <c r="BC127" s="788"/>
      <c r="BD127" s="788"/>
      <c r="BE127" s="789"/>
      <c r="BF127" s="790" t="s">
        <v>446</v>
      </c>
      <c r="BG127" s="791"/>
      <c r="BH127" s="791"/>
      <c r="BI127" s="791"/>
      <c r="BJ127" s="791"/>
      <c r="BK127" s="791"/>
      <c r="BL127" s="792"/>
      <c r="BM127" s="790">
        <v>11.25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457</v>
      </c>
      <c r="CQ127" s="782"/>
      <c r="CR127" s="782"/>
      <c r="CS127" s="782"/>
      <c r="CT127" s="782"/>
      <c r="CU127" s="782"/>
      <c r="CV127" s="782"/>
      <c r="CW127" s="782"/>
      <c r="CX127" s="782"/>
      <c r="CY127" s="782"/>
      <c r="CZ127" s="782"/>
      <c r="DA127" s="782"/>
      <c r="DB127" s="782"/>
      <c r="DC127" s="782"/>
      <c r="DD127" s="782"/>
      <c r="DE127" s="782"/>
      <c r="DF127" s="783"/>
      <c r="DG127" s="849" t="s">
        <v>108</v>
      </c>
      <c r="DH127" s="850"/>
      <c r="DI127" s="850"/>
      <c r="DJ127" s="850"/>
      <c r="DK127" s="850"/>
      <c r="DL127" s="850" t="s">
        <v>458</v>
      </c>
      <c r="DM127" s="850"/>
      <c r="DN127" s="850"/>
      <c r="DO127" s="850"/>
      <c r="DP127" s="850"/>
      <c r="DQ127" s="850" t="s">
        <v>458</v>
      </c>
      <c r="DR127" s="850"/>
      <c r="DS127" s="850"/>
      <c r="DT127" s="850"/>
      <c r="DU127" s="850"/>
      <c r="DV127" s="851" t="s">
        <v>458</v>
      </c>
      <c r="DW127" s="851"/>
      <c r="DX127" s="851"/>
      <c r="DY127" s="851"/>
      <c r="DZ127" s="852"/>
    </row>
    <row r="128" spans="1:130" s="197" customFormat="1" ht="26.25" customHeight="1" x14ac:dyDescent="0.15">
      <c r="A128" s="825" t="s">
        <v>459</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460</v>
      </c>
      <c r="X128" s="827"/>
      <c r="Y128" s="827"/>
      <c r="Z128" s="828"/>
      <c r="AA128" s="753">
        <v>3379267</v>
      </c>
      <c r="AB128" s="754"/>
      <c r="AC128" s="754"/>
      <c r="AD128" s="754"/>
      <c r="AE128" s="755"/>
      <c r="AF128" s="756">
        <v>3421944</v>
      </c>
      <c r="AG128" s="754"/>
      <c r="AH128" s="754"/>
      <c r="AI128" s="754"/>
      <c r="AJ128" s="755"/>
      <c r="AK128" s="756">
        <v>3357529</v>
      </c>
      <c r="AL128" s="754"/>
      <c r="AM128" s="754"/>
      <c r="AN128" s="754"/>
      <c r="AO128" s="755"/>
      <c r="AP128" s="757"/>
      <c r="AQ128" s="758"/>
      <c r="AR128" s="758"/>
      <c r="AS128" s="758"/>
      <c r="AT128" s="759"/>
      <c r="AU128" s="235"/>
      <c r="AV128" s="235"/>
      <c r="AW128" s="235"/>
      <c r="AX128" s="802" t="s">
        <v>461</v>
      </c>
      <c r="AY128" s="798"/>
      <c r="AZ128" s="798"/>
      <c r="BA128" s="798"/>
      <c r="BB128" s="798"/>
      <c r="BC128" s="798"/>
      <c r="BD128" s="798"/>
      <c r="BE128" s="799"/>
      <c r="BF128" s="820" t="s">
        <v>108</v>
      </c>
      <c r="BG128" s="821"/>
      <c r="BH128" s="821"/>
      <c r="BI128" s="821"/>
      <c r="BJ128" s="821"/>
      <c r="BK128" s="821"/>
      <c r="BL128" s="822"/>
      <c r="BM128" s="820">
        <v>16.25</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462</v>
      </c>
      <c r="X129" s="811"/>
      <c r="Y129" s="811"/>
      <c r="Z129" s="812"/>
      <c r="AA129" s="813">
        <v>75237967</v>
      </c>
      <c r="AB129" s="814"/>
      <c r="AC129" s="814"/>
      <c r="AD129" s="814"/>
      <c r="AE129" s="815"/>
      <c r="AF129" s="816">
        <v>75320302</v>
      </c>
      <c r="AG129" s="814"/>
      <c r="AH129" s="814"/>
      <c r="AI129" s="814"/>
      <c r="AJ129" s="815"/>
      <c r="AK129" s="816">
        <v>75017802</v>
      </c>
      <c r="AL129" s="814"/>
      <c r="AM129" s="814"/>
      <c r="AN129" s="814"/>
      <c r="AO129" s="815"/>
      <c r="AP129" s="817"/>
      <c r="AQ129" s="818"/>
      <c r="AR129" s="818"/>
      <c r="AS129" s="818"/>
      <c r="AT129" s="819"/>
      <c r="AU129" s="235"/>
      <c r="AV129" s="235"/>
      <c r="AW129" s="235"/>
      <c r="AX129" s="802" t="s">
        <v>463</v>
      </c>
      <c r="AY129" s="798"/>
      <c r="AZ129" s="798"/>
      <c r="BA129" s="798"/>
      <c r="BB129" s="798"/>
      <c r="BC129" s="798"/>
      <c r="BD129" s="798"/>
      <c r="BE129" s="799"/>
      <c r="BF129" s="803">
        <v>13.4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464</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465</v>
      </c>
      <c r="X130" s="811"/>
      <c r="Y130" s="811"/>
      <c r="Z130" s="812"/>
      <c r="AA130" s="813">
        <v>9716675</v>
      </c>
      <c r="AB130" s="814"/>
      <c r="AC130" s="814"/>
      <c r="AD130" s="814"/>
      <c r="AE130" s="815"/>
      <c r="AF130" s="816">
        <v>10133715</v>
      </c>
      <c r="AG130" s="814"/>
      <c r="AH130" s="814"/>
      <c r="AI130" s="814"/>
      <c r="AJ130" s="815"/>
      <c r="AK130" s="816">
        <v>9168270</v>
      </c>
      <c r="AL130" s="814"/>
      <c r="AM130" s="814"/>
      <c r="AN130" s="814"/>
      <c r="AO130" s="815"/>
      <c r="AP130" s="817"/>
      <c r="AQ130" s="818"/>
      <c r="AR130" s="818"/>
      <c r="AS130" s="818"/>
      <c r="AT130" s="819"/>
      <c r="AU130" s="235"/>
      <c r="AV130" s="235"/>
      <c r="AW130" s="235"/>
      <c r="AX130" s="781" t="s">
        <v>466</v>
      </c>
      <c r="AY130" s="782"/>
      <c r="AZ130" s="782"/>
      <c r="BA130" s="782"/>
      <c r="BB130" s="782"/>
      <c r="BC130" s="782"/>
      <c r="BD130" s="782"/>
      <c r="BE130" s="783"/>
      <c r="BF130" s="735">
        <v>171.5</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467</v>
      </c>
      <c r="X131" s="744"/>
      <c r="Y131" s="744"/>
      <c r="Z131" s="745"/>
      <c r="AA131" s="746">
        <v>65521292</v>
      </c>
      <c r="AB131" s="747"/>
      <c r="AC131" s="747"/>
      <c r="AD131" s="747"/>
      <c r="AE131" s="748"/>
      <c r="AF131" s="749">
        <v>65186587</v>
      </c>
      <c r="AG131" s="747"/>
      <c r="AH131" s="747"/>
      <c r="AI131" s="747"/>
      <c r="AJ131" s="748"/>
      <c r="AK131" s="749">
        <v>65849532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468</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469</v>
      </c>
      <c r="W132" s="767"/>
      <c r="X132" s="767"/>
      <c r="Y132" s="767"/>
      <c r="Z132" s="768"/>
      <c r="AA132" s="769">
        <v>13.735800960000001</v>
      </c>
      <c r="AB132" s="770"/>
      <c r="AC132" s="770"/>
      <c r="AD132" s="770"/>
      <c r="AE132" s="771"/>
      <c r="AF132" s="772">
        <v>13.282154200000001</v>
      </c>
      <c r="AG132" s="770"/>
      <c r="AH132" s="770"/>
      <c r="AI132" s="770"/>
      <c r="AJ132" s="771"/>
      <c r="AK132" s="772">
        <v>13.31392758</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470</v>
      </c>
      <c r="W133" s="776"/>
      <c r="X133" s="776"/>
      <c r="Y133" s="776"/>
      <c r="Z133" s="777"/>
      <c r="AA133" s="778">
        <v>13.4</v>
      </c>
      <c r="AB133" s="779"/>
      <c r="AC133" s="779"/>
      <c r="AD133" s="779"/>
      <c r="AE133" s="780"/>
      <c r="AF133" s="778">
        <v>13.3</v>
      </c>
      <c r="AG133" s="779"/>
      <c r="AH133" s="779"/>
      <c r="AI133" s="779"/>
      <c r="AJ133" s="780"/>
      <c r="AK133" s="778">
        <v>13.4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S70"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topLeftCell="A67"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tabSelected="1" view="pageBreakPreview" topLeftCell="F31"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50" t="s">
        <v>473</v>
      </c>
      <c r="L7" s="254"/>
      <c r="M7" s="255" t="s">
        <v>474</v>
      </c>
      <c r="N7" s="256"/>
    </row>
    <row r="8" spans="1:16" x14ac:dyDescent="0.15">
      <c r="A8" s="248"/>
      <c r="B8" s="244"/>
      <c r="C8" s="244"/>
      <c r="D8" s="244"/>
      <c r="E8" s="244"/>
      <c r="F8" s="244"/>
      <c r="G8" s="257"/>
      <c r="H8" s="258"/>
      <c r="I8" s="258"/>
      <c r="J8" s="259"/>
      <c r="K8" s="1151"/>
      <c r="L8" s="260" t="s">
        <v>475</v>
      </c>
      <c r="M8" s="261" t="s">
        <v>476</v>
      </c>
      <c r="N8" s="262" t="s">
        <v>477</v>
      </c>
    </row>
    <row r="9" spans="1:16" x14ac:dyDescent="0.15">
      <c r="A9" s="248"/>
      <c r="B9" s="244"/>
      <c r="C9" s="244"/>
      <c r="D9" s="244"/>
      <c r="E9" s="244"/>
      <c r="F9" s="244"/>
      <c r="G9" s="1164" t="s">
        <v>478</v>
      </c>
      <c r="H9" s="1165"/>
      <c r="I9" s="1165"/>
      <c r="J9" s="1166"/>
      <c r="K9" s="263">
        <v>24015282</v>
      </c>
      <c r="L9" s="264">
        <v>66327</v>
      </c>
      <c r="M9" s="265">
        <v>57944</v>
      </c>
      <c r="N9" s="266">
        <v>14.5</v>
      </c>
    </row>
    <row r="10" spans="1:16" x14ac:dyDescent="0.15">
      <c r="A10" s="248"/>
      <c r="B10" s="244"/>
      <c r="C10" s="244"/>
      <c r="D10" s="244"/>
      <c r="E10" s="244"/>
      <c r="F10" s="244"/>
      <c r="G10" s="1164" t="s">
        <v>479</v>
      </c>
      <c r="H10" s="1165"/>
      <c r="I10" s="1165"/>
      <c r="J10" s="1166"/>
      <c r="K10" s="267">
        <v>2383813</v>
      </c>
      <c r="L10" s="268">
        <v>6584</v>
      </c>
      <c r="M10" s="269">
        <v>2485</v>
      </c>
      <c r="N10" s="270">
        <v>164.9</v>
      </c>
    </row>
    <row r="11" spans="1:16" ht="13.5" customHeight="1" x14ac:dyDescent="0.15">
      <c r="A11" s="248"/>
      <c r="B11" s="244"/>
      <c r="C11" s="244"/>
      <c r="D11" s="244"/>
      <c r="E11" s="244"/>
      <c r="F11" s="244"/>
      <c r="G11" s="1164" t="s">
        <v>480</v>
      </c>
      <c r="H11" s="1165"/>
      <c r="I11" s="1165"/>
      <c r="J11" s="1166"/>
      <c r="K11" s="267">
        <v>15692</v>
      </c>
      <c r="L11" s="268">
        <v>43</v>
      </c>
      <c r="M11" s="269">
        <v>1532</v>
      </c>
      <c r="N11" s="270">
        <v>-97.2</v>
      </c>
    </row>
    <row r="12" spans="1:16" ht="13.5" customHeight="1" x14ac:dyDescent="0.15">
      <c r="A12" s="248"/>
      <c r="B12" s="244"/>
      <c r="C12" s="244"/>
      <c r="D12" s="244"/>
      <c r="E12" s="244"/>
      <c r="F12" s="244"/>
      <c r="G12" s="1164" t="s">
        <v>481</v>
      </c>
      <c r="H12" s="1165"/>
      <c r="I12" s="1165"/>
      <c r="J12" s="1166"/>
      <c r="K12" s="267">
        <v>44739</v>
      </c>
      <c r="L12" s="268">
        <v>124</v>
      </c>
      <c r="M12" s="269">
        <v>599</v>
      </c>
      <c r="N12" s="270">
        <v>-79.3</v>
      </c>
    </row>
    <row r="13" spans="1:16" ht="13.5" customHeight="1" x14ac:dyDescent="0.15">
      <c r="A13" s="248"/>
      <c r="B13" s="244"/>
      <c r="C13" s="244"/>
      <c r="D13" s="244"/>
      <c r="E13" s="244"/>
      <c r="F13" s="244"/>
      <c r="G13" s="1164" t="s">
        <v>482</v>
      </c>
      <c r="H13" s="1165"/>
      <c r="I13" s="1165"/>
      <c r="J13" s="1166"/>
      <c r="K13" s="267" t="s">
        <v>483</v>
      </c>
      <c r="L13" s="268" t="s">
        <v>483</v>
      </c>
      <c r="M13" s="269">
        <v>18</v>
      </c>
      <c r="N13" s="270" t="s">
        <v>483</v>
      </c>
    </row>
    <row r="14" spans="1:16" ht="13.5" customHeight="1" x14ac:dyDescent="0.15">
      <c r="A14" s="248"/>
      <c r="B14" s="244"/>
      <c r="C14" s="244"/>
      <c r="D14" s="244"/>
      <c r="E14" s="244"/>
      <c r="F14" s="244"/>
      <c r="G14" s="1164" t="s">
        <v>484</v>
      </c>
      <c r="H14" s="1165"/>
      <c r="I14" s="1165"/>
      <c r="J14" s="1166"/>
      <c r="K14" s="267">
        <v>475445</v>
      </c>
      <c r="L14" s="268">
        <v>1313</v>
      </c>
      <c r="M14" s="269">
        <v>1786</v>
      </c>
      <c r="N14" s="270">
        <v>-26.5</v>
      </c>
    </row>
    <row r="15" spans="1:16" ht="13.5" customHeight="1" x14ac:dyDescent="0.15">
      <c r="A15" s="248"/>
      <c r="B15" s="244"/>
      <c r="C15" s="244"/>
      <c r="D15" s="244"/>
      <c r="E15" s="244"/>
      <c r="F15" s="244"/>
      <c r="G15" s="1164" t="s">
        <v>485</v>
      </c>
      <c r="H15" s="1165"/>
      <c r="I15" s="1165"/>
      <c r="J15" s="1166"/>
      <c r="K15" s="267">
        <v>554155</v>
      </c>
      <c r="L15" s="268">
        <v>1531</v>
      </c>
      <c r="M15" s="269">
        <v>1355</v>
      </c>
      <c r="N15" s="270">
        <v>13</v>
      </c>
    </row>
    <row r="16" spans="1:16" x14ac:dyDescent="0.15">
      <c r="A16" s="248"/>
      <c r="B16" s="244"/>
      <c r="C16" s="244"/>
      <c r="D16" s="244"/>
      <c r="E16" s="244"/>
      <c r="F16" s="244"/>
      <c r="G16" s="1167" t="s">
        <v>486</v>
      </c>
      <c r="H16" s="1168"/>
      <c r="I16" s="1168"/>
      <c r="J16" s="1169"/>
      <c r="K16" s="268">
        <v>-2203577</v>
      </c>
      <c r="L16" s="268">
        <v>-6086</v>
      </c>
      <c r="M16" s="269">
        <v>-4955</v>
      </c>
      <c r="N16" s="270">
        <v>22.8</v>
      </c>
    </row>
    <row r="17" spans="1:16" x14ac:dyDescent="0.15">
      <c r="A17" s="248"/>
      <c r="B17" s="244"/>
      <c r="C17" s="244"/>
      <c r="D17" s="244"/>
      <c r="E17" s="244"/>
      <c r="F17" s="244"/>
      <c r="G17" s="1167" t="s">
        <v>166</v>
      </c>
      <c r="H17" s="1168"/>
      <c r="I17" s="1168"/>
      <c r="J17" s="1169"/>
      <c r="K17" s="268">
        <v>25285549</v>
      </c>
      <c r="L17" s="268">
        <v>69835</v>
      </c>
      <c r="M17" s="269">
        <v>60765</v>
      </c>
      <c r="N17" s="270">
        <v>14.9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61" t="s">
        <v>491</v>
      </c>
      <c r="H21" s="1162"/>
      <c r="I21" s="1162"/>
      <c r="J21" s="1163"/>
      <c r="K21" s="280">
        <v>6.92</v>
      </c>
      <c r="L21" s="281">
        <v>6.13</v>
      </c>
      <c r="M21" s="282">
        <v>0.79</v>
      </c>
      <c r="N21" s="249"/>
      <c r="O21" s="283"/>
      <c r="P21" s="279"/>
    </row>
    <row r="22" spans="1:16" s="284" customFormat="1" x14ac:dyDescent="0.15">
      <c r="A22" s="279"/>
      <c r="B22" s="249"/>
      <c r="C22" s="249"/>
      <c r="D22" s="249"/>
      <c r="E22" s="249"/>
      <c r="F22" s="249"/>
      <c r="G22" s="1161" t="s">
        <v>492</v>
      </c>
      <c r="H22" s="1162"/>
      <c r="I22" s="1162"/>
      <c r="J22" s="1163"/>
      <c r="K22" s="285">
        <v>101.3</v>
      </c>
      <c r="L22" s="286">
        <v>100.5</v>
      </c>
      <c r="M22" s="287">
        <v>0.8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495</v>
      </c>
      <c r="H29" s="249"/>
      <c r="I29" s="249"/>
      <c r="J29" s="249"/>
      <c r="K29" s="244"/>
      <c r="L29" s="244"/>
      <c r="M29" s="244"/>
      <c r="N29" s="244"/>
      <c r="O29" s="293"/>
    </row>
    <row r="30" spans="1:16" x14ac:dyDescent="0.15">
      <c r="A30" s="248"/>
      <c r="B30" s="244"/>
      <c r="C30" s="244"/>
      <c r="D30" s="244"/>
      <c r="E30" s="244"/>
      <c r="F30" s="244"/>
      <c r="G30" s="251"/>
      <c r="H30" s="252"/>
      <c r="I30" s="252"/>
      <c r="J30" s="253"/>
      <c r="K30" s="1150" t="s">
        <v>473</v>
      </c>
      <c r="L30" s="254"/>
      <c r="M30" s="255" t="s">
        <v>474</v>
      </c>
      <c r="N30" s="256"/>
    </row>
    <row r="31" spans="1:16" x14ac:dyDescent="0.15">
      <c r="A31" s="248"/>
      <c r="B31" s="244"/>
      <c r="C31" s="244"/>
      <c r="D31" s="244"/>
      <c r="E31" s="244"/>
      <c r="F31" s="244"/>
      <c r="G31" s="257"/>
      <c r="H31" s="258"/>
      <c r="I31" s="258"/>
      <c r="J31" s="259"/>
      <c r="K31" s="1151"/>
      <c r="L31" s="260" t="s">
        <v>475</v>
      </c>
      <c r="M31" s="261" t="s">
        <v>476</v>
      </c>
      <c r="N31" s="262" t="s">
        <v>477</v>
      </c>
    </row>
    <row r="32" spans="1:16" ht="27" customHeight="1" x14ac:dyDescent="0.15">
      <c r="A32" s="248"/>
      <c r="B32" s="244"/>
      <c r="C32" s="244"/>
      <c r="D32" s="244"/>
      <c r="E32" s="244"/>
      <c r="F32" s="244"/>
      <c r="G32" s="1152" t="s">
        <v>496</v>
      </c>
      <c r="H32" s="1153"/>
      <c r="I32" s="1153"/>
      <c r="J32" s="1154"/>
      <c r="K32" s="294">
        <v>18721485</v>
      </c>
      <c r="L32" s="294">
        <v>51706</v>
      </c>
      <c r="M32" s="295">
        <v>38141</v>
      </c>
      <c r="N32" s="296">
        <v>35.6</v>
      </c>
    </row>
    <row r="33" spans="1:16" ht="13.5" customHeight="1" x14ac:dyDescent="0.15">
      <c r="A33" s="248"/>
      <c r="B33" s="244"/>
      <c r="C33" s="244"/>
      <c r="D33" s="244"/>
      <c r="E33" s="244"/>
      <c r="F33" s="244"/>
      <c r="G33" s="1152" t="s">
        <v>497</v>
      </c>
      <c r="H33" s="1153"/>
      <c r="I33" s="1153"/>
      <c r="J33" s="1154"/>
      <c r="K33" s="294" t="s">
        <v>483</v>
      </c>
      <c r="L33" s="294" t="s">
        <v>483</v>
      </c>
      <c r="M33" s="295">
        <v>3</v>
      </c>
      <c r="N33" s="296" t="s">
        <v>483</v>
      </c>
    </row>
    <row r="34" spans="1:16" ht="27" customHeight="1" x14ac:dyDescent="0.15">
      <c r="A34" s="248"/>
      <c r="B34" s="244"/>
      <c r="C34" s="244"/>
      <c r="D34" s="244"/>
      <c r="E34" s="244"/>
      <c r="F34" s="244"/>
      <c r="G34" s="1152" t="s">
        <v>498</v>
      </c>
      <c r="H34" s="1153"/>
      <c r="I34" s="1153"/>
      <c r="J34" s="1154"/>
      <c r="K34" s="294" t="s">
        <v>483</v>
      </c>
      <c r="L34" s="294" t="s">
        <v>483</v>
      </c>
      <c r="M34" s="295">
        <v>102</v>
      </c>
      <c r="N34" s="296" t="s">
        <v>483</v>
      </c>
    </row>
    <row r="35" spans="1:16" ht="27" customHeight="1" x14ac:dyDescent="0.15">
      <c r="A35" s="248"/>
      <c r="B35" s="244"/>
      <c r="C35" s="244"/>
      <c r="D35" s="244"/>
      <c r="E35" s="244"/>
      <c r="F35" s="244"/>
      <c r="G35" s="1152" t="s">
        <v>499</v>
      </c>
      <c r="H35" s="1153"/>
      <c r="I35" s="1153"/>
      <c r="J35" s="1154"/>
      <c r="K35" s="294">
        <v>2550383</v>
      </c>
      <c r="L35" s="294">
        <v>7044</v>
      </c>
      <c r="M35" s="295">
        <v>9900</v>
      </c>
      <c r="N35" s="296">
        <v>-28.8</v>
      </c>
    </row>
    <row r="36" spans="1:16" ht="27" customHeight="1" x14ac:dyDescent="0.15">
      <c r="A36" s="248"/>
      <c r="B36" s="244"/>
      <c r="C36" s="244"/>
      <c r="D36" s="244"/>
      <c r="E36" s="244"/>
      <c r="F36" s="244"/>
      <c r="G36" s="1152" t="s">
        <v>500</v>
      </c>
      <c r="H36" s="1153"/>
      <c r="I36" s="1153"/>
      <c r="J36" s="1154"/>
      <c r="K36" s="294" t="s">
        <v>483</v>
      </c>
      <c r="L36" s="294" t="s">
        <v>483</v>
      </c>
      <c r="M36" s="295">
        <v>437</v>
      </c>
      <c r="N36" s="296" t="s">
        <v>483</v>
      </c>
    </row>
    <row r="37" spans="1:16" ht="13.5" customHeight="1" x14ac:dyDescent="0.15">
      <c r="A37" s="248"/>
      <c r="B37" s="244"/>
      <c r="C37" s="244"/>
      <c r="D37" s="244"/>
      <c r="E37" s="244"/>
      <c r="F37" s="244"/>
      <c r="G37" s="1152" t="s">
        <v>501</v>
      </c>
      <c r="H37" s="1153"/>
      <c r="I37" s="1153"/>
      <c r="J37" s="1154"/>
      <c r="K37" s="294">
        <v>7509</v>
      </c>
      <c r="L37" s="294">
        <v>21</v>
      </c>
      <c r="M37" s="295">
        <v>880</v>
      </c>
      <c r="N37" s="296">
        <v>-97.6</v>
      </c>
    </row>
    <row r="38" spans="1:16" ht="27" customHeight="1" x14ac:dyDescent="0.15">
      <c r="A38" s="248"/>
      <c r="B38" s="244"/>
      <c r="C38" s="244"/>
      <c r="D38" s="244"/>
      <c r="E38" s="244"/>
      <c r="F38" s="244"/>
      <c r="G38" s="1155" t="s">
        <v>502</v>
      </c>
      <c r="H38" s="1156"/>
      <c r="I38" s="1156"/>
      <c r="J38" s="1157"/>
      <c r="K38" s="297">
        <v>13581</v>
      </c>
      <c r="L38" s="297">
        <v>38</v>
      </c>
      <c r="M38" s="298">
        <v>3</v>
      </c>
      <c r="N38" s="299">
        <v>1166.7</v>
      </c>
      <c r="O38" s="293"/>
    </row>
    <row r="39" spans="1:16" x14ac:dyDescent="0.15">
      <c r="A39" s="248"/>
      <c r="B39" s="244"/>
      <c r="C39" s="244"/>
      <c r="D39" s="244"/>
      <c r="E39" s="244"/>
      <c r="F39" s="244"/>
      <c r="G39" s="1155" t="s">
        <v>503</v>
      </c>
      <c r="H39" s="1156"/>
      <c r="I39" s="1156"/>
      <c r="J39" s="1157"/>
      <c r="K39" s="300">
        <v>-3357529</v>
      </c>
      <c r="L39" s="300">
        <v>-9273</v>
      </c>
      <c r="M39" s="301">
        <v>-8348</v>
      </c>
      <c r="N39" s="302">
        <v>11.1</v>
      </c>
      <c r="O39" s="293"/>
    </row>
    <row r="40" spans="1:16" ht="27" customHeight="1" x14ac:dyDescent="0.15">
      <c r="A40" s="248"/>
      <c r="B40" s="244"/>
      <c r="C40" s="244"/>
      <c r="D40" s="244"/>
      <c r="E40" s="244"/>
      <c r="F40" s="244"/>
      <c r="G40" s="1152" t="s">
        <v>504</v>
      </c>
      <c r="H40" s="1153"/>
      <c r="I40" s="1153"/>
      <c r="J40" s="1154"/>
      <c r="K40" s="300">
        <v>-9168270</v>
      </c>
      <c r="L40" s="300">
        <v>-25322</v>
      </c>
      <c r="M40" s="301">
        <v>-29144</v>
      </c>
      <c r="N40" s="302">
        <v>-13.1</v>
      </c>
      <c r="O40" s="293"/>
    </row>
    <row r="41" spans="1:16" x14ac:dyDescent="0.15">
      <c r="A41" s="248"/>
      <c r="B41" s="244"/>
      <c r="C41" s="244"/>
      <c r="D41" s="244"/>
      <c r="E41" s="244"/>
      <c r="F41" s="244"/>
      <c r="G41" s="1158" t="s">
        <v>277</v>
      </c>
      <c r="H41" s="1159"/>
      <c r="I41" s="1159"/>
      <c r="J41" s="1160"/>
      <c r="K41" s="294">
        <v>8767159</v>
      </c>
      <c r="L41" s="300">
        <v>24214</v>
      </c>
      <c r="M41" s="301">
        <v>11972</v>
      </c>
      <c r="N41" s="302">
        <v>102.3</v>
      </c>
      <c r="O41" s="293"/>
    </row>
    <row r="42" spans="1:16" x14ac:dyDescent="0.15">
      <c r="A42" s="248"/>
      <c r="B42" s="244"/>
      <c r="C42" s="244"/>
      <c r="D42" s="244"/>
      <c r="E42" s="244"/>
      <c r="F42" s="244"/>
      <c r="G42" s="303" t="s">
        <v>505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507</v>
      </c>
      <c r="H48" s="308"/>
      <c r="I48" s="308"/>
      <c r="J48" s="308"/>
      <c r="K48" s="308"/>
      <c r="L48" s="308"/>
      <c r="M48" s="309"/>
      <c r="N48" s="308"/>
    </row>
    <row r="49" spans="1:14" ht="13.5" customHeight="1" x14ac:dyDescent="0.15">
      <c r="A49" s="248"/>
      <c r="B49" s="244"/>
      <c r="C49" s="244"/>
      <c r="D49" s="244"/>
      <c r="E49" s="244"/>
      <c r="F49" s="244"/>
      <c r="G49" s="310"/>
      <c r="H49" s="311"/>
      <c r="I49" s="1145" t="s">
        <v>473</v>
      </c>
      <c r="J49" s="1147" t="s">
        <v>508</v>
      </c>
      <c r="K49" s="1148"/>
      <c r="L49" s="1148"/>
      <c r="M49" s="1148"/>
      <c r="N49" s="1149"/>
    </row>
    <row r="50" spans="1:14" x14ac:dyDescent="0.15">
      <c r="A50" s="248"/>
      <c r="B50" s="244"/>
      <c r="C50" s="244"/>
      <c r="D50" s="244"/>
      <c r="E50" s="244"/>
      <c r="F50" s="244"/>
      <c r="G50" s="312"/>
      <c r="H50" s="313"/>
      <c r="I50" s="1146"/>
      <c r="J50" s="314" t="s">
        <v>509</v>
      </c>
      <c r="K50" s="315" t="s">
        <v>510</v>
      </c>
      <c r="L50" s="316" t="s">
        <v>511</v>
      </c>
      <c r="M50" s="317" t="s">
        <v>512</v>
      </c>
      <c r="N50" s="318" t="s">
        <v>513</v>
      </c>
    </row>
    <row r="51" spans="1:14" x14ac:dyDescent="0.15">
      <c r="A51" s="248"/>
      <c r="B51" s="244"/>
      <c r="C51" s="244"/>
      <c r="D51" s="244"/>
      <c r="E51" s="244"/>
      <c r="F51" s="244"/>
      <c r="G51" s="310" t="s">
        <v>514</v>
      </c>
      <c r="H51" s="311"/>
      <c r="I51" s="319">
        <v>10482797</v>
      </c>
      <c r="J51" s="320">
        <v>28844</v>
      </c>
      <c r="K51" s="321">
        <v>-41.3</v>
      </c>
      <c r="L51" s="322">
        <v>43858</v>
      </c>
      <c r="M51" s="323">
        <v>-7</v>
      </c>
      <c r="N51" s="324">
        <v>-34.299999999999997</v>
      </c>
    </row>
    <row r="52" spans="1:14" x14ac:dyDescent="0.15">
      <c r="A52" s="248"/>
      <c r="B52" s="244"/>
      <c r="C52" s="244"/>
      <c r="D52" s="244"/>
      <c r="E52" s="244"/>
      <c r="F52" s="244"/>
      <c r="G52" s="325"/>
      <c r="H52" s="326" t="s">
        <v>515</v>
      </c>
      <c r="I52" s="327">
        <v>4529365</v>
      </c>
      <c r="J52" s="328">
        <v>12463</v>
      </c>
      <c r="K52" s="329">
        <v>-66.099999999999994</v>
      </c>
      <c r="L52" s="330">
        <v>23714</v>
      </c>
      <c r="M52" s="331">
        <v>-11.5</v>
      </c>
      <c r="N52" s="332">
        <v>-54.6</v>
      </c>
    </row>
    <row r="53" spans="1:14" x14ac:dyDescent="0.15">
      <c r="A53" s="248"/>
      <c r="B53" s="244"/>
      <c r="C53" s="244"/>
      <c r="D53" s="244"/>
      <c r="E53" s="244"/>
      <c r="F53" s="244"/>
      <c r="G53" s="310" t="s">
        <v>516</v>
      </c>
      <c r="H53" s="311"/>
      <c r="I53" s="319">
        <v>10155063</v>
      </c>
      <c r="J53" s="320">
        <v>27835</v>
      </c>
      <c r="K53" s="321">
        <v>-3.5</v>
      </c>
      <c r="L53" s="322">
        <v>41705</v>
      </c>
      <c r="M53" s="323">
        <v>-4.9000000000000004</v>
      </c>
      <c r="N53" s="324">
        <v>1.4</v>
      </c>
    </row>
    <row r="54" spans="1:14" x14ac:dyDescent="0.15">
      <c r="A54" s="248"/>
      <c r="B54" s="244"/>
      <c r="C54" s="244"/>
      <c r="D54" s="244"/>
      <c r="E54" s="244"/>
      <c r="F54" s="244"/>
      <c r="G54" s="325"/>
      <c r="H54" s="326" t="s">
        <v>515</v>
      </c>
      <c r="I54" s="327">
        <v>4711128</v>
      </c>
      <c r="J54" s="328">
        <v>12913</v>
      </c>
      <c r="K54" s="329">
        <v>3.6</v>
      </c>
      <c r="L54" s="330">
        <v>22742</v>
      </c>
      <c r="M54" s="331">
        <v>-4.0999999999999996</v>
      </c>
      <c r="N54" s="332">
        <v>7.7</v>
      </c>
    </row>
    <row r="55" spans="1:14" x14ac:dyDescent="0.15">
      <c r="A55" s="248"/>
      <c r="B55" s="244"/>
      <c r="C55" s="244"/>
      <c r="D55" s="244"/>
      <c r="E55" s="244"/>
      <c r="F55" s="244"/>
      <c r="G55" s="310" t="s">
        <v>517</v>
      </c>
      <c r="H55" s="311"/>
      <c r="I55" s="319">
        <v>10763123</v>
      </c>
      <c r="J55" s="320">
        <v>29491</v>
      </c>
      <c r="K55" s="321">
        <v>5.9</v>
      </c>
      <c r="L55" s="322">
        <v>47677</v>
      </c>
      <c r="M55" s="323">
        <v>14.3</v>
      </c>
      <c r="N55" s="324">
        <v>-8.4</v>
      </c>
    </row>
    <row r="56" spans="1:14" x14ac:dyDescent="0.15">
      <c r="A56" s="248"/>
      <c r="B56" s="244"/>
      <c r="C56" s="244"/>
      <c r="D56" s="244"/>
      <c r="E56" s="244"/>
      <c r="F56" s="244"/>
      <c r="G56" s="325"/>
      <c r="H56" s="326" t="s">
        <v>515</v>
      </c>
      <c r="I56" s="327">
        <v>5517537</v>
      </c>
      <c r="J56" s="328">
        <v>15118</v>
      </c>
      <c r="K56" s="329">
        <v>17.100000000000001</v>
      </c>
      <c r="L56" s="330">
        <v>23360</v>
      </c>
      <c r="M56" s="331">
        <v>2.7</v>
      </c>
      <c r="N56" s="332">
        <v>14.4</v>
      </c>
    </row>
    <row r="57" spans="1:14" x14ac:dyDescent="0.15">
      <c r="A57" s="248"/>
      <c r="B57" s="244"/>
      <c r="C57" s="244"/>
      <c r="D57" s="244"/>
      <c r="E57" s="244"/>
      <c r="F57" s="244"/>
      <c r="G57" s="310" t="s">
        <v>518</v>
      </c>
      <c r="H57" s="311"/>
      <c r="I57" s="319">
        <v>9310058</v>
      </c>
      <c r="J57" s="320">
        <v>25594</v>
      </c>
      <c r="K57" s="321">
        <v>-13.2</v>
      </c>
      <c r="L57" s="322">
        <v>51613</v>
      </c>
      <c r="M57" s="323">
        <v>8.3000000000000007</v>
      </c>
      <c r="N57" s="324">
        <v>-21.5</v>
      </c>
    </row>
    <row r="58" spans="1:14" x14ac:dyDescent="0.15">
      <c r="A58" s="248"/>
      <c r="B58" s="244"/>
      <c r="C58" s="244"/>
      <c r="D58" s="244"/>
      <c r="E58" s="244"/>
      <c r="F58" s="244"/>
      <c r="G58" s="325"/>
      <c r="H58" s="326" t="s">
        <v>515</v>
      </c>
      <c r="I58" s="327">
        <v>4971222</v>
      </c>
      <c r="J58" s="328">
        <v>13666</v>
      </c>
      <c r="K58" s="329">
        <v>-9.6</v>
      </c>
      <c r="L58" s="330">
        <v>25872</v>
      </c>
      <c r="M58" s="331">
        <v>10.8</v>
      </c>
      <c r="N58" s="332">
        <v>-20.399999999999999</v>
      </c>
    </row>
    <row r="59" spans="1:14" x14ac:dyDescent="0.15">
      <c r="A59" s="248"/>
      <c r="B59" s="244"/>
      <c r="C59" s="244"/>
      <c r="D59" s="244"/>
      <c r="E59" s="244"/>
      <c r="F59" s="244"/>
      <c r="G59" s="310" t="s">
        <v>519</v>
      </c>
      <c r="H59" s="311"/>
      <c r="I59" s="319">
        <v>9318884</v>
      </c>
      <c r="J59" s="320">
        <v>25738</v>
      </c>
      <c r="K59" s="321">
        <v>0.6</v>
      </c>
      <c r="L59" s="322">
        <v>50880</v>
      </c>
      <c r="M59" s="323">
        <v>-1.4</v>
      </c>
      <c r="N59" s="324">
        <v>2</v>
      </c>
    </row>
    <row r="60" spans="1:14" x14ac:dyDescent="0.15">
      <c r="A60" s="248"/>
      <c r="B60" s="244"/>
      <c r="C60" s="244"/>
      <c r="D60" s="244"/>
      <c r="E60" s="244"/>
      <c r="F60" s="244"/>
      <c r="G60" s="325"/>
      <c r="H60" s="326" t="s">
        <v>515</v>
      </c>
      <c r="I60" s="333">
        <v>5382755</v>
      </c>
      <c r="J60" s="328">
        <v>14866</v>
      </c>
      <c r="K60" s="329">
        <v>8.8000000000000007</v>
      </c>
      <c r="L60" s="330">
        <v>27819</v>
      </c>
      <c r="M60" s="331">
        <v>7.5</v>
      </c>
      <c r="N60" s="332">
        <v>1.3</v>
      </c>
    </row>
    <row r="61" spans="1:14" x14ac:dyDescent="0.15">
      <c r="A61" s="248"/>
      <c r="B61" s="244"/>
      <c r="C61" s="244"/>
      <c r="D61" s="244"/>
      <c r="E61" s="244"/>
      <c r="F61" s="244"/>
      <c r="G61" s="310" t="s">
        <v>520</v>
      </c>
      <c r="H61" s="334"/>
      <c r="I61" s="335">
        <v>10005985</v>
      </c>
      <c r="J61" s="336">
        <v>27500</v>
      </c>
      <c r="K61" s="337">
        <v>-10.3</v>
      </c>
      <c r="L61" s="338">
        <v>47147</v>
      </c>
      <c r="M61" s="339">
        <v>1.9</v>
      </c>
      <c r="N61" s="324">
        <v>-12.2</v>
      </c>
    </row>
    <row r="62" spans="1:14" x14ac:dyDescent="0.15">
      <c r="A62" s="248"/>
      <c r="B62" s="244"/>
      <c r="C62" s="244"/>
      <c r="D62" s="244"/>
      <c r="E62" s="244"/>
      <c r="F62" s="244"/>
      <c r="G62" s="325"/>
      <c r="H62" s="326" t="s">
        <v>515</v>
      </c>
      <c r="I62" s="327">
        <v>5022401</v>
      </c>
      <c r="J62" s="328">
        <v>13805</v>
      </c>
      <c r="K62" s="329">
        <v>-9.1999999999999993</v>
      </c>
      <c r="L62" s="330">
        <v>24701</v>
      </c>
      <c r="M62" s="331">
        <v>1.1000000000000001</v>
      </c>
      <c r="N62" s="332">
        <v>-10.3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abSelected="1" topLeftCell="A86"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abSelected="1" topLeftCell="A94"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topLeftCell="B4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70" t="s">
        <v>3</v>
      </c>
      <c r="D47" s="1170"/>
      <c r="E47" s="1171"/>
      <c r="F47" s="11">
        <v>0.59</v>
      </c>
      <c r="G47" s="12">
        <v>0.66</v>
      </c>
      <c r="H47" s="12">
        <v>0.71</v>
      </c>
      <c r="I47" s="12">
        <v>1.04</v>
      </c>
      <c r="J47" s="13">
        <v>1.0900000000000001</v>
      </c>
    </row>
    <row r="48" spans="2:10" ht="57.75" customHeight="1" x14ac:dyDescent="0.15">
      <c r="B48" s="14"/>
      <c r="C48" s="1172" t="s">
        <v>4</v>
      </c>
      <c r="D48" s="1172"/>
      <c r="E48" s="1173"/>
      <c r="F48" s="15">
        <v>0.1</v>
      </c>
      <c r="G48" s="16">
        <v>0.08</v>
      </c>
      <c r="H48" s="16">
        <v>0.65</v>
      </c>
      <c r="I48" s="16">
        <v>7.0000000000000007E-2</v>
      </c>
      <c r="J48" s="17">
        <v>2.34</v>
      </c>
    </row>
    <row r="49" spans="2:10" ht="57.75" customHeight="1" thickBot="1" x14ac:dyDescent="0.2">
      <c r="B49" s="18"/>
      <c r="C49" s="1174" t="s">
        <v>5</v>
      </c>
      <c r="D49" s="1174"/>
      <c r="E49" s="1175"/>
      <c r="F49" s="19" t="s">
        <v>527</v>
      </c>
      <c r="G49" s="20" t="s">
        <v>528</v>
      </c>
      <c r="H49" s="20">
        <v>0.56999999999999995</v>
      </c>
      <c r="I49" s="20" t="s">
        <v>529</v>
      </c>
      <c r="J49" s="21">
        <v>2.27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2017-08-16T01:11:08Z</cp:lastPrinted>
  <dcterms:created xsi:type="dcterms:W3CDTF">2017-02-15T20:51:59Z</dcterms:created>
  <dcterms:modified xsi:type="dcterms:W3CDTF">2017-08-16T01:11:18Z</dcterms:modified>
</cp:coreProperties>
</file>