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5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AP63" i="11" l="1"/>
  <c r="AU63" i="11"/>
  <c r="CW102" i="11"/>
  <c r="CR102" i="11"/>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BE37" i="9"/>
  <c r="AM37" i="9"/>
  <c r="C37" i="9"/>
  <c r="BE36" i="9"/>
  <c r="AM36" i="9"/>
  <c r="C36" i="9"/>
  <c r="AM35" i="9"/>
  <c r="BW34" i="9"/>
  <c r="BW35" i="9" s="1"/>
  <c r="BW36" i="9" s="1"/>
  <c r="BW37" i="9" s="1"/>
  <c r="BW38" i="9" s="1"/>
  <c r="C34" i="9"/>
  <c r="CO34" i="9" l="1"/>
  <c r="CO35" i="9" s="1"/>
  <c r="CO36" i="9" s="1"/>
  <c r="CO37" i="9" s="1"/>
  <c r="C35" i="9"/>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<sst xmlns="http://schemas.openxmlformats.org/spreadsheetml/2006/main" count="1036" uniqueCount="560">
  <si>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</si>
  <si>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</si>
  <si>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</si>
  <si>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</si>
  <si>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</si>
  <si>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</si>
  <si>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</si>
  <si>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</si>
  <si>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</si>
  <si>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</si>
  <si>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</si>
  <si>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</si>
  <si>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</si>
  <si>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</si>
  <si>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</si>
  <si>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</si>
  <si>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</si>
  <si>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</si>
  <si>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</si>
  <si>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</si>
  <si>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</si>
  <si>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</si>
  <si>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</si>
  <si>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</si>
  <si>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</si>
  <si>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</si>
  <si>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</si>
  <si>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</si>
  <si>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</si>
  <si>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</si>
  <si>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</si>
  <si>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</si>
  <si>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</si>
  <si>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</si>
  <si>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</si>
  <si>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</si>
  <si>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</si>
  <si>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</si>
  <si>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</si>
  <si>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</si>
  <si>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</si>
  <si>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</si>
  <si>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</si>
  <si>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</si>
  <si>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</si>
  <si>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</si>
  <si>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</si>
  <si>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</si>
  <si>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</si>
  <si>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</si>
  <si>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</si>
  <si>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</si>
  <si>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</si>
  <si>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</si>
  <si>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</si>
  <si>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</si>
  <si>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</si>
  <si>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</si>
  <si>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</si>
  <si>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</si>
  <si>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</si>
  <si>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</si>
  <si>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</si>
  <si>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</si>
  <si>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</si>
  <si>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</si>
  <si>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</si>
  <si>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</si>
  <si>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</si>
  <si>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</si>
  <si>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</si>
  <si>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</si>
  <si>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</si>
  <si>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</si>
  <si>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</si>
  <si>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</si>
  <si>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</si>
  <si>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</si>
  <si>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</si>
  <si>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桜井市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</si>
  <si>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</si>
  <si>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</si>
  <si>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</si>
  <si>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</si>
  <si>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</si>
  <si>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</si>
  <si>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</si>
  <si>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</si>
  <si>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</si>
  <si>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</si>
  <si>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</si>
  <si>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</si>
  <si>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</si>
  <si>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</si>
  <si>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</si>
  <si>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</si>
  <si>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</si>
  <si>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</si>
  <si>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</si>
  <si>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</si>
  <si>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</si>
  <si>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</si>
  <si>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</si>
  <si>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</si>
  <si>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</si>
  <si>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</si>
  <si>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</si>
  <si>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</si>
  <si>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</si>
  <si>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</si>
  <si>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</si>
  <si>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</si>
  <si>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</si>
  <si>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</si>
  <si>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</si>
  <si>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</si>
  <si>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</si>
  <si>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</si>
  <si>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</si>
  <si>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</si>
  <si>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</si>
  <si>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</si>
  <si>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</si>
  <si>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</si>
  <si>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</si>
  <si>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</si>
  <si>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</si>
  <si>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</si>
  <si>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</si>
  <si>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</si>
  <si>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</si>
  <si>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</si>
  <si>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</si>
  <si>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</si>
  <si>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</si>
  <si>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</si>
  <si>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</si>
  <si>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</si>
  <si>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</si>
  <si>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</si>
  <si>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</si>
  <si>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</si>
  <si>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</si>
  <si>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</si>
  <si>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</si>
  <si>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</si>
  <si>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</si>
  <si>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</si>
  <si>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</si>
  <si>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</si>
  <si>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</si>
  <si>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</si>
  <si>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</si>
  <si>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</si>
  <si>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</si>
  <si>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</si>
  <si>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</si>
  <si>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</si>
  <si>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</si>
  <si>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</si>
  <si>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</si>
  <si>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</si>
  <si>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</si>
  <si>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</si>
  <si>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</si>
  <si>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</si>
  <si>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</si>
  <si>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</si>
  <si>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</si>
  <si>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</si>
  <si>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</si>
  <si>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</si>
  <si>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</si>
  <si>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</si>
  <si>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</si>
  <si>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</si>
  <si>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</si>
  <si>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</si>
  <si>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</si>
  <si>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</si>
  <si>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</si>
  <si>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</si>
  <si>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</si>
  <si>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</si>
  <si>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</si>
  <si>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</si>
  <si>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</si>
  <si>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</si>
  <si>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</si>
  <si>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</si>
  <si>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</si>
  <si>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</si>
  <si>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奈良県桜井市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</si>
  <si>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</si>
  <si>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</si>
  <si>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</si>
  <si>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</si>
  <si>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</si>
  <si>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</si>
  <si>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</si>
  <si>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</si>
  <si>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</si>
  <si>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</si>
  <si>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</si>
  <si>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</si>
  <si>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</si>
  <si>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</si>
  <si>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</si>
  <si>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</si>
  <si>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</si>
  <si>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</si>
  <si>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</si>
  <si>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</si>
  <si>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</si>
  <si>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</si>
  <si>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</si>
  <si>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</si>
  <si>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</si>
  <si>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</si>
  <si>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</si>
  <si>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</si>
  <si>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</si>
  <si>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</si>
  <si>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</si>
  <si>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</si>
  <si>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</si>
  <si>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</si>
  <si>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</si>
  <si>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</si>
  <si>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</si>
  <si>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</si>
  <si>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</si>
  <si>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</si>
  <si>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</si>
  <si>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</si>
  <si>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</si>
  <si>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</si>
  <si>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</si>
  <si>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</si>
  <si>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</si>
  <si>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</si>
  <si>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</si>
  <si>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</si>
  <si>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</si>
  <si>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</si>
  <si>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</si>
  <si>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</si>
  <si>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</si>
  <si>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</si>
  <si>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</si>
  <si>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</si>
  <si>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</si>
  <si>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</si>
  <si>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</si>
  <si>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</si>
  <si>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</si>
  <si>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</si>
  <si>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</si>
  <si>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</si>
  <si>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</si>
  <si>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</si>
  <si>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</si>
  <si>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</si>
  <si>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</si>
  <si>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</si>
  <si>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</si>
  <si>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</si>
  <si>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</si>
  <si>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</si>
  <si>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</si>
  <si>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</si>
  <si>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</si>
  <si>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</si>
  <si>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</si>
  <si>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</si>
  <si>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</si>
  <si>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</si>
  <si>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</si>
  <si>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</si>
  <si>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</si>
  <si>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</si>
  <si>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</si>
  <si>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</si>
  <si>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</si>
  <si>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</si>
  <si>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</si>
  <si>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</si>
  <si>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</si>
  <si>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</si>
  <si>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</si>
  <si>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</si>
  <si>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</si>
  <si>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</si>
  <si>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</si>
  <si>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</si>
  <si>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</si>
  <si>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</si>
  <si>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</si>
  <si>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</si>
  <si>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</si>
  <si>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</si>
  <si>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</si>
  <si>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</si>
  <si>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</si>
  <si>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</si>
  <si>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</si>
  <si>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</si>
  <si>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</si>
  <si>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</si>
  <si>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</si>
  <si>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駐車場整備</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</si>
  <si>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</si>
  <si>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</si>
  <si>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</si>
  <si>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</si>
  <si>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</si>
  <si>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</si>
  <si>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</si>
  <si>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</si>
  <si>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</si>
  <si>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</si>
  <si>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</si>
  <si>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</si>
  <si>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</si>
  <si>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</si>
  <si>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</si>
  <si>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</si>
  <si>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</si>
  <si>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</si>
  <si>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</si>
  <si>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</si>
  <si>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</si>
  <si>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</si>
  <si>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</si>
  <si>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</si>
  <si>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</si>
  <si>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</si>
  <si>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</si>
  <si>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</si>
  <si>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</si>
  <si>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</si>
  <si>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奈良県桜井市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</si>
  <si>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</si>
  <si>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</si>
  <si>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</si>
  <si>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</si>
  <si>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</si>
  <si>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</si>
  <si>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</si>
  <si>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</si>
  <si>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</si>
  <si>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</si>
  <si>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</si>
  <si>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</si>
  <si>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</si>
  <si>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</si>
  <si>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</si>
  <si>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</si>
  <si>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</si>
  <si>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</si>
  <si>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</si>
  <si>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</si>
  <si>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</si>
  <si>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</si>
  <si>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</si>
  <si>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</si>
  <si>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</si>
  <si>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</si>
  <si>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</si>
  <si>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</si>
  <si>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</si>
  <si>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</si>
  <si>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</si>
  <si>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</si>
  <si>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</si>
  <si>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</si>
  <si>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</si>
  <si>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</si>
  <si>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</si>
  <si>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</si>
  <si>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</si>
  <si>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</si>
  <si>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下水道事業特別会計</t>
    <phoneticPr fontId="5"/>
  </si>
  <si>
    <t>法非適用企業</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</si>
  <si>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</si>
  <si>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</si>
  <si>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</si>
  <si>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</si>
  <si>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</si>
  <si>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</si>
  <si>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</si>
  <si>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</si>
  <si>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</si>
  <si>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</si>
  <si>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</si>
  <si>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</si>
  <si>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</si>
  <si>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</si>
  <si>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</si>
  <si>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</si>
  <si>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</si>
  <si>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</si>
  <si>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</si>
  <si>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</si>
  <si>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</si>
  <si>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</si>
  <si>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</si>
  <si>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</si>
  <si>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</si>
  <si>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</si>
  <si>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</si>
  <si>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</si>
  <si>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</si>
  <si>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</si>
  <si>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</si>
  <si>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</si>
  <si>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</si>
  <si>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</si>
  <si>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</si>
  <si>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</si>
  <si>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</si>
  <si>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</si>
  <si>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</si>
  <si>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</si>
  <si>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</si>
  <si>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</si>
  <si>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</si>
  <si>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</si>
  <si>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</si>
  <si>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</si>
  <si>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</si>
  <si>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</si>
  <si>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</si>
  <si>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</si>
  <si>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</si>
  <si>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</si>
  <si>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</si>
  <si>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</si>
  <si>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</si>
  <si>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</si>
  <si>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</si>
  <si>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</si>
  <si>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</si>
  <si>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</si>
  <si>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</si>
  <si>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</si>
  <si>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</si>
  <si>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</si>
  <si>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</si>
  <si>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</si>
  <si>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</si>
  <si>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</si>
  <si>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</si>
  <si>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</si>
  <si>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</si>
  <si>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</si>
  <si>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</si>
  <si>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</si>
  <si>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</si>
  <si>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</si>
  <si>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</si>
  <si>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</si>
  <si>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</si>
  <si>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</si>
  <si>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</si>
  <si>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</si>
  <si>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</si>
  <si>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</si>
  <si>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</si>
  <si>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</si>
  <si>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</si>
  <si>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</si>
  <si>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</si>
  <si>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</si>
  <si>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</si>
  <si>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</si>
  <si>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</si>
  <si>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</si>
  <si>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</si>
  <si>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</si>
  <si>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</si>
  <si>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</si>
  <si>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</si>
  <si>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</si>
  <si>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</si>
  <si>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</si>
  <si>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</si>
  <si>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</si>
  <si>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</si>
  <si>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</si>
  <si>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</si>
  <si>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</si>
  <si>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</si>
  <si>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</si>
  <si>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</si>
  <si>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</si>
  <si>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</si>
  <si>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</si>
  <si>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</si>
  <si>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</si>
  <si>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</si>
  <si>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</si>
  <si>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</si>
  <si>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</si>
  <si>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</si>
  <si>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</si>
  <si>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</si>
  <si>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</si>
  <si>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</si>
  <si>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</si>
  <si>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</si>
  <si>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</si>
  <si>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</si>
  <si>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</si>
  <si>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</si>
  <si>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</si>
  <si>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</si>
  <si>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</si>
  <si>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2.44</t>
  </si>
  <si>
    <t>駐車場事業特別会計</t>
  </si>
  <si>
    <t>▲ 0.43</t>
  </si>
  <si>
    <t>▲ 0.54</t>
  </si>
  <si>
    <t>▲ 0.66</t>
  </si>
  <si>
    <t>▲ 0.82</t>
  </si>
  <si>
    <t>▲ 0.97</t>
  </si>
  <si>
    <t>住宅新築資金等貸付金特別会計</t>
  </si>
  <si>
    <t>▲ 0.83</t>
  </si>
  <si>
    <t>▲ 0.72</t>
  </si>
  <si>
    <t>▲ 0.58</t>
  </si>
  <si>
    <t>▲ 0.45</t>
  </si>
  <si>
    <t>▲ 0.42</t>
  </si>
  <si>
    <t>水道事業会計</t>
  </si>
  <si>
    <t>一般会計</t>
  </si>
  <si>
    <t>簡易水道事業特別会計</t>
  </si>
  <si>
    <t>介護保険特別会計</t>
  </si>
  <si>
    <t>国民健康保険特別会計</t>
  </si>
  <si>
    <t>後期高齢者医療特別会計</t>
  </si>
  <si>
    <t>その他会計（赤字）</t>
  </si>
  <si>
    <t>その他会計（黒字）</t>
  </si>
  <si>
    <t>桜井市清掃公社</t>
    <rPh sb="0" eb="3">
      <t>サクライシ</t>
    </rPh>
    <rPh sb="3" eb="5">
      <t>セイソウ</t>
    </rPh>
    <rPh sb="5" eb="7">
      <t>コウシャ</t>
    </rPh>
    <phoneticPr fontId="2"/>
  </si>
  <si>
    <t>桜井市医療センター</t>
    <rPh sb="0" eb="3">
      <t>サクライシ</t>
    </rPh>
    <rPh sb="3" eb="5">
      <t>イリョウ</t>
    </rPh>
    <phoneticPr fontId="2"/>
  </si>
  <si>
    <t>桜井市文化財協会</t>
    <rPh sb="0" eb="3">
      <t>サクライシ</t>
    </rPh>
    <rPh sb="3" eb="6">
      <t>ブンカザイ</t>
    </rPh>
    <rPh sb="6" eb="8">
      <t>キョウカイ</t>
    </rPh>
    <phoneticPr fontId="2"/>
  </si>
  <si>
    <t>桜井市体育協会</t>
    <rPh sb="0" eb="3">
      <t>サクライシ</t>
    </rPh>
    <rPh sb="3" eb="5">
      <t>タイイク</t>
    </rPh>
    <rPh sb="5" eb="7">
      <t>キョウカイ</t>
    </rPh>
    <phoneticPr fontId="2"/>
  </si>
  <si>
    <t>奈良広域水質検査センター組合</t>
    <rPh sb="0" eb="2">
      <t>ナラ</t>
    </rPh>
    <rPh sb="2" eb="4">
      <t>コウイキ</t>
    </rPh>
    <rPh sb="4" eb="6">
      <t>スイシツ</t>
    </rPh>
    <rPh sb="6" eb="8">
      <t>ケンサ</t>
    </rPh>
    <rPh sb="12" eb="14">
      <t>クミアイ</t>
    </rPh>
    <phoneticPr fontId="2"/>
  </si>
  <si>
    <t>桜井宇陀広域連合</t>
    <rPh sb="0" eb="2">
      <t>サクライ</t>
    </rPh>
    <rPh sb="2" eb="4">
      <t>ウダ</t>
    </rPh>
    <rPh sb="4" eb="6">
      <t>コウイキ</t>
    </rPh>
    <rPh sb="6" eb="8">
      <t>レンゴウ</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</si>
  <si>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</si>
  <si>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</si>
  <si>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</si>
  <si>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</si>
  <si>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</si>
  <si>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</si>
  <si>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</si>
  <si>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</si>
  <si>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</si>
  <si>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</si>
  <si>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</si>
  <si>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</si>
  <si>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</si>
  <si>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</si>
  <si>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類似団体内平均は、概ね左肩下がりで推移していることから、地方債残高が年々減少し、着実に財政の健全化が図られているものと推測される。特に、平成26年度から平成27年度にかけて、将来負担比率と実質公債費比率とも大幅に改善されているのは、双方に共通する分母の数値である標準財政規模（普通交付税や標準税収入額）が増加したことによるものであると考えられる。
　一方、本市においては、総じて類似団体内平均を上回っており、特に実質公債費比率については、平成25年度に第三セクター等改革推進債を据置期間なしで起債したことにより、平成27年度までほぼ横ばいで推移している。とはいえ、当該起債により、設立法人等の負債額等負担見込額が相殺されるため、実質的には将来負担を前倒しで解消していることとなる。また、その他の地方債残高や退職手当負担見込額の減少もあり、将来負担比率は緩やかながら着実に改善されている。今後は、施設の老朽化に伴う更新や統廃合などの建設事業にかかる起債も見込まれるが、計画的に事業を行い、これらの比率が過度にならないよう財政運営に努める。
</t>
    <rPh sb="1" eb="3">
      <t>ルイジ</t>
    </rPh>
    <rPh sb="3" eb="5">
      <t>ダンタイ</t>
    </rPh>
    <rPh sb="5" eb="6">
      <t>ウチ</t>
    </rPh>
    <rPh sb="6" eb="8">
      <t>ヘイキン</t>
    </rPh>
    <rPh sb="10" eb="11">
      <t>オオム</t>
    </rPh>
    <rPh sb="12" eb="14">
      <t>ヒダリカタ</t>
    </rPh>
    <rPh sb="14" eb="15">
      <t>サ</t>
    </rPh>
    <rPh sb="18" eb="20">
      <t>スイイ</t>
    </rPh>
    <rPh sb="29" eb="32">
      <t>チホウサイ</t>
    </rPh>
    <rPh sb="32" eb="34">
      <t>ザンダカ</t>
    </rPh>
    <rPh sb="35" eb="37">
      <t>ネンネン</t>
    </rPh>
    <rPh sb="37" eb="39">
      <t>ゲンショウ</t>
    </rPh>
    <rPh sb="41" eb="43">
      <t>チャクジツ</t>
    </rPh>
    <rPh sb="44" eb="46">
      <t>ザイセイ</t>
    </rPh>
    <rPh sb="47" eb="50">
      <t>ケンゼンカ</t>
    </rPh>
    <rPh sb="51" eb="52">
      <t>ハカ</t>
    </rPh>
    <rPh sb="60" eb="62">
      <t>スイソク</t>
    </rPh>
    <rPh sb="66" eb="67">
      <t>トク</t>
    </rPh>
    <rPh sb="69" eb="71">
      <t>ヘイセイ</t>
    </rPh>
    <rPh sb="73" eb="75">
      <t>ネンド</t>
    </rPh>
    <rPh sb="77" eb="79">
      <t>ヘイセイ</t>
    </rPh>
    <rPh sb="81" eb="83">
      <t>ネンド</t>
    </rPh>
    <rPh sb="88" eb="90">
      <t>ショウライ</t>
    </rPh>
    <rPh sb="90" eb="92">
      <t>フタン</t>
    </rPh>
    <rPh sb="92" eb="94">
      <t>ヒリツ</t>
    </rPh>
    <rPh sb="95" eb="97">
      <t>ジッシツ</t>
    </rPh>
    <rPh sb="97" eb="100">
      <t>コウサイヒ</t>
    </rPh>
    <rPh sb="100" eb="102">
      <t>ヒリツ</t>
    </rPh>
    <rPh sb="104" eb="106">
      <t>オオハバ</t>
    </rPh>
    <rPh sb="107" eb="109">
      <t>カイゼン</t>
    </rPh>
    <rPh sb="117" eb="119">
      <t>ソウホウ</t>
    </rPh>
    <rPh sb="120" eb="122">
      <t>キョウツウ</t>
    </rPh>
    <rPh sb="124" eb="126">
      <t>ブンボ</t>
    </rPh>
    <rPh sb="127" eb="129">
      <t>スウチ</t>
    </rPh>
    <rPh sb="132" eb="134">
      <t>ヒョウジュン</t>
    </rPh>
    <rPh sb="134" eb="136">
      <t>ザイセイ</t>
    </rPh>
    <rPh sb="136" eb="138">
      <t>キボ</t>
    </rPh>
    <rPh sb="139" eb="141">
      <t>フツウ</t>
    </rPh>
    <rPh sb="141" eb="144">
      <t>コウフゼイ</t>
    </rPh>
    <rPh sb="145" eb="147">
      <t>ヒョウジュン</t>
    </rPh>
    <rPh sb="147" eb="148">
      <t>ゼイ</t>
    </rPh>
    <rPh sb="148" eb="150">
      <t>シュウニュウ</t>
    </rPh>
    <rPh sb="150" eb="151">
      <t>ガク</t>
    </rPh>
    <rPh sb="153" eb="155">
      <t>ゾウカ</t>
    </rPh>
    <rPh sb="168" eb="169">
      <t>カンガ</t>
    </rPh>
    <rPh sb="176" eb="178">
      <t>イッポウ</t>
    </rPh>
    <rPh sb="179" eb="181">
      <t>ホンシ</t>
    </rPh>
    <rPh sb="187" eb="188">
      <t>ソウ</t>
    </rPh>
    <rPh sb="190" eb="192">
      <t>ルイジ</t>
    </rPh>
    <rPh sb="192" eb="194">
      <t>ダンタイ</t>
    </rPh>
    <rPh sb="194" eb="195">
      <t>ナイ</t>
    </rPh>
    <rPh sb="195" eb="197">
      <t>ヘイキン</t>
    </rPh>
    <rPh sb="198" eb="200">
      <t>ウワマワ</t>
    </rPh>
    <rPh sb="205" eb="206">
      <t>トク</t>
    </rPh>
    <rPh sb="207" eb="209">
      <t>ジッシツ</t>
    </rPh>
    <rPh sb="209" eb="212">
      <t>コウサイヒ</t>
    </rPh>
    <rPh sb="212" eb="214">
      <t>ヒリツ</t>
    </rPh>
    <rPh sb="220" eb="222">
      <t>ヘイシエ</t>
    </rPh>
    <rPh sb="224" eb="226">
      <t>ネンド</t>
    </rPh>
    <rPh sb="227" eb="228">
      <t>ダイ</t>
    </rPh>
    <rPh sb="228" eb="229">
      <t>サン</t>
    </rPh>
    <rPh sb="233" eb="234">
      <t>トウ</t>
    </rPh>
    <rPh sb="234" eb="236">
      <t>カイカク</t>
    </rPh>
    <rPh sb="236" eb="238">
      <t>スイシン</t>
    </rPh>
    <rPh sb="238" eb="239">
      <t>サイ</t>
    </rPh>
    <rPh sb="247" eb="249">
      <t>キサイ</t>
    </rPh>
    <rPh sb="257" eb="259">
      <t>ヘイセイ</t>
    </rPh>
    <rPh sb="261" eb="263">
      <t>ネンド</t>
    </rPh>
    <rPh sb="267" eb="268">
      <t>ヨコ</t>
    </rPh>
    <rPh sb="271" eb="273">
      <t>スイイ</t>
    </rPh>
    <rPh sb="283" eb="285">
      <t>トウガイ</t>
    </rPh>
    <rPh sb="285" eb="287">
      <t>キサイ</t>
    </rPh>
    <rPh sb="291" eb="293">
      <t>セツリツ</t>
    </rPh>
    <rPh sb="293" eb="296">
      <t>ホウジントウ</t>
    </rPh>
    <rPh sb="297" eb="299">
      <t>フサイ</t>
    </rPh>
    <rPh sb="299" eb="301">
      <t>ガクトウ</t>
    </rPh>
    <rPh sb="301" eb="303">
      <t>フタン</t>
    </rPh>
    <rPh sb="303" eb="305">
      <t>ミコミ</t>
    </rPh>
    <rPh sb="305" eb="306">
      <t>ガク</t>
    </rPh>
    <rPh sb="307" eb="309">
      <t>ソウサイ</t>
    </rPh>
    <rPh sb="315" eb="318">
      <t>ジッシツテキ</t>
    </rPh>
    <rPh sb="320" eb="322">
      <t>ショウライ</t>
    </rPh>
    <rPh sb="322" eb="324">
      <t>フタン</t>
    </rPh>
    <rPh sb="325" eb="327">
      <t>マエダオ</t>
    </rPh>
    <rPh sb="329" eb="331">
      <t>カイショウ</t>
    </rPh>
    <rPh sb="346" eb="347">
      <t>タ</t>
    </rPh>
    <rPh sb="370" eb="372">
      <t>ショウライ</t>
    </rPh>
    <rPh sb="372" eb="374">
      <t>フタン</t>
    </rPh>
    <rPh sb="374" eb="376">
      <t>ヒリツ</t>
    </rPh>
    <rPh sb="377" eb="378">
      <t>ユル</t>
    </rPh>
    <rPh sb="448" eb="450">
      <t>ヒリツ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</si>
</sst>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33364</c:v>
                </c:pt>
                <c:pt idx="1">
                  <c:v>36396</c:v>
                </c:pt>
                <c:pt idx="2">
                  <c:v>62256</c:v>
                </c:pt>
                <c:pt idx="3">
                  <c:v>53896</c:v>
                </c:pt>
                <c:pt idx="4">
                  <c:v>47278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21186</c:v>
                </c:pt>
                <c:pt idx="1">
                  <c:v>25786</c:v>
                </c:pt>
                <c:pt idx="2">
                  <c:v>21580</c:v>
                </c:pt>
                <c:pt idx="3">
                  <c:v>14383</c:v>
                </c:pt>
                <c:pt idx="4">
                  <c:v>28169</c:v>
                </c:pt>
              </c:numCache>
            </c:numRef>
          </c:val>
          <c:smooth val="0"/>
        </c:ser>
        <c:dLbls>
          <c:showLegendKey val="0"/>
          <c:showVal val="0"/>
          <c:showCatName val="0"/>
          <c:showSerName val="0"/>
          <c:showPercent val="0"/>
          <c:showBubbleSize val="0"/>
        </c:dLbls>
        <c:marker val="1"/>
        <c:smooth val="0"/>
        <c:axId val="89629824"/>
        <c:axId val="89631744"/>
      </c:lineChart>
      <c:catAx>
        <c:axId val="896298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631744"/>
        <c:crosses val="autoZero"/>
        <c:auto val="1"/>
        <c:lblAlgn val="ctr"/>
        <c:lblOffset val="100"/>
        <c:tickLblSkip val="1"/>
        <c:tickMarkSkip val="1"/>
        <c:noMultiLvlLbl val="0"/>
      </c:catAx>
      <c:valAx>
        <c:axId val="8963174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629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1.51</c:v>
                </c:pt>
                <c:pt idx="1">
                  <c:v>5.2</c:v>
                </c:pt>
                <c:pt idx="2">
                  <c:v>6.77</c:v>
                </c:pt>
                <c:pt idx="3">
                  <c:v>3.3</c:v>
                </c:pt>
                <c:pt idx="4">
                  <c:v>6.59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4.8099999999999996</c:v>
                </c:pt>
                <c:pt idx="1">
                  <c:v>5.61</c:v>
                </c:pt>
                <c:pt idx="2">
                  <c:v>8.1999999999999993</c:v>
                </c:pt>
                <c:pt idx="3">
                  <c:v>9.2799999999999994</c:v>
                </c:pt>
                <c:pt idx="4">
                  <c:v>8.41</c:v>
                </c:pt>
              </c:numCache>
            </c:numRef>
          </c:val>
        </c:ser>
        <c:dLbls>
          <c:showLegendKey val="0"/>
          <c:showVal val="0"/>
          <c:showCatName val="0"/>
          <c:showSerName val="0"/>
          <c:showPercent val="0"/>
          <c:showBubbleSize val="0"/>
        </c:dLbls>
        <c:gapWidth val="250"/>
        <c:overlap val="100"/>
        <c:axId val="108090496"/>
        <c:axId val="108092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1.5</c:v>
                </c:pt>
                <c:pt idx="1">
                  <c:v>4.51</c:v>
                </c:pt>
                <c:pt idx="2">
                  <c:v>4.2699999999999996</c:v>
                </c:pt>
                <c:pt idx="3">
                  <c:v>-2.44</c:v>
                </c:pt>
                <c:pt idx="4">
                  <c:v>2.78</c:v>
                </c:pt>
              </c:numCache>
            </c:numRef>
          </c:val>
          <c:smooth val="0"/>
        </c:ser>
        <c:dLbls>
          <c:showLegendKey val="0"/>
          <c:showVal val="0"/>
          <c:showCatName val="0"/>
          <c:showSerName val="0"/>
          <c:showPercent val="0"/>
          <c:showBubbleSize val="0"/>
        </c:dLbls>
        <c:marker val="1"/>
        <c:smooth val="0"/>
        <c:axId val="108090496"/>
        <c:axId val="108092416"/>
      </c:lineChart>
      <c:catAx>
        <c:axId val="108090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092416"/>
        <c:crosses val="autoZero"/>
        <c:auto val="1"/>
        <c:lblAlgn val="ctr"/>
        <c:lblOffset val="100"/>
        <c:tickLblSkip val="1"/>
        <c:tickMarkSkip val="1"/>
        <c:noMultiLvlLbl val="0"/>
      </c:catAx>
      <c:valAx>
        <c:axId val="108092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090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2.97</c:v>
                </c:pt>
                <c:pt idx="2">
                  <c:v>#N/A</c:v>
                </c:pt>
                <c:pt idx="3">
                  <c:v>4.12</c:v>
                </c:pt>
                <c:pt idx="4">
                  <c:v>#N/A</c:v>
                </c:pt>
                <c:pt idx="5">
                  <c:v>2.4700000000000002</c:v>
                </c:pt>
                <c:pt idx="6">
                  <c:v>#N/A</c:v>
                </c:pt>
                <c:pt idx="7">
                  <c:v>3.15</c:v>
                </c:pt>
                <c:pt idx="8">
                  <c:v>#N/A</c:v>
                </c:pt>
                <c:pt idx="9">
                  <c:v>0.04</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0.63</c:v>
                </c:pt>
                <c:pt idx="2">
                  <c:v>#N/A</c:v>
                </c:pt>
                <c:pt idx="3">
                  <c:v>0.59</c:v>
                </c:pt>
                <c:pt idx="4">
                  <c:v>#N/A</c:v>
                </c:pt>
                <c:pt idx="5">
                  <c:v>0.28999999999999998</c:v>
                </c:pt>
                <c:pt idx="6">
                  <c:v>#N/A</c:v>
                </c:pt>
                <c:pt idx="7">
                  <c:v>0</c:v>
                </c:pt>
                <c:pt idx="8">
                  <c:v>#N/A</c:v>
                </c:pt>
                <c:pt idx="9">
                  <c:v>0.15</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0.18</c:v>
                </c:pt>
                <c:pt idx="2">
                  <c:v>#N/A</c:v>
                </c:pt>
                <c:pt idx="3">
                  <c:v>0.2</c:v>
                </c:pt>
                <c:pt idx="4">
                  <c:v>#N/A</c:v>
                </c:pt>
                <c:pt idx="5">
                  <c:v>0.22</c:v>
                </c:pt>
                <c:pt idx="6">
                  <c:v>#N/A</c:v>
                </c:pt>
                <c:pt idx="7">
                  <c:v>0.24</c:v>
                </c:pt>
                <c:pt idx="8">
                  <c:v>#N/A</c:v>
                </c:pt>
                <c:pt idx="9">
                  <c:v>0.26</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2.34</c:v>
                </c:pt>
                <c:pt idx="2">
                  <c:v>#N/A</c:v>
                </c:pt>
                <c:pt idx="3">
                  <c:v>5.93</c:v>
                </c:pt>
                <c:pt idx="4">
                  <c:v>#N/A</c:v>
                </c:pt>
                <c:pt idx="5">
                  <c:v>7.34</c:v>
                </c:pt>
                <c:pt idx="6">
                  <c:v>#N/A</c:v>
                </c:pt>
                <c:pt idx="7">
                  <c:v>3.74</c:v>
                </c:pt>
                <c:pt idx="8">
                  <c:v>#N/A</c:v>
                </c:pt>
                <c:pt idx="9">
                  <c:v>7.01</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10.83</c:v>
                </c:pt>
                <c:pt idx="2">
                  <c:v>#N/A</c:v>
                </c:pt>
                <c:pt idx="3">
                  <c:v>10.72</c:v>
                </c:pt>
                <c:pt idx="4">
                  <c:v>#N/A</c:v>
                </c:pt>
                <c:pt idx="5">
                  <c:v>9.11</c:v>
                </c:pt>
                <c:pt idx="6">
                  <c:v>#N/A</c:v>
                </c:pt>
                <c:pt idx="7">
                  <c:v>9.8699999999999992</c:v>
                </c:pt>
                <c:pt idx="8">
                  <c:v>#N/A</c:v>
                </c:pt>
                <c:pt idx="9">
                  <c:v>10.050000000000001</c:v>
                </c:pt>
              </c:numCache>
            </c:numRef>
          </c:val>
        </c:ser>
        <c:ser>
          <c:idx val="8"/>
          <c:order val="8"/>
          <c:tx>
            <c:strRef>
              <c:f>データシート!$A$35</c:f>
              <c:strCache>
                <c:ptCount val="1"/>
                <c:pt idx="0">
                  <c:v>住宅新築資金等貸付金特別会計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0.83</c:v>
                </c:pt>
                <c:pt idx="1">
                  <c:v>#N/A</c:v>
                </c:pt>
                <c:pt idx="2">
                  <c:v>0.72</c:v>
                </c:pt>
                <c:pt idx="3">
                  <c:v>#N/A</c:v>
                </c:pt>
                <c:pt idx="4">
                  <c:v>0.57999999999999996</c:v>
                </c:pt>
                <c:pt idx="5">
                  <c:v>#N/A</c:v>
                </c:pt>
                <c:pt idx="6">
                  <c:v>0.45</c:v>
                </c:pt>
                <c:pt idx="7">
                  <c:v>#N/A</c:v>
                </c:pt>
                <c:pt idx="8">
                  <c:v>0.42</c:v>
                </c:pt>
                <c:pt idx="9">
                  <c:v>#N/A</c:v>
                </c:pt>
              </c:numCache>
            </c:numRef>
          </c:val>
        </c:ser>
        <c:ser>
          <c:idx val="9"/>
          <c:order val="9"/>
          <c:tx>
            <c:strRef>
              <c:f>データシート!$A$36</c:f>
              <c:strCache>
                <c:ptCount val="1"/>
                <c:pt idx="0">
                  <c:v>駐車場事業特別会計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0.43</c:v>
                </c:pt>
                <c:pt idx="1">
                  <c:v>#N/A</c:v>
                </c:pt>
                <c:pt idx="2">
                  <c:v>0.54</c:v>
                </c:pt>
                <c:pt idx="3">
                  <c:v>#N/A</c:v>
                </c:pt>
                <c:pt idx="4">
                  <c:v>0.66</c:v>
                </c:pt>
                <c:pt idx="5">
                  <c:v>#N/A</c:v>
                </c:pt>
                <c:pt idx="6">
                  <c:v>0.82</c:v>
                </c:pt>
                <c:pt idx="7">
                  <c:v>#N/A</c:v>
                </c:pt>
                <c:pt idx="8">
                  <c:v>0.97</c:v>
                </c:pt>
                <c:pt idx="9">
                  <c:v>#N/A</c:v>
                </c:pt>
              </c:numCache>
            </c:numRef>
          </c:val>
        </c:ser>
        <c:dLbls>
          <c:showLegendKey val="0"/>
          <c:showVal val="0"/>
          <c:showCatName val="0"/>
          <c:showSerName val="0"/>
          <c:showPercent val="0"/>
          <c:showBubbleSize val="0"/>
        </c:dLbls>
        <c:gapWidth val="150"/>
        <c:overlap val="100"/>
        <c:axId val="108489344"/>
        <c:axId val="108495232"/>
      </c:barChart>
      <c:catAx>
        <c:axId val="108489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495232"/>
        <c:crosses val="autoZero"/>
        <c:auto val="1"/>
        <c:lblAlgn val="ctr"/>
        <c:lblOffset val="100"/>
        <c:tickLblSkip val="1"/>
        <c:tickMarkSkip val="1"/>
        <c:noMultiLvlLbl val="0"/>
      </c:catAx>
      <c:valAx>
        <c:axId val="108495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4893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2196</c:v>
                </c:pt>
                <c:pt idx="5">
                  <c:v>2210</c:v>
                </c:pt>
                <c:pt idx="8">
                  <c:v>2202</c:v>
                </c:pt>
                <c:pt idx="11">
                  <c:v>2214</c:v>
                </c:pt>
                <c:pt idx="14">
                  <c:v>2163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2</c:v>
                </c:pt>
                <c:pt idx="3">
                  <c:v>1</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457</c:v>
                </c:pt>
                <c:pt idx="3">
                  <c:v>450</c:v>
                </c:pt>
                <c:pt idx="6">
                  <c:v>447</c:v>
                </c:pt>
                <c:pt idx="9">
                  <c:v>450</c:v>
                </c:pt>
                <c:pt idx="12">
                  <c:v>450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2893</c:v>
                </c:pt>
                <c:pt idx="3">
                  <c:v>2746</c:v>
                </c:pt>
                <c:pt idx="6">
                  <c:v>2699</c:v>
                </c:pt>
                <c:pt idx="9">
                  <c:v>2894</c:v>
                </c:pt>
                <c:pt idx="12">
                  <c:v>2741</c:v>
                </c:pt>
              </c:numCache>
            </c:numRef>
          </c:val>
        </c:ser>
        <c:dLbls>
          <c:showLegendKey val="0"/>
          <c:showVal val="0"/>
          <c:showCatName val="0"/>
          <c:showSerName val="0"/>
          <c:showPercent val="0"/>
          <c:showBubbleSize val="0"/>
        </c:dLbls>
        <c:gapWidth val="100"/>
        <c:overlap val="100"/>
        <c:axId val="91498752"/>
        <c:axId val="91509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1156</c:v>
                </c:pt>
                <c:pt idx="2">
                  <c:v>#N/A</c:v>
                </c:pt>
                <c:pt idx="3">
                  <c:v>#N/A</c:v>
                </c:pt>
                <c:pt idx="4">
                  <c:v>987</c:v>
                </c:pt>
                <c:pt idx="5">
                  <c:v>#N/A</c:v>
                </c:pt>
                <c:pt idx="6">
                  <c:v>#N/A</c:v>
                </c:pt>
                <c:pt idx="7">
                  <c:v>945</c:v>
                </c:pt>
                <c:pt idx="8">
                  <c:v>#N/A</c:v>
                </c:pt>
                <c:pt idx="9">
                  <c:v>#N/A</c:v>
                </c:pt>
                <c:pt idx="10">
                  <c:v>1130</c:v>
                </c:pt>
                <c:pt idx="11">
                  <c:v>#N/A</c:v>
                </c:pt>
                <c:pt idx="12">
                  <c:v>#N/A</c:v>
                </c:pt>
                <c:pt idx="13">
                  <c:v>1028</c:v>
                </c:pt>
                <c:pt idx="14">
                  <c:v>#N/A</c:v>
                </c:pt>
              </c:numCache>
            </c:numRef>
          </c:val>
          <c:smooth val="0"/>
        </c:ser>
        <c:dLbls>
          <c:showLegendKey val="0"/>
          <c:showVal val="0"/>
          <c:showCatName val="0"/>
          <c:showSerName val="0"/>
          <c:showPercent val="0"/>
          <c:showBubbleSize val="0"/>
        </c:dLbls>
        <c:marker val="1"/>
        <c:smooth val="0"/>
        <c:axId val="91498752"/>
        <c:axId val="91509120"/>
      </c:lineChart>
      <c:catAx>
        <c:axId val="91498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509120"/>
        <c:crosses val="autoZero"/>
        <c:auto val="1"/>
        <c:lblAlgn val="ctr"/>
        <c:lblOffset val="100"/>
        <c:tickLblSkip val="1"/>
        <c:tickMarkSkip val="1"/>
        <c:noMultiLvlLbl val="0"/>
      </c:catAx>
      <c:valAx>
        <c:axId val="91509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498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19911</c:v>
                </c:pt>
                <c:pt idx="5">
                  <c:v>19544</c:v>
                </c:pt>
                <c:pt idx="8">
                  <c:v>19190</c:v>
                </c:pt>
                <c:pt idx="11">
                  <c:v>18765</c:v>
                </c:pt>
                <c:pt idx="14">
                  <c:v>19004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6260</c:v>
                </c:pt>
                <c:pt idx="5">
                  <c:v>5812</c:v>
                </c:pt>
                <c:pt idx="8">
                  <c:v>5186</c:v>
                </c:pt>
                <c:pt idx="11">
                  <c:v>4911</c:v>
                </c:pt>
                <c:pt idx="14">
                  <c:v>4739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1626</c:v>
                </c:pt>
                <c:pt idx="5">
                  <c:v>1870</c:v>
                </c:pt>
                <c:pt idx="8">
                  <c:v>2593</c:v>
                </c:pt>
                <c:pt idx="11">
                  <c:v>2637</c:v>
                </c:pt>
                <c:pt idx="14">
                  <c:v>2690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1615</c:v>
                </c:pt>
                <c:pt idx="3">
                  <c:v>1650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4460</c:v>
                </c:pt>
                <c:pt idx="3">
                  <c:v>4329</c:v>
                </c:pt>
                <c:pt idx="6">
                  <c:v>3660</c:v>
                </c:pt>
                <c:pt idx="9">
                  <c:v>3349</c:v>
                </c:pt>
                <c:pt idx="12">
                  <c:v>3209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144</c:v>
                </c:pt>
                <c:pt idx="12">
                  <c:v>457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9453</c:v>
                </c:pt>
                <c:pt idx="3">
                  <c:v>9438</c:v>
                </c:pt>
                <c:pt idx="6">
                  <c:v>9385</c:v>
                </c:pt>
                <c:pt idx="9">
                  <c:v>9294</c:v>
                </c:pt>
                <c:pt idx="12">
                  <c:v>9036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23749</c:v>
                </c:pt>
                <c:pt idx="3">
                  <c:v>23261</c:v>
                </c:pt>
                <c:pt idx="6">
                  <c:v>24038</c:v>
                </c:pt>
                <c:pt idx="9">
                  <c:v>22824</c:v>
                </c:pt>
                <c:pt idx="12">
                  <c:v>22385</c:v>
                </c:pt>
              </c:numCache>
            </c:numRef>
          </c:val>
        </c:ser>
        <c:dLbls>
          <c:showLegendKey val="0"/>
          <c:showVal val="0"/>
          <c:showCatName val="0"/>
          <c:showSerName val="0"/>
          <c:showPercent val="0"/>
          <c:showBubbleSize val="0"/>
        </c:dLbls>
        <c:gapWidth val="100"/>
        <c:overlap val="100"/>
        <c:axId val="108423040"/>
        <c:axId val="108437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11479</c:v>
                </c:pt>
                <c:pt idx="2">
                  <c:v>#N/A</c:v>
                </c:pt>
                <c:pt idx="3">
                  <c:v>#N/A</c:v>
                </c:pt>
                <c:pt idx="4">
                  <c:v>11453</c:v>
                </c:pt>
                <c:pt idx="5">
                  <c:v>#N/A</c:v>
                </c:pt>
                <c:pt idx="6">
                  <c:v>#N/A</c:v>
                </c:pt>
                <c:pt idx="7">
                  <c:v>10113</c:v>
                </c:pt>
                <c:pt idx="8">
                  <c:v>#N/A</c:v>
                </c:pt>
                <c:pt idx="9">
                  <c:v>#N/A</c:v>
                </c:pt>
                <c:pt idx="10">
                  <c:v>9299</c:v>
                </c:pt>
                <c:pt idx="11">
                  <c:v>#N/A</c:v>
                </c:pt>
                <c:pt idx="12">
                  <c:v>#N/A</c:v>
                </c:pt>
                <c:pt idx="13">
                  <c:v>8655</c:v>
                </c:pt>
                <c:pt idx="14">
                  <c:v>#N/A</c:v>
                </c:pt>
              </c:numCache>
            </c:numRef>
          </c:val>
          <c:smooth val="0"/>
        </c:ser>
        <c:dLbls>
          <c:showLegendKey val="0"/>
          <c:showVal val="0"/>
          <c:showCatName val="0"/>
          <c:showSerName val="0"/>
          <c:showPercent val="0"/>
          <c:showBubbleSize val="0"/>
        </c:dLbls>
        <c:marker val="1"/>
        <c:smooth val="0"/>
        <c:axId val="108423040"/>
        <c:axId val="108437504"/>
      </c:lineChart>
      <c:catAx>
        <c:axId val="108423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437504"/>
        <c:crosses val="autoZero"/>
        <c:auto val="1"/>
        <c:lblAlgn val="ctr"/>
        <c:lblOffset val="100"/>
        <c:tickLblSkip val="1"/>
        <c:tickMarkSkip val="1"/>
        <c:noMultiLvlLbl val="0"/>
      </c:catAx>
      <c:valAx>
        <c:axId val="108437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423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{5E9AE2F9-BCB7-478C-90E0-8F9C71903BD7}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{581E4C93-5428-4466-ABF8-337AA186585B}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{44A4B73A-1F36-4FE8-9B8B-F871AE0EF5CF}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{87271C7D-5551-438F-B77C-49DF382BD9E7}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{BA117DCA-9356-4599-B788-317BF9AC36D4}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{CB86A31A-6DF8-44EB-A5A0-57AD95641599}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{2C03EBF1-3913-4E0E-BDF0-CE8B9A344D3E}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{554FA341-9FB5-4C21-BEF3-86BE96369250}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{F442F8E3-361F-465E-9064-DED84B534ED3}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{42CE4EB1-0512-4B52-BB50-44B1B6055DF7}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8687744"/>
        <c:axId val="108689664"/>
      </c:scatterChart>
      <c:valAx>
        <c:axId val="1086877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689664"/>
        <c:crosses val="autoZero"/>
        <c:crossBetween val="midCat"/>
      </c:valAx>
      <c:valAx>
        <c:axId val="1086896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6877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{264C7222-CFAC-41EF-8C86-2627B820F228}</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{BD36B293-EDD4-47F9-9AD2-1EAA45D3D6E6}</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{A85F103C-12C9-44A4-80BE-E3E0834D1672}</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{1C69A2EC-DFE0-4206-A449-8B5DDA94E9F4}</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{C523D182-F5AB-436C-B88C-2705146EAE7F}</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11.6</c:v>
                </c:pt>
                <c:pt idx="1">
                  <c:v>10.5</c:v>
                </c:pt>
                <c:pt idx="2">
                  <c:v>9.6999999999999993</c:v>
                </c:pt>
                <c:pt idx="3">
                  <c:v>9.6</c:v>
                </c:pt>
                <c:pt idx="4">
                  <c:v>9.6</c:v>
                </c:pt>
              </c:numCache>
            </c:numRef>
          </c:xVal>
          <c:yVal>
            <c:numRef>
              <c:f>公会計指標分析・財政指標組合せ分析表!$K$73:$O$73</c:f>
              <c:numCache>
                <c:formatCode>#,##0.0;"▲ "#,##0.0</c:formatCode>
                <c:ptCount val="5"/>
                <c:pt idx="0">
                  <c:v>109.6</c:v>
                </c:pt>
                <c:pt idx="1">
                  <c:v>109</c:v>
                </c:pt>
                <c:pt idx="2">
                  <c:v>95.1</c:v>
                </c:pt>
                <c:pt idx="3">
                  <c:v>88.1</c:v>
                </c:pt>
                <c:pt idx="4">
                  <c:v>79.7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{49F67A51-683F-4D9F-928D-3E78A9F2406D}</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{C5B91842-B265-4A54-BB16-36369D01C8BB}</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{CAECA4BB-9D6B-48FD-9999-A0253A5C8C81}</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{746DF2D8-8BA6-4F4A-ADD2-D16D1086712F}</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{31700F9B-CE22-4E1C-B79D-53017DEF9216}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10.6</c:v>
                </c:pt>
                <c:pt idx="1">
                  <c:v>10.199999999999999</c:v>
                </c:pt>
                <c:pt idx="2">
                  <c:v>9.6</c:v>
                </c:pt>
                <c:pt idx="3">
                  <c:v>9.3000000000000007</c:v>
                </c:pt>
                <c:pt idx="4">
                  <c:v>7</c:v>
                </c:pt>
              </c:numCache>
            </c:numRef>
          </c:xVal>
          <c:yVal>
            <c:numRef>
              <c:f>公会計指標分析・財政指標組合せ分析表!$K$77:$O$77</c:f>
              <c:numCache>
                <c:formatCode>#,##0.0;"▲ "#,##0.0</c:formatCode>
                <c:ptCount val="5"/>
                <c:pt idx="0">
                  <c:v>79.5</c:v>
                </c:pt>
                <c:pt idx="1">
                  <c:v>67.900000000000006</c:v>
                </c:pt>
                <c:pt idx="2">
                  <c:v>56.6</c:v>
                </c:pt>
                <c:pt idx="3">
                  <c:v>61.3</c:v>
                </c:pt>
                <c:pt idx="4">
                  <c:v>33.6</c:v>
                </c:pt>
              </c:numCache>
            </c:numRef>
          </c:yVal>
          <c:smooth val="0"/>
        </c:ser>
        <c:dLbls>
          <c:showLegendKey val="0"/>
          <c:showVal val="0"/>
          <c:showCatName val="0"/>
          <c:showSerName val="0"/>
          <c:showPercent val="0"/>
          <c:showBubbleSize val="0"/>
        </c:dLbls>
        <c:axId val="109714816"/>
        <c:axId val="109729280"/>
      </c:scatterChart>
      <c:valAx>
        <c:axId val="109714816"/>
        <c:scaling>
          <c:orientation val="minMax"/>
          <c:max val="12"/>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729280"/>
        <c:crosses val="autoZero"/>
        <c:crossBetween val="midCat"/>
      </c:valAx>
      <c:valAx>
        <c:axId val="109729280"/>
        <c:scaling>
          <c:orientation val="minMax"/>
          <c:max val="123"/>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7148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奈良県桜井市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元利償還金は年々減少傾向であったが、平成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年度からは第三セクター等改革推進債の償還が始まったことにより、増加している。また、平成</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年度から平成</a:t>
          </a:r>
          <a:r>
            <a:rPr kumimoji="1" lang="en-US" altLang="ja-JP" sz="1200">
              <a:latin typeface="ＭＳ ゴシック" pitchFamily="49" charset="-128"/>
              <a:ea typeface="ＭＳ ゴシック" pitchFamily="49" charset="-128"/>
            </a:rPr>
            <a:t>14</a:t>
          </a:r>
          <a:r>
            <a:rPr kumimoji="1" lang="ja-JP" altLang="en-US" sz="1200">
              <a:latin typeface="ＭＳ ゴシック" pitchFamily="49" charset="-128"/>
              <a:ea typeface="ＭＳ ゴシック" pitchFamily="49" charset="-128"/>
            </a:rPr>
            <a:t>年度にかけて実施したごみ処理施設建設に伴う起債の償還により、元利償還金が高額となる状況が平成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年度まで続く見込みである。さらに、臨時財政対策債の発行額が高水準で推移していることに伴い、算入公債費等も同様に高水準を維持し続けている。</a:t>
          </a:r>
        </a:p>
        <a:p>
          <a:r>
            <a:rPr kumimoji="1" lang="ja-JP" altLang="en-US" sz="1200">
              <a:latin typeface="ＭＳ ゴシック" pitchFamily="49" charset="-128"/>
              <a:ea typeface="ＭＳ ゴシック" pitchFamily="49" charset="-128"/>
            </a:rPr>
            <a:t>　今後は、施設の老朽化に伴う更新や統廃合などの建設事業にかかる起債も見込まれるため、中長期的な見通しのもと計画的に事業を行い、起債の発行の抑制に努める。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奈良県桜井市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将来負担額について、一般会計等に係る地方債の現在高は、起債を抑制しつつ着実に償還を進めているため、減少傾向にある。平成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年度は第三セクター等改革推進債の起債を行ったことから、現在高は増加した。組合等負担等見込額は、平成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から常備消防業務の広域化に伴い、増加している。退職手当負担見込額は、退職者が増加する一方、採用抑制により職員数が減少しているため、見込額は減少している。設立法人等の負債等負担見込額は、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年度に土地開発公社の解散を行ったことから、皆減となった。また、充当可能財源等については、充当可能基金が増加してきている。</a:t>
          </a:r>
        </a:p>
        <a:p>
          <a:r>
            <a:rPr kumimoji="1" lang="ja-JP" altLang="en-US" sz="1200">
              <a:latin typeface="ＭＳ ゴシック" pitchFamily="49" charset="-128"/>
              <a:ea typeface="ＭＳ ゴシック" pitchFamily="49" charset="-128"/>
            </a:rPr>
            <a:t>　本市は、継続的に行財政改革を進め、新規発行の市債を極力抑制し、財政の健全化に向け取り組んでいる。今後は、施設の老朽化に伴う更新や統廃合などの建設事業にかかる起債も見込まれるが、計画的に事業を行い、将来負担が過度にならないよう財政運営に努めているところであ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奈良県桜井市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59,045
58,458
98.91
23,094,054
22,221,344
831,387
12,617,705
22,385,014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79.7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奈良県桜井市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59,045
58,458
98.91
23,094,054
22,221,344
831,387
12,617,705
22,385,014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79.7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奈良県桜井市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59,045
58,458
98.91
23,094,054
22,221,344
831,387
12,617,705
22,385,014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79.7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奈良県桜井市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59,045
58,458
98.91
23,094,054
22,221,344
831,387
12,617,705
22,385,014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79.7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においては、数値的には前年度と比較してほぼ横ばいとなったが、それは地方消費税交付金などの外的要因が影響した結果であり、実質的には下降傾向であると言える。その原因としては、人口の減少や高齢者人口の増加に加え、市内に大きな法人が存在しないこと等により、財政基盤が脆弱であることが考えられる。</a:t>
          </a:r>
          <a:endParaRPr kumimoji="1" lang="en-US" altLang="ja-JP" sz="1300">
            <a:latin typeface="ＭＳ Ｐゴシック"/>
          </a:endParaRPr>
        </a:p>
        <a:p>
          <a:r>
            <a:rPr kumimoji="1" lang="ja-JP" altLang="en-US" sz="1300">
              <a:latin typeface="ＭＳ Ｐゴシック"/>
            </a:rPr>
            <a:t>　そのため、第</a:t>
          </a:r>
          <a:r>
            <a:rPr kumimoji="1" lang="en-US" altLang="ja-JP" sz="1300">
              <a:latin typeface="ＭＳ Ｐゴシック"/>
            </a:rPr>
            <a:t>1</a:t>
          </a:r>
          <a:r>
            <a:rPr kumimoji="1" lang="ja-JP" altLang="en-US" sz="1300">
              <a:latin typeface="ＭＳ Ｐゴシック"/>
            </a:rPr>
            <a:t>次行財政改革（平成</a:t>
          </a:r>
          <a:r>
            <a:rPr kumimoji="1" lang="en-US" altLang="ja-JP" sz="1300">
              <a:latin typeface="ＭＳ Ｐゴシック"/>
            </a:rPr>
            <a:t>16</a:t>
          </a:r>
          <a:r>
            <a:rPr kumimoji="1" lang="ja-JP" altLang="en-US" sz="1300">
              <a:latin typeface="ＭＳ Ｐゴシック"/>
            </a:rPr>
            <a:t>年度～平成</a:t>
          </a:r>
          <a:r>
            <a:rPr kumimoji="1" lang="en-US" altLang="ja-JP" sz="1300">
              <a:latin typeface="ＭＳ Ｐゴシック"/>
            </a:rPr>
            <a:t>20</a:t>
          </a:r>
          <a:r>
            <a:rPr kumimoji="1" lang="ja-JP" altLang="en-US" sz="1300">
              <a:latin typeface="ＭＳ Ｐゴシック"/>
            </a:rPr>
            <a:t>年度）、第</a:t>
          </a:r>
          <a:r>
            <a:rPr kumimoji="1" lang="en-US" altLang="ja-JP" sz="1300">
              <a:latin typeface="ＭＳ Ｐゴシック"/>
            </a:rPr>
            <a:t>2</a:t>
          </a:r>
          <a:r>
            <a:rPr kumimoji="1" lang="ja-JP" altLang="en-US" sz="1300">
              <a:latin typeface="ＭＳ Ｐゴシック"/>
            </a:rPr>
            <a:t>次行財政改革（平成</a:t>
          </a:r>
          <a:r>
            <a:rPr kumimoji="1" lang="en-US" altLang="ja-JP" sz="1300">
              <a:latin typeface="ＭＳ Ｐゴシック"/>
            </a:rPr>
            <a:t>21</a:t>
          </a:r>
          <a:r>
            <a:rPr kumimoji="1" lang="ja-JP" altLang="en-US" sz="1300">
              <a:latin typeface="ＭＳ Ｐゴシック"/>
            </a:rPr>
            <a:t>年度～平成</a:t>
          </a:r>
          <a:r>
            <a:rPr kumimoji="1" lang="en-US" altLang="ja-JP" sz="1300">
              <a:latin typeface="ＭＳ Ｐゴシック"/>
            </a:rPr>
            <a:t>25</a:t>
          </a:r>
          <a:r>
            <a:rPr kumimoji="1" lang="ja-JP" altLang="en-US" sz="1300">
              <a:latin typeface="ＭＳ Ｐゴシック"/>
            </a:rPr>
            <a:t>年度）に引き続き、新たな行財政改革大綱を策定し、財政の健全化に努めているところである。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46990</xdr:rowOff>
    </xdr:from>
    <xdr:to>
      <xdr:col>7</xdr:col>
      <xdr:colOff>152400</xdr:colOff>
      <xdr:row>43</xdr:row>
      <xdr:rowOff>71120</xdr:rowOff>
    </xdr:to>
    <xdr:cxnSp macro="">
      <xdr:nvCxnSpPr>
        <xdr:cNvPr id="66" name="直線コネクタ 65"/>
        <xdr:cNvCxnSpPr/>
      </xdr:nvCxnSpPr>
      <xdr:spPr>
        <a:xfrm flipV="1">
          <a:off x="4114800" y="74193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68597</xdr:rowOff>
    </xdr:from>
    <xdr:ext cx="762000" cy="259045"/>
    <xdr:sp macro="" textlink="">
      <xdr:nvSpPr>
        <xdr:cNvPr id="67" name="財政力平均値テキスト"/>
        <xdr:cNvSpPr txBox="1"/>
      </xdr:nvSpPr>
      <xdr:spPr>
        <a:xfrm>
          <a:off x="5041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71120</xdr:rowOff>
    </xdr:from>
    <xdr:to>
      <xdr:col>6</xdr:col>
      <xdr:colOff>0</xdr:colOff>
      <xdr:row>43</xdr:row>
      <xdr:rowOff>71120</xdr:rowOff>
    </xdr:to>
    <xdr:cxnSp macro="">
      <xdr:nvCxnSpPr>
        <xdr:cNvPr id="69" name="直線コネクタ 68"/>
        <xdr:cNvCxnSpPr/>
      </xdr:nvCxnSpPr>
      <xdr:spPr>
        <a:xfrm>
          <a:off x="3225800" y="7443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97790</xdr:rowOff>
    </xdr:from>
    <xdr:to>
      <xdr:col>6</xdr:col>
      <xdr:colOff>50800</xdr:colOff>
      <xdr:row>42</xdr:row>
      <xdr:rowOff>27940</xdr:rowOff>
    </xdr:to>
    <xdr:sp macro="" textlink="">
      <xdr:nvSpPr>
        <xdr:cNvPr id="70" name="フローチャート : 判断 69"/>
        <xdr:cNvSpPr/>
      </xdr:nvSpPr>
      <xdr:spPr>
        <a:xfrm>
          <a:off x="4064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38117</xdr:rowOff>
    </xdr:from>
    <xdr:ext cx="736600" cy="259045"/>
    <xdr:sp macro="" textlink="">
      <xdr:nvSpPr>
        <xdr:cNvPr id="71" name="テキスト ボックス 70"/>
        <xdr:cNvSpPr txBox="1"/>
      </xdr:nvSpPr>
      <xdr:spPr>
        <a:xfrm>
          <a:off x="3733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46990</xdr:rowOff>
    </xdr:from>
    <xdr:to>
      <xdr:col>4</xdr:col>
      <xdr:colOff>482600</xdr:colOff>
      <xdr:row>43</xdr:row>
      <xdr:rowOff>71120</xdr:rowOff>
    </xdr:to>
    <xdr:cxnSp macro="">
      <xdr:nvCxnSpPr>
        <xdr:cNvPr id="72" name="直線コネクタ 71"/>
        <xdr:cNvCxnSpPr/>
      </xdr:nvCxnSpPr>
      <xdr:spPr>
        <a:xfrm>
          <a:off x="2336800" y="74193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13987</xdr:rowOff>
    </xdr:from>
    <xdr:ext cx="762000" cy="259045"/>
    <xdr:sp macro="" textlink="">
      <xdr:nvSpPr>
        <xdr:cNvPr id="74" name="テキスト ボックス 73"/>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170180</xdr:rowOff>
    </xdr:from>
    <xdr:to>
      <xdr:col>3</xdr:col>
      <xdr:colOff>279400</xdr:colOff>
      <xdr:row>43</xdr:row>
      <xdr:rowOff>46990</xdr:rowOff>
    </xdr:to>
    <xdr:cxnSp macro="">
      <xdr:nvCxnSpPr>
        <xdr:cNvPr id="75" name="直線コネクタ 74"/>
        <xdr:cNvCxnSpPr/>
      </xdr:nvCxnSpPr>
      <xdr:spPr>
        <a:xfrm>
          <a:off x="1447800" y="73710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13987</xdr:rowOff>
    </xdr:from>
    <xdr:ext cx="762000" cy="259045"/>
    <xdr:sp macro="" textlink="">
      <xdr:nvSpPr>
        <xdr:cNvPr id="77" name="テキスト ボックス 76"/>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79" name="テキスト ボックス 78"/>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167640</xdr:rowOff>
    </xdr:from>
    <xdr:to>
      <xdr:col>7</xdr:col>
      <xdr:colOff>203200</xdr:colOff>
      <xdr:row>43</xdr:row>
      <xdr:rowOff>97790</xdr:rowOff>
    </xdr:to>
    <xdr:sp macro="" textlink="">
      <xdr:nvSpPr>
        <xdr:cNvPr id="85" name="円/楕円 84"/>
        <xdr:cNvSpPr/>
      </xdr:nvSpPr>
      <xdr:spPr>
        <a:xfrm>
          <a:off x="4902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139717</xdr:rowOff>
    </xdr:from>
    <xdr:ext cx="762000" cy="259045"/>
    <xdr:sp macro="" textlink="">
      <xdr:nvSpPr>
        <xdr:cNvPr id="86" name="財政力該当値テキスト"/>
        <xdr:cNvSpPr txBox="1"/>
      </xdr:nvSpPr>
      <xdr:spPr>
        <a:xfrm>
          <a:off x="5041900" y="734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20320</xdr:rowOff>
    </xdr:from>
    <xdr:to>
      <xdr:col>6</xdr:col>
      <xdr:colOff>50800</xdr:colOff>
      <xdr:row>43</xdr:row>
      <xdr:rowOff>121920</xdr:rowOff>
    </xdr:to>
    <xdr:sp macro="" textlink="">
      <xdr:nvSpPr>
        <xdr:cNvPr id="87" name="円/楕円 86"/>
        <xdr:cNvSpPr/>
      </xdr:nvSpPr>
      <xdr:spPr>
        <a:xfrm>
          <a:off x="4064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106697</xdr:rowOff>
    </xdr:from>
    <xdr:ext cx="736600" cy="259045"/>
    <xdr:sp macro="" textlink="">
      <xdr:nvSpPr>
        <xdr:cNvPr id="88" name="テキスト ボックス 87"/>
        <xdr:cNvSpPr txBox="1"/>
      </xdr:nvSpPr>
      <xdr:spPr>
        <a:xfrm>
          <a:off x="3733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20320</xdr:rowOff>
    </xdr:from>
    <xdr:to>
      <xdr:col>4</xdr:col>
      <xdr:colOff>533400</xdr:colOff>
      <xdr:row>43</xdr:row>
      <xdr:rowOff>121920</xdr:rowOff>
    </xdr:to>
    <xdr:sp macro="" textlink="">
      <xdr:nvSpPr>
        <xdr:cNvPr id="89" name="円/楕円 88"/>
        <xdr:cNvSpPr/>
      </xdr:nvSpPr>
      <xdr:spPr>
        <a:xfrm>
          <a:off x="3175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106697</xdr:rowOff>
    </xdr:from>
    <xdr:ext cx="762000" cy="259045"/>
    <xdr:sp macro="" textlink="">
      <xdr:nvSpPr>
        <xdr:cNvPr id="90" name="テキスト ボックス 89"/>
        <xdr:cNvSpPr txBox="1"/>
      </xdr:nvSpPr>
      <xdr:spPr>
        <a:xfrm>
          <a:off x="2844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167640</xdr:rowOff>
    </xdr:from>
    <xdr:to>
      <xdr:col>3</xdr:col>
      <xdr:colOff>330200</xdr:colOff>
      <xdr:row>43</xdr:row>
      <xdr:rowOff>97790</xdr:rowOff>
    </xdr:to>
    <xdr:sp macro="" textlink="">
      <xdr:nvSpPr>
        <xdr:cNvPr id="91" name="円/楕円 90"/>
        <xdr:cNvSpPr/>
      </xdr:nvSpPr>
      <xdr:spPr>
        <a:xfrm>
          <a:off x="2286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82567</xdr:rowOff>
    </xdr:from>
    <xdr:ext cx="762000" cy="259045"/>
    <xdr:sp macro="" textlink="">
      <xdr:nvSpPr>
        <xdr:cNvPr id="92" name="テキスト ボックス 91"/>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119380</xdr:rowOff>
    </xdr:from>
    <xdr:to>
      <xdr:col>2</xdr:col>
      <xdr:colOff>127000</xdr:colOff>
      <xdr:row>43</xdr:row>
      <xdr:rowOff>49530</xdr:rowOff>
    </xdr:to>
    <xdr:sp macro="" textlink="">
      <xdr:nvSpPr>
        <xdr:cNvPr id="93" name="円/楕円 92"/>
        <xdr:cNvSpPr/>
      </xdr:nvSpPr>
      <xdr:spPr>
        <a:xfrm>
          <a:off x="1397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34307</xdr:rowOff>
    </xdr:from>
    <xdr:ext cx="762000" cy="259045"/>
    <xdr:sp macro="" textlink="">
      <xdr:nvSpPr>
        <xdr:cNvPr id="94" name="テキスト ボックス 93"/>
        <xdr:cNvSpPr txBox="1"/>
      </xdr:nvSpPr>
      <xdr:spPr>
        <a:xfrm>
          <a:off x="1066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27</a:t>
          </a:r>
          <a:r>
            <a:rPr kumimoji="1" lang="ja-JP" altLang="en-US" sz="1100">
              <a:latin typeface="ＭＳ Ｐゴシック"/>
            </a:rPr>
            <a:t>年度においては前年度より改善されたものの、依然として類似団体平均を大きく上回っており、硬直的な財政状況であることに変化はない。また、改善となった要因としても、歳出面では公債費が着実に減少していることは一因に挙げられるが、最も大きい要因は依存財源である地方消費税交付金と地方交付税の増額であり、主体的な改善とは言い難い状況である。</a:t>
          </a:r>
          <a:endParaRPr kumimoji="1" lang="en-US" altLang="ja-JP" sz="1100">
            <a:latin typeface="ＭＳ Ｐゴシック"/>
          </a:endParaRPr>
        </a:p>
        <a:p>
          <a:r>
            <a:rPr kumimoji="1" lang="ja-JP" altLang="en-US" sz="1100">
              <a:latin typeface="ＭＳ Ｐゴシック"/>
            </a:rPr>
            <a:t>　そのため、第</a:t>
          </a:r>
          <a:r>
            <a:rPr kumimoji="1" lang="en-US" altLang="ja-JP" sz="1100">
              <a:latin typeface="ＭＳ Ｐゴシック"/>
            </a:rPr>
            <a:t>2</a:t>
          </a:r>
          <a:r>
            <a:rPr kumimoji="1" lang="ja-JP" altLang="en-US" sz="1100">
              <a:latin typeface="ＭＳ Ｐゴシック"/>
            </a:rPr>
            <a:t>次行財政改革プログラム・アクションプランに基づき、職員数の削減（</a:t>
          </a:r>
          <a:r>
            <a:rPr kumimoji="1" lang="en-US" altLang="ja-JP" sz="1100">
              <a:latin typeface="ＭＳ Ｐゴシック"/>
            </a:rPr>
            <a:t>5</a:t>
          </a:r>
          <a:r>
            <a:rPr kumimoji="1" lang="ja-JP" altLang="en-US" sz="1100">
              <a:latin typeface="ＭＳ Ｐゴシック"/>
            </a:rPr>
            <a:t>年間で職員数を</a:t>
          </a:r>
          <a:r>
            <a:rPr kumimoji="1" lang="en-US" altLang="ja-JP" sz="1100">
              <a:latin typeface="ＭＳ Ｐゴシック"/>
            </a:rPr>
            <a:t>10</a:t>
          </a:r>
          <a:r>
            <a:rPr kumimoji="1" lang="ja-JP" altLang="en-US" sz="1100">
              <a:latin typeface="ＭＳ Ｐゴシック"/>
            </a:rPr>
            <a:t>％削減）等、人件費及びその他の経費の徹底した削減に取り組むとともに、税の収納率向上対策による自主財源確保に努めるなど、引き続き行財政改革に取り組んでいる。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64</xdr:row>
      <xdr:rowOff>140716</xdr:rowOff>
    </xdr:to>
    <xdr:cxnSp macro="">
      <xdr:nvCxnSpPr>
        <xdr:cNvPr id="122" name="直線コネクタ 121"/>
        <xdr:cNvCxnSpPr/>
      </xdr:nvCxnSpPr>
      <xdr:spPr>
        <a:xfrm flipV="1">
          <a:off x="4953000" y="10191750"/>
          <a:ext cx="0" cy="921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112793</xdr:rowOff>
    </xdr:from>
    <xdr:ext cx="762000" cy="259045"/>
    <xdr:sp macro="" textlink="">
      <xdr:nvSpPr>
        <xdr:cNvPr id="123" name="財政構造の弾力性最小値テキスト"/>
        <xdr:cNvSpPr txBox="1"/>
      </xdr:nvSpPr>
      <xdr:spPr>
        <a:xfrm>
          <a:off x="5041900" y="11085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64</xdr:row>
      <xdr:rowOff>140716</xdr:rowOff>
    </xdr:from>
    <xdr:to>
      <xdr:col>7</xdr:col>
      <xdr:colOff>241300</xdr:colOff>
      <xdr:row>64</xdr:row>
      <xdr:rowOff>140716</xdr:rowOff>
    </xdr:to>
    <xdr:cxnSp macro="">
      <xdr:nvCxnSpPr>
        <xdr:cNvPr id="124" name="直線コネクタ 123"/>
        <xdr:cNvCxnSpPr/>
      </xdr:nvCxnSpPr>
      <xdr:spPr>
        <a:xfrm>
          <a:off x="4864100" y="11113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5"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26" name="直線コネクタ 125"/>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20066</xdr:rowOff>
    </xdr:from>
    <xdr:to>
      <xdr:col>7</xdr:col>
      <xdr:colOff>152400</xdr:colOff>
      <xdr:row>65</xdr:row>
      <xdr:rowOff>109220</xdr:rowOff>
    </xdr:to>
    <xdr:cxnSp macro="">
      <xdr:nvCxnSpPr>
        <xdr:cNvPr id="127" name="直線コネクタ 126"/>
        <xdr:cNvCxnSpPr/>
      </xdr:nvCxnSpPr>
      <xdr:spPr>
        <a:xfrm flipV="1">
          <a:off x="4114800" y="10992866"/>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143019</xdr:rowOff>
    </xdr:from>
    <xdr:ext cx="762000" cy="259045"/>
    <xdr:sp macro="" textlink="">
      <xdr:nvSpPr>
        <xdr:cNvPr id="128" name="財政構造の弾力性平均値テキスト"/>
        <xdr:cNvSpPr txBox="1"/>
      </xdr:nvSpPr>
      <xdr:spPr>
        <a:xfrm>
          <a:off x="5041900" y="10430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126492</xdr:rowOff>
    </xdr:from>
    <xdr:to>
      <xdr:col>7</xdr:col>
      <xdr:colOff>203200</xdr:colOff>
      <xdr:row>62</xdr:row>
      <xdr:rowOff>56642</xdr:rowOff>
    </xdr:to>
    <xdr:sp macro="" textlink="">
      <xdr:nvSpPr>
        <xdr:cNvPr id="129" name="フローチャート : 判断 128"/>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762</xdr:rowOff>
    </xdr:from>
    <xdr:to>
      <xdr:col>6</xdr:col>
      <xdr:colOff>0</xdr:colOff>
      <xdr:row>65</xdr:row>
      <xdr:rowOff>109220</xdr:rowOff>
    </xdr:to>
    <xdr:cxnSp macro="">
      <xdr:nvCxnSpPr>
        <xdr:cNvPr id="130" name="直線コネクタ 129"/>
        <xdr:cNvCxnSpPr/>
      </xdr:nvCxnSpPr>
      <xdr:spPr>
        <a:xfrm>
          <a:off x="3225800" y="10973562"/>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1" name="フローチャート : 判断 130"/>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151147</xdr:rowOff>
    </xdr:from>
    <xdr:ext cx="736600" cy="259045"/>
    <xdr:sp macro="" textlink="">
      <xdr:nvSpPr>
        <xdr:cNvPr id="132" name="テキスト ボックス 131"/>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762</xdr:rowOff>
    </xdr:from>
    <xdr:to>
      <xdr:col>4</xdr:col>
      <xdr:colOff>482600</xdr:colOff>
      <xdr:row>64</xdr:row>
      <xdr:rowOff>5588</xdr:rowOff>
    </xdr:to>
    <xdr:cxnSp macro="">
      <xdr:nvCxnSpPr>
        <xdr:cNvPr id="133" name="直線コネクタ 132"/>
        <xdr:cNvCxnSpPr/>
      </xdr:nvCxnSpPr>
      <xdr:spPr>
        <a:xfrm flipV="1">
          <a:off x="2336800" y="1097356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51562</xdr:rowOff>
    </xdr:from>
    <xdr:to>
      <xdr:col>4</xdr:col>
      <xdr:colOff>533400</xdr:colOff>
      <xdr:row>62</xdr:row>
      <xdr:rowOff>153162</xdr:rowOff>
    </xdr:to>
    <xdr:sp macro="" textlink="">
      <xdr:nvSpPr>
        <xdr:cNvPr id="134" name="フローチャート : 判断 133"/>
        <xdr:cNvSpPr/>
      </xdr:nvSpPr>
      <xdr:spPr>
        <a:xfrm>
          <a:off x="3175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163339</xdr:rowOff>
    </xdr:from>
    <xdr:ext cx="762000" cy="259045"/>
    <xdr:sp macro="" textlink="">
      <xdr:nvSpPr>
        <xdr:cNvPr id="135" name="テキスト ボックス 134"/>
        <xdr:cNvSpPr txBox="1"/>
      </xdr:nvSpPr>
      <xdr:spPr>
        <a:xfrm>
          <a:off x="2844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5588</xdr:rowOff>
    </xdr:from>
    <xdr:to>
      <xdr:col>3</xdr:col>
      <xdr:colOff>279400</xdr:colOff>
      <xdr:row>64</xdr:row>
      <xdr:rowOff>49022</xdr:rowOff>
    </xdr:to>
    <xdr:cxnSp macro="">
      <xdr:nvCxnSpPr>
        <xdr:cNvPr id="136" name="直線コネクタ 135"/>
        <xdr:cNvCxnSpPr/>
      </xdr:nvCxnSpPr>
      <xdr:spPr>
        <a:xfrm flipV="1">
          <a:off x="1447800" y="1097838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37" name="フローチャート : 判断 136"/>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54627</xdr:rowOff>
    </xdr:from>
    <xdr:ext cx="762000" cy="259045"/>
    <xdr:sp macro="" textlink="">
      <xdr:nvSpPr>
        <xdr:cNvPr id="138" name="テキスト ボックス 137"/>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133604</xdr:rowOff>
    </xdr:from>
    <xdr:to>
      <xdr:col>2</xdr:col>
      <xdr:colOff>127000</xdr:colOff>
      <xdr:row>63</xdr:row>
      <xdr:rowOff>63754</xdr:rowOff>
    </xdr:to>
    <xdr:sp macro="" textlink="">
      <xdr:nvSpPr>
        <xdr:cNvPr id="139" name="フローチャート : 判断 138"/>
        <xdr:cNvSpPr/>
      </xdr:nvSpPr>
      <xdr:spPr>
        <a:xfrm>
          <a:off x="1397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73931</xdr:rowOff>
    </xdr:from>
    <xdr:ext cx="762000" cy="259045"/>
    <xdr:sp macro="" textlink="">
      <xdr:nvSpPr>
        <xdr:cNvPr id="140" name="テキスト ボックス 139"/>
        <xdr:cNvSpPr txBox="1"/>
      </xdr:nvSpPr>
      <xdr:spPr>
        <a:xfrm>
          <a:off x="1066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140716</xdr:rowOff>
    </xdr:from>
    <xdr:to>
      <xdr:col>7</xdr:col>
      <xdr:colOff>203200</xdr:colOff>
      <xdr:row>64</xdr:row>
      <xdr:rowOff>70866</xdr:rowOff>
    </xdr:to>
    <xdr:sp macro="" textlink="">
      <xdr:nvSpPr>
        <xdr:cNvPr id="146" name="円/楕円 145"/>
        <xdr:cNvSpPr/>
      </xdr:nvSpPr>
      <xdr:spPr>
        <a:xfrm>
          <a:off x="49022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36593</xdr:rowOff>
    </xdr:from>
    <xdr:ext cx="762000" cy="259045"/>
    <xdr:sp macro="" textlink="">
      <xdr:nvSpPr>
        <xdr:cNvPr id="147" name="財政構造の弾力性該当値テキスト"/>
        <xdr:cNvSpPr txBox="1"/>
      </xdr:nvSpPr>
      <xdr:spPr>
        <a:xfrm>
          <a:off x="5041900" y="108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58420</xdr:rowOff>
    </xdr:from>
    <xdr:to>
      <xdr:col>6</xdr:col>
      <xdr:colOff>50800</xdr:colOff>
      <xdr:row>65</xdr:row>
      <xdr:rowOff>160020</xdr:rowOff>
    </xdr:to>
    <xdr:sp macro="" textlink="">
      <xdr:nvSpPr>
        <xdr:cNvPr id="148" name="円/楕円 147"/>
        <xdr:cNvSpPr/>
      </xdr:nvSpPr>
      <xdr:spPr>
        <a:xfrm>
          <a:off x="4064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144797</xdr:rowOff>
    </xdr:from>
    <xdr:ext cx="736600" cy="259045"/>
    <xdr:sp macro="" textlink="">
      <xdr:nvSpPr>
        <xdr:cNvPr id="149" name="テキスト ボックス 148"/>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121412</xdr:rowOff>
    </xdr:from>
    <xdr:to>
      <xdr:col>4</xdr:col>
      <xdr:colOff>533400</xdr:colOff>
      <xdr:row>64</xdr:row>
      <xdr:rowOff>51562</xdr:rowOff>
    </xdr:to>
    <xdr:sp macro="" textlink="">
      <xdr:nvSpPr>
        <xdr:cNvPr id="150" name="円/楕円 149"/>
        <xdr:cNvSpPr/>
      </xdr:nvSpPr>
      <xdr:spPr>
        <a:xfrm>
          <a:off x="3175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36339</xdr:rowOff>
    </xdr:from>
    <xdr:ext cx="762000" cy="259045"/>
    <xdr:sp macro="" textlink="">
      <xdr:nvSpPr>
        <xdr:cNvPr id="151" name="テキスト ボックス 150"/>
        <xdr:cNvSpPr txBox="1"/>
      </xdr:nvSpPr>
      <xdr:spPr>
        <a:xfrm>
          <a:off x="2844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126238</xdr:rowOff>
    </xdr:from>
    <xdr:to>
      <xdr:col>3</xdr:col>
      <xdr:colOff>330200</xdr:colOff>
      <xdr:row>64</xdr:row>
      <xdr:rowOff>56388</xdr:rowOff>
    </xdr:to>
    <xdr:sp macro="" textlink="">
      <xdr:nvSpPr>
        <xdr:cNvPr id="152" name="円/楕円 151"/>
        <xdr:cNvSpPr/>
      </xdr:nvSpPr>
      <xdr:spPr>
        <a:xfrm>
          <a:off x="2286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41165</xdr:rowOff>
    </xdr:from>
    <xdr:ext cx="762000" cy="259045"/>
    <xdr:sp macro="" textlink="">
      <xdr:nvSpPr>
        <xdr:cNvPr id="153" name="テキスト ボックス 152"/>
        <xdr:cNvSpPr txBox="1"/>
      </xdr:nvSpPr>
      <xdr:spPr>
        <a:xfrm>
          <a:off x="1955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169672</xdr:rowOff>
    </xdr:from>
    <xdr:to>
      <xdr:col>2</xdr:col>
      <xdr:colOff>127000</xdr:colOff>
      <xdr:row>64</xdr:row>
      <xdr:rowOff>99822</xdr:rowOff>
    </xdr:to>
    <xdr:sp macro="" textlink="">
      <xdr:nvSpPr>
        <xdr:cNvPr id="154" name="円/楕円 153"/>
        <xdr:cNvSpPr/>
      </xdr:nvSpPr>
      <xdr:spPr>
        <a:xfrm>
          <a:off x="1397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84599</xdr:rowOff>
    </xdr:from>
    <xdr:ext cx="762000" cy="259045"/>
    <xdr:sp macro="" textlink="">
      <xdr:nvSpPr>
        <xdr:cNvPr id="155" name="テキスト ボックス 154"/>
        <xdr:cNvSpPr txBox="1"/>
      </xdr:nvSpPr>
      <xdr:spPr>
        <a:xfrm>
          <a:off x="1066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[125,963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124,889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年度においては前年度に引き続き、類似団体平均を上回っている。本市においては、し尿処理やごみ処理等の単独実施や、</a:t>
          </a:r>
          <a:r>
            <a:rPr kumimoji="1" lang="en-US" altLang="ja-JP" sz="1300">
              <a:latin typeface="ＭＳ Ｐゴシック"/>
            </a:rPr>
            <a:t>4</a:t>
          </a:r>
          <a:r>
            <a:rPr kumimoji="1" lang="ja-JP" altLang="en-US" sz="1300">
              <a:latin typeface="ＭＳ Ｐゴシック"/>
            </a:rPr>
            <a:t>箇所の公立保育所の運営が人件費・物件費を吊り上げる要因となっている。人件費については、第</a:t>
          </a:r>
          <a:r>
            <a:rPr kumimoji="1" lang="en-US" altLang="ja-JP" sz="1300">
              <a:latin typeface="ＭＳ Ｐゴシック"/>
            </a:rPr>
            <a:t>2</a:t>
          </a:r>
          <a:r>
            <a:rPr kumimoji="1" lang="ja-JP" altLang="en-US" sz="1300">
              <a:latin typeface="ＭＳ Ｐゴシック"/>
            </a:rPr>
            <a:t>次行財政改革プログラム・アクションプランに基づき、職員数の削減（</a:t>
          </a:r>
          <a:r>
            <a:rPr kumimoji="1" lang="en-US" altLang="ja-JP" sz="1300">
              <a:latin typeface="ＭＳ Ｐゴシック"/>
            </a:rPr>
            <a:t>5</a:t>
          </a:r>
          <a:r>
            <a:rPr kumimoji="1" lang="ja-JP" altLang="en-US" sz="1300">
              <a:latin typeface="ＭＳ Ｐゴシック"/>
            </a:rPr>
            <a:t>年間で職員数を</a:t>
          </a:r>
          <a:r>
            <a:rPr kumimoji="1" lang="en-US" altLang="ja-JP" sz="1300">
              <a:latin typeface="ＭＳ Ｐゴシック"/>
            </a:rPr>
            <a:t>10</a:t>
          </a:r>
          <a:r>
            <a:rPr kumimoji="1" lang="ja-JP" altLang="en-US" sz="1300">
              <a:latin typeface="ＭＳ Ｐゴシック"/>
            </a:rPr>
            <a:t>％削減）を行うとともに、物件費等についても徹底した経費の削減に取り組んでいる。</a:t>
          </a: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131741</xdr:rowOff>
    </xdr:from>
    <xdr:to>
      <xdr:col>7</xdr:col>
      <xdr:colOff>152400</xdr:colOff>
      <xdr:row>89</xdr:row>
      <xdr:rowOff>131851</xdr:rowOff>
    </xdr:to>
    <xdr:cxnSp macro="">
      <xdr:nvCxnSpPr>
        <xdr:cNvPr id="185" name="直線コネクタ 184"/>
        <xdr:cNvCxnSpPr/>
      </xdr:nvCxnSpPr>
      <xdr:spPr>
        <a:xfrm flipV="1">
          <a:off x="4953000" y="14019191"/>
          <a:ext cx="0" cy="1371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103928</xdr:rowOff>
    </xdr:from>
    <xdr:ext cx="762000" cy="259045"/>
    <xdr:sp macro="" textlink="">
      <xdr:nvSpPr>
        <xdr:cNvPr id="186" name="人件費・物件費等の状況最小値テキスト"/>
        <xdr:cNvSpPr txBox="1"/>
      </xdr:nvSpPr>
      <xdr:spPr>
        <a:xfrm>
          <a:off x="5041900" y="153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89</xdr:row>
      <xdr:rowOff>131851</xdr:rowOff>
    </xdr:from>
    <xdr:to>
      <xdr:col>7</xdr:col>
      <xdr:colOff>241300</xdr:colOff>
      <xdr:row>89</xdr:row>
      <xdr:rowOff>131851</xdr:rowOff>
    </xdr:to>
    <xdr:cxnSp macro="">
      <xdr:nvCxnSpPr>
        <xdr:cNvPr id="187" name="直線コネクタ 186"/>
        <xdr:cNvCxnSpPr/>
      </xdr:nvCxnSpPr>
      <xdr:spPr>
        <a:xfrm>
          <a:off x="4864100" y="153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46668</xdr:rowOff>
    </xdr:from>
    <xdr:ext cx="762000" cy="259045"/>
    <xdr:sp macro="" textlink="">
      <xdr:nvSpPr>
        <xdr:cNvPr id="188" name="人件費・物件費等の状況最大値テキスト"/>
        <xdr:cNvSpPr txBox="1"/>
      </xdr:nvSpPr>
      <xdr:spPr>
        <a:xfrm>
          <a:off x="5041900" y="137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131741</xdr:rowOff>
    </xdr:from>
    <xdr:to>
      <xdr:col>7</xdr:col>
      <xdr:colOff>241300</xdr:colOff>
      <xdr:row>81</xdr:row>
      <xdr:rowOff>131741</xdr:rowOff>
    </xdr:to>
    <xdr:cxnSp macro="">
      <xdr:nvCxnSpPr>
        <xdr:cNvPr id="189" name="直線コネクタ 188"/>
        <xdr:cNvCxnSpPr/>
      </xdr:nvCxnSpPr>
      <xdr:spPr>
        <a:xfrm>
          <a:off x="4864100" y="140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73240</xdr:rowOff>
    </xdr:from>
    <xdr:to>
      <xdr:col>7</xdr:col>
      <xdr:colOff>152400</xdr:colOff>
      <xdr:row>85</xdr:row>
      <xdr:rowOff>111688</xdr:rowOff>
    </xdr:to>
    <xdr:cxnSp macro="">
      <xdr:nvCxnSpPr>
        <xdr:cNvPr id="190" name="直線コネクタ 189"/>
        <xdr:cNvCxnSpPr/>
      </xdr:nvCxnSpPr>
      <xdr:spPr>
        <a:xfrm>
          <a:off x="4114800" y="14646490"/>
          <a:ext cx="838200" cy="3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152900</xdr:rowOff>
    </xdr:from>
    <xdr:ext cx="762000" cy="259045"/>
    <xdr:sp macro="" textlink="">
      <xdr:nvSpPr>
        <xdr:cNvPr id="191" name="人件費・物件費等の状況平均値テキスト"/>
        <xdr:cNvSpPr txBox="1"/>
      </xdr:nvSpPr>
      <xdr:spPr>
        <a:xfrm>
          <a:off x="5041900" y="14211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136373</xdr:rowOff>
    </xdr:from>
    <xdr:to>
      <xdr:col>7</xdr:col>
      <xdr:colOff>203200</xdr:colOff>
      <xdr:row>84</xdr:row>
      <xdr:rowOff>66523</xdr:rowOff>
    </xdr:to>
    <xdr:sp macro="" textlink="">
      <xdr:nvSpPr>
        <xdr:cNvPr id="192" name="フローチャート : 判断 191"/>
        <xdr:cNvSpPr/>
      </xdr:nvSpPr>
      <xdr:spPr>
        <a:xfrm>
          <a:off x="49022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73240</xdr:rowOff>
    </xdr:from>
    <xdr:to>
      <xdr:col>6</xdr:col>
      <xdr:colOff>0</xdr:colOff>
      <xdr:row>85</xdr:row>
      <xdr:rowOff>100493</xdr:rowOff>
    </xdr:to>
    <xdr:cxnSp macro="">
      <xdr:nvCxnSpPr>
        <xdr:cNvPr id="193" name="直線コネクタ 192"/>
        <xdr:cNvCxnSpPr/>
      </xdr:nvCxnSpPr>
      <xdr:spPr>
        <a:xfrm flipV="1">
          <a:off x="3225800" y="14646490"/>
          <a:ext cx="889000" cy="2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17272</xdr:rowOff>
    </xdr:from>
    <xdr:to>
      <xdr:col>6</xdr:col>
      <xdr:colOff>50800</xdr:colOff>
      <xdr:row>84</xdr:row>
      <xdr:rowOff>118872</xdr:rowOff>
    </xdr:to>
    <xdr:sp macro="" textlink="">
      <xdr:nvSpPr>
        <xdr:cNvPr id="194" name="フローチャート : 判断 193"/>
        <xdr:cNvSpPr/>
      </xdr:nvSpPr>
      <xdr:spPr>
        <a:xfrm>
          <a:off x="4064000" y="144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129049</xdr:rowOff>
    </xdr:from>
    <xdr:ext cx="736600" cy="259045"/>
    <xdr:sp macro="" textlink="">
      <xdr:nvSpPr>
        <xdr:cNvPr id="195" name="テキスト ボックス 194"/>
        <xdr:cNvSpPr txBox="1"/>
      </xdr:nvSpPr>
      <xdr:spPr>
        <a:xfrm>
          <a:off x="3733800" y="1418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73777</xdr:rowOff>
    </xdr:from>
    <xdr:to>
      <xdr:col>4</xdr:col>
      <xdr:colOff>482600</xdr:colOff>
      <xdr:row>85</xdr:row>
      <xdr:rowOff>100493</xdr:rowOff>
    </xdr:to>
    <xdr:cxnSp macro="">
      <xdr:nvCxnSpPr>
        <xdr:cNvPr id="196" name="直線コネクタ 195"/>
        <xdr:cNvCxnSpPr/>
      </xdr:nvCxnSpPr>
      <xdr:spPr>
        <a:xfrm>
          <a:off x="2336800" y="14647027"/>
          <a:ext cx="889000" cy="2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144404</xdr:rowOff>
    </xdr:from>
    <xdr:to>
      <xdr:col>4</xdr:col>
      <xdr:colOff>533400</xdr:colOff>
      <xdr:row>84</xdr:row>
      <xdr:rowOff>74554</xdr:rowOff>
    </xdr:to>
    <xdr:sp macro="" textlink="">
      <xdr:nvSpPr>
        <xdr:cNvPr id="197" name="フローチャート : 判断 196"/>
        <xdr:cNvSpPr/>
      </xdr:nvSpPr>
      <xdr:spPr>
        <a:xfrm>
          <a:off x="3175000" y="1437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84731</xdr:rowOff>
    </xdr:from>
    <xdr:ext cx="762000" cy="259045"/>
    <xdr:sp macro="" textlink="">
      <xdr:nvSpPr>
        <xdr:cNvPr id="198" name="テキスト ボックス 197"/>
        <xdr:cNvSpPr txBox="1"/>
      </xdr:nvSpPr>
      <xdr:spPr>
        <a:xfrm>
          <a:off x="2844800" y="1414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73777</xdr:rowOff>
    </xdr:from>
    <xdr:to>
      <xdr:col>3</xdr:col>
      <xdr:colOff>279400</xdr:colOff>
      <xdr:row>85</xdr:row>
      <xdr:rowOff>149276</xdr:rowOff>
    </xdr:to>
    <xdr:cxnSp macro="">
      <xdr:nvCxnSpPr>
        <xdr:cNvPr id="199" name="直線コネクタ 198"/>
        <xdr:cNvCxnSpPr/>
      </xdr:nvCxnSpPr>
      <xdr:spPr>
        <a:xfrm flipV="1">
          <a:off x="1447800" y="14647027"/>
          <a:ext cx="889000" cy="7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35906</xdr:rowOff>
    </xdr:from>
    <xdr:to>
      <xdr:col>3</xdr:col>
      <xdr:colOff>330200</xdr:colOff>
      <xdr:row>84</xdr:row>
      <xdr:rowOff>137506</xdr:rowOff>
    </xdr:to>
    <xdr:sp macro="" textlink="">
      <xdr:nvSpPr>
        <xdr:cNvPr id="200" name="フローチャート : 判断 199"/>
        <xdr:cNvSpPr/>
      </xdr:nvSpPr>
      <xdr:spPr>
        <a:xfrm>
          <a:off x="2286000" y="144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147683</xdr:rowOff>
    </xdr:from>
    <xdr:ext cx="762000" cy="259045"/>
    <xdr:sp macro="" textlink="">
      <xdr:nvSpPr>
        <xdr:cNvPr id="201" name="テキスト ボックス 200"/>
        <xdr:cNvSpPr txBox="1"/>
      </xdr:nvSpPr>
      <xdr:spPr>
        <a:xfrm>
          <a:off x="1955800" y="142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111,310</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110488</xdr:rowOff>
    </xdr:from>
    <xdr:to>
      <xdr:col>2</xdr:col>
      <xdr:colOff>127000</xdr:colOff>
      <xdr:row>86</xdr:row>
      <xdr:rowOff>40638</xdr:rowOff>
    </xdr:to>
    <xdr:sp macro="" textlink="">
      <xdr:nvSpPr>
        <xdr:cNvPr id="202" name="フローチャート : 判断 201"/>
        <xdr:cNvSpPr/>
      </xdr:nvSpPr>
      <xdr:spPr>
        <a:xfrm>
          <a:off x="1397000" y="1468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25415</xdr:rowOff>
    </xdr:from>
    <xdr:ext cx="762000" cy="259045"/>
    <xdr:sp macro="" textlink="">
      <xdr:nvSpPr>
        <xdr:cNvPr id="203" name="テキスト ボックス 202"/>
        <xdr:cNvSpPr txBox="1"/>
      </xdr:nvSpPr>
      <xdr:spPr>
        <a:xfrm>
          <a:off x="1066800" y="1477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129,663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60888</xdr:rowOff>
    </xdr:from>
    <xdr:to>
      <xdr:col>7</xdr:col>
      <xdr:colOff>203200</xdr:colOff>
      <xdr:row>85</xdr:row>
      <xdr:rowOff>162488</xdr:rowOff>
    </xdr:to>
    <xdr:sp macro="" textlink="">
      <xdr:nvSpPr>
        <xdr:cNvPr id="209" name="円/楕円 208"/>
        <xdr:cNvSpPr/>
      </xdr:nvSpPr>
      <xdr:spPr>
        <a:xfrm>
          <a:off x="4902200" y="1463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32965</xdr:rowOff>
    </xdr:from>
    <xdr:ext cx="762000" cy="259045"/>
    <xdr:sp macro="" textlink="">
      <xdr:nvSpPr>
        <xdr:cNvPr id="210" name="人件費・物件費等の状況該当値テキスト"/>
        <xdr:cNvSpPr txBox="1"/>
      </xdr:nvSpPr>
      <xdr:spPr>
        <a:xfrm>
          <a:off x="5041900" y="146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125,963</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22440</xdr:rowOff>
    </xdr:from>
    <xdr:to>
      <xdr:col>6</xdr:col>
      <xdr:colOff>50800</xdr:colOff>
      <xdr:row>85</xdr:row>
      <xdr:rowOff>124040</xdr:rowOff>
    </xdr:to>
    <xdr:sp macro="" textlink="">
      <xdr:nvSpPr>
        <xdr:cNvPr id="211" name="円/楕円 210"/>
        <xdr:cNvSpPr/>
      </xdr:nvSpPr>
      <xdr:spPr>
        <a:xfrm>
          <a:off x="4064000" y="1459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108817</xdr:rowOff>
    </xdr:from>
    <xdr:ext cx="736600" cy="259045"/>
    <xdr:sp macro="" textlink="">
      <xdr:nvSpPr>
        <xdr:cNvPr id="212" name="テキスト ボックス 211"/>
        <xdr:cNvSpPr txBox="1"/>
      </xdr:nvSpPr>
      <xdr:spPr>
        <a:xfrm>
          <a:off x="3733800" y="14682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123,095</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49693</xdr:rowOff>
    </xdr:from>
    <xdr:to>
      <xdr:col>4</xdr:col>
      <xdr:colOff>533400</xdr:colOff>
      <xdr:row>85</xdr:row>
      <xdr:rowOff>151293</xdr:rowOff>
    </xdr:to>
    <xdr:sp macro="" textlink="">
      <xdr:nvSpPr>
        <xdr:cNvPr id="213" name="円/楕円 212"/>
        <xdr:cNvSpPr/>
      </xdr:nvSpPr>
      <xdr:spPr>
        <a:xfrm>
          <a:off x="3175000" y="1462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136070</xdr:rowOff>
    </xdr:from>
    <xdr:ext cx="762000" cy="259045"/>
    <xdr:sp macro="" textlink="">
      <xdr:nvSpPr>
        <xdr:cNvPr id="214" name="テキスト ボックス 213"/>
        <xdr:cNvSpPr txBox="1"/>
      </xdr:nvSpPr>
      <xdr:spPr>
        <a:xfrm>
          <a:off x="2844800" y="147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125,128</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22977</xdr:rowOff>
    </xdr:from>
    <xdr:to>
      <xdr:col>3</xdr:col>
      <xdr:colOff>330200</xdr:colOff>
      <xdr:row>85</xdr:row>
      <xdr:rowOff>124577</xdr:rowOff>
    </xdr:to>
    <xdr:sp macro="" textlink="">
      <xdr:nvSpPr>
        <xdr:cNvPr id="215" name="円/楕円 214"/>
        <xdr:cNvSpPr/>
      </xdr:nvSpPr>
      <xdr:spPr>
        <a:xfrm>
          <a:off x="2286000" y="1459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109354</xdr:rowOff>
    </xdr:from>
    <xdr:ext cx="762000" cy="259045"/>
    <xdr:sp macro="" textlink="">
      <xdr:nvSpPr>
        <xdr:cNvPr id="216" name="テキスト ボックス 215"/>
        <xdr:cNvSpPr txBox="1"/>
      </xdr:nvSpPr>
      <xdr:spPr>
        <a:xfrm>
          <a:off x="1955800" y="14682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123,135</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98476</xdr:rowOff>
    </xdr:from>
    <xdr:to>
      <xdr:col>2</xdr:col>
      <xdr:colOff>127000</xdr:colOff>
      <xdr:row>86</xdr:row>
      <xdr:rowOff>28626</xdr:rowOff>
    </xdr:to>
    <xdr:sp macro="" textlink="">
      <xdr:nvSpPr>
        <xdr:cNvPr id="217" name="円/楕円 216"/>
        <xdr:cNvSpPr/>
      </xdr:nvSpPr>
      <xdr:spPr>
        <a:xfrm>
          <a:off x="1397000" y="1467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38803</xdr:rowOff>
    </xdr:from>
    <xdr:ext cx="762000" cy="259045"/>
    <xdr:sp macro="" textlink="">
      <xdr:nvSpPr>
        <xdr:cNvPr id="218" name="テキスト ボックス 217"/>
        <xdr:cNvSpPr txBox="1"/>
      </xdr:nvSpPr>
      <xdr:spPr>
        <a:xfrm>
          <a:off x="1066800" y="1444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128,767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年度においても前年度と同様、類似団体平均をやや上回っている。</a:t>
          </a:r>
          <a:endParaRPr kumimoji="1" lang="en-US" altLang="ja-JP" sz="1300">
            <a:latin typeface="ＭＳ Ｐゴシック"/>
          </a:endParaRPr>
        </a:p>
        <a:p>
          <a:r>
            <a:rPr kumimoji="1" lang="ja-JP" altLang="en-US" sz="1300">
              <a:latin typeface="ＭＳ Ｐゴシック"/>
            </a:rPr>
            <a:t>引き続き給与の適正化を図り、指数の抑制に努めているところである。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130387</xdr:rowOff>
    </xdr:from>
    <xdr:to>
      <xdr:col>24</xdr:col>
      <xdr:colOff>558800</xdr:colOff>
      <xdr:row>86</xdr:row>
      <xdr:rowOff>85513</xdr:rowOff>
    </xdr:to>
    <xdr:cxnSp macro="">
      <xdr:nvCxnSpPr>
        <xdr:cNvPr id="247" name="直線コネクタ 246"/>
        <xdr:cNvCxnSpPr/>
      </xdr:nvCxnSpPr>
      <xdr:spPr>
        <a:xfrm flipV="1">
          <a:off x="17018000" y="14017837"/>
          <a:ext cx="0" cy="812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57590</xdr:rowOff>
    </xdr:from>
    <xdr:ext cx="762000" cy="259045"/>
    <xdr:sp macro="" textlink="">
      <xdr:nvSpPr>
        <xdr:cNvPr id="248" name="給与水準   （国との比較）最小値テキスト"/>
        <xdr:cNvSpPr txBox="1"/>
      </xdr:nvSpPr>
      <xdr:spPr>
        <a:xfrm>
          <a:off x="17106900" y="14802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86</xdr:row>
      <xdr:rowOff>85513</xdr:rowOff>
    </xdr:from>
    <xdr:to>
      <xdr:col>24</xdr:col>
      <xdr:colOff>647700</xdr:colOff>
      <xdr:row>86</xdr:row>
      <xdr:rowOff>85513</xdr:rowOff>
    </xdr:to>
    <xdr:cxnSp macro="">
      <xdr:nvCxnSpPr>
        <xdr:cNvPr id="249" name="直線コネクタ 248"/>
        <xdr:cNvCxnSpPr/>
      </xdr:nvCxnSpPr>
      <xdr:spPr>
        <a:xfrm>
          <a:off x="16929100" y="148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45314</xdr:rowOff>
    </xdr:from>
    <xdr:ext cx="762000" cy="259045"/>
    <xdr:sp macro="" textlink="">
      <xdr:nvSpPr>
        <xdr:cNvPr id="250" name="給与水準   （国との比較）最大値テキスト"/>
        <xdr:cNvSpPr txBox="1"/>
      </xdr:nvSpPr>
      <xdr:spPr>
        <a:xfrm>
          <a:off x="171069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81</xdr:row>
      <xdr:rowOff>130387</xdr:rowOff>
    </xdr:from>
    <xdr:to>
      <xdr:col>24</xdr:col>
      <xdr:colOff>647700</xdr:colOff>
      <xdr:row>81</xdr:row>
      <xdr:rowOff>130387</xdr:rowOff>
    </xdr:to>
    <xdr:cxnSp macro="">
      <xdr:nvCxnSpPr>
        <xdr:cNvPr id="251" name="直線コネクタ 250"/>
        <xdr:cNvCxnSpPr/>
      </xdr:nvCxnSpPr>
      <xdr:spPr>
        <a:xfrm>
          <a:off x="16929100" y="1401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146896</xdr:rowOff>
    </xdr:from>
    <xdr:to>
      <xdr:col>24</xdr:col>
      <xdr:colOff>558800</xdr:colOff>
      <xdr:row>85</xdr:row>
      <xdr:rowOff>7620</xdr:rowOff>
    </xdr:to>
    <xdr:cxnSp macro="">
      <xdr:nvCxnSpPr>
        <xdr:cNvPr id="252" name="直線コネクタ 251"/>
        <xdr:cNvCxnSpPr/>
      </xdr:nvCxnSpPr>
      <xdr:spPr>
        <a:xfrm>
          <a:off x="16179800" y="1454869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64364</xdr:rowOff>
    </xdr:from>
    <xdr:ext cx="762000" cy="259045"/>
    <xdr:sp macro="" textlink="">
      <xdr:nvSpPr>
        <xdr:cNvPr id="253" name="給与水準   （国との比較）平均値テキスト"/>
        <xdr:cNvSpPr txBox="1"/>
      </xdr:nvSpPr>
      <xdr:spPr>
        <a:xfrm>
          <a:off x="17106900" y="1429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54" name="フローチャート : 判断 253"/>
        <xdr:cNvSpPr/>
      </xdr:nvSpPr>
      <xdr:spPr>
        <a:xfrm>
          <a:off x="169672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146896</xdr:rowOff>
    </xdr:from>
    <xdr:to>
      <xdr:col>23</xdr:col>
      <xdr:colOff>406400</xdr:colOff>
      <xdr:row>85</xdr:row>
      <xdr:rowOff>23707</xdr:rowOff>
    </xdr:to>
    <xdr:cxnSp macro="">
      <xdr:nvCxnSpPr>
        <xdr:cNvPr id="255" name="直線コネクタ 254"/>
        <xdr:cNvCxnSpPr/>
      </xdr:nvCxnSpPr>
      <xdr:spPr>
        <a:xfrm flipV="1">
          <a:off x="15290800" y="1454869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138854</xdr:rowOff>
    </xdr:from>
    <xdr:to>
      <xdr:col>23</xdr:col>
      <xdr:colOff>457200</xdr:colOff>
      <xdr:row>84</xdr:row>
      <xdr:rowOff>69004</xdr:rowOff>
    </xdr:to>
    <xdr:sp macro="" textlink="">
      <xdr:nvSpPr>
        <xdr:cNvPr id="256" name="フローチャート : 判断 255"/>
        <xdr:cNvSpPr/>
      </xdr:nvSpPr>
      <xdr:spPr>
        <a:xfrm>
          <a:off x="16129000" y="1436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79181</xdr:rowOff>
    </xdr:from>
    <xdr:ext cx="736600" cy="259045"/>
    <xdr:sp macro="" textlink="">
      <xdr:nvSpPr>
        <xdr:cNvPr id="257" name="テキスト ボックス 256"/>
        <xdr:cNvSpPr txBox="1"/>
      </xdr:nvSpPr>
      <xdr:spPr>
        <a:xfrm>
          <a:off x="15798800" y="1413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23707</xdr:rowOff>
    </xdr:from>
    <xdr:to>
      <xdr:col>22</xdr:col>
      <xdr:colOff>203200</xdr:colOff>
      <xdr:row>88</xdr:row>
      <xdr:rowOff>160866</xdr:rowOff>
    </xdr:to>
    <xdr:cxnSp macro="">
      <xdr:nvCxnSpPr>
        <xdr:cNvPr id="258" name="直線コネクタ 257"/>
        <xdr:cNvCxnSpPr/>
      </xdr:nvCxnSpPr>
      <xdr:spPr>
        <a:xfrm flipV="1">
          <a:off x="14401800" y="14596957"/>
          <a:ext cx="889000" cy="65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154939</xdr:rowOff>
    </xdr:from>
    <xdr:to>
      <xdr:col>22</xdr:col>
      <xdr:colOff>254000</xdr:colOff>
      <xdr:row>84</xdr:row>
      <xdr:rowOff>85089</xdr:rowOff>
    </xdr:to>
    <xdr:sp macro="" textlink="">
      <xdr:nvSpPr>
        <xdr:cNvPr id="259" name="フローチャート : 判断 258"/>
        <xdr:cNvSpPr/>
      </xdr:nvSpPr>
      <xdr:spPr>
        <a:xfrm>
          <a:off x="152400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95266</xdr:rowOff>
    </xdr:from>
    <xdr:ext cx="762000" cy="259045"/>
    <xdr:sp macro="" textlink="">
      <xdr:nvSpPr>
        <xdr:cNvPr id="260" name="テキスト ボックス 259"/>
        <xdr:cNvSpPr txBox="1"/>
      </xdr:nvSpPr>
      <xdr:spPr>
        <a:xfrm>
          <a:off x="14909800" y="14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112607</xdr:rowOff>
    </xdr:from>
    <xdr:to>
      <xdr:col>21</xdr:col>
      <xdr:colOff>0</xdr:colOff>
      <xdr:row>88</xdr:row>
      <xdr:rowOff>160866</xdr:rowOff>
    </xdr:to>
    <xdr:cxnSp macro="">
      <xdr:nvCxnSpPr>
        <xdr:cNvPr id="261" name="直線コネクタ 260"/>
        <xdr:cNvCxnSpPr/>
      </xdr:nvCxnSpPr>
      <xdr:spPr>
        <a:xfrm>
          <a:off x="13512800" y="1520020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96520</xdr:rowOff>
    </xdr:from>
    <xdr:to>
      <xdr:col>21</xdr:col>
      <xdr:colOff>50800</xdr:colOff>
      <xdr:row>88</xdr:row>
      <xdr:rowOff>26670</xdr:rowOff>
    </xdr:to>
    <xdr:sp macro="" textlink="">
      <xdr:nvSpPr>
        <xdr:cNvPr id="262" name="フローチャート : 判断 261"/>
        <xdr:cNvSpPr/>
      </xdr:nvSpPr>
      <xdr:spPr>
        <a:xfrm>
          <a:off x="14351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36847</xdr:rowOff>
    </xdr:from>
    <xdr:ext cx="762000" cy="259045"/>
    <xdr:sp macro="" textlink="">
      <xdr:nvSpPr>
        <xdr:cNvPr id="263" name="テキスト ボックス 262"/>
        <xdr:cNvSpPr txBox="1"/>
      </xdr:nvSpPr>
      <xdr:spPr>
        <a:xfrm>
          <a:off x="14020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96520</xdr:rowOff>
    </xdr:from>
    <xdr:to>
      <xdr:col>19</xdr:col>
      <xdr:colOff>533400</xdr:colOff>
      <xdr:row>88</xdr:row>
      <xdr:rowOff>26670</xdr:rowOff>
    </xdr:to>
    <xdr:sp macro="" textlink="">
      <xdr:nvSpPr>
        <xdr:cNvPr id="264" name="フローチャート : 判断 263"/>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36847</xdr:rowOff>
    </xdr:from>
    <xdr:ext cx="762000" cy="259045"/>
    <xdr:sp macro="" textlink="">
      <xdr:nvSpPr>
        <xdr:cNvPr id="265" name="テキスト ボックス 264"/>
        <xdr:cNvSpPr txBox="1"/>
      </xdr:nvSpPr>
      <xdr:spPr>
        <a:xfrm>
          <a:off x="13131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71" name="円/楕円 270"/>
        <xdr:cNvSpPr/>
      </xdr:nvSpPr>
      <xdr:spPr>
        <a:xfrm>
          <a:off x="169672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100347</xdr:rowOff>
    </xdr:from>
    <xdr:ext cx="762000" cy="259045"/>
    <xdr:sp macro="" textlink="">
      <xdr:nvSpPr>
        <xdr:cNvPr id="272" name="給与水準   （国との比較）該当値テキスト"/>
        <xdr:cNvSpPr txBox="1"/>
      </xdr:nvSpPr>
      <xdr:spPr>
        <a:xfrm>
          <a:off x="17106900" y="1450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96096</xdr:rowOff>
    </xdr:from>
    <xdr:to>
      <xdr:col>23</xdr:col>
      <xdr:colOff>457200</xdr:colOff>
      <xdr:row>85</xdr:row>
      <xdr:rowOff>26246</xdr:rowOff>
    </xdr:to>
    <xdr:sp macro="" textlink="">
      <xdr:nvSpPr>
        <xdr:cNvPr id="273" name="円/楕円 272"/>
        <xdr:cNvSpPr/>
      </xdr:nvSpPr>
      <xdr:spPr>
        <a:xfrm>
          <a:off x="16129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11023</xdr:rowOff>
    </xdr:from>
    <xdr:ext cx="736600" cy="259045"/>
    <xdr:sp macro="" textlink="">
      <xdr:nvSpPr>
        <xdr:cNvPr id="274" name="テキスト ボックス 273"/>
        <xdr:cNvSpPr txBox="1"/>
      </xdr:nvSpPr>
      <xdr:spPr>
        <a:xfrm>
          <a:off x="15798800" y="1458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144357</xdr:rowOff>
    </xdr:from>
    <xdr:to>
      <xdr:col>22</xdr:col>
      <xdr:colOff>254000</xdr:colOff>
      <xdr:row>85</xdr:row>
      <xdr:rowOff>74507</xdr:rowOff>
    </xdr:to>
    <xdr:sp macro="" textlink="">
      <xdr:nvSpPr>
        <xdr:cNvPr id="275" name="円/楕円 274"/>
        <xdr:cNvSpPr/>
      </xdr:nvSpPr>
      <xdr:spPr>
        <a:xfrm>
          <a:off x="15240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59284</xdr:rowOff>
    </xdr:from>
    <xdr:ext cx="762000" cy="259045"/>
    <xdr:sp macro="" textlink="">
      <xdr:nvSpPr>
        <xdr:cNvPr id="276" name="テキスト ボックス 275"/>
        <xdr:cNvSpPr txBox="1"/>
      </xdr:nvSpPr>
      <xdr:spPr>
        <a:xfrm>
          <a:off x="14909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110066</xdr:rowOff>
    </xdr:from>
    <xdr:to>
      <xdr:col>21</xdr:col>
      <xdr:colOff>50800</xdr:colOff>
      <xdr:row>89</xdr:row>
      <xdr:rowOff>40216</xdr:rowOff>
    </xdr:to>
    <xdr:sp macro="" textlink="">
      <xdr:nvSpPr>
        <xdr:cNvPr id="277" name="円/楕円 276"/>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24993</xdr:rowOff>
    </xdr:from>
    <xdr:ext cx="762000" cy="259045"/>
    <xdr:sp macro="" textlink="">
      <xdr:nvSpPr>
        <xdr:cNvPr id="278" name="テキスト ボックス 277"/>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79" name="円/楕円 278"/>
        <xdr:cNvSpPr/>
      </xdr:nvSpPr>
      <xdr:spPr>
        <a:xfrm>
          <a:off x="13462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80" name="テキスト ボックス 279"/>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年度においても前年度と同様、類似団体平均を大きく上回っている。本市においては、し尿処理やごみ処理等を単独で行っており、公立保育所も</a:t>
          </a:r>
          <a:r>
            <a:rPr kumimoji="1" lang="en-US" altLang="ja-JP" sz="1300">
              <a:latin typeface="ＭＳ Ｐゴシック"/>
            </a:rPr>
            <a:t>4</a:t>
          </a:r>
          <a:r>
            <a:rPr kumimoji="1" lang="ja-JP" altLang="en-US" sz="1300">
              <a:latin typeface="ＭＳ Ｐゴシック"/>
            </a:rPr>
            <a:t>箇所運営していることが、職員数が多い要因となっている。</a:t>
          </a:r>
          <a:endParaRPr kumimoji="1" lang="en-US" altLang="ja-JP" sz="1300">
            <a:latin typeface="ＭＳ Ｐゴシック"/>
          </a:endParaRPr>
        </a:p>
        <a:p>
          <a:r>
            <a:rPr kumimoji="1" lang="ja-JP" altLang="en-US" sz="1300">
              <a:latin typeface="ＭＳ Ｐゴシック"/>
            </a:rPr>
            <a:t>　このため、第</a:t>
          </a:r>
          <a:r>
            <a:rPr kumimoji="1" lang="en-US" altLang="ja-JP" sz="1300">
              <a:latin typeface="ＭＳ Ｐゴシック"/>
            </a:rPr>
            <a:t>2</a:t>
          </a:r>
          <a:r>
            <a:rPr kumimoji="1" lang="ja-JP" altLang="en-US" sz="1300">
              <a:latin typeface="ＭＳ Ｐゴシック"/>
            </a:rPr>
            <a:t>次行財政改革プログラム・アクションプランに基づき、職員数を</a:t>
          </a:r>
          <a:r>
            <a:rPr kumimoji="1" lang="en-US" altLang="ja-JP" sz="1300">
              <a:latin typeface="ＭＳ Ｐゴシック"/>
            </a:rPr>
            <a:t>5</a:t>
          </a:r>
          <a:r>
            <a:rPr kumimoji="1" lang="ja-JP" altLang="en-US" sz="1300">
              <a:latin typeface="ＭＳ Ｐゴシック"/>
            </a:rPr>
            <a:t>年間で</a:t>
          </a:r>
          <a:r>
            <a:rPr kumimoji="1" lang="en-US" altLang="ja-JP" sz="1300">
              <a:latin typeface="ＭＳ Ｐゴシック"/>
            </a:rPr>
            <a:t>10</a:t>
          </a:r>
          <a:r>
            <a:rPr kumimoji="1" lang="ja-JP" altLang="en-US" sz="1300">
              <a:latin typeface="ＭＳ Ｐゴシック"/>
            </a:rPr>
            <a:t>％削減すべく、職員数を抑制し、定員管理の適正化に努めているところである。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0" name="直線コネクタ 309"/>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1"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2" name="直線コネクタ 311"/>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3"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14" name="直線コネクタ 313"/>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4233</xdr:rowOff>
    </xdr:from>
    <xdr:to>
      <xdr:col>24</xdr:col>
      <xdr:colOff>558800</xdr:colOff>
      <xdr:row>62</xdr:row>
      <xdr:rowOff>34396</xdr:rowOff>
    </xdr:to>
    <xdr:cxnSp macro="">
      <xdr:nvCxnSpPr>
        <xdr:cNvPr id="315" name="直線コネクタ 314"/>
        <xdr:cNvCxnSpPr/>
      </xdr:nvCxnSpPr>
      <xdr:spPr>
        <a:xfrm>
          <a:off x="16179800" y="10634133"/>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95690</xdr:rowOff>
    </xdr:from>
    <xdr:ext cx="762000" cy="259045"/>
    <xdr:sp macro="" textlink="">
      <xdr:nvSpPr>
        <xdr:cNvPr id="316" name="定員管理の状況平均値テキスト"/>
        <xdr:cNvSpPr txBox="1"/>
      </xdr:nvSpPr>
      <xdr:spPr>
        <a:xfrm>
          <a:off x="17106900" y="10211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17" name="フローチャート : 判断 316"/>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155575</xdr:rowOff>
    </xdr:from>
    <xdr:to>
      <xdr:col>23</xdr:col>
      <xdr:colOff>406400</xdr:colOff>
      <xdr:row>62</xdr:row>
      <xdr:rowOff>4233</xdr:rowOff>
    </xdr:to>
    <xdr:cxnSp macro="">
      <xdr:nvCxnSpPr>
        <xdr:cNvPr id="318" name="直線コネクタ 317"/>
        <xdr:cNvCxnSpPr/>
      </xdr:nvCxnSpPr>
      <xdr:spPr>
        <a:xfrm>
          <a:off x="15290800" y="106140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18309</xdr:rowOff>
    </xdr:from>
    <xdr:to>
      <xdr:col>23</xdr:col>
      <xdr:colOff>457200</xdr:colOff>
      <xdr:row>61</xdr:row>
      <xdr:rowOff>119909</xdr:rowOff>
    </xdr:to>
    <xdr:sp macro="" textlink="">
      <xdr:nvSpPr>
        <xdr:cNvPr id="319" name="フローチャート : 判断 318"/>
        <xdr:cNvSpPr/>
      </xdr:nvSpPr>
      <xdr:spPr>
        <a:xfrm>
          <a:off x="16129000" y="1047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130086</xdr:rowOff>
    </xdr:from>
    <xdr:ext cx="736600" cy="259045"/>
    <xdr:sp macro="" textlink="">
      <xdr:nvSpPr>
        <xdr:cNvPr id="320" name="テキスト ボックス 319"/>
        <xdr:cNvSpPr txBox="1"/>
      </xdr:nvSpPr>
      <xdr:spPr>
        <a:xfrm>
          <a:off x="15798800" y="10245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155575</xdr:rowOff>
    </xdr:from>
    <xdr:to>
      <xdr:col>22</xdr:col>
      <xdr:colOff>203200</xdr:colOff>
      <xdr:row>63</xdr:row>
      <xdr:rowOff>106256</xdr:rowOff>
    </xdr:to>
    <xdr:cxnSp macro="">
      <xdr:nvCxnSpPr>
        <xdr:cNvPr id="321" name="直線コネクタ 320"/>
        <xdr:cNvCxnSpPr/>
      </xdr:nvCxnSpPr>
      <xdr:spPr>
        <a:xfrm flipV="1">
          <a:off x="14401800" y="10614025"/>
          <a:ext cx="889000" cy="29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24342</xdr:rowOff>
    </xdr:from>
    <xdr:to>
      <xdr:col>22</xdr:col>
      <xdr:colOff>254000</xdr:colOff>
      <xdr:row>61</xdr:row>
      <xdr:rowOff>125942</xdr:rowOff>
    </xdr:to>
    <xdr:sp macro="" textlink="">
      <xdr:nvSpPr>
        <xdr:cNvPr id="322" name="フローチャート : 判断 321"/>
        <xdr:cNvSpPr/>
      </xdr:nvSpPr>
      <xdr:spPr>
        <a:xfrm>
          <a:off x="15240000" y="104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136119</xdr:rowOff>
    </xdr:from>
    <xdr:ext cx="762000" cy="259045"/>
    <xdr:sp macro="" textlink="">
      <xdr:nvSpPr>
        <xdr:cNvPr id="323" name="テキスト ボックス 322"/>
        <xdr:cNvSpPr txBox="1"/>
      </xdr:nvSpPr>
      <xdr:spPr>
        <a:xfrm>
          <a:off x="14909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106256</xdr:rowOff>
    </xdr:from>
    <xdr:to>
      <xdr:col>21</xdr:col>
      <xdr:colOff>0</xdr:colOff>
      <xdr:row>63</xdr:row>
      <xdr:rowOff>120332</xdr:rowOff>
    </xdr:to>
    <xdr:cxnSp macro="">
      <xdr:nvCxnSpPr>
        <xdr:cNvPr id="324" name="直線コネクタ 323"/>
        <xdr:cNvCxnSpPr/>
      </xdr:nvCxnSpPr>
      <xdr:spPr>
        <a:xfrm flipV="1">
          <a:off x="13512800" y="10907606"/>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38418</xdr:rowOff>
    </xdr:from>
    <xdr:to>
      <xdr:col>21</xdr:col>
      <xdr:colOff>50800</xdr:colOff>
      <xdr:row>61</xdr:row>
      <xdr:rowOff>140018</xdr:rowOff>
    </xdr:to>
    <xdr:sp macro="" textlink="">
      <xdr:nvSpPr>
        <xdr:cNvPr id="325" name="フローチャート : 判断 324"/>
        <xdr:cNvSpPr/>
      </xdr:nvSpPr>
      <xdr:spPr>
        <a:xfrm>
          <a:off x="14351000" y="1049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150195</xdr:rowOff>
    </xdr:from>
    <xdr:ext cx="762000" cy="259045"/>
    <xdr:sp macro="" textlink="">
      <xdr:nvSpPr>
        <xdr:cNvPr id="326" name="テキスト ボックス 325"/>
        <xdr:cNvSpPr txBox="1"/>
      </xdr:nvSpPr>
      <xdr:spPr>
        <a:xfrm>
          <a:off x="14020800" y="1026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52494</xdr:rowOff>
    </xdr:from>
    <xdr:to>
      <xdr:col>19</xdr:col>
      <xdr:colOff>533400</xdr:colOff>
      <xdr:row>61</xdr:row>
      <xdr:rowOff>154094</xdr:rowOff>
    </xdr:to>
    <xdr:sp macro="" textlink="">
      <xdr:nvSpPr>
        <xdr:cNvPr id="327" name="フローチャート : 判断 326"/>
        <xdr:cNvSpPr/>
      </xdr:nvSpPr>
      <xdr:spPr>
        <a:xfrm>
          <a:off x="13462000" y="105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164271</xdr:rowOff>
    </xdr:from>
    <xdr:ext cx="762000" cy="259045"/>
    <xdr:sp macro="" textlink="">
      <xdr:nvSpPr>
        <xdr:cNvPr id="328" name="テキスト ボックス 327"/>
        <xdr:cNvSpPr txBox="1"/>
      </xdr:nvSpPr>
      <xdr:spPr>
        <a:xfrm>
          <a:off x="13131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155046</xdr:rowOff>
    </xdr:from>
    <xdr:to>
      <xdr:col>24</xdr:col>
      <xdr:colOff>609600</xdr:colOff>
      <xdr:row>62</xdr:row>
      <xdr:rowOff>85196</xdr:rowOff>
    </xdr:to>
    <xdr:sp macro="" textlink="">
      <xdr:nvSpPr>
        <xdr:cNvPr id="334" name="円/楕円 333"/>
        <xdr:cNvSpPr/>
      </xdr:nvSpPr>
      <xdr:spPr>
        <a:xfrm>
          <a:off x="16967200" y="1061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127123</xdr:rowOff>
    </xdr:from>
    <xdr:ext cx="762000" cy="259045"/>
    <xdr:sp macro="" textlink="">
      <xdr:nvSpPr>
        <xdr:cNvPr id="335" name="定員管理の状況該当値テキスト"/>
        <xdr:cNvSpPr txBox="1"/>
      </xdr:nvSpPr>
      <xdr:spPr>
        <a:xfrm>
          <a:off x="17106900" y="1058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124883</xdr:rowOff>
    </xdr:from>
    <xdr:to>
      <xdr:col>23</xdr:col>
      <xdr:colOff>457200</xdr:colOff>
      <xdr:row>62</xdr:row>
      <xdr:rowOff>55033</xdr:rowOff>
    </xdr:to>
    <xdr:sp macro="" textlink="">
      <xdr:nvSpPr>
        <xdr:cNvPr id="336" name="円/楕円 335"/>
        <xdr:cNvSpPr/>
      </xdr:nvSpPr>
      <xdr:spPr>
        <a:xfrm>
          <a:off x="16129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39810</xdr:rowOff>
    </xdr:from>
    <xdr:ext cx="736600" cy="259045"/>
    <xdr:sp macro="" textlink="">
      <xdr:nvSpPr>
        <xdr:cNvPr id="337" name="テキスト ボックス 336"/>
        <xdr:cNvSpPr txBox="1"/>
      </xdr:nvSpPr>
      <xdr:spPr>
        <a:xfrm>
          <a:off x="15798800" y="1066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104775</xdr:rowOff>
    </xdr:from>
    <xdr:to>
      <xdr:col>22</xdr:col>
      <xdr:colOff>254000</xdr:colOff>
      <xdr:row>62</xdr:row>
      <xdr:rowOff>34925</xdr:rowOff>
    </xdr:to>
    <xdr:sp macro="" textlink="">
      <xdr:nvSpPr>
        <xdr:cNvPr id="338" name="円/楕円 337"/>
        <xdr:cNvSpPr/>
      </xdr:nvSpPr>
      <xdr:spPr>
        <a:xfrm>
          <a:off x="15240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19702</xdr:rowOff>
    </xdr:from>
    <xdr:ext cx="762000" cy="259045"/>
    <xdr:sp macro="" textlink="">
      <xdr:nvSpPr>
        <xdr:cNvPr id="339" name="テキスト ボックス 338"/>
        <xdr:cNvSpPr txBox="1"/>
      </xdr:nvSpPr>
      <xdr:spPr>
        <a:xfrm>
          <a:off x="14909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55456</xdr:rowOff>
    </xdr:from>
    <xdr:to>
      <xdr:col>21</xdr:col>
      <xdr:colOff>50800</xdr:colOff>
      <xdr:row>63</xdr:row>
      <xdr:rowOff>157056</xdr:rowOff>
    </xdr:to>
    <xdr:sp macro="" textlink="">
      <xdr:nvSpPr>
        <xdr:cNvPr id="340" name="円/楕円 339"/>
        <xdr:cNvSpPr/>
      </xdr:nvSpPr>
      <xdr:spPr>
        <a:xfrm>
          <a:off x="14351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141833</xdr:rowOff>
    </xdr:from>
    <xdr:ext cx="762000" cy="259045"/>
    <xdr:sp macro="" textlink="">
      <xdr:nvSpPr>
        <xdr:cNvPr id="341" name="テキスト ボックス 340"/>
        <xdr:cNvSpPr txBox="1"/>
      </xdr:nvSpPr>
      <xdr:spPr>
        <a:xfrm>
          <a:off x="14020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69532</xdr:rowOff>
    </xdr:from>
    <xdr:to>
      <xdr:col>19</xdr:col>
      <xdr:colOff>533400</xdr:colOff>
      <xdr:row>63</xdr:row>
      <xdr:rowOff>171132</xdr:rowOff>
    </xdr:to>
    <xdr:sp macro="" textlink="">
      <xdr:nvSpPr>
        <xdr:cNvPr id="342" name="円/楕円 341"/>
        <xdr:cNvSpPr/>
      </xdr:nvSpPr>
      <xdr:spPr>
        <a:xfrm>
          <a:off x="134620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155909</xdr:rowOff>
    </xdr:from>
    <xdr:ext cx="762000" cy="259045"/>
    <xdr:sp macro="" textlink="">
      <xdr:nvSpPr>
        <xdr:cNvPr id="343" name="テキスト ボックス 342"/>
        <xdr:cNvSpPr txBox="1"/>
      </xdr:nvSpPr>
      <xdr:spPr>
        <a:xfrm>
          <a:off x="13131800" y="1095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27</a:t>
          </a:r>
          <a:r>
            <a:rPr kumimoji="1" lang="ja-JP" altLang="en-US" sz="1200">
              <a:latin typeface="ＭＳ Ｐゴシック"/>
            </a:rPr>
            <a:t>年度決算においては前年度と同数値となったが、前年度まで同水準であった類似団体平均よりはやや開きが出てきており、高い数値となっている。これは、類似団体が着実に地方債残高を減少させている一方、実質公債費比率は</a:t>
          </a:r>
          <a:r>
            <a:rPr kumimoji="1" lang="en-US" altLang="ja-JP" sz="1200">
              <a:latin typeface="ＭＳ Ｐゴシック"/>
            </a:rPr>
            <a:t>3</a:t>
          </a:r>
          <a:r>
            <a:rPr kumimoji="1" lang="ja-JP" altLang="en-US" sz="1200">
              <a:latin typeface="ＭＳ Ｐゴシック"/>
            </a:rPr>
            <a:t>ヵ年平均であるため、本市が平成</a:t>
          </a:r>
          <a:r>
            <a:rPr kumimoji="1" lang="en-US" altLang="ja-JP" sz="1200">
              <a:latin typeface="ＭＳ Ｐゴシック"/>
            </a:rPr>
            <a:t>26</a:t>
          </a:r>
          <a:r>
            <a:rPr kumimoji="1" lang="ja-JP" altLang="en-US" sz="1200">
              <a:latin typeface="ＭＳ Ｐゴシック"/>
            </a:rPr>
            <a:t>年度より償還を開始した第三セクター等改革推進債の影響が強まっていることが要因と考えられる。</a:t>
          </a:r>
        </a:p>
        <a:p>
          <a:r>
            <a:rPr kumimoji="1" lang="ja-JP" altLang="en-US" sz="1200">
              <a:latin typeface="ＭＳ Ｐゴシック"/>
            </a:rPr>
            <a:t>　今後は、施設の老朽化に伴う更新や統廃合などの建設事業にかかる起債も見込まれるため、中長期的な見通しのもと計画的に事業を行い、起債の発行を抑制することで、比率の改善に努めていく。</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68" name="直線コネクタ 367"/>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69"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0" name="直線コネクタ 369"/>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1"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2" name="直線コネクタ 371"/>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102870</xdr:rowOff>
    </xdr:from>
    <xdr:to>
      <xdr:col>24</xdr:col>
      <xdr:colOff>558800</xdr:colOff>
      <xdr:row>40</xdr:row>
      <xdr:rowOff>102870</xdr:rowOff>
    </xdr:to>
    <xdr:cxnSp macro="">
      <xdr:nvCxnSpPr>
        <xdr:cNvPr id="373" name="直線コネクタ 372"/>
        <xdr:cNvCxnSpPr/>
      </xdr:nvCxnSpPr>
      <xdr:spPr>
        <a:xfrm>
          <a:off x="16179800" y="69608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83202</xdr:rowOff>
    </xdr:from>
    <xdr:ext cx="762000" cy="259045"/>
    <xdr:sp macro="" textlink="">
      <xdr:nvSpPr>
        <xdr:cNvPr id="374" name="公債費負担の状況平均値テキスト"/>
        <xdr:cNvSpPr txBox="1"/>
      </xdr:nvSpPr>
      <xdr:spPr>
        <a:xfrm>
          <a:off x="17106900" y="659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75" name="フローチャート : 判断 374"/>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102870</xdr:rowOff>
    </xdr:from>
    <xdr:to>
      <xdr:col>23</xdr:col>
      <xdr:colOff>406400</xdr:colOff>
      <xdr:row>40</xdr:row>
      <xdr:rowOff>108903</xdr:rowOff>
    </xdr:to>
    <xdr:cxnSp macro="">
      <xdr:nvCxnSpPr>
        <xdr:cNvPr id="376" name="直線コネクタ 375"/>
        <xdr:cNvCxnSpPr/>
      </xdr:nvCxnSpPr>
      <xdr:spPr>
        <a:xfrm flipV="1">
          <a:off x="15290800" y="696087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33972</xdr:rowOff>
    </xdr:from>
    <xdr:to>
      <xdr:col>23</xdr:col>
      <xdr:colOff>457200</xdr:colOff>
      <xdr:row>40</xdr:row>
      <xdr:rowOff>135572</xdr:rowOff>
    </xdr:to>
    <xdr:sp macro="" textlink="">
      <xdr:nvSpPr>
        <xdr:cNvPr id="377" name="フローチャート : 判断 376"/>
        <xdr:cNvSpPr/>
      </xdr:nvSpPr>
      <xdr:spPr>
        <a:xfrm>
          <a:off x="16129000" y="689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145749</xdr:rowOff>
    </xdr:from>
    <xdr:ext cx="736600" cy="259045"/>
    <xdr:sp macro="" textlink="">
      <xdr:nvSpPr>
        <xdr:cNvPr id="378" name="テキスト ボックス 377"/>
        <xdr:cNvSpPr txBox="1"/>
      </xdr:nvSpPr>
      <xdr:spPr>
        <a:xfrm>
          <a:off x="15798800" y="666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108903</xdr:rowOff>
    </xdr:from>
    <xdr:to>
      <xdr:col>22</xdr:col>
      <xdr:colOff>203200</xdr:colOff>
      <xdr:row>40</xdr:row>
      <xdr:rowOff>157163</xdr:rowOff>
    </xdr:to>
    <xdr:cxnSp macro="">
      <xdr:nvCxnSpPr>
        <xdr:cNvPr id="379" name="直線コネクタ 378"/>
        <xdr:cNvCxnSpPr/>
      </xdr:nvCxnSpPr>
      <xdr:spPr>
        <a:xfrm flipV="1">
          <a:off x="14401800" y="696690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0" name="フローチャート : 判断 379"/>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381" name="テキスト ボックス 380"/>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157163</xdr:rowOff>
    </xdr:from>
    <xdr:to>
      <xdr:col>21</xdr:col>
      <xdr:colOff>0</xdr:colOff>
      <xdr:row>41</xdr:row>
      <xdr:rowOff>52070</xdr:rowOff>
    </xdr:to>
    <xdr:cxnSp macro="">
      <xdr:nvCxnSpPr>
        <xdr:cNvPr id="382" name="直線コネクタ 381"/>
        <xdr:cNvCxnSpPr/>
      </xdr:nvCxnSpPr>
      <xdr:spPr>
        <a:xfrm flipV="1">
          <a:off x="13512800" y="7015163"/>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88265</xdr:rowOff>
    </xdr:from>
    <xdr:to>
      <xdr:col>21</xdr:col>
      <xdr:colOff>50800</xdr:colOff>
      <xdr:row>41</xdr:row>
      <xdr:rowOff>18415</xdr:rowOff>
    </xdr:to>
    <xdr:sp macro="" textlink="">
      <xdr:nvSpPr>
        <xdr:cNvPr id="383" name="フローチャート : 判断 382"/>
        <xdr:cNvSpPr/>
      </xdr:nvSpPr>
      <xdr:spPr>
        <a:xfrm>
          <a:off x="14351000" y="694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28592</xdr:rowOff>
    </xdr:from>
    <xdr:ext cx="762000" cy="259045"/>
    <xdr:sp macro="" textlink="">
      <xdr:nvSpPr>
        <xdr:cNvPr id="384" name="テキスト ボックス 383"/>
        <xdr:cNvSpPr txBox="1"/>
      </xdr:nvSpPr>
      <xdr:spPr>
        <a:xfrm>
          <a:off x="14020800" y="671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112395</xdr:rowOff>
    </xdr:from>
    <xdr:to>
      <xdr:col>19</xdr:col>
      <xdr:colOff>533400</xdr:colOff>
      <xdr:row>41</xdr:row>
      <xdr:rowOff>42545</xdr:rowOff>
    </xdr:to>
    <xdr:sp macro="" textlink="">
      <xdr:nvSpPr>
        <xdr:cNvPr id="385" name="フローチャート : 判断 384"/>
        <xdr:cNvSpPr/>
      </xdr:nvSpPr>
      <xdr:spPr>
        <a:xfrm>
          <a:off x="13462000" y="697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52722</xdr:rowOff>
    </xdr:from>
    <xdr:ext cx="762000" cy="259045"/>
    <xdr:sp macro="" textlink="">
      <xdr:nvSpPr>
        <xdr:cNvPr id="386" name="テキスト ボックス 385"/>
        <xdr:cNvSpPr txBox="1"/>
      </xdr:nvSpPr>
      <xdr:spPr>
        <a:xfrm>
          <a:off x="13131800" y="673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92" name="円/楕円 391"/>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24147</xdr:rowOff>
    </xdr:from>
    <xdr:ext cx="762000" cy="259045"/>
    <xdr:sp macro="" textlink="">
      <xdr:nvSpPr>
        <xdr:cNvPr id="393" name="公債費負担の状況該当値テキスト"/>
        <xdr:cNvSpPr txBox="1"/>
      </xdr:nvSpPr>
      <xdr:spPr>
        <a:xfrm>
          <a:off x="17106900" y="688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52070</xdr:rowOff>
    </xdr:from>
    <xdr:to>
      <xdr:col>23</xdr:col>
      <xdr:colOff>457200</xdr:colOff>
      <xdr:row>40</xdr:row>
      <xdr:rowOff>153670</xdr:rowOff>
    </xdr:to>
    <xdr:sp macro="" textlink="">
      <xdr:nvSpPr>
        <xdr:cNvPr id="394" name="円/楕円 393"/>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95" name="テキスト ボックス 394"/>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58103</xdr:rowOff>
    </xdr:from>
    <xdr:to>
      <xdr:col>22</xdr:col>
      <xdr:colOff>254000</xdr:colOff>
      <xdr:row>40</xdr:row>
      <xdr:rowOff>159703</xdr:rowOff>
    </xdr:to>
    <xdr:sp macro="" textlink="">
      <xdr:nvSpPr>
        <xdr:cNvPr id="396" name="円/楕円 395"/>
        <xdr:cNvSpPr/>
      </xdr:nvSpPr>
      <xdr:spPr>
        <a:xfrm>
          <a:off x="15240000" y="69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144480</xdr:rowOff>
    </xdr:from>
    <xdr:ext cx="762000" cy="259045"/>
    <xdr:sp macro="" textlink="">
      <xdr:nvSpPr>
        <xdr:cNvPr id="397" name="テキスト ボックス 396"/>
        <xdr:cNvSpPr txBox="1"/>
      </xdr:nvSpPr>
      <xdr:spPr>
        <a:xfrm>
          <a:off x="14909800" y="700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106363</xdr:rowOff>
    </xdr:from>
    <xdr:to>
      <xdr:col>21</xdr:col>
      <xdr:colOff>50800</xdr:colOff>
      <xdr:row>41</xdr:row>
      <xdr:rowOff>36513</xdr:rowOff>
    </xdr:to>
    <xdr:sp macro="" textlink="">
      <xdr:nvSpPr>
        <xdr:cNvPr id="398" name="円/楕円 397"/>
        <xdr:cNvSpPr/>
      </xdr:nvSpPr>
      <xdr:spPr>
        <a:xfrm>
          <a:off x="14351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21290</xdr:rowOff>
    </xdr:from>
    <xdr:ext cx="762000" cy="259045"/>
    <xdr:sp macro="" textlink="">
      <xdr:nvSpPr>
        <xdr:cNvPr id="399" name="テキスト ボックス 398"/>
        <xdr:cNvSpPr txBox="1"/>
      </xdr:nvSpPr>
      <xdr:spPr>
        <a:xfrm>
          <a:off x="14020800" y="705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400" name="円/楕円 399"/>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87647</xdr:rowOff>
    </xdr:from>
    <xdr:ext cx="762000" cy="259045"/>
    <xdr:sp macro="" textlink="">
      <xdr:nvSpPr>
        <xdr:cNvPr id="401" name="テキスト ボックス 400"/>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については、前年度より改善したものの、なお類似団体平均を上回っている。前年度より数値が改善した主な要因としては、地方債残高の着実な減少が挙げられるが、依然として高い数値となっている要因としては、平成</a:t>
          </a:r>
          <a:r>
            <a:rPr kumimoji="1" lang="en-US" altLang="ja-JP" sz="1300">
              <a:latin typeface="ＭＳ Ｐゴシック"/>
            </a:rPr>
            <a:t>12</a:t>
          </a:r>
          <a:r>
            <a:rPr kumimoji="1" lang="ja-JP" altLang="en-US" sz="1300">
              <a:latin typeface="ＭＳ Ｐゴシック"/>
            </a:rPr>
            <a:t>年度から平成</a:t>
          </a:r>
          <a:r>
            <a:rPr kumimoji="1" lang="en-US" altLang="ja-JP" sz="1300">
              <a:latin typeface="ＭＳ Ｐゴシック"/>
            </a:rPr>
            <a:t>14</a:t>
          </a:r>
          <a:r>
            <a:rPr kumimoji="1" lang="ja-JP" altLang="en-US" sz="1300">
              <a:latin typeface="ＭＳ Ｐゴシック"/>
            </a:rPr>
            <a:t>年度にかけて実施したごみ処理施設建設に伴い発行した起債が大きく影響しているものと考えられる。</a:t>
          </a:r>
          <a:endParaRPr kumimoji="1" lang="en-US" altLang="ja-JP" sz="1300">
            <a:latin typeface="ＭＳ Ｐゴシック"/>
          </a:endParaRPr>
        </a:p>
        <a:p>
          <a:r>
            <a:rPr kumimoji="1" lang="ja-JP" altLang="en-US" sz="1300">
              <a:latin typeface="ＭＳ Ｐゴシック"/>
            </a:rPr>
            <a:t>　今後は、施設の老朽化に伴う更新や統廃合などの建設事業にかかる起債も見込まれるため、中長期的な見通しのもと計画的に事業を行い、起債の発行を抑制することで、比率の改善に努めていく。</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125391</xdr:rowOff>
    </xdr:to>
    <xdr:cxnSp macro="">
      <xdr:nvCxnSpPr>
        <xdr:cNvPr id="430" name="直線コネクタ 429"/>
        <xdr:cNvCxnSpPr/>
      </xdr:nvCxnSpPr>
      <xdr:spPr>
        <a:xfrm flipV="1">
          <a:off x="17018000" y="2370667"/>
          <a:ext cx="0" cy="1526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97468</xdr:rowOff>
    </xdr:from>
    <xdr:ext cx="762000" cy="259045"/>
    <xdr:sp macro="" textlink="">
      <xdr:nvSpPr>
        <xdr:cNvPr id="431" name="将来負担の状況最小値テキスト"/>
        <xdr:cNvSpPr txBox="1"/>
      </xdr:nvSpPr>
      <xdr:spPr>
        <a:xfrm>
          <a:off x="17106900" y="386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22</xdr:row>
      <xdr:rowOff>125391</xdr:rowOff>
    </xdr:from>
    <xdr:to>
      <xdr:col>24</xdr:col>
      <xdr:colOff>647700</xdr:colOff>
      <xdr:row>22</xdr:row>
      <xdr:rowOff>125391</xdr:rowOff>
    </xdr:to>
    <xdr:cxnSp macro="">
      <xdr:nvCxnSpPr>
        <xdr:cNvPr id="432" name="直線コネクタ 431"/>
        <xdr:cNvCxnSpPr/>
      </xdr:nvCxnSpPr>
      <xdr:spPr>
        <a:xfrm>
          <a:off x="16929100" y="389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97070</xdr:rowOff>
    </xdr:from>
    <xdr:to>
      <xdr:col>24</xdr:col>
      <xdr:colOff>558800</xdr:colOff>
      <xdr:row>17</xdr:row>
      <xdr:rowOff>164634</xdr:rowOff>
    </xdr:to>
    <xdr:cxnSp macro="">
      <xdr:nvCxnSpPr>
        <xdr:cNvPr id="435" name="直線コネクタ 434"/>
        <xdr:cNvCxnSpPr/>
      </xdr:nvCxnSpPr>
      <xdr:spPr>
        <a:xfrm flipV="1">
          <a:off x="16179800" y="3011720"/>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34900</xdr:rowOff>
    </xdr:from>
    <xdr:ext cx="762000" cy="259045"/>
    <xdr:sp macro="" textlink="">
      <xdr:nvSpPr>
        <xdr:cNvPr id="436" name="将来負担の状況平均値テキスト"/>
        <xdr:cNvSpPr txBox="1"/>
      </xdr:nvSpPr>
      <xdr:spPr>
        <a:xfrm>
          <a:off x="17106900" y="2435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18373</xdr:rowOff>
    </xdr:from>
    <xdr:to>
      <xdr:col>24</xdr:col>
      <xdr:colOff>609600</xdr:colOff>
      <xdr:row>15</xdr:row>
      <xdr:rowOff>119973</xdr:rowOff>
    </xdr:to>
    <xdr:sp macro="" textlink="">
      <xdr:nvSpPr>
        <xdr:cNvPr id="437" name="フローチャート : 判断 436"/>
        <xdr:cNvSpPr/>
      </xdr:nvSpPr>
      <xdr:spPr>
        <a:xfrm>
          <a:off x="169672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164634</xdr:rowOff>
    </xdr:from>
    <xdr:to>
      <xdr:col>23</xdr:col>
      <xdr:colOff>406400</xdr:colOff>
      <xdr:row>18</xdr:row>
      <xdr:rowOff>49488</xdr:rowOff>
    </xdr:to>
    <xdr:cxnSp macro="">
      <xdr:nvCxnSpPr>
        <xdr:cNvPr id="438" name="直線コネクタ 437"/>
        <xdr:cNvCxnSpPr/>
      </xdr:nvCxnSpPr>
      <xdr:spPr>
        <a:xfrm flipV="1">
          <a:off x="15290800" y="3079284"/>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69723</xdr:rowOff>
    </xdr:from>
    <xdr:to>
      <xdr:col>23</xdr:col>
      <xdr:colOff>457200</xdr:colOff>
      <xdr:row>16</xdr:row>
      <xdr:rowOff>171323</xdr:rowOff>
    </xdr:to>
    <xdr:sp macro="" textlink="">
      <xdr:nvSpPr>
        <xdr:cNvPr id="439" name="フローチャート : 判断 438"/>
        <xdr:cNvSpPr/>
      </xdr:nvSpPr>
      <xdr:spPr>
        <a:xfrm>
          <a:off x="16129000" y="281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10050</xdr:rowOff>
    </xdr:from>
    <xdr:ext cx="736600" cy="259045"/>
    <xdr:sp macro="" textlink="">
      <xdr:nvSpPr>
        <xdr:cNvPr id="440" name="テキスト ボックス 439"/>
        <xdr:cNvSpPr txBox="1"/>
      </xdr:nvSpPr>
      <xdr:spPr>
        <a:xfrm>
          <a:off x="15798800" y="258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49488</xdr:rowOff>
    </xdr:from>
    <xdr:to>
      <xdr:col>22</xdr:col>
      <xdr:colOff>203200</xdr:colOff>
      <xdr:row>18</xdr:row>
      <xdr:rowOff>161290</xdr:rowOff>
    </xdr:to>
    <xdr:cxnSp macro="">
      <xdr:nvCxnSpPr>
        <xdr:cNvPr id="441" name="直線コネクタ 440"/>
        <xdr:cNvCxnSpPr/>
      </xdr:nvCxnSpPr>
      <xdr:spPr>
        <a:xfrm flipV="1">
          <a:off x="14401800" y="3135588"/>
          <a:ext cx="889000" cy="11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31919</xdr:rowOff>
    </xdr:from>
    <xdr:to>
      <xdr:col>22</xdr:col>
      <xdr:colOff>254000</xdr:colOff>
      <xdr:row>16</xdr:row>
      <xdr:rowOff>133519</xdr:rowOff>
    </xdr:to>
    <xdr:sp macro="" textlink="">
      <xdr:nvSpPr>
        <xdr:cNvPr id="442" name="フローチャート : 判断 441"/>
        <xdr:cNvSpPr/>
      </xdr:nvSpPr>
      <xdr:spPr>
        <a:xfrm>
          <a:off x="15240000" y="27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143696</xdr:rowOff>
    </xdr:from>
    <xdr:ext cx="762000" cy="259045"/>
    <xdr:sp macro="" textlink="">
      <xdr:nvSpPr>
        <xdr:cNvPr id="443" name="テキスト ボックス 442"/>
        <xdr:cNvSpPr txBox="1"/>
      </xdr:nvSpPr>
      <xdr:spPr>
        <a:xfrm>
          <a:off x="14909800" y="254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161290</xdr:rowOff>
    </xdr:from>
    <xdr:to>
      <xdr:col>21</xdr:col>
      <xdr:colOff>0</xdr:colOff>
      <xdr:row>18</xdr:row>
      <xdr:rowOff>166116</xdr:rowOff>
    </xdr:to>
    <xdr:cxnSp macro="">
      <xdr:nvCxnSpPr>
        <xdr:cNvPr id="444" name="直線コネクタ 443"/>
        <xdr:cNvCxnSpPr/>
      </xdr:nvCxnSpPr>
      <xdr:spPr>
        <a:xfrm flipV="1">
          <a:off x="13512800" y="324739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122809</xdr:rowOff>
    </xdr:from>
    <xdr:to>
      <xdr:col>21</xdr:col>
      <xdr:colOff>50800</xdr:colOff>
      <xdr:row>17</xdr:row>
      <xdr:rowOff>52959</xdr:rowOff>
    </xdr:to>
    <xdr:sp macro="" textlink="">
      <xdr:nvSpPr>
        <xdr:cNvPr id="445" name="フローチャート : 判断 444"/>
        <xdr:cNvSpPr/>
      </xdr:nvSpPr>
      <xdr:spPr>
        <a:xfrm>
          <a:off x="14351000" y="286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63136</xdr:rowOff>
    </xdr:from>
    <xdr:ext cx="762000" cy="259045"/>
    <xdr:sp macro="" textlink="">
      <xdr:nvSpPr>
        <xdr:cNvPr id="446" name="テキスト ボックス 445"/>
        <xdr:cNvSpPr txBox="1"/>
      </xdr:nvSpPr>
      <xdr:spPr>
        <a:xfrm>
          <a:off x="14020800" y="263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44662</xdr:rowOff>
    </xdr:from>
    <xdr:to>
      <xdr:col>19</xdr:col>
      <xdr:colOff>533400</xdr:colOff>
      <xdr:row>17</xdr:row>
      <xdr:rowOff>146262</xdr:rowOff>
    </xdr:to>
    <xdr:sp macro="" textlink="">
      <xdr:nvSpPr>
        <xdr:cNvPr id="447" name="フローチャート : 判断 446"/>
        <xdr:cNvSpPr/>
      </xdr:nvSpPr>
      <xdr:spPr>
        <a:xfrm>
          <a:off x="13462000" y="29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156439</xdr:rowOff>
    </xdr:from>
    <xdr:ext cx="762000" cy="259045"/>
    <xdr:sp macro="" textlink="">
      <xdr:nvSpPr>
        <xdr:cNvPr id="448" name="テキスト ボックス 447"/>
        <xdr:cNvSpPr txBox="1"/>
      </xdr:nvSpPr>
      <xdr:spPr>
        <a:xfrm>
          <a:off x="13131800" y="272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46270</xdr:rowOff>
    </xdr:from>
    <xdr:to>
      <xdr:col>24</xdr:col>
      <xdr:colOff>609600</xdr:colOff>
      <xdr:row>17</xdr:row>
      <xdr:rowOff>147870</xdr:rowOff>
    </xdr:to>
    <xdr:sp macro="" textlink="">
      <xdr:nvSpPr>
        <xdr:cNvPr id="454" name="円/楕円 453"/>
        <xdr:cNvSpPr/>
      </xdr:nvSpPr>
      <xdr:spPr>
        <a:xfrm>
          <a:off x="16967200" y="296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18347</xdr:rowOff>
    </xdr:from>
    <xdr:ext cx="762000" cy="259045"/>
    <xdr:sp macro="" textlink="">
      <xdr:nvSpPr>
        <xdr:cNvPr id="455" name="将来負担の状況該当値テキスト"/>
        <xdr:cNvSpPr txBox="1"/>
      </xdr:nvSpPr>
      <xdr:spPr>
        <a:xfrm>
          <a:off x="17106900" y="293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113834</xdr:rowOff>
    </xdr:from>
    <xdr:to>
      <xdr:col>23</xdr:col>
      <xdr:colOff>457200</xdr:colOff>
      <xdr:row>18</xdr:row>
      <xdr:rowOff>43984</xdr:rowOff>
    </xdr:to>
    <xdr:sp macro="" textlink="">
      <xdr:nvSpPr>
        <xdr:cNvPr id="456" name="円/楕円 455"/>
        <xdr:cNvSpPr/>
      </xdr:nvSpPr>
      <xdr:spPr>
        <a:xfrm>
          <a:off x="16129000" y="302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28761</xdr:rowOff>
    </xdr:from>
    <xdr:ext cx="736600" cy="259045"/>
    <xdr:sp macro="" textlink="">
      <xdr:nvSpPr>
        <xdr:cNvPr id="457" name="テキスト ボックス 456"/>
        <xdr:cNvSpPr txBox="1"/>
      </xdr:nvSpPr>
      <xdr:spPr>
        <a:xfrm>
          <a:off x="15798800" y="3114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170138</xdr:rowOff>
    </xdr:from>
    <xdr:to>
      <xdr:col>22</xdr:col>
      <xdr:colOff>254000</xdr:colOff>
      <xdr:row>18</xdr:row>
      <xdr:rowOff>100288</xdr:rowOff>
    </xdr:to>
    <xdr:sp macro="" textlink="">
      <xdr:nvSpPr>
        <xdr:cNvPr id="458" name="円/楕円 457"/>
        <xdr:cNvSpPr/>
      </xdr:nvSpPr>
      <xdr:spPr>
        <a:xfrm>
          <a:off x="15240000" y="308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85065</xdr:rowOff>
    </xdr:from>
    <xdr:ext cx="762000" cy="259045"/>
    <xdr:sp macro="" textlink="">
      <xdr:nvSpPr>
        <xdr:cNvPr id="459" name="テキスト ボックス 458"/>
        <xdr:cNvSpPr txBox="1"/>
      </xdr:nvSpPr>
      <xdr:spPr>
        <a:xfrm>
          <a:off x="14909800" y="31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110490</xdr:rowOff>
    </xdr:from>
    <xdr:to>
      <xdr:col>21</xdr:col>
      <xdr:colOff>50800</xdr:colOff>
      <xdr:row>19</xdr:row>
      <xdr:rowOff>40640</xdr:rowOff>
    </xdr:to>
    <xdr:sp macro="" textlink="">
      <xdr:nvSpPr>
        <xdr:cNvPr id="460" name="円/楕円 459"/>
        <xdr:cNvSpPr/>
      </xdr:nvSpPr>
      <xdr:spPr>
        <a:xfrm>
          <a:off x="14351000" y="31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25417</xdr:rowOff>
    </xdr:from>
    <xdr:ext cx="762000" cy="259045"/>
    <xdr:sp macro="" textlink="">
      <xdr:nvSpPr>
        <xdr:cNvPr id="461" name="テキスト ボックス 460"/>
        <xdr:cNvSpPr txBox="1"/>
      </xdr:nvSpPr>
      <xdr:spPr>
        <a:xfrm>
          <a:off x="14020800" y="328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115316</xdr:rowOff>
    </xdr:from>
    <xdr:to>
      <xdr:col>19</xdr:col>
      <xdr:colOff>533400</xdr:colOff>
      <xdr:row>19</xdr:row>
      <xdr:rowOff>45466</xdr:rowOff>
    </xdr:to>
    <xdr:sp macro="" textlink="">
      <xdr:nvSpPr>
        <xdr:cNvPr id="462" name="円/楕円 461"/>
        <xdr:cNvSpPr/>
      </xdr:nvSpPr>
      <xdr:spPr>
        <a:xfrm>
          <a:off x="13462000" y="320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30243</xdr:rowOff>
    </xdr:from>
    <xdr:ext cx="762000" cy="259045"/>
    <xdr:sp macro="" textlink="">
      <xdr:nvSpPr>
        <xdr:cNvPr id="463" name="テキスト ボックス 462"/>
        <xdr:cNvSpPr txBox="1"/>
      </xdr:nvSpPr>
      <xdr:spPr>
        <a:xfrm>
          <a:off x="13131800" y="328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奈良県桜井市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59,045
58,458
98.91
23,094,054
22,221,344
831,387
12,617,705
22,385,014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79.7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数値は平成</a:t>
          </a:r>
          <a:r>
            <a:rPr kumimoji="1" lang="en-US" altLang="ja-JP" sz="1300">
              <a:latin typeface="ＭＳ Ｐゴシック"/>
            </a:rPr>
            <a:t>26</a:t>
          </a:r>
          <a:r>
            <a:rPr kumimoji="1" lang="ja-JP" altLang="en-US" sz="1300">
              <a:latin typeface="ＭＳ Ｐゴシック"/>
            </a:rPr>
            <a:t>年度に引き続き、類似団体平均とほぼ同水準となっている。これは、平成</a:t>
          </a:r>
          <a:r>
            <a:rPr kumimoji="1" lang="en-US" altLang="ja-JP" sz="1300">
              <a:latin typeface="ＭＳ Ｐゴシック"/>
            </a:rPr>
            <a:t>26</a:t>
          </a:r>
          <a:r>
            <a:rPr kumimoji="1" lang="ja-JP" altLang="en-US" sz="1300">
              <a:latin typeface="ＭＳ Ｐゴシック"/>
            </a:rPr>
            <a:t>年度に常備消防業務の広域化に伴い、職員数が減少したことが影響したためである。</a:t>
          </a:r>
          <a:endParaRPr kumimoji="1" lang="en-US" altLang="ja-JP" sz="1300">
            <a:latin typeface="ＭＳ Ｐゴシック"/>
          </a:endParaRPr>
        </a:p>
        <a:p>
          <a:r>
            <a:rPr kumimoji="1" lang="ja-JP" altLang="en-US" sz="1300">
              <a:latin typeface="ＭＳ Ｐゴシック"/>
            </a:rPr>
            <a:t>　今後も定員管理の適正化に努めていく。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78014</xdr:rowOff>
    </xdr:from>
    <xdr:to>
      <xdr:col>7</xdr:col>
      <xdr:colOff>15875</xdr:colOff>
      <xdr:row>37</xdr:row>
      <xdr:rowOff>30661</xdr:rowOff>
    </xdr:to>
    <xdr:cxnSp macro="">
      <xdr:nvCxnSpPr>
        <xdr:cNvPr id="68" name="直線コネクタ 67"/>
        <xdr:cNvCxnSpPr/>
      </xdr:nvCxnSpPr>
      <xdr:spPr>
        <a:xfrm flipV="1">
          <a:off x="3987800" y="6250214"/>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9"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30661</xdr:rowOff>
    </xdr:from>
    <xdr:to>
      <xdr:col>5</xdr:col>
      <xdr:colOff>549275</xdr:colOff>
      <xdr:row>38</xdr:row>
      <xdr:rowOff>68217</xdr:rowOff>
    </xdr:to>
    <xdr:cxnSp macro="">
      <xdr:nvCxnSpPr>
        <xdr:cNvPr id="71" name="直線コネクタ 70"/>
        <xdr:cNvCxnSpPr/>
      </xdr:nvCxnSpPr>
      <xdr:spPr>
        <a:xfrm flipV="1">
          <a:off x="3098800" y="6374311"/>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79466</xdr:rowOff>
    </xdr:from>
    <xdr:to>
      <xdr:col>5</xdr:col>
      <xdr:colOff>600075</xdr:colOff>
      <xdr:row>37</xdr:row>
      <xdr:rowOff>9616</xdr:rowOff>
    </xdr:to>
    <xdr:sp macro="" textlink="">
      <xdr:nvSpPr>
        <xdr:cNvPr id="72" name="フローチャート : 判断 71"/>
        <xdr:cNvSpPr/>
      </xdr:nvSpPr>
      <xdr:spPr>
        <a:xfrm>
          <a:off x="3937000" y="625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19793</xdr:rowOff>
    </xdr:from>
    <xdr:ext cx="736600" cy="259045"/>
    <xdr:sp macro="" textlink="">
      <xdr:nvSpPr>
        <xdr:cNvPr id="73" name="テキスト ボックス 72"/>
        <xdr:cNvSpPr txBox="1"/>
      </xdr:nvSpPr>
      <xdr:spPr>
        <a:xfrm>
          <a:off x="3606800" y="6020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68217</xdr:rowOff>
    </xdr:from>
    <xdr:to>
      <xdr:col>4</xdr:col>
      <xdr:colOff>346075</xdr:colOff>
      <xdr:row>38</xdr:row>
      <xdr:rowOff>140063</xdr:rowOff>
    </xdr:to>
    <xdr:cxnSp macro="">
      <xdr:nvCxnSpPr>
        <xdr:cNvPr id="74" name="直線コネクタ 73"/>
        <xdr:cNvCxnSpPr/>
      </xdr:nvCxnSpPr>
      <xdr:spPr>
        <a:xfrm flipV="1">
          <a:off x="2209800" y="658331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85997</xdr:rowOff>
    </xdr:from>
    <xdr:to>
      <xdr:col>4</xdr:col>
      <xdr:colOff>396875</xdr:colOff>
      <xdr:row>37</xdr:row>
      <xdr:rowOff>16147</xdr:rowOff>
    </xdr:to>
    <xdr:sp macro="" textlink="">
      <xdr:nvSpPr>
        <xdr:cNvPr id="75" name="フローチャート : 判断 74"/>
        <xdr:cNvSpPr/>
      </xdr:nvSpPr>
      <xdr:spPr>
        <a:xfrm>
          <a:off x="3048000" y="625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26324</xdr:rowOff>
    </xdr:from>
    <xdr:ext cx="762000" cy="259045"/>
    <xdr:sp macro="" textlink="">
      <xdr:nvSpPr>
        <xdr:cNvPr id="76" name="テキスト ボックス 75"/>
        <xdr:cNvSpPr txBox="1"/>
      </xdr:nvSpPr>
      <xdr:spPr>
        <a:xfrm>
          <a:off x="2717800" y="602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140063</xdr:rowOff>
    </xdr:from>
    <xdr:to>
      <xdr:col>3</xdr:col>
      <xdr:colOff>142875</xdr:colOff>
      <xdr:row>39</xdr:row>
      <xdr:rowOff>86178</xdr:rowOff>
    </xdr:to>
    <xdr:cxnSp macro="">
      <xdr:nvCxnSpPr>
        <xdr:cNvPr id="77" name="直線コネクタ 76"/>
        <xdr:cNvCxnSpPr/>
      </xdr:nvCxnSpPr>
      <xdr:spPr>
        <a:xfrm flipV="1">
          <a:off x="1320800" y="6655163"/>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157843</xdr:rowOff>
    </xdr:from>
    <xdr:to>
      <xdr:col>3</xdr:col>
      <xdr:colOff>193675</xdr:colOff>
      <xdr:row>37</xdr:row>
      <xdr:rowOff>87993</xdr:rowOff>
    </xdr:to>
    <xdr:sp macro="" textlink="">
      <xdr:nvSpPr>
        <xdr:cNvPr id="78" name="フローチャート : 判断 77"/>
        <xdr:cNvSpPr/>
      </xdr:nvSpPr>
      <xdr:spPr>
        <a:xfrm>
          <a:off x="2159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98170</xdr:rowOff>
    </xdr:from>
    <xdr:ext cx="762000" cy="259045"/>
    <xdr:sp macro="" textlink="">
      <xdr:nvSpPr>
        <xdr:cNvPr id="79" name="テキスト ボックス 78"/>
        <xdr:cNvSpPr txBox="1"/>
      </xdr:nvSpPr>
      <xdr:spPr>
        <a:xfrm>
          <a:off x="1828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77833</xdr:rowOff>
    </xdr:from>
    <xdr:to>
      <xdr:col>1</xdr:col>
      <xdr:colOff>676275</xdr:colOff>
      <xdr:row>38</xdr:row>
      <xdr:rowOff>7982</xdr:rowOff>
    </xdr:to>
    <xdr:sp macro="" textlink="">
      <xdr:nvSpPr>
        <xdr:cNvPr id="80" name="フローチャート : 判断 79"/>
        <xdr:cNvSpPr/>
      </xdr:nvSpPr>
      <xdr:spPr>
        <a:xfrm>
          <a:off x="1270000" y="64214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18160</xdr:rowOff>
    </xdr:from>
    <xdr:ext cx="762000" cy="259045"/>
    <xdr:sp macro="" textlink="">
      <xdr:nvSpPr>
        <xdr:cNvPr id="81" name="テキスト ボックス 80"/>
        <xdr:cNvSpPr txBox="1"/>
      </xdr:nvSpPr>
      <xdr:spPr>
        <a:xfrm>
          <a:off x="939800" y="61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27214</xdr:rowOff>
    </xdr:from>
    <xdr:to>
      <xdr:col>7</xdr:col>
      <xdr:colOff>66675</xdr:colOff>
      <xdr:row>36</xdr:row>
      <xdr:rowOff>128814</xdr:rowOff>
    </xdr:to>
    <xdr:sp macro="" textlink="">
      <xdr:nvSpPr>
        <xdr:cNvPr id="87" name="円/楕円 86"/>
        <xdr:cNvSpPr/>
      </xdr:nvSpPr>
      <xdr:spPr>
        <a:xfrm>
          <a:off x="47752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170741</xdr:rowOff>
    </xdr:from>
    <xdr:ext cx="762000" cy="259045"/>
    <xdr:sp macro="" textlink="">
      <xdr:nvSpPr>
        <xdr:cNvPr id="88" name="人件費該当値テキスト"/>
        <xdr:cNvSpPr txBox="1"/>
      </xdr:nvSpPr>
      <xdr:spPr>
        <a:xfrm>
          <a:off x="4914900" y="617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151311</xdr:rowOff>
    </xdr:from>
    <xdr:to>
      <xdr:col>5</xdr:col>
      <xdr:colOff>600075</xdr:colOff>
      <xdr:row>37</xdr:row>
      <xdr:rowOff>81461</xdr:rowOff>
    </xdr:to>
    <xdr:sp macro="" textlink="">
      <xdr:nvSpPr>
        <xdr:cNvPr id="89" name="円/楕円 88"/>
        <xdr:cNvSpPr/>
      </xdr:nvSpPr>
      <xdr:spPr>
        <a:xfrm>
          <a:off x="39370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66238</xdr:rowOff>
    </xdr:from>
    <xdr:ext cx="736600" cy="259045"/>
    <xdr:sp macro="" textlink="">
      <xdr:nvSpPr>
        <xdr:cNvPr id="90" name="テキスト ボックス 89"/>
        <xdr:cNvSpPr txBox="1"/>
      </xdr:nvSpPr>
      <xdr:spPr>
        <a:xfrm>
          <a:off x="3606800" y="640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17417</xdr:rowOff>
    </xdr:from>
    <xdr:to>
      <xdr:col>4</xdr:col>
      <xdr:colOff>396875</xdr:colOff>
      <xdr:row>38</xdr:row>
      <xdr:rowOff>119017</xdr:rowOff>
    </xdr:to>
    <xdr:sp macro="" textlink="">
      <xdr:nvSpPr>
        <xdr:cNvPr id="91" name="円/楕円 90"/>
        <xdr:cNvSpPr/>
      </xdr:nvSpPr>
      <xdr:spPr>
        <a:xfrm>
          <a:off x="3048000" y="653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103794</xdr:rowOff>
    </xdr:from>
    <xdr:ext cx="762000" cy="259045"/>
    <xdr:sp macro="" textlink="">
      <xdr:nvSpPr>
        <xdr:cNvPr id="92" name="テキスト ボックス 91"/>
        <xdr:cNvSpPr txBox="1"/>
      </xdr:nvSpPr>
      <xdr:spPr>
        <a:xfrm>
          <a:off x="2717800" y="661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89263</xdr:rowOff>
    </xdr:from>
    <xdr:to>
      <xdr:col>3</xdr:col>
      <xdr:colOff>193675</xdr:colOff>
      <xdr:row>39</xdr:row>
      <xdr:rowOff>19413</xdr:rowOff>
    </xdr:to>
    <xdr:sp macro="" textlink="">
      <xdr:nvSpPr>
        <xdr:cNvPr id="93" name="円/楕円 92"/>
        <xdr:cNvSpPr/>
      </xdr:nvSpPr>
      <xdr:spPr>
        <a:xfrm>
          <a:off x="2159000" y="66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4190</xdr:rowOff>
    </xdr:from>
    <xdr:ext cx="762000" cy="259045"/>
    <xdr:sp macro="" textlink="">
      <xdr:nvSpPr>
        <xdr:cNvPr id="94" name="テキスト ボックス 93"/>
        <xdr:cNvSpPr txBox="1"/>
      </xdr:nvSpPr>
      <xdr:spPr>
        <a:xfrm>
          <a:off x="1828800" y="669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35378</xdr:rowOff>
    </xdr:from>
    <xdr:to>
      <xdr:col>1</xdr:col>
      <xdr:colOff>676275</xdr:colOff>
      <xdr:row>39</xdr:row>
      <xdr:rowOff>136978</xdr:rowOff>
    </xdr:to>
    <xdr:sp macro="" textlink="">
      <xdr:nvSpPr>
        <xdr:cNvPr id="95" name="円/楕円 94"/>
        <xdr:cNvSpPr/>
      </xdr:nvSpPr>
      <xdr:spPr>
        <a:xfrm>
          <a:off x="1270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121755</xdr:rowOff>
    </xdr:from>
    <xdr:ext cx="762000" cy="259045"/>
    <xdr:sp macro="" textlink="">
      <xdr:nvSpPr>
        <xdr:cNvPr id="96" name="テキスト ボックス 95"/>
        <xdr:cNvSpPr txBox="1"/>
      </xdr:nvSpPr>
      <xdr:spPr>
        <a:xfrm>
          <a:off x="939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数値は近年増加傾向にあり、類似団体平均を大きく上回っているが、平成</a:t>
          </a:r>
          <a:r>
            <a:rPr kumimoji="1" lang="en-US" altLang="ja-JP" sz="1200">
              <a:latin typeface="ＭＳ Ｐゴシック"/>
            </a:rPr>
            <a:t>27</a:t>
          </a:r>
          <a:r>
            <a:rPr kumimoji="1" lang="ja-JP" altLang="en-US" sz="1200">
              <a:latin typeface="ＭＳ Ｐゴシック"/>
            </a:rPr>
            <a:t>年度の数値はやや改善され、類似団体との差が縮小している。慢性的に数値が高くなっている主な要因としては、各施設の運営経費（需用費や指定管理料）やごみ焼却炉等の管理運営委託にかかる経費が考えられるが、平成</a:t>
          </a:r>
          <a:r>
            <a:rPr kumimoji="1" lang="en-US" altLang="ja-JP" sz="1200">
              <a:latin typeface="ＭＳ Ｐゴシック"/>
            </a:rPr>
            <a:t>27</a:t>
          </a:r>
          <a:r>
            <a:rPr kumimoji="1" lang="ja-JP" altLang="en-US" sz="1200">
              <a:latin typeface="ＭＳ Ｐゴシック"/>
            </a:rPr>
            <a:t>年度からは後者の管理運営経費の一部をより適切な性質に振り替えたため、数値が減少している。</a:t>
          </a:r>
          <a:endParaRPr kumimoji="1" lang="en-US" altLang="ja-JP" sz="1200">
            <a:latin typeface="ＭＳ Ｐゴシック"/>
          </a:endParaRPr>
        </a:p>
        <a:p>
          <a:r>
            <a:rPr kumimoji="1" lang="ja-JP" altLang="en-US" sz="1200">
              <a:latin typeface="ＭＳ Ｐゴシック"/>
            </a:rPr>
            <a:t>　物件費についても行財政改革に基づき、引き続き徹底した経費削減に取り組んでいるところである。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142240</xdr:rowOff>
    </xdr:from>
    <xdr:to>
      <xdr:col>24</xdr:col>
      <xdr:colOff>31750</xdr:colOff>
      <xdr:row>19</xdr:row>
      <xdr:rowOff>31750</xdr:rowOff>
    </xdr:to>
    <xdr:cxnSp macro="">
      <xdr:nvCxnSpPr>
        <xdr:cNvPr id="129" name="直線コネクタ 128"/>
        <xdr:cNvCxnSpPr/>
      </xdr:nvCxnSpPr>
      <xdr:spPr>
        <a:xfrm flipV="1">
          <a:off x="15671800" y="32283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50817</xdr:rowOff>
    </xdr:from>
    <xdr:ext cx="762000" cy="259045"/>
    <xdr:sp macro="" textlink="">
      <xdr:nvSpPr>
        <xdr:cNvPr id="130" name="物件費平均値テキスト"/>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127000</xdr:rowOff>
    </xdr:from>
    <xdr:to>
      <xdr:col>22</xdr:col>
      <xdr:colOff>565150</xdr:colOff>
      <xdr:row>19</xdr:row>
      <xdr:rowOff>31750</xdr:rowOff>
    </xdr:to>
    <xdr:cxnSp macro="">
      <xdr:nvCxnSpPr>
        <xdr:cNvPr id="132" name="直線コネクタ 131"/>
        <xdr:cNvCxnSpPr/>
      </xdr:nvCxnSpPr>
      <xdr:spPr>
        <a:xfrm>
          <a:off x="14782800" y="3213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137160</xdr:rowOff>
    </xdr:from>
    <xdr:to>
      <xdr:col>22</xdr:col>
      <xdr:colOff>615950</xdr:colOff>
      <xdr:row>17</xdr:row>
      <xdr:rowOff>67310</xdr:rowOff>
    </xdr:to>
    <xdr:sp macro="" textlink="">
      <xdr:nvSpPr>
        <xdr:cNvPr id="133" name="フローチャート : 判断 132"/>
        <xdr:cNvSpPr/>
      </xdr:nvSpPr>
      <xdr:spPr>
        <a:xfrm>
          <a:off x="15621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77487</xdr:rowOff>
    </xdr:from>
    <xdr:ext cx="736600" cy="259045"/>
    <xdr:sp macro="" textlink="">
      <xdr:nvSpPr>
        <xdr:cNvPr id="134" name="テキスト ボックス 133"/>
        <xdr:cNvSpPr txBox="1"/>
      </xdr:nvSpPr>
      <xdr:spPr>
        <a:xfrm>
          <a:off x="15290800" y="264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66040</xdr:rowOff>
    </xdr:from>
    <xdr:to>
      <xdr:col>21</xdr:col>
      <xdr:colOff>361950</xdr:colOff>
      <xdr:row>18</xdr:row>
      <xdr:rowOff>127000</xdr:rowOff>
    </xdr:to>
    <xdr:cxnSp macro="">
      <xdr:nvCxnSpPr>
        <xdr:cNvPr id="135" name="直線コネクタ 134"/>
        <xdr:cNvCxnSpPr/>
      </xdr:nvCxnSpPr>
      <xdr:spPr>
        <a:xfrm>
          <a:off x="13893800" y="3152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6" name="フローチャート : 判断 135"/>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31767</xdr:rowOff>
    </xdr:from>
    <xdr:ext cx="762000" cy="259045"/>
    <xdr:sp macro="" textlink="">
      <xdr:nvSpPr>
        <xdr:cNvPr id="137" name="テキスト ボックス 136"/>
        <xdr:cNvSpPr txBox="1"/>
      </xdr:nvSpPr>
      <xdr:spPr>
        <a:xfrm>
          <a:off x="14401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168910</xdr:rowOff>
    </xdr:from>
    <xdr:to>
      <xdr:col>20</xdr:col>
      <xdr:colOff>158750</xdr:colOff>
      <xdr:row>18</xdr:row>
      <xdr:rowOff>66040</xdr:rowOff>
    </xdr:to>
    <xdr:cxnSp macro="">
      <xdr:nvCxnSpPr>
        <xdr:cNvPr id="138" name="直線コネクタ 137"/>
        <xdr:cNvCxnSpPr/>
      </xdr:nvCxnSpPr>
      <xdr:spPr>
        <a:xfrm>
          <a:off x="13004800" y="3083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60960</xdr:rowOff>
    </xdr:from>
    <xdr:to>
      <xdr:col>20</xdr:col>
      <xdr:colOff>209550</xdr:colOff>
      <xdr:row>16</xdr:row>
      <xdr:rowOff>162560</xdr:rowOff>
    </xdr:to>
    <xdr:sp macro="" textlink="">
      <xdr:nvSpPr>
        <xdr:cNvPr id="139" name="フローチャート : 判断 138"/>
        <xdr:cNvSpPr/>
      </xdr:nvSpPr>
      <xdr:spPr>
        <a:xfrm>
          <a:off x="13843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1287</xdr:rowOff>
    </xdr:from>
    <xdr:ext cx="762000" cy="259045"/>
    <xdr:sp macro="" textlink="">
      <xdr:nvSpPr>
        <xdr:cNvPr id="140" name="テキスト ボックス 139"/>
        <xdr:cNvSpPr txBox="1"/>
      </xdr:nvSpPr>
      <xdr:spPr>
        <a:xfrm>
          <a:off x="13512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xdr:rowOff>
    </xdr:from>
    <xdr:to>
      <xdr:col>19</xdr:col>
      <xdr:colOff>6350</xdr:colOff>
      <xdr:row>16</xdr:row>
      <xdr:rowOff>116840</xdr:rowOff>
    </xdr:to>
    <xdr:sp macro="" textlink="">
      <xdr:nvSpPr>
        <xdr:cNvPr id="141" name="フローチャート : 判断 140"/>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127017</xdr:rowOff>
    </xdr:from>
    <xdr:ext cx="762000" cy="259045"/>
    <xdr:sp macro="" textlink="">
      <xdr:nvSpPr>
        <xdr:cNvPr id="142" name="テキスト ボックス 141"/>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91440</xdr:rowOff>
    </xdr:from>
    <xdr:to>
      <xdr:col>24</xdr:col>
      <xdr:colOff>82550</xdr:colOff>
      <xdr:row>19</xdr:row>
      <xdr:rowOff>21590</xdr:rowOff>
    </xdr:to>
    <xdr:sp macro="" textlink="">
      <xdr:nvSpPr>
        <xdr:cNvPr id="148" name="円/楕円 147"/>
        <xdr:cNvSpPr/>
      </xdr:nvSpPr>
      <xdr:spPr>
        <a:xfrm>
          <a:off x="164592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63517</xdr:rowOff>
    </xdr:from>
    <xdr:ext cx="762000" cy="259045"/>
    <xdr:sp macro="" textlink="">
      <xdr:nvSpPr>
        <xdr:cNvPr id="149" name="物件費該当値テキスト"/>
        <xdr:cNvSpPr txBox="1"/>
      </xdr:nvSpPr>
      <xdr:spPr>
        <a:xfrm>
          <a:off x="165989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152400</xdr:rowOff>
    </xdr:from>
    <xdr:to>
      <xdr:col>22</xdr:col>
      <xdr:colOff>615950</xdr:colOff>
      <xdr:row>19</xdr:row>
      <xdr:rowOff>82550</xdr:rowOff>
    </xdr:to>
    <xdr:sp macro="" textlink="">
      <xdr:nvSpPr>
        <xdr:cNvPr id="150" name="円/楕円 149"/>
        <xdr:cNvSpPr/>
      </xdr:nvSpPr>
      <xdr:spPr>
        <a:xfrm>
          <a:off x="15621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67327</xdr:rowOff>
    </xdr:from>
    <xdr:ext cx="736600" cy="259045"/>
    <xdr:sp macro="" textlink="">
      <xdr:nvSpPr>
        <xdr:cNvPr id="151" name="テキスト ボックス 150"/>
        <xdr:cNvSpPr txBox="1"/>
      </xdr:nvSpPr>
      <xdr:spPr>
        <a:xfrm>
          <a:off x="15290800" y="332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76200</xdr:rowOff>
    </xdr:from>
    <xdr:to>
      <xdr:col>21</xdr:col>
      <xdr:colOff>412750</xdr:colOff>
      <xdr:row>19</xdr:row>
      <xdr:rowOff>6350</xdr:rowOff>
    </xdr:to>
    <xdr:sp macro="" textlink="">
      <xdr:nvSpPr>
        <xdr:cNvPr id="152" name="円/楕円 151"/>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162577</xdr:rowOff>
    </xdr:from>
    <xdr:ext cx="762000" cy="259045"/>
    <xdr:sp macro="" textlink="">
      <xdr:nvSpPr>
        <xdr:cNvPr id="153" name="テキスト ボックス 152"/>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15240</xdr:rowOff>
    </xdr:from>
    <xdr:to>
      <xdr:col>20</xdr:col>
      <xdr:colOff>209550</xdr:colOff>
      <xdr:row>18</xdr:row>
      <xdr:rowOff>116840</xdr:rowOff>
    </xdr:to>
    <xdr:sp macro="" textlink="">
      <xdr:nvSpPr>
        <xdr:cNvPr id="154" name="円/楕円 153"/>
        <xdr:cNvSpPr/>
      </xdr:nvSpPr>
      <xdr:spPr>
        <a:xfrm>
          <a:off x="13843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101617</xdr:rowOff>
    </xdr:from>
    <xdr:ext cx="762000" cy="259045"/>
    <xdr:sp macro="" textlink="">
      <xdr:nvSpPr>
        <xdr:cNvPr id="155" name="テキスト ボックス 154"/>
        <xdr:cNvSpPr txBox="1"/>
      </xdr:nvSpPr>
      <xdr:spPr>
        <a:xfrm>
          <a:off x="13512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118110</xdr:rowOff>
    </xdr:from>
    <xdr:to>
      <xdr:col>19</xdr:col>
      <xdr:colOff>6350</xdr:colOff>
      <xdr:row>18</xdr:row>
      <xdr:rowOff>48260</xdr:rowOff>
    </xdr:to>
    <xdr:sp macro="" textlink="">
      <xdr:nvSpPr>
        <xdr:cNvPr id="156" name="円/楕円 155"/>
        <xdr:cNvSpPr/>
      </xdr:nvSpPr>
      <xdr:spPr>
        <a:xfrm>
          <a:off x="12954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33037</xdr:rowOff>
    </xdr:from>
    <xdr:ext cx="762000" cy="259045"/>
    <xdr:sp macro="" textlink="">
      <xdr:nvSpPr>
        <xdr:cNvPr id="157" name="テキスト ボックス 156"/>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における数値も、例年に引き続き類似団体平均を大きく上回っている。これについては、生活保護者や高齢者の割合や、障がい者福祉サービスの利用率などが類似団体よりも高く、社会保障関連経費が増加していることが主な原因と考えられ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189" name="直線コネクタ 188"/>
        <xdr:cNvCxnSpPr/>
      </xdr:nvCxnSpPr>
      <xdr:spPr>
        <a:xfrm flipV="1">
          <a:off x="4826000" y="91567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2"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3" name="直線コネクタ 192"/>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31750</xdr:rowOff>
    </xdr:from>
    <xdr:to>
      <xdr:col>7</xdr:col>
      <xdr:colOff>15875</xdr:colOff>
      <xdr:row>56</xdr:row>
      <xdr:rowOff>60325</xdr:rowOff>
    </xdr:to>
    <xdr:cxnSp macro="">
      <xdr:nvCxnSpPr>
        <xdr:cNvPr id="194" name="直線コネクタ 193"/>
        <xdr:cNvCxnSpPr/>
      </xdr:nvCxnSpPr>
      <xdr:spPr>
        <a:xfrm>
          <a:off x="3987800" y="96329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73677</xdr:rowOff>
    </xdr:from>
    <xdr:ext cx="762000" cy="259045"/>
    <xdr:sp macro="" textlink="">
      <xdr:nvSpPr>
        <xdr:cNvPr id="195"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96" name="フローチャート : 判断 195"/>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22225</xdr:rowOff>
    </xdr:from>
    <xdr:to>
      <xdr:col>5</xdr:col>
      <xdr:colOff>549275</xdr:colOff>
      <xdr:row>56</xdr:row>
      <xdr:rowOff>31750</xdr:rowOff>
    </xdr:to>
    <xdr:cxnSp macro="">
      <xdr:nvCxnSpPr>
        <xdr:cNvPr id="197" name="直線コネクタ 196"/>
        <xdr:cNvCxnSpPr/>
      </xdr:nvCxnSpPr>
      <xdr:spPr>
        <a:xfrm>
          <a:off x="3098800" y="96234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38100</xdr:rowOff>
    </xdr:from>
    <xdr:to>
      <xdr:col>5</xdr:col>
      <xdr:colOff>600075</xdr:colOff>
      <xdr:row>55</xdr:row>
      <xdr:rowOff>139700</xdr:rowOff>
    </xdr:to>
    <xdr:sp macro="" textlink="">
      <xdr:nvSpPr>
        <xdr:cNvPr id="198" name="フローチャート : 判断 197"/>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149877</xdr:rowOff>
    </xdr:from>
    <xdr:ext cx="736600" cy="259045"/>
    <xdr:sp macro="" textlink="">
      <xdr:nvSpPr>
        <xdr:cNvPr id="199" name="テキスト ボックス 198"/>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146050</xdr:rowOff>
    </xdr:from>
    <xdr:to>
      <xdr:col>4</xdr:col>
      <xdr:colOff>346075</xdr:colOff>
      <xdr:row>56</xdr:row>
      <xdr:rowOff>22225</xdr:rowOff>
    </xdr:to>
    <xdr:cxnSp macro="">
      <xdr:nvCxnSpPr>
        <xdr:cNvPr id="200" name="直線コネクタ 199"/>
        <xdr:cNvCxnSpPr/>
      </xdr:nvCxnSpPr>
      <xdr:spPr>
        <a:xfrm>
          <a:off x="2209800" y="95758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133350</xdr:rowOff>
    </xdr:from>
    <xdr:to>
      <xdr:col>4</xdr:col>
      <xdr:colOff>396875</xdr:colOff>
      <xdr:row>55</xdr:row>
      <xdr:rowOff>63500</xdr:rowOff>
    </xdr:to>
    <xdr:sp macro="" textlink="">
      <xdr:nvSpPr>
        <xdr:cNvPr id="201" name="フローチャート : 判断 200"/>
        <xdr:cNvSpPr/>
      </xdr:nvSpPr>
      <xdr:spPr>
        <a:xfrm>
          <a:off x="3048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73677</xdr:rowOff>
    </xdr:from>
    <xdr:ext cx="762000" cy="259045"/>
    <xdr:sp macro="" textlink="">
      <xdr:nvSpPr>
        <xdr:cNvPr id="202" name="テキスト ボックス 201"/>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98425</xdr:rowOff>
    </xdr:from>
    <xdr:to>
      <xdr:col>3</xdr:col>
      <xdr:colOff>142875</xdr:colOff>
      <xdr:row>55</xdr:row>
      <xdr:rowOff>146050</xdr:rowOff>
    </xdr:to>
    <xdr:cxnSp macro="">
      <xdr:nvCxnSpPr>
        <xdr:cNvPr id="203" name="直線コネクタ 202"/>
        <xdr:cNvCxnSpPr/>
      </xdr:nvCxnSpPr>
      <xdr:spPr>
        <a:xfrm>
          <a:off x="1320800" y="95281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123825</xdr:rowOff>
    </xdr:from>
    <xdr:to>
      <xdr:col>3</xdr:col>
      <xdr:colOff>193675</xdr:colOff>
      <xdr:row>55</xdr:row>
      <xdr:rowOff>53975</xdr:rowOff>
    </xdr:to>
    <xdr:sp macro="" textlink="">
      <xdr:nvSpPr>
        <xdr:cNvPr id="204" name="フローチャート : 判断 203"/>
        <xdr:cNvSpPr/>
      </xdr:nvSpPr>
      <xdr:spPr>
        <a:xfrm>
          <a:off x="2159000" y="938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64152</xdr:rowOff>
    </xdr:from>
    <xdr:ext cx="762000" cy="259045"/>
    <xdr:sp macro="" textlink="">
      <xdr:nvSpPr>
        <xdr:cNvPr id="205" name="テキスト ボックス 204"/>
        <xdr:cNvSpPr txBox="1"/>
      </xdr:nvSpPr>
      <xdr:spPr>
        <a:xfrm>
          <a:off x="1828800" y="915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104775</xdr:rowOff>
    </xdr:from>
    <xdr:to>
      <xdr:col>1</xdr:col>
      <xdr:colOff>676275</xdr:colOff>
      <xdr:row>55</xdr:row>
      <xdr:rowOff>34925</xdr:rowOff>
    </xdr:to>
    <xdr:sp macro="" textlink="">
      <xdr:nvSpPr>
        <xdr:cNvPr id="206" name="フローチャート : 判断 205"/>
        <xdr:cNvSpPr/>
      </xdr:nvSpPr>
      <xdr:spPr>
        <a:xfrm>
          <a:off x="1270000" y="936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45102</xdr:rowOff>
    </xdr:from>
    <xdr:ext cx="762000" cy="259045"/>
    <xdr:sp macro="" textlink="">
      <xdr:nvSpPr>
        <xdr:cNvPr id="207" name="テキスト ボックス 206"/>
        <xdr:cNvSpPr txBox="1"/>
      </xdr:nvSpPr>
      <xdr:spPr>
        <a:xfrm>
          <a:off x="939800" y="913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9525</xdr:rowOff>
    </xdr:from>
    <xdr:to>
      <xdr:col>7</xdr:col>
      <xdr:colOff>66675</xdr:colOff>
      <xdr:row>56</xdr:row>
      <xdr:rowOff>111125</xdr:rowOff>
    </xdr:to>
    <xdr:sp macro="" textlink="">
      <xdr:nvSpPr>
        <xdr:cNvPr id="213" name="円/楕円 212"/>
        <xdr:cNvSpPr/>
      </xdr:nvSpPr>
      <xdr:spPr>
        <a:xfrm>
          <a:off x="4775200" y="96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153052</xdr:rowOff>
    </xdr:from>
    <xdr:ext cx="762000" cy="259045"/>
    <xdr:sp macro="" textlink="">
      <xdr:nvSpPr>
        <xdr:cNvPr id="214" name="扶助費該当値テキスト"/>
        <xdr:cNvSpPr txBox="1"/>
      </xdr:nvSpPr>
      <xdr:spPr>
        <a:xfrm>
          <a:off x="4914900" y="958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152400</xdr:rowOff>
    </xdr:from>
    <xdr:to>
      <xdr:col>5</xdr:col>
      <xdr:colOff>600075</xdr:colOff>
      <xdr:row>56</xdr:row>
      <xdr:rowOff>82550</xdr:rowOff>
    </xdr:to>
    <xdr:sp macro="" textlink="">
      <xdr:nvSpPr>
        <xdr:cNvPr id="215" name="円/楕円 214"/>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67327</xdr:rowOff>
    </xdr:from>
    <xdr:ext cx="736600" cy="259045"/>
    <xdr:sp macro="" textlink="">
      <xdr:nvSpPr>
        <xdr:cNvPr id="216" name="テキスト ボックス 215"/>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142875</xdr:rowOff>
    </xdr:from>
    <xdr:to>
      <xdr:col>4</xdr:col>
      <xdr:colOff>396875</xdr:colOff>
      <xdr:row>56</xdr:row>
      <xdr:rowOff>73025</xdr:rowOff>
    </xdr:to>
    <xdr:sp macro="" textlink="">
      <xdr:nvSpPr>
        <xdr:cNvPr id="217" name="円/楕円 216"/>
        <xdr:cNvSpPr/>
      </xdr:nvSpPr>
      <xdr:spPr>
        <a:xfrm>
          <a:off x="3048000" y="957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57802</xdr:rowOff>
    </xdr:from>
    <xdr:ext cx="762000" cy="259045"/>
    <xdr:sp macro="" textlink="">
      <xdr:nvSpPr>
        <xdr:cNvPr id="218" name="テキスト ボックス 217"/>
        <xdr:cNvSpPr txBox="1"/>
      </xdr:nvSpPr>
      <xdr:spPr>
        <a:xfrm>
          <a:off x="2717800" y="965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95250</xdr:rowOff>
    </xdr:from>
    <xdr:to>
      <xdr:col>3</xdr:col>
      <xdr:colOff>193675</xdr:colOff>
      <xdr:row>56</xdr:row>
      <xdr:rowOff>25400</xdr:rowOff>
    </xdr:to>
    <xdr:sp macro="" textlink="">
      <xdr:nvSpPr>
        <xdr:cNvPr id="219" name="円/楕円 218"/>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10177</xdr:rowOff>
    </xdr:from>
    <xdr:ext cx="762000" cy="259045"/>
    <xdr:sp macro="" textlink="">
      <xdr:nvSpPr>
        <xdr:cNvPr id="220" name="テキスト ボックス 219"/>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47625</xdr:rowOff>
    </xdr:from>
    <xdr:to>
      <xdr:col>1</xdr:col>
      <xdr:colOff>676275</xdr:colOff>
      <xdr:row>55</xdr:row>
      <xdr:rowOff>149225</xdr:rowOff>
    </xdr:to>
    <xdr:sp macro="" textlink="">
      <xdr:nvSpPr>
        <xdr:cNvPr id="221" name="円/楕円 220"/>
        <xdr:cNvSpPr/>
      </xdr:nvSpPr>
      <xdr:spPr>
        <a:xfrm>
          <a:off x="1270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134002</xdr:rowOff>
    </xdr:from>
    <xdr:ext cx="762000" cy="259045"/>
    <xdr:sp macro="" textlink="">
      <xdr:nvSpPr>
        <xdr:cNvPr id="222" name="テキスト ボックス 221"/>
        <xdr:cNvSpPr txBox="1"/>
      </xdr:nvSpPr>
      <xdr:spPr>
        <a:xfrm>
          <a:off x="939800" y="95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近年、数値は類似団体平均とほぼ同水準であるが、平成</a:t>
          </a:r>
          <a:r>
            <a:rPr kumimoji="1" lang="en-US" altLang="ja-JP" sz="1300">
              <a:latin typeface="ＭＳ Ｐゴシック"/>
            </a:rPr>
            <a:t>27</a:t>
          </a:r>
          <a:r>
            <a:rPr kumimoji="1" lang="ja-JP" altLang="en-US" sz="1300">
              <a:latin typeface="ＭＳ Ｐゴシック"/>
            </a:rPr>
            <a:t>年度はやや高くなっている。その主な要因としては、普通建設事業費の医療・福祉拠点施設整備にかかる費用が挙げられる。</a:t>
          </a:r>
          <a:endParaRPr kumimoji="1" lang="en-US" altLang="ja-JP" sz="1300">
            <a:latin typeface="ＭＳ Ｐゴシック"/>
          </a:endParaRPr>
        </a:p>
        <a:p>
          <a:r>
            <a:rPr kumimoji="1" lang="ja-JP" altLang="en-US" sz="1300">
              <a:latin typeface="ＭＳ Ｐゴシック"/>
            </a:rPr>
            <a:t>　その他の経費についても、行財政改革に基づき、徹底した歳出削減に取り組んでいるところである。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50" name="直線コネクタ 249"/>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53"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4" name="直線コネクタ 253"/>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77470</xdr:rowOff>
    </xdr:from>
    <xdr:to>
      <xdr:col>24</xdr:col>
      <xdr:colOff>31750</xdr:colOff>
      <xdr:row>57</xdr:row>
      <xdr:rowOff>100330</xdr:rowOff>
    </xdr:to>
    <xdr:cxnSp macro="">
      <xdr:nvCxnSpPr>
        <xdr:cNvPr id="255" name="直線コネクタ 254"/>
        <xdr:cNvCxnSpPr/>
      </xdr:nvCxnSpPr>
      <xdr:spPr>
        <a:xfrm flipV="1">
          <a:off x="15671800" y="98501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6"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7" name="フローチャート : 判断 256"/>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46990</xdr:rowOff>
    </xdr:from>
    <xdr:to>
      <xdr:col>22</xdr:col>
      <xdr:colOff>565150</xdr:colOff>
      <xdr:row>57</xdr:row>
      <xdr:rowOff>100330</xdr:rowOff>
    </xdr:to>
    <xdr:cxnSp macro="">
      <xdr:nvCxnSpPr>
        <xdr:cNvPr id="258" name="直線コネクタ 257"/>
        <xdr:cNvCxnSpPr/>
      </xdr:nvCxnSpPr>
      <xdr:spPr>
        <a:xfrm>
          <a:off x="14782800" y="9819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59" name="フローチャート : 判断 258"/>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143527</xdr:rowOff>
    </xdr:from>
    <xdr:ext cx="736600" cy="259045"/>
    <xdr:sp macro="" textlink="">
      <xdr:nvSpPr>
        <xdr:cNvPr id="260" name="テキスト ボックス 259"/>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31750</xdr:rowOff>
    </xdr:from>
    <xdr:to>
      <xdr:col>21</xdr:col>
      <xdr:colOff>361950</xdr:colOff>
      <xdr:row>57</xdr:row>
      <xdr:rowOff>46990</xdr:rowOff>
    </xdr:to>
    <xdr:cxnSp macro="">
      <xdr:nvCxnSpPr>
        <xdr:cNvPr id="261" name="直線コネクタ 260"/>
        <xdr:cNvCxnSpPr/>
      </xdr:nvCxnSpPr>
      <xdr:spPr>
        <a:xfrm>
          <a:off x="13893800" y="9804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19050</xdr:rowOff>
    </xdr:from>
    <xdr:to>
      <xdr:col>21</xdr:col>
      <xdr:colOff>412750</xdr:colOff>
      <xdr:row>57</xdr:row>
      <xdr:rowOff>120650</xdr:rowOff>
    </xdr:to>
    <xdr:sp macro="" textlink="">
      <xdr:nvSpPr>
        <xdr:cNvPr id="262" name="フローチャート : 判断 261"/>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63" name="テキスト ボックス 262"/>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1270</xdr:rowOff>
    </xdr:from>
    <xdr:to>
      <xdr:col>20</xdr:col>
      <xdr:colOff>158750</xdr:colOff>
      <xdr:row>57</xdr:row>
      <xdr:rowOff>31750</xdr:rowOff>
    </xdr:to>
    <xdr:cxnSp macro="">
      <xdr:nvCxnSpPr>
        <xdr:cNvPr id="264" name="直線コネクタ 263"/>
        <xdr:cNvCxnSpPr/>
      </xdr:nvCxnSpPr>
      <xdr:spPr>
        <a:xfrm>
          <a:off x="13004800" y="9773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19050</xdr:rowOff>
    </xdr:from>
    <xdr:to>
      <xdr:col>20</xdr:col>
      <xdr:colOff>209550</xdr:colOff>
      <xdr:row>57</xdr:row>
      <xdr:rowOff>120650</xdr:rowOff>
    </xdr:to>
    <xdr:sp macro="" textlink="">
      <xdr:nvSpPr>
        <xdr:cNvPr id="265" name="フローチャート : 判断 264"/>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66" name="テキスト ボックス 265"/>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7" name="フローチャート : 判断 266"/>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68" name="テキスト ボックス 267"/>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74" name="円/楕円 273"/>
        <xdr:cNvSpPr/>
      </xdr:nvSpPr>
      <xdr:spPr>
        <a:xfrm>
          <a:off x="164592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170197</xdr:rowOff>
    </xdr:from>
    <xdr:ext cx="762000" cy="259045"/>
    <xdr:sp macro="" textlink="">
      <xdr:nvSpPr>
        <xdr:cNvPr id="275" name="その他該当値テキスト"/>
        <xdr:cNvSpPr txBox="1"/>
      </xdr:nvSpPr>
      <xdr:spPr>
        <a:xfrm>
          <a:off x="165989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49530</xdr:rowOff>
    </xdr:from>
    <xdr:to>
      <xdr:col>22</xdr:col>
      <xdr:colOff>615950</xdr:colOff>
      <xdr:row>57</xdr:row>
      <xdr:rowOff>151130</xdr:rowOff>
    </xdr:to>
    <xdr:sp macro="" textlink="">
      <xdr:nvSpPr>
        <xdr:cNvPr id="276" name="円/楕円 275"/>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161307</xdr:rowOff>
    </xdr:from>
    <xdr:ext cx="736600" cy="259045"/>
    <xdr:sp macro="" textlink="">
      <xdr:nvSpPr>
        <xdr:cNvPr id="277" name="テキスト ボックス 276"/>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167640</xdr:rowOff>
    </xdr:from>
    <xdr:to>
      <xdr:col>21</xdr:col>
      <xdr:colOff>412750</xdr:colOff>
      <xdr:row>57</xdr:row>
      <xdr:rowOff>97790</xdr:rowOff>
    </xdr:to>
    <xdr:sp macro="" textlink="">
      <xdr:nvSpPr>
        <xdr:cNvPr id="278" name="円/楕円 277"/>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107967</xdr:rowOff>
    </xdr:from>
    <xdr:ext cx="762000" cy="259045"/>
    <xdr:sp macro="" textlink="">
      <xdr:nvSpPr>
        <xdr:cNvPr id="279" name="テキスト ボックス 278"/>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152400</xdr:rowOff>
    </xdr:from>
    <xdr:to>
      <xdr:col>20</xdr:col>
      <xdr:colOff>209550</xdr:colOff>
      <xdr:row>57</xdr:row>
      <xdr:rowOff>82550</xdr:rowOff>
    </xdr:to>
    <xdr:sp macro="" textlink="">
      <xdr:nvSpPr>
        <xdr:cNvPr id="280" name="円/楕円 279"/>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92727</xdr:rowOff>
    </xdr:from>
    <xdr:ext cx="762000" cy="259045"/>
    <xdr:sp macro="" textlink="">
      <xdr:nvSpPr>
        <xdr:cNvPr id="281" name="テキスト ボックス 280"/>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121920</xdr:rowOff>
    </xdr:from>
    <xdr:to>
      <xdr:col>19</xdr:col>
      <xdr:colOff>6350</xdr:colOff>
      <xdr:row>57</xdr:row>
      <xdr:rowOff>52070</xdr:rowOff>
    </xdr:to>
    <xdr:sp macro="" textlink="">
      <xdr:nvSpPr>
        <xdr:cNvPr id="282" name="円/楕円 281"/>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62247</xdr:rowOff>
    </xdr:from>
    <xdr:ext cx="762000" cy="259045"/>
    <xdr:sp macro="" textlink="">
      <xdr:nvSpPr>
        <xdr:cNvPr id="283" name="テキスト ボックス 282"/>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近年、数値は類似団体平均を下回っているが、平成</a:t>
          </a:r>
          <a:r>
            <a:rPr kumimoji="1" lang="en-US" altLang="ja-JP" sz="1300">
              <a:latin typeface="ＭＳ Ｐゴシック"/>
            </a:rPr>
            <a:t>26</a:t>
          </a:r>
          <a:r>
            <a:rPr kumimoji="1" lang="ja-JP" altLang="en-US" sz="1300">
              <a:latin typeface="ＭＳ Ｐゴシック"/>
            </a:rPr>
            <a:t>年度より大幅に上昇している。例年数値が低い要因としては、本市がし尿処理やごみ処理等を単独で行っており、一部事務組合加入に伴う負担金が少ないことが挙げられる。逆に、人件費や物件費の数値が高くなっているのはこのためである。また、平成</a:t>
          </a:r>
          <a:r>
            <a:rPr kumimoji="1" lang="en-US" altLang="ja-JP" sz="1300">
              <a:latin typeface="ＭＳ Ｐゴシック"/>
            </a:rPr>
            <a:t>26</a:t>
          </a:r>
          <a:r>
            <a:rPr kumimoji="1" lang="ja-JP" altLang="en-US" sz="1300">
              <a:latin typeface="ＭＳ Ｐゴシック"/>
            </a:rPr>
            <a:t>年度からの上昇要因としては、常備消防の広域化により、新たに負担金が発生したことが挙げられる。</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8" name="直線コネクタ 307"/>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9"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10" name="直線コネクタ 309"/>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11"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12" name="直線コネクタ 311"/>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46990</xdr:rowOff>
    </xdr:from>
    <xdr:to>
      <xdr:col>24</xdr:col>
      <xdr:colOff>31750</xdr:colOff>
      <xdr:row>35</xdr:row>
      <xdr:rowOff>83566</xdr:rowOff>
    </xdr:to>
    <xdr:cxnSp macro="">
      <xdr:nvCxnSpPr>
        <xdr:cNvPr id="313" name="直線コネクタ 312"/>
        <xdr:cNvCxnSpPr/>
      </xdr:nvCxnSpPr>
      <xdr:spPr>
        <a:xfrm flipV="1">
          <a:off x="15671800" y="604774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160291</xdr:rowOff>
    </xdr:from>
    <xdr:ext cx="762000" cy="259045"/>
    <xdr:sp macro="" textlink="">
      <xdr:nvSpPr>
        <xdr:cNvPr id="314" name="補助費等平均値テキスト"/>
        <xdr:cNvSpPr txBox="1"/>
      </xdr:nvSpPr>
      <xdr:spPr>
        <a:xfrm>
          <a:off x="16598900" y="6161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5" name="フローチャート : 判断 314"/>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3556</xdr:rowOff>
    </xdr:from>
    <xdr:to>
      <xdr:col>22</xdr:col>
      <xdr:colOff>565150</xdr:colOff>
      <xdr:row>35</xdr:row>
      <xdr:rowOff>83566</xdr:rowOff>
    </xdr:to>
    <xdr:cxnSp macro="">
      <xdr:nvCxnSpPr>
        <xdr:cNvPr id="316" name="直線コネクタ 315"/>
        <xdr:cNvCxnSpPr/>
      </xdr:nvCxnSpPr>
      <xdr:spPr>
        <a:xfrm>
          <a:off x="14782800" y="5832856"/>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44196</xdr:rowOff>
    </xdr:from>
    <xdr:to>
      <xdr:col>22</xdr:col>
      <xdr:colOff>615950</xdr:colOff>
      <xdr:row>36</xdr:row>
      <xdr:rowOff>145796</xdr:rowOff>
    </xdr:to>
    <xdr:sp macro="" textlink="">
      <xdr:nvSpPr>
        <xdr:cNvPr id="317" name="フローチャート : 判断 316"/>
        <xdr:cNvSpPr/>
      </xdr:nvSpPr>
      <xdr:spPr>
        <a:xfrm>
          <a:off x="15621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130573</xdr:rowOff>
    </xdr:from>
    <xdr:ext cx="736600" cy="259045"/>
    <xdr:sp macro="" textlink="">
      <xdr:nvSpPr>
        <xdr:cNvPr id="318" name="テキスト ボックス 317"/>
        <xdr:cNvSpPr txBox="1"/>
      </xdr:nvSpPr>
      <xdr:spPr>
        <a:xfrm>
          <a:off x="15290800" y="6302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3556</xdr:rowOff>
    </xdr:from>
    <xdr:to>
      <xdr:col>21</xdr:col>
      <xdr:colOff>361950</xdr:colOff>
      <xdr:row>34</xdr:row>
      <xdr:rowOff>3556</xdr:rowOff>
    </xdr:to>
    <xdr:cxnSp macro="">
      <xdr:nvCxnSpPr>
        <xdr:cNvPr id="319" name="直線コネクタ 318"/>
        <xdr:cNvCxnSpPr/>
      </xdr:nvCxnSpPr>
      <xdr:spPr>
        <a:xfrm>
          <a:off x="13893800" y="5832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156210</xdr:rowOff>
    </xdr:from>
    <xdr:to>
      <xdr:col>21</xdr:col>
      <xdr:colOff>412750</xdr:colOff>
      <xdr:row>36</xdr:row>
      <xdr:rowOff>86360</xdr:rowOff>
    </xdr:to>
    <xdr:sp macro="" textlink="">
      <xdr:nvSpPr>
        <xdr:cNvPr id="320" name="フローチャート : 判断 319"/>
        <xdr:cNvSpPr/>
      </xdr:nvSpPr>
      <xdr:spPr>
        <a:xfrm>
          <a:off x="14732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71137</xdr:rowOff>
    </xdr:from>
    <xdr:ext cx="762000" cy="259045"/>
    <xdr:sp macro="" textlink="">
      <xdr:nvSpPr>
        <xdr:cNvPr id="321" name="テキスト ボックス 320"/>
        <xdr:cNvSpPr txBox="1"/>
      </xdr:nvSpPr>
      <xdr:spPr>
        <a:xfrm>
          <a:off x="14401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170434</xdr:rowOff>
    </xdr:from>
    <xdr:to>
      <xdr:col>20</xdr:col>
      <xdr:colOff>158750</xdr:colOff>
      <xdr:row>34</xdr:row>
      <xdr:rowOff>3556</xdr:rowOff>
    </xdr:to>
    <xdr:cxnSp macro="">
      <xdr:nvCxnSpPr>
        <xdr:cNvPr id="322" name="直線コネクタ 321"/>
        <xdr:cNvCxnSpPr/>
      </xdr:nvCxnSpPr>
      <xdr:spPr>
        <a:xfrm>
          <a:off x="13004800" y="58282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165354</xdr:rowOff>
    </xdr:from>
    <xdr:to>
      <xdr:col>20</xdr:col>
      <xdr:colOff>209550</xdr:colOff>
      <xdr:row>36</xdr:row>
      <xdr:rowOff>95504</xdr:rowOff>
    </xdr:to>
    <xdr:sp macro="" textlink="">
      <xdr:nvSpPr>
        <xdr:cNvPr id="323" name="フローチャート : 判断 322"/>
        <xdr:cNvSpPr/>
      </xdr:nvSpPr>
      <xdr:spPr>
        <a:xfrm>
          <a:off x="13843000" y="616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80281</xdr:rowOff>
    </xdr:from>
    <xdr:ext cx="762000" cy="259045"/>
    <xdr:sp macro="" textlink="">
      <xdr:nvSpPr>
        <xdr:cNvPr id="324" name="テキスト ボックス 323"/>
        <xdr:cNvSpPr txBox="1"/>
      </xdr:nvSpPr>
      <xdr:spPr>
        <a:xfrm>
          <a:off x="135128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25" name="フローチャート : 判断 324"/>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75709</xdr:rowOff>
    </xdr:from>
    <xdr:ext cx="762000" cy="259045"/>
    <xdr:sp macro="" textlink="">
      <xdr:nvSpPr>
        <xdr:cNvPr id="326" name="テキスト ボックス 325"/>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167640</xdr:rowOff>
    </xdr:from>
    <xdr:to>
      <xdr:col>24</xdr:col>
      <xdr:colOff>82550</xdr:colOff>
      <xdr:row>35</xdr:row>
      <xdr:rowOff>97790</xdr:rowOff>
    </xdr:to>
    <xdr:sp macro="" textlink="">
      <xdr:nvSpPr>
        <xdr:cNvPr id="332" name="円/楕円 331"/>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12717</xdr:rowOff>
    </xdr:from>
    <xdr:ext cx="762000" cy="259045"/>
    <xdr:sp macro="" textlink="">
      <xdr:nvSpPr>
        <xdr:cNvPr id="333" name="補助費等該当値テキスト"/>
        <xdr:cNvSpPr txBox="1"/>
      </xdr:nvSpPr>
      <xdr:spPr>
        <a:xfrm>
          <a:off x="16598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32766</xdr:rowOff>
    </xdr:from>
    <xdr:to>
      <xdr:col>22</xdr:col>
      <xdr:colOff>615950</xdr:colOff>
      <xdr:row>35</xdr:row>
      <xdr:rowOff>134366</xdr:rowOff>
    </xdr:to>
    <xdr:sp macro="" textlink="">
      <xdr:nvSpPr>
        <xdr:cNvPr id="334" name="円/楕円 333"/>
        <xdr:cNvSpPr/>
      </xdr:nvSpPr>
      <xdr:spPr>
        <a:xfrm>
          <a:off x="15621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144543</xdr:rowOff>
    </xdr:from>
    <xdr:ext cx="736600" cy="259045"/>
    <xdr:sp macro="" textlink="">
      <xdr:nvSpPr>
        <xdr:cNvPr id="335" name="テキスト ボックス 334"/>
        <xdr:cNvSpPr txBox="1"/>
      </xdr:nvSpPr>
      <xdr:spPr>
        <a:xfrm>
          <a:off x="15290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124206</xdr:rowOff>
    </xdr:from>
    <xdr:to>
      <xdr:col>21</xdr:col>
      <xdr:colOff>412750</xdr:colOff>
      <xdr:row>34</xdr:row>
      <xdr:rowOff>54356</xdr:rowOff>
    </xdr:to>
    <xdr:sp macro="" textlink="">
      <xdr:nvSpPr>
        <xdr:cNvPr id="336" name="円/楕円 335"/>
        <xdr:cNvSpPr/>
      </xdr:nvSpPr>
      <xdr:spPr>
        <a:xfrm>
          <a:off x="14732000" y="57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64533</xdr:rowOff>
    </xdr:from>
    <xdr:ext cx="762000" cy="259045"/>
    <xdr:sp macro="" textlink="">
      <xdr:nvSpPr>
        <xdr:cNvPr id="337" name="テキスト ボックス 336"/>
        <xdr:cNvSpPr txBox="1"/>
      </xdr:nvSpPr>
      <xdr:spPr>
        <a:xfrm>
          <a:off x="14401800" y="555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124206</xdr:rowOff>
    </xdr:from>
    <xdr:to>
      <xdr:col>20</xdr:col>
      <xdr:colOff>209550</xdr:colOff>
      <xdr:row>34</xdr:row>
      <xdr:rowOff>54356</xdr:rowOff>
    </xdr:to>
    <xdr:sp macro="" textlink="">
      <xdr:nvSpPr>
        <xdr:cNvPr id="338" name="円/楕円 337"/>
        <xdr:cNvSpPr/>
      </xdr:nvSpPr>
      <xdr:spPr>
        <a:xfrm>
          <a:off x="13843000" y="57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64533</xdr:rowOff>
    </xdr:from>
    <xdr:ext cx="762000" cy="259045"/>
    <xdr:sp macro="" textlink="">
      <xdr:nvSpPr>
        <xdr:cNvPr id="339" name="テキスト ボックス 338"/>
        <xdr:cNvSpPr txBox="1"/>
      </xdr:nvSpPr>
      <xdr:spPr>
        <a:xfrm>
          <a:off x="13512800" y="555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119634</xdr:rowOff>
    </xdr:from>
    <xdr:to>
      <xdr:col>19</xdr:col>
      <xdr:colOff>6350</xdr:colOff>
      <xdr:row>34</xdr:row>
      <xdr:rowOff>49784</xdr:rowOff>
    </xdr:to>
    <xdr:sp macro="" textlink="">
      <xdr:nvSpPr>
        <xdr:cNvPr id="340" name="円/楕円 339"/>
        <xdr:cNvSpPr/>
      </xdr:nvSpPr>
      <xdr:spPr>
        <a:xfrm>
          <a:off x="12954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59961</xdr:rowOff>
    </xdr:from>
    <xdr:ext cx="762000" cy="259045"/>
    <xdr:sp macro="" textlink="">
      <xdr:nvSpPr>
        <xdr:cNvPr id="341" name="テキスト ボックス 340"/>
        <xdr:cNvSpPr txBox="1"/>
      </xdr:nvSpPr>
      <xdr:spPr>
        <a:xfrm>
          <a:off x="12623800" y="554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近年、数値は類似団体平均を上回っているが、平成</a:t>
          </a:r>
          <a:r>
            <a:rPr kumimoji="1" lang="en-US" altLang="ja-JP" sz="1100">
              <a:latin typeface="ＭＳ Ｐゴシック"/>
            </a:rPr>
            <a:t>26</a:t>
          </a:r>
          <a:r>
            <a:rPr kumimoji="1" lang="ja-JP" altLang="en-US" sz="1100">
              <a:latin typeface="ＭＳ Ｐゴシック"/>
            </a:rPr>
            <a:t>年度からはその差がさらに大きくなってきている。近年数値が高い理由としては、平成</a:t>
          </a:r>
          <a:r>
            <a:rPr kumimoji="1" lang="en-US" altLang="ja-JP" sz="1100">
              <a:latin typeface="ＭＳ Ｐゴシック"/>
            </a:rPr>
            <a:t>12</a:t>
          </a:r>
          <a:r>
            <a:rPr kumimoji="1" lang="ja-JP" altLang="en-US" sz="1100">
              <a:latin typeface="ＭＳ Ｐゴシック"/>
            </a:rPr>
            <a:t>年度から平成</a:t>
          </a:r>
          <a:r>
            <a:rPr kumimoji="1" lang="en-US" altLang="ja-JP" sz="1100">
              <a:latin typeface="ＭＳ Ｐゴシック"/>
            </a:rPr>
            <a:t>14</a:t>
          </a:r>
          <a:r>
            <a:rPr kumimoji="1" lang="ja-JP" altLang="en-US" sz="1100">
              <a:latin typeface="ＭＳ Ｐゴシック"/>
            </a:rPr>
            <a:t>年度にかけて実施したごみ処理施設建設に伴う起債の償還が挙げられるが、平成</a:t>
          </a:r>
          <a:r>
            <a:rPr kumimoji="1" lang="en-US" altLang="ja-JP" sz="1100">
              <a:latin typeface="ＭＳ Ｐゴシック"/>
            </a:rPr>
            <a:t>26</a:t>
          </a:r>
          <a:r>
            <a:rPr kumimoji="1" lang="ja-JP" altLang="en-US" sz="1100">
              <a:latin typeface="ＭＳ Ｐゴシック"/>
            </a:rPr>
            <a:t>年度からは土地開発公社解散に伴う第三セクター等改革推進債の償還が影響しているものと考えられる。</a:t>
          </a:r>
          <a:endParaRPr kumimoji="1" lang="en-US" altLang="ja-JP" sz="1100">
            <a:latin typeface="ＭＳ Ｐゴシック"/>
          </a:endParaRPr>
        </a:p>
        <a:p>
          <a:r>
            <a:rPr kumimoji="1" lang="ja-JP" altLang="en-US" sz="1100">
              <a:latin typeface="ＭＳ Ｐゴシック"/>
            </a:rPr>
            <a:t>　今後も厳しい見通しとなるが、施設の老朽化に伴う更新や統廃合などの建設事業にかかる起債も見込まれるため、中長期的な見通しのもと計画的に事業を行い、起債の発行を抑制することで、比率の改善に努めていく。</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6" name="直線コネクタ 365"/>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7"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8" name="直線コネクタ 367"/>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9"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70" name="直線コネクタ 369"/>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159004</xdr:rowOff>
    </xdr:from>
    <xdr:to>
      <xdr:col>7</xdr:col>
      <xdr:colOff>15875</xdr:colOff>
      <xdr:row>79</xdr:row>
      <xdr:rowOff>74422</xdr:rowOff>
    </xdr:to>
    <xdr:cxnSp macro="">
      <xdr:nvCxnSpPr>
        <xdr:cNvPr id="371" name="直線コネクタ 370"/>
        <xdr:cNvCxnSpPr/>
      </xdr:nvCxnSpPr>
      <xdr:spPr>
        <a:xfrm flipV="1">
          <a:off x="3987800" y="1353210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44721</xdr:rowOff>
    </xdr:from>
    <xdr:ext cx="762000" cy="259045"/>
    <xdr:sp macro="" textlink="">
      <xdr:nvSpPr>
        <xdr:cNvPr id="372" name="公債費平均値テキスト"/>
        <xdr:cNvSpPr txBox="1"/>
      </xdr:nvSpPr>
      <xdr:spPr>
        <a:xfrm>
          <a:off x="4914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3" name="フローチャート : 判断 372"/>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168148</xdr:rowOff>
    </xdr:from>
    <xdr:to>
      <xdr:col>5</xdr:col>
      <xdr:colOff>549275</xdr:colOff>
      <xdr:row>79</xdr:row>
      <xdr:rowOff>74422</xdr:rowOff>
    </xdr:to>
    <xdr:cxnSp macro="">
      <xdr:nvCxnSpPr>
        <xdr:cNvPr id="374" name="直線コネクタ 373"/>
        <xdr:cNvCxnSpPr/>
      </xdr:nvCxnSpPr>
      <xdr:spPr>
        <a:xfrm>
          <a:off x="3098800" y="135412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5" name="フローチャート : 判断 374"/>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96538</xdr:rowOff>
    </xdr:from>
    <xdr:ext cx="736600" cy="259045"/>
    <xdr:sp macro="" textlink="">
      <xdr:nvSpPr>
        <xdr:cNvPr id="376" name="テキスト ボックス 375"/>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168148</xdr:rowOff>
    </xdr:from>
    <xdr:to>
      <xdr:col>4</xdr:col>
      <xdr:colOff>346075</xdr:colOff>
      <xdr:row>79</xdr:row>
      <xdr:rowOff>19558</xdr:rowOff>
    </xdr:to>
    <xdr:cxnSp macro="">
      <xdr:nvCxnSpPr>
        <xdr:cNvPr id="377" name="直線コネクタ 376"/>
        <xdr:cNvCxnSpPr/>
      </xdr:nvCxnSpPr>
      <xdr:spPr>
        <a:xfrm flipV="1">
          <a:off x="2209800" y="135412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8" name="フローチャート : 判断 377"/>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9" name="テキスト ボックス 378"/>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19558</xdr:rowOff>
    </xdr:from>
    <xdr:to>
      <xdr:col>3</xdr:col>
      <xdr:colOff>142875</xdr:colOff>
      <xdr:row>79</xdr:row>
      <xdr:rowOff>65278</xdr:rowOff>
    </xdr:to>
    <xdr:cxnSp macro="">
      <xdr:nvCxnSpPr>
        <xdr:cNvPr id="380" name="直線コネクタ 379"/>
        <xdr:cNvCxnSpPr/>
      </xdr:nvCxnSpPr>
      <xdr:spPr>
        <a:xfrm flipV="1">
          <a:off x="1320800" y="135641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169926</xdr:rowOff>
    </xdr:from>
    <xdr:to>
      <xdr:col>3</xdr:col>
      <xdr:colOff>193675</xdr:colOff>
      <xdr:row>78</xdr:row>
      <xdr:rowOff>100076</xdr:rowOff>
    </xdr:to>
    <xdr:sp macro="" textlink="">
      <xdr:nvSpPr>
        <xdr:cNvPr id="381" name="フローチャート : 判断 380"/>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110253</xdr:rowOff>
    </xdr:from>
    <xdr:ext cx="762000" cy="259045"/>
    <xdr:sp macro="" textlink="">
      <xdr:nvSpPr>
        <xdr:cNvPr id="382" name="テキスト ボックス 381"/>
        <xdr:cNvSpPr txBox="1"/>
      </xdr:nvSpPr>
      <xdr:spPr>
        <a:xfrm>
          <a:off x="1828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21337</xdr:rowOff>
    </xdr:from>
    <xdr:to>
      <xdr:col>1</xdr:col>
      <xdr:colOff>676275</xdr:colOff>
      <xdr:row>78</xdr:row>
      <xdr:rowOff>122937</xdr:rowOff>
    </xdr:to>
    <xdr:sp macro="" textlink="">
      <xdr:nvSpPr>
        <xdr:cNvPr id="383" name="フローチャート : 判断 382"/>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133114</xdr:rowOff>
    </xdr:from>
    <xdr:ext cx="762000" cy="259045"/>
    <xdr:sp macro="" textlink="">
      <xdr:nvSpPr>
        <xdr:cNvPr id="384" name="テキスト ボックス 383"/>
        <xdr:cNvSpPr txBox="1"/>
      </xdr:nvSpPr>
      <xdr:spPr>
        <a:xfrm>
          <a:off x="939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108204</xdr:rowOff>
    </xdr:from>
    <xdr:to>
      <xdr:col>7</xdr:col>
      <xdr:colOff>66675</xdr:colOff>
      <xdr:row>79</xdr:row>
      <xdr:rowOff>38354</xdr:rowOff>
    </xdr:to>
    <xdr:sp macro="" textlink="">
      <xdr:nvSpPr>
        <xdr:cNvPr id="390" name="円/楕円 389"/>
        <xdr:cNvSpPr/>
      </xdr:nvSpPr>
      <xdr:spPr>
        <a:xfrm>
          <a:off x="47752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80281</xdr:rowOff>
    </xdr:from>
    <xdr:ext cx="762000" cy="259045"/>
    <xdr:sp macro="" textlink="">
      <xdr:nvSpPr>
        <xdr:cNvPr id="391" name="公債費該当値テキスト"/>
        <xdr:cNvSpPr txBox="1"/>
      </xdr:nvSpPr>
      <xdr:spPr>
        <a:xfrm>
          <a:off x="49149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23622</xdr:rowOff>
    </xdr:from>
    <xdr:to>
      <xdr:col>5</xdr:col>
      <xdr:colOff>600075</xdr:colOff>
      <xdr:row>79</xdr:row>
      <xdr:rowOff>125222</xdr:rowOff>
    </xdr:to>
    <xdr:sp macro="" textlink="">
      <xdr:nvSpPr>
        <xdr:cNvPr id="392" name="円/楕円 391"/>
        <xdr:cNvSpPr/>
      </xdr:nvSpPr>
      <xdr:spPr>
        <a:xfrm>
          <a:off x="3937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109999</xdr:rowOff>
    </xdr:from>
    <xdr:ext cx="736600" cy="259045"/>
    <xdr:sp macro="" textlink="">
      <xdr:nvSpPr>
        <xdr:cNvPr id="393" name="テキスト ボックス 392"/>
        <xdr:cNvSpPr txBox="1"/>
      </xdr:nvSpPr>
      <xdr:spPr>
        <a:xfrm>
          <a:off x="3606800" y="13654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117348</xdr:rowOff>
    </xdr:from>
    <xdr:to>
      <xdr:col>4</xdr:col>
      <xdr:colOff>396875</xdr:colOff>
      <xdr:row>79</xdr:row>
      <xdr:rowOff>47498</xdr:rowOff>
    </xdr:to>
    <xdr:sp macro="" textlink="">
      <xdr:nvSpPr>
        <xdr:cNvPr id="394" name="円/楕円 393"/>
        <xdr:cNvSpPr/>
      </xdr:nvSpPr>
      <xdr:spPr>
        <a:xfrm>
          <a:off x="3048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32275</xdr:rowOff>
    </xdr:from>
    <xdr:ext cx="762000" cy="259045"/>
    <xdr:sp macro="" textlink="">
      <xdr:nvSpPr>
        <xdr:cNvPr id="395" name="テキスト ボックス 394"/>
        <xdr:cNvSpPr txBox="1"/>
      </xdr:nvSpPr>
      <xdr:spPr>
        <a:xfrm>
          <a:off x="2717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140208</xdr:rowOff>
    </xdr:from>
    <xdr:to>
      <xdr:col>3</xdr:col>
      <xdr:colOff>193675</xdr:colOff>
      <xdr:row>79</xdr:row>
      <xdr:rowOff>70358</xdr:rowOff>
    </xdr:to>
    <xdr:sp macro="" textlink="">
      <xdr:nvSpPr>
        <xdr:cNvPr id="396" name="円/楕円 395"/>
        <xdr:cNvSpPr/>
      </xdr:nvSpPr>
      <xdr:spPr>
        <a:xfrm>
          <a:off x="2159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55135</xdr:rowOff>
    </xdr:from>
    <xdr:ext cx="762000" cy="259045"/>
    <xdr:sp macro="" textlink="">
      <xdr:nvSpPr>
        <xdr:cNvPr id="397" name="テキスト ボックス 396"/>
        <xdr:cNvSpPr txBox="1"/>
      </xdr:nvSpPr>
      <xdr:spPr>
        <a:xfrm>
          <a:off x="1828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14478</xdr:rowOff>
    </xdr:from>
    <xdr:to>
      <xdr:col>1</xdr:col>
      <xdr:colOff>676275</xdr:colOff>
      <xdr:row>79</xdr:row>
      <xdr:rowOff>116078</xdr:rowOff>
    </xdr:to>
    <xdr:sp macro="" textlink="">
      <xdr:nvSpPr>
        <xdr:cNvPr id="398" name="円/楕円 397"/>
        <xdr:cNvSpPr/>
      </xdr:nvSpPr>
      <xdr:spPr>
        <a:xfrm>
          <a:off x="1270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100855</xdr:rowOff>
    </xdr:from>
    <xdr:ext cx="762000" cy="259045"/>
    <xdr:sp macro="" textlink="">
      <xdr:nvSpPr>
        <xdr:cNvPr id="399" name="テキスト ボックス 398"/>
        <xdr:cNvSpPr txBox="1"/>
      </xdr:nvSpPr>
      <xdr:spPr>
        <a:xfrm>
          <a:off x="939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例年、数値は類似団体平均をやや上回っている。本市においては、し尿処理、ごみ処理等を単独で行っていることや、公立保育所も</a:t>
          </a:r>
          <a:r>
            <a:rPr kumimoji="1" lang="en-US" altLang="ja-JP" sz="1200">
              <a:latin typeface="ＭＳ Ｐゴシック"/>
            </a:rPr>
            <a:t>4</a:t>
          </a:r>
          <a:r>
            <a:rPr kumimoji="1" lang="ja-JP" altLang="en-US" sz="1200">
              <a:latin typeface="ＭＳ Ｐゴシック"/>
            </a:rPr>
            <a:t>箇所運営していることが、人件費や物件費が高くなる要因となっている。また、高齢者の割合や障がい者福祉サービスの利用率が高いことが、扶助費を押し上げる要因となっている。</a:t>
          </a:r>
          <a:endParaRPr kumimoji="1" lang="en-US" altLang="ja-JP" sz="1200">
            <a:latin typeface="ＭＳ Ｐゴシック"/>
          </a:endParaRPr>
        </a:p>
        <a:p>
          <a:r>
            <a:rPr kumimoji="1" lang="ja-JP" altLang="en-US" sz="1200">
              <a:latin typeface="ＭＳ Ｐゴシック"/>
            </a:rPr>
            <a:t>　第</a:t>
          </a:r>
          <a:r>
            <a:rPr kumimoji="1" lang="en-US" altLang="ja-JP" sz="1200">
              <a:latin typeface="ＭＳ Ｐゴシック"/>
            </a:rPr>
            <a:t>2</a:t>
          </a:r>
          <a:r>
            <a:rPr kumimoji="1" lang="ja-JP" altLang="en-US" sz="1200">
              <a:latin typeface="ＭＳ Ｐゴシック"/>
            </a:rPr>
            <a:t>次行財政改革プログラム・アクションプランに基づき、特に人件費・物件費については徹底した経費削減に取り組んでいるところである。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5" name="直線コネクタ 424"/>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6"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7" name="直線コネクタ 426"/>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53848</xdr:rowOff>
    </xdr:from>
    <xdr:to>
      <xdr:col>24</xdr:col>
      <xdr:colOff>31750</xdr:colOff>
      <xdr:row>79</xdr:row>
      <xdr:rowOff>42418</xdr:rowOff>
    </xdr:to>
    <xdr:cxnSp macro="">
      <xdr:nvCxnSpPr>
        <xdr:cNvPr id="430" name="直線コネクタ 429"/>
        <xdr:cNvCxnSpPr/>
      </xdr:nvCxnSpPr>
      <xdr:spPr>
        <a:xfrm flipV="1">
          <a:off x="15671800" y="13426948"/>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104157</xdr:rowOff>
    </xdr:from>
    <xdr:ext cx="762000" cy="259045"/>
    <xdr:sp macro="" textlink="">
      <xdr:nvSpPr>
        <xdr:cNvPr id="431" name="公債費以外平均値テキスト"/>
        <xdr:cNvSpPr txBox="1"/>
      </xdr:nvSpPr>
      <xdr:spPr>
        <a:xfrm>
          <a:off x="16598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2" name="フローチャート : 判断 431"/>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26415</xdr:rowOff>
    </xdr:from>
    <xdr:to>
      <xdr:col>22</xdr:col>
      <xdr:colOff>565150</xdr:colOff>
      <xdr:row>79</xdr:row>
      <xdr:rowOff>42418</xdr:rowOff>
    </xdr:to>
    <xdr:cxnSp macro="">
      <xdr:nvCxnSpPr>
        <xdr:cNvPr id="433" name="直線コネクタ 432"/>
        <xdr:cNvCxnSpPr/>
      </xdr:nvCxnSpPr>
      <xdr:spPr>
        <a:xfrm>
          <a:off x="14782800" y="13399515"/>
          <a:ext cx="889000" cy="18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30480</xdr:rowOff>
    </xdr:from>
    <xdr:to>
      <xdr:col>22</xdr:col>
      <xdr:colOff>615950</xdr:colOff>
      <xdr:row>78</xdr:row>
      <xdr:rowOff>132080</xdr:rowOff>
    </xdr:to>
    <xdr:sp macro="" textlink="">
      <xdr:nvSpPr>
        <xdr:cNvPr id="434" name="フローチャート : 判断 433"/>
        <xdr:cNvSpPr/>
      </xdr:nvSpPr>
      <xdr:spPr>
        <a:xfrm>
          <a:off x="15621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142257</xdr:rowOff>
    </xdr:from>
    <xdr:ext cx="736600" cy="259045"/>
    <xdr:sp macro="" textlink="">
      <xdr:nvSpPr>
        <xdr:cNvPr id="435" name="テキスト ボックス 434"/>
        <xdr:cNvSpPr txBox="1"/>
      </xdr:nvSpPr>
      <xdr:spPr>
        <a:xfrm>
          <a:off x="15290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8128</xdr:rowOff>
    </xdr:from>
    <xdr:to>
      <xdr:col>21</xdr:col>
      <xdr:colOff>361950</xdr:colOff>
      <xdr:row>78</xdr:row>
      <xdr:rowOff>26415</xdr:rowOff>
    </xdr:to>
    <xdr:cxnSp macro="">
      <xdr:nvCxnSpPr>
        <xdr:cNvPr id="436" name="直線コネクタ 435"/>
        <xdr:cNvCxnSpPr/>
      </xdr:nvCxnSpPr>
      <xdr:spPr>
        <a:xfrm>
          <a:off x="13893800" y="133812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60198</xdr:rowOff>
    </xdr:from>
    <xdr:to>
      <xdr:col>21</xdr:col>
      <xdr:colOff>412750</xdr:colOff>
      <xdr:row>77</xdr:row>
      <xdr:rowOff>161798</xdr:rowOff>
    </xdr:to>
    <xdr:sp macro="" textlink="">
      <xdr:nvSpPr>
        <xdr:cNvPr id="437" name="フローチャート : 判断 436"/>
        <xdr:cNvSpPr/>
      </xdr:nvSpPr>
      <xdr:spPr>
        <a:xfrm>
          <a:off x="14732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525</xdr:rowOff>
    </xdr:from>
    <xdr:ext cx="762000" cy="259045"/>
    <xdr:sp macro="" textlink="">
      <xdr:nvSpPr>
        <xdr:cNvPr id="438" name="テキスト ボックス 437"/>
        <xdr:cNvSpPr txBox="1"/>
      </xdr:nvSpPr>
      <xdr:spPr>
        <a:xfrm>
          <a:off x="14401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3556</xdr:rowOff>
    </xdr:from>
    <xdr:to>
      <xdr:col>20</xdr:col>
      <xdr:colOff>158750</xdr:colOff>
      <xdr:row>78</xdr:row>
      <xdr:rowOff>8128</xdr:rowOff>
    </xdr:to>
    <xdr:cxnSp macro="">
      <xdr:nvCxnSpPr>
        <xdr:cNvPr id="439" name="直線コネクタ 438"/>
        <xdr:cNvCxnSpPr/>
      </xdr:nvCxnSpPr>
      <xdr:spPr>
        <a:xfrm>
          <a:off x="13004800" y="133766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96774</xdr:rowOff>
    </xdr:from>
    <xdr:to>
      <xdr:col>20</xdr:col>
      <xdr:colOff>209550</xdr:colOff>
      <xdr:row>78</xdr:row>
      <xdr:rowOff>26924</xdr:rowOff>
    </xdr:to>
    <xdr:sp macro="" textlink="">
      <xdr:nvSpPr>
        <xdr:cNvPr id="440" name="フローチャート : 判断 439"/>
        <xdr:cNvSpPr/>
      </xdr:nvSpPr>
      <xdr:spPr>
        <a:xfrm>
          <a:off x="13843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37101</xdr:rowOff>
    </xdr:from>
    <xdr:ext cx="762000" cy="259045"/>
    <xdr:sp macro="" textlink="">
      <xdr:nvSpPr>
        <xdr:cNvPr id="441" name="テキスト ボックス 440"/>
        <xdr:cNvSpPr txBox="1"/>
      </xdr:nvSpPr>
      <xdr:spPr>
        <a:xfrm>
          <a:off x="13512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92202</xdr:rowOff>
    </xdr:from>
    <xdr:to>
      <xdr:col>19</xdr:col>
      <xdr:colOff>6350</xdr:colOff>
      <xdr:row>78</xdr:row>
      <xdr:rowOff>22352</xdr:rowOff>
    </xdr:to>
    <xdr:sp macro="" textlink="">
      <xdr:nvSpPr>
        <xdr:cNvPr id="442" name="フローチャート : 判断 441"/>
        <xdr:cNvSpPr/>
      </xdr:nvSpPr>
      <xdr:spPr>
        <a:xfrm>
          <a:off x="12954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32529</xdr:rowOff>
    </xdr:from>
    <xdr:ext cx="762000" cy="259045"/>
    <xdr:sp macro="" textlink="">
      <xdr:nvSpPr>
        <xdr:cNvPr id="443" name="テキスト ボックス 442"/>
        <xdr:cNvSpPr txBox="1"/>
      </xdr:nvSpPr>
      <xdr:spPr>
        <a:xfrm>
          <a:off x="12623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3048</xdr:rowOff>
    </xdr:from>
    <xdr:to>
      <xdr:col>24</xdr:col>
      <xdr:colOff>82550</xdr:colOff>
      <xdr:row>78</xdr:row>
      <xdr:rowOff>104648</xdr:rowOff>
    </xdr:to>
    <xdr:sp macro="" textlink="">
      <xdr:nvSpPr>
        <xdr:cNvPr id="449" name="円/楕円 448"/>
        <xdr:cNvSpPr/>
      </xdr:nvSpPr>
      <xdr:spPr>
        <a:xfrm>
          <a:off x="16459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146575</xdr:rowOff>
    </xdr:from>
    <xdr:ext cx="762000" cy="259045"/>
    <xdr:sp macro="" textlink="">
      <xdr:nvSpPr>
        <xdr:cNvPr id="450" name="公債費以外該当値テキスト"/>
        <xdr:cNvSpPr txBox="1"/>
      </xdr:nvSpPr>
      <xdr:spPr>
        <a:xfrm>
          <a:off x="16598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163068</xdr:rowOff>
    </xdr:from>
    <xdr:to>
      <xdr:col>22</xdr:col>
      <xdr:colOff>615950</xdr:colOff>
      <xdr:row>79</xdr:row>
      <xdr:rowOff>93218</xdr:rowOff>
    </xdr:to>
    <xdr:sp macro="" textlink="">
      <xdr:nvSpPr>
        <xdr:cNvPr id="451" name="円/楕円 450"/>
        <xdr:cNvSpPr/>
      </xdr:nvSpPr>
      <xdr:spPr>
        <a:xfrm>
          <a:off x="15621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77995</xdr:rowOff>
    </xdr:from>
    <xdr:ext cx="736600" cy="259045"/>
    <xdr:sp macro="" textlink="">
      <xdr:nvSpPr>
        <xdr:cNvPr id="452" name="テキスト ボックス 451"/>
        <xdr:cNvSpPr txBox="1"/>
      </xdr:nvSpPr>
      <xdr:spPr>
        <a:xfrm>
          <a:off x="15290800" y="13622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147065</xdr:rowOff>
    </xdr:from>
    <xdr:to>
      <xdr:col>21</xdr:col>
      <xdr:colOff>412750</xdr:colOff>
      <xdr:row>78</xdr:row>
      <xdr:rowOff>77215</xdr:rowOff>
    </xdr:to>
    <xdr:sp macro="" textlink="">
      <xdr:nvSpPr>
        <xdr:cNvPr id="453" name="円/楕円 452"/>
        <xdr:cNvSpPr/>
      </xdr:nvSpPr>
      <xdr:spPr>
        <a:xfrm>
          <a:off x="14732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61992</xdr:rowOff>
    </xdr:from>
    <xdr:ext cx="762000" cy="259045"/>
    <xdr:sp macro="" textlink="">
      <xdr:nvSpPr>
        <xdr:cNvPr id="454" name="テキスト ボックス 453"/>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128778</xdr:rowOff>
    </xdr:from>
    <xdr:to>
      <xdr:col>20</xdr:col>
      <xdr:colOff>209550</xdr:colOff>
      <xdr:row>78</xdr:row>
      <xdr:rowOff>58928</xdr:rowOff>
    </xdr:to>
    <xdr:sp macro="" textlink="">
      <xdr:nvSpPr>
        <xdr:cNvPr id="455" name="円/楕円 454"/>
        <xdr:cNvSpPr/>
      </xdr:nvSpPr>
      <xdr:spPr>
        <a:xfrm>
          <a:off x="13843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43705</xdr:rowOff>
    </xdr:from>
    <xdr:ext cx="762000" cy="259045"/>
    <xdr:sp macro="" textlink="">
      <xdr:nvSpPr>
        <xdr:cNvPr id="456" name="テキスト ボックス 455"/>
        <xdr:cNvSpPr txBox="1"/>
      </xdr:nvSpPr>
      <xdr:spPr>
        <a:xfrm>
          <a:off x="13512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124206</xdr:rowOff>
    </xdr:from>
    <xdr:to>
      <xdr:col>19</xdr:col>
      <xdr:colOff>6350</xdr:colOff>
      <xdr:row>78</xdr:row>
      <xdr:rowOff>54356</xdr:rowOff>
    </xdr:to>
    <xdr:sp macro="" textlink="">
      <xdr:nvSpPr>
        <xdr:cNvPr id="457" name="円/楕円 456"/>
        <xdr:cNvSpPr/>
      </xdr:nvSpPr>
      <xdr:spPr>
        <a:xfrm>
          <a:off x="12954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39133</xdr:rowOff>
    </xdr:from>
    <xdr:ext cx="762000" cy="259045"/>
    <xdr:sp macro="" textlink="">
      <xdr:nvSpPr>
        <xdr:cNvPr id="458" name="テキスト ボックス 457"/>
        <xdr:cNvSpPr txBox="1"/>
      </xdr:nvSpPr>
      <xdr:spPr>
        <a:xfrm>
          <a:off x="12623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奈良県桜井市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165138</xdr:rowOff>
    </xdr:from>
    <xdr:to>
      <xdr:col>4</xdr:col>
      <xdr:colOff>1117600</xdr:colOff>
      <xdr:row>15</xdr:row>
      <xdr:rowOff>170282</xdr:rowOff>
    </xdr:to>
    <xdr:cxnSp macro="">
      <xdr:nvCxnSpPr>
        <xdr:cNvPr id="50" name="直線コネクタ 49"/>
        <xdr:cNvCxnSpPr/>
      </xdr:nvCxnSpPr>
      <xdr:spPr bwMode="auto">
        <a:xfrm>
          <a:off x="5003800" y="2784513"/>
          <a:ext cx="647700" cy="5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168616</xdr:rowOff>
    </xdr:from>
    <xdr:ext cx="762000" cy="259045"/>
    <xdr:sp macro="" textlink="">
      <xdr:nvSpPr>
        <xdr:cNvPr id="51" name="人口1人当たり決算額の推移平均値テキスト130"/>
        <xdr:cNvSpPr txBox="1"/>
      </xdr:nvSpPr>
      <xdr:spPr>
        <a:xfrm>
          <a:off x="5740400" y="295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165138</xdr:rowOff>
    </xdr:from>
    <xdr:to>
      <xdr:col>4</xdr:col>
      <xdr:colOff>469900</xdr:colOff>
      <xdr:row>16</xdr:row>
      <xdr:rowOff>114732</xdr:rowOff>
    </xdr:to>
    <xdr:cxnSp macro="">
      <xdr:nvCxnSpPr>
        <xdr:cNvPr id="53" name="直線コネクタ 52"/>
        <xdr:cNvCxnSpPr/>
      </xdr:nvCxnSpPr>
      <xdr:spPr bwMode="auto">
        <a:xfrm flipV="1">
          <a:off x="4305300" y="2784513"/>
          <a:ext cx="698500" cy="121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39834</xdr:rowOff>
    </xdr:from>
    <xdr:to>
      <xdr:col>4</xdr:col>
      <xdr:colOff>520700</xdr:colOff>
      <xdr:row>16</xdr:row>
      <xdr:rowOff>141434</xdr:rowOff>
    </xdr:to>
    <xdr:sp macro="" textlink="">
      <xdr:nvSpPr>
        <xdr:cNvPr id="54" name="フローチャート : 判断 53"/>
        <xdr:cNvSpPr/>
      </xdr:nvSpPr>
      <xdr:spPr bwMode="auto">
        <a:xfrm>
          <a:off x="4953000" y="28306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126211</xdr:rowOff>
    </xdr:from>
    <xdr:ext cx="736600" cy="259045"/>
    <xdr:sp macro="" textlink="">
      <xdr:nvSpPr>
        <xdr:cNvPr id="55" name="テキスト ボックス 54"/>
        <xdr:cNvSpPr txBox="1"/>
      </xdr:nvSpPr>
      <xdr:spPr>
        <a:xfrm>
          <a:off x="4622800" y="2917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75,409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94539</xdr:rowOff>
    </xdr:from>
    <xdr:to>
      <xdr:col>3</xdr:col>
      <xdr:colOff>904875</xdr:colOff>
      <xdr:row>16</xdr:row>
      <xdr:rowOff>114732</xdr:rowOff>
    </xdr:to>
    <xdr:cxnSp macro="">
      <xdr:nvCxnSpPr>
        <xdr:cNvPr id="56" name="直線コネクタ 55"/>
        <xdr:cNvCxnSpPr/>
      </xdr:nvCxnSpPr>
      <xdr:spPr bwMode="auto">
        <a:xfrm>
          <a:off x="3606800" y="2885364"/>
          <a:ext cx="698500" cy="20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104318</xdr:rowOff>
    </xdr:from>
    <xdr:to>
      <xdr:col>3</xdr:col>
      <xdr:colOff>955675</xdr:colOff>
      <xdr:row>17</xdr:row>
      <xdr:rowOff>34468</xdr:rowOff>
    </xdr:to>
    <xdr:sp macro="" textlink="">
      <xdr:nvSpPr>
        <xdr:cNvPr id="57" name="フローチャート : 判断 56"/>
        <xdr:cNvSpPr/>
      </xdr:nvSpPr>
      <xdr:spPr bwMode="auto">
        <a:xfrm>
          <a:off x="4254500" y="2895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19245</xdr:rowOff>
    </xdr:from>
    <xdr:ext cx="762000" cy="259045"/>
    <xdr:sp macro="" textlink="">
      <xdr:nvSpPr>
        <xdr:cNvPr id="58" name="テキスト ボックス 57"/>
        <xdr:cNvSpPr txBox="1"/>
      </xdr:nvSpPr>
      <xdr:spPr>
        <a:xfrm>
          <a:off x="3924300" y="298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72,024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31521</xdr:rowOff>
    </xdr:from>
    <xdr:to>
      <xdr:col>3</xdr:col>
      <xdr:colOff>206375</xdr:colOff>
      <xdr:row>16</xdr:row>
      <xdr:rowOff>94539</xdr:rowOff>
    </xdr:to>
    <xdr:cxnSp macro="">
      <xdr:nvCxnSpPr>
        <xdr:cNvPr id="59" name="直線コネクタ 58"/>
        <xdr:cNvCxnSpPr/>
      </xdr:nvCxnSpPr>
      <xdr:spPr bwMode="auto">
        <a:xfrm>
          <a:off x="2908300" y="2822346"/>
          <a:ext cx="698500" cy="63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71857</xdr:rowOff>
    </xdr:from>
    <xdr:to>
      <xdr:col>3</xdr:col>
      <xdr:colOff>257175</xdr:colOff>
      <xdr:row>17</xdr:row>
      <xdr:rowOff>2007</xdr:rowOff>
    </xdr:to>
    <xdr:sp macro="" textlink="">
      <xdr:nvSpPr>
        <xdr:cNvPr id="60" name="フローチャート : 判断 59"/>
        <xdr:cNvSpPr/>
      </xdr:nvSpPr>
      <xdr:spPr bwMode="auto">
        <a:xfrm>
          <a:off x="3556000" y="28626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158234</xdr:rowOff>
    </xdr:from>
    <xdr:ext cx="762000" cy="259045"/>
    <xdr:sp macro="" textlink="">
      <xdr:nvSpPr>
        <xdr:cNvPr id="61" name="テキスト ボックス 60"/>
        <xdr:cNvSpPr txBox="1"/>
      </xdr:nvSpPr>
      <xdr:spPr>
        <a:xfrm>
          <a:off x="3225800" y="2949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73,728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35547</xdr:rowOff>
    </xdr:from>
    <xdr:to>
      <xdr:col>2</xdr:col>
      <xdr:colOff>692150</xdr:colOff>
      <xdr:row>16</xdr:row>
      <xdr:rowOff>137147</xdr:rowOff>
    </xdr:to>
    <xdr:sp macro="" textlink="">
      <xdr:nvSpPr>
        <xdr:cNvPr id="62" name="フローチャート : 判断 61"/>
        <xdr:cNvSpPr/>
      </xdr:nvSpPr>
      <xdr:spPr bwMode="auto">
        <a:xfrm>
          <a:off x="2857500" y="2826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121924</xdr:rowOff>
    </xdr:from>
    <xdr:ext cx="762000" cy="259045"/>
    <xdr:sp macro="" textlink="">
      <xdr:nvSpPr>
        <xdr:cNvPr id="63" name="テキスト ボックス 62"/>
        <xdr:cNvSpPr txBox="1"/>
      </xdr:nvSpPr>
      <xdr:spPr>
        <a:xfrm>
          <a:off x="2527300" y="291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75,634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119482</xdr:rowOff>
    </xdr:from>
    <xdr:to>
      <xdr:col>5</xdr:col>
      <xdr:colOff>34925</xdr:colOff>
      <xdr:row>16</xdr:row>
      <xdr:rowOff>49632</xdr:rowOff>
    </xdr:to>
    <xdr:sp macro="" textlink="">
      <xdr:nvSpPr>
        <xdr:cNvPr id="69" name="円/楕円 68"/>
        <xdr:cNvSpPr/>
      </xdr:nvSpPr>
      <xdr:spPr bwMode="auto">
        <a:xfrm>
          <a:off x="5600700" y="2738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136009</xdr:rowOff>
    </xdr:from>
    <xdr:ext cx="762000" cy="259045"/>
    <xdr:sp macro="" textlink="">
      <xdr:nvSpPr>
        <xdr:cNvPr id="70" name="人口1人当たり決算額の推移該当値テキスト130"/>
        <xdr:cNvSpPr txBox="1"/>
      </xdr:nvSpPr>
      <xdr:spPr>
        <a:xfrm>
          <a:off x="5740400" y="258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80,228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114338</xdr:rowOff>
    </xdr:from>
    <xdr:to>
      <xdr:col>4</xdr:col>
      <xdr:colOff>520700</xdr:colOff>
      <xdr:row>16</xdr:row>
      <xdr:rowOff>44488</xdr:rowOff>
    </xdr:to>
    <xdr:sp macro="" textlink="">
      <xdr:nvSpPr>
        <xdr:cNvPr id="71" name="円/楕円 70"/>
        <xdr:cNvSpPr/>
      </xdr:nvSpPr>
      <xdr:spPr bwMode="auto">
        <a:xfrm>
          <a:off x="4953000" y="2733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54665</xdr:rowOff>
    </xdr:from>
    <xdr:ext cx="736600" cy="259045"/>
    <xdr:sp macro="" textlink="">
      <xdr:nvSpPr>
        <xdr:cNvPr id="72" name="テキスト ボックス 71"/>
        <xdr:cNvSpPr txBox="1"/>
      </xdr:nvSpPr>
      <xdr:spPr>
        <a:xfrm>
          <a:off x="4622800" y="250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80,498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63932</xdr:rowOff>
    </xdr:from>
    <xdr:to>
      <xdr:col>3</xdr:col>
      <xdr:colOff>955675</xdr:colOff>
      <xdr:row>16</xdr:row>
      <xdr:rowOff>165532</xdr:rowOff>
    </xdr:to>
    <xdr:sp macro="" textlink="">
      <xdr:nvSpPr>
        <xdr:cNvPr id="73" name="円/楕円 72"/>
        <xdr:cNvSpPr/>
      </xdr:nvSpPr>
      <xdr:spPr bwMode="auto">
        <a:xfrm>
          <a:off x="4254500" y="2854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4259</xdr:rowOff>
    </xdr:from>
    <xdr:ext cx="762000" cy="259045"/>
    <xdr:sp macro="" textlink="">
      <xdr:nvSpPr>
        <xdr:cNvPr id="74" name="テキスト ボックス 73"/>
        <xdr:cNvSpPr txBox="1"/>
      </xdr:nvSpPr>
      <xdr:spPr>
        <a:xfrm>
          <a:off x="3924300" y="262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74,144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43739</xdr:rowOff>
    </xdr:from>
    <xdr:to>
      <xdr:col>3</xdr:col>
      <xdr:colOff>257175</xdr:colOff>
      <xdr:row>16</xdr:row>
      <xdr:rowOff>145339</xdr:rowOff>
    </xdr:to>
    <xdr:sp macro="" textlink="">
      <xdr:nvSpPr>
        <xdr:cNvPr id="75" name="円/楕円 74"/>
        <xdr:cNvSpPr/>
      </xdr:nvSpPr>
      <xdr:spPr bwMode="auto">
        <a:xfrm>
          <a:off x="3556000" y="2834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155516</xdr:rowOff>
    </xdr:from>
    <xdr:ext cx="762000" cy="259045"/>
    <xdr:sp macro="" textlink="">
      <xdr:nvSpPr>
        <xdr:cNvPr id="76" name="テキスト ボックス 75"/>
        <xdr:cNvSpPr txBox="1"/>
      </xdr:nvSpPr>
      <xdr:spPr>
        <a:xfrm>
          <a:off x="3225800" y="260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75,204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152171</xdr:rowOff>
    </xdr:from>
    <xdr:to>
      <xdr:col>2</xdr:col>
      <xdr:colOff>692150</xdr:colOff>
      <xdr:row>16</xdr:row>
      <xdr:rowOff>82321</xdr:rowOff>
    </xdr:to>
    <xdr:sp macro="" textlink="">
      <xdr:nvSpPr>
        <xdr:cNvPr id="77" name="円/楕円 76"/>
        <xdr:cNvSpPr/>
      </xdr:nvSpPr>
      <xdr:spPr bwMode="auto">
        <a:xfrm>
          <a:off x="2857500" y="2771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92498</xdr:rowOff>
    </xdr:from>
    <xdr:ext cx="762000" cy="259045"/>
    <xdr:sp macro="" textlink="">
      <xdr:nvSpPr>
        <xdr:cNvPr id="78" name="テキスト ボックス 77"/>
        <xdr:cNvSpPr txBox="1"/>
      </xdr:nvSpPr>
      <xdr:spPr>
        <a:xfrm>
          <a:off x="2527300" y="254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78,512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212868</xdr:rowOff>
    </xdr:from>
    <xdr:to>
      <xdr:col>4</xdr:col>
      <xdr:colOff>1117600</xdr:colOff>
      <xdr:row>35</xdr:row>
      <xdr:rowOff>257988</xdr:rowOff>
    </xdr:to>
    <xdr:cxnSp macro="">
      <xdr:nvCxnSpPr>
        <xdr:cNvPr id="115" name="直線コネクタ 114"/>
        <xdr:cNvCxnSpPr/>
      </xdr:nvCxnSpPr>
      <xdr:spPr bwMode="auto">
        <a:xfrm>
          <a:off x="5003800" y="6823218"/>
          <a:ext cx="647700" cy="45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330398</xdr:rowOff>
    </xdr:from>
    <xdr:ext cx="762000" cy="259045"/>
    <xdr:sp macro="" textlink="">
      <xdr:nvSpPr>
        <xdr:cNvPr id="116" name="人口1人当たり決算額の推移平均値テキスト445"/>
        <xdr:cNvSpPr txBox="1"/>
      </xdr:nvSpPr>
      <xdr:spPr>
        <a:xfrm>
          <a:off x="5740400" y="69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212868</xdr:rowOff>
    </xdr:from>
    <xdr:to>
      <xdr:col>4</xdr:col>
      <xdr:colOff>469900</xdr:colOff>
      <xdr:row>35</xdr:row>
      <xdr:rowOff>303765</xdr:rowOff>
    </xdr:to>
    <xdr:cxnSp macro="">
      <xdr:nvCxnSpPr>
        <xdr:cNvPr id="118" name="直線コネクタ 117"/>
        <xdr:cNvCxnSpPr/>
      </xdr:nvCxnSpPr>
      <xdr:spPr bwMode="auto">
        <a:xfrm flipV="1">
          <a:off x="4305300" y="6823218"/>
          <a:ext cx="698500" cy="90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212903</xdr:rowOff>
    </xdr:from>
    <xdr:to>
      <xdr:col>4</xdr:col>
      <xdr:colOff>520700</xdr:colOff>
      <xdr:row>35</xdr:row>
      <xdr:rowOff>314503</xdr:rowOff>
    </xdr:to>
    <xdr:sp macro="" textlink="">
      <xdr:nvSpPr>
        <xdr:cNvPr id="119" name="フローチャート : 判断 118"/>
        <xdr:cNvSpPr/>
      </xdr:nvSpPr>
      <xdr:spPr bwMode="auto">
        <a:xfrm>
          <a:off x="4953000" y="6823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299280</xdr:rowOff>
    </xdr:from>
    <xdr:ext cx="736600" cy="259045"/>
    <xdr:sp macro="" textlink="">
      <xdr:nvSpPr>
        <xdr:cNvPr id="120" name="テキスト ボックス 119"/>
        <xdr:cNvSpPr txBox="1"/>
      </xdr:nvSpPr>
      <xdr:spPr>
        <a:xfrm>
          <a:off x="4622800" y="6909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17,216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285791</xdr:rowOff>
    </xdr:from>
    <xdr:to>
      <xdr:col>3</xdr:col>
      <xdr:colOff>904875</xdr:colOff>
      <xdr:row>35</xdr:row>
      <xdr:rowOff>303765</xdr:rowOff>
    </xdr:to>
    <xdr:cxnSp macro="">
      <xdr:nvCxnSpPr>
        <xdr:cNvPr id="121" name="直線コネクタ 120"/>
        <xdr:cNvCxnSpPr/>
      </xdr:nvCxnSpPr>
      <xdr:spPr bwMode="auto">
        <a:xfrm>
          <a:off x="3606800" y="6896141"/>
          <a:ext cx="698500" cy="17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233163</xdr:rowOff>
    </xdr:from>
    <xdr:to>
      <xdr:col>3</xdr:col>
      <xdr:colOff>955675</xdr:colOff>
      <xdr:row>35</xdr:row>
      <xdr:rowOff>334763</xdr:rowOff>
    </xdr:to>
    <xdr:sp macro="" textlink="">
      <xdr:nvSpPr>
        <xdr:cNvPr id="122" name="フローチャート : 判断 121"/>
        <xdr:cNvSpPr/>
      </xdr:nvSpPr>
      <xdr:spPr bwMode="auto">
        <a:xfrm>
          <a:off x="4254500" y="6843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2040</xdr:rowOff>
    </xdr:from>
    <xdr:ext cx="762000" cy="259045"/>
    <xdr:sp macro="" textlink="">
      <xdr:nvSpPr>
        <xdr:cNvPr id="123" name="テキスト ボックス 122"/>
        <xdr:cNvSpPr txBox="1"/>
      </xdr:nvSpPr>
      <xdr:spPr>
        <a:xfrm>
          <a:off x="3924300" y="661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16,507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204524</xdr:rowOff>
    </xdr:from>
    <xdr:to>
      <xdr:col>3</xdr:col>
      <xdr:colOff>206375</xdr:colOff>
      <xdr:row>35</xdr:row>
      <xdr:rowOff>285791</xdr:rowOff>
    </xdr:to>
    <xdr:cxnSp macro="">
      <xdr:nvCxnSpPr>
        <xdr:cNvPr id="124" name="直線コネクタ 123"/>
        <xdr:cNvCxnSpPr/>
      </xdr:nvCxnSpPr>
      <xdr:spPr bwMode="auto">
        <a:xfrm>
          <a:off x="2908300" y="6814874"/>
          <a:ext cx="698500" cy="81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201044</xdr:rowOff>
    </xdr:from>
    <xdr:to>
      <xdr:col>3</xdr:col>
      <xdr:colOff>257175</xdr:colOff>
      <xdr:row>35</xdr:row>
      <xdr:rowOff>302644</xdr:rowOff>
    </xdr:to>
    <xdr:sp macro="" textlink="">
      <xdr:nvSpPr>
        <xdr:cNvPr id="125" name="フローチャート : 判断 124"/>
        <xdr:cNvSpPr/>
      </xdr:nvSpPr>
      <xdr:spPr bwMode="auto">
        <a:xfrm>
          <a:off x="3556000" y="6811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312821</xdr:rowOff>
    </xdr:from>
    <xdr:ext cx="762000" cy="259045"/>
    <xdr:sp macro="" textlink="">
      <xdr:nvSpPr>
        <xdr:cNvPr id="126" name="テキスト ボックス 125"/>
        <xdr:cNvSpPr txBox="1"/>
      </xdr:nvSpPr>
      <xdr:spPr>
        <a:xfrm>
          <a:off x="3225800" y="6580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17,631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173841</xdr:rowOff>
    </xdr:from>
    <xdr:to>
      <xdr:col>2</xdr:col>
      <xdr:colOff>692150</xdr:colOff>
      <xdr:row>35</xdr:row>
      <xdr:rowOff>275441</xdr:rowOff>
    </xdr:to>
    <xdr:sp macro="" textlink="">
      <xdr:nvSpPr>
        <xdr:cNvPr id="127" name="フローチャート : 判断 126"/>
        <xdr:cNvSpPr/>
      </xdr:nvSpPr>
      <xdr:spPr bwMode="auto">
        <a:xfrm>
          <a:off x="2857500" y="6784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260218</xdr:rowOff>
    </xdr:from>
    <xdr:ext cx="762000" cy="259045"/>
    <xdr:sp macro="" textlink="">
      <xdr:nvSpPr>
        <xdr:cNvPr id="128" name="テキスト ボックス 127"/>
        <xdr:cNvSpPr txBox="1"/>
      </xdr:nvSpPr>
      <xdr:spPr>
        <a:xfrm>
          <a:off x="2527300" y="6870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207188</xdr:rowOff>
    </xdr:from>
    <xdr:to>
      <xdr:col>5</xdr:col>
      <xdr:colOff>34925</xdr:colOff>
      <xdr:row>35</xdr:row>
      <xdr:rowOff>308788</xdr:rowOff>
    </xdr:to>
    <xdr:sp macro="" textlink="">
      <xdr:nvSpPr>
        <xdr:cNvPr id="134" name="円/楕円 133"/>
        <xdr:cNvSpPr/>
      </xdr:nvSpPr>
      <xdr:spPr bwMode="auto">
        <a:xfrm>
          <a:off x="5600700" y="6817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52265</xdr:rowOff>
    </xdr:from>
    <xdr:ext cx="762000" cy="259045"/>
    <xdr:sp macro="" textlink="">
      <xdr:nvSpPr>
        <xdr:cNvPr id="135" name="人口1人当たり決算額の推移該当値テキスト445"/>
        <xdr:cNvSpPr txBox="1"/>
      </xdr:nvSpPr>
      <xdr:spPr>
        <a:xfrm>
          <a:off x="5740400" y="666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17,416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162068</xdr:rowOff>
    </xdr:from>
    <xdr:to>
      <xdr:col>4</xdr:col>
      <xdr:colOff>520700</xdr:colOff>
      <xdr:row>35</xdr:row>
      <xdr:rowOff>263668</xdr:rowOff>
    </xdr:to>
    <xdr:sp macro="" textlink="">
      <xdr:nvSpPr>
        <xdr:cNvPr id="136" name="円/楕円 135"/>
        <xdr:cNvSpPr/>
      </xdr:nvSpPr>
      <xdr:spPr bwMode="auto">
        <a:xfrm>
          <a:off x="4953000" y="6772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273845</xdr:rowOff>
    </xdr:from>
    <xdr:ext cx="736600" cy="259045"/>
    <xdr:sp macro="" textlink="">
      <xdr:nvSpPr>
        <xdr:cNvPr id="137" name="テキスト ボックス 136"/>
        <xdr:cNvSpPr txBox="1"/>
      </xdr:nvSpPr>
      <xdr:spPr>
        <a:xfrm>
          <a:off x="4622800" y="6541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18,995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252965</xdr:rowOff>
    </xdr:from>
    <xdr:to>
      <xdr:col>3</xdr:col>
      <xdr:colOff>955675</xdr:colOff>
      <xdr:row>36</xdr:row>
      <xdr:rowOff>11665</xdr:rowOff>
    </xdr:to>
    <xdr:sp macro="" textlink="">
      <xdr:nvSpPr>
        <xdr:cNvPr id="138" name="円/楕円 137"/>
        <xdr:cNvSpPr/>
      </xdr:nvSpPr>
      <xdr:spPr bwMode="auto">
        <a:xfrm>
          <a:off x="4254500" y="6863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339342</xdr:rowOff>
    </xdr:from>
    <xdr:ext cx="762000" cy="259045"/>
    <xdr:sp macro="" textlink="">
      <xdr:nvSpPr>
        <xdr:cNvPr id="139" name="テキスト ボックス 138"/>
        <xdr:cNvSpPr txBox="1"/>
      </xdr:nvSpPr>
      <xdr:spPr>
        <a:xfrm>
          <a:off x="3924300" y="69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15,814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234991</xdr:rowOff>
    </xdr:from>
    <xdr:to>
      <xdr:col>3</xdr:col>
      <xdr:colOff>257175</xdr:colOff>
      <xdr:row>35</xdr:row>
      <xdr:rowOff>336591</xdr:rowOff>
    </xdr:to>
    <xdr:sp macro="" textlink="">
      <xdr:nvSpPr>
        <xdr:cNvPr id="140" name="円/楕円 139"/>
        <xdr:cNvSpPr/>
      </xdr:nvSpPr>
      <xdr:spPr bwMode="auto">
        <a:xfrm>
          <a:off x="3556000" y="6845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321368</xdr:rowOff>
    </xdr:from>
    <xdr:ext cx="762000" cy="259045"/>
    <xdr:sp macro="" textlink="">
      <xdr:nvSpPr>
        <xdr:cNvPr id="141" name="テキスト ボックス 140"/>
        <xdr:cNvSpPr txBox="1"/>
      </xdr:nvSpPr>
      <xdr:spPr>
        <a:xfrm>
          <a:off x="3225800" y="6931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16,443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153724</xdr:rowOff>
    </xdr:from>
    <xdr:to>
      <xdr:col>2</xdr:col>
      <xdr:colOff>692150</xdr:colOff>
      <xdr:row>35</xdr:row>
      <xdr:rowOff>255324</xdr:rowOff>
    </xdr:to>
    <xdr:sp macro="" textlink="">
      <xdr:nvSpPr>
        <xdr:cNvPr id="142" name="円/楕円 141"/>
        <xdr:cNvSpPr/>
      </xdr:nvSpPr>
      <xdr:spPr bwMode="auto">
        <a:xfrm>
          <a:off x="2857500" y="6764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265501</xdr:rowOff>
    </xdr:from>
    <xdr:ext cx="762000" cy="259045"/>
    <xdr:sp macro="" textlink="">
      <xdr:nvSpPr>
        <xdr:cNvPr id="143" name="テキスト ボックス 142"/>
        <xdr:cNvSpPr txBox="1"/>
      </xdr:nvSpPr>
      <xdr:spPr>
        <a:xfrm>
          <a:off x="2527300" y="653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19,287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奈良県桜井市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59,045
58,458
9,891.00
23,094,054
22,221,344
831,387
12,617,705
22,385,014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79.7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71577</xdr:rowOff>
    </xdr:from>
    <xdr:to>
      <xdr:col>6</xdr:col>
      <xdr:colOff>511175</xdr:colOff>
      <xdr:row>35</xdr:row>
      <xdr:rowOff>83647</xdr:rowOff>
    </xdr:to>
    <xdr:cxnSp macro="">
      <xdr:nvCxnSpPr>
        <xdr:cNvPr id="59" name="直線コネクタ 58"/>
        <xdr:cNvCxnSpPr/>
      </xdr:nvCxnSpPr>
      <xdr:spPr>
        <a:xfrm flipV="1">
          <a:off x="3797300" y="6072327"/>
          <a:ext cx="838200" cy="1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167637</xdr:rowOff>
    </xdr:from>
    <xdr:ext cx="534377" cy="259045"/>
    <xdr:sp macro="" textlink="">
      <xdr:nvSpPr>
        <xdr:cNvPr id="60" name="人件費平均値テキスト"/>
        <xdr:cNvSpPr txBox="1"/>
      </xdr:nvSpPr>
      <xdr:spPr>
        <a:xfrm>
          <a:off x="4686300" y="6168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115994</xdr:rowOff>
    </xdr:from>
    <xdr:to>
      <xdr:col>5</xdr:col>
      <xdr:colOff>358775</xdr:colOff>
      <xdr:row>35</xdr:row>
      <xdr:rowOff>83647</xdr:rowOff>
    </xdr:to>
    <xdr:cxnSp macro="">
      <xdr:nvCxnSpPr>
        <xdr:cNvPr id="62" name="直線コネクタ 61"/>
        <xdr:cNvCxnSpPr/>
      </xdr:nvCxnSpPr>
      <xdr:spPr>
        <a:xfrm>
          <a:off x="2908300" y="5945294"/>
          <a:ext cx="889000" cy="13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51593</xdr:rowOff>
    </xdr:from>
    <xdr:to>
      <xdr:col>5</xdr:col>
      <xdr:colOff>409575</xdr:colOff>
      <xdr:row>35</xdr:row>
      <xdr:rowOff>153193</xdr:rowOff>
    </xdr:to>
    <xdr:sp macro="" textlink="">
      <xdr:nvSpPr>
        <xdr:cNvPr id="63" name="フローチャート : 判断 62"/>
        <xdr:cNvSpPr/>
      </xdr:nvSpPr>
      <xdr:spPr>
        <a:xfrm>
          <a:off x="3746500" y="605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144320</xdr:rowOff>
    </xdr:from>
    <xdr:ext cx="534377" cy="259045"/>
    <xdr:sp macro="" textlink="">
      <xdr:nvSpPr>
        <xdr:cNvPr id="64" name="テキスト ボックス 63"/>
        <xdr:cNvSpPr txBox="1"/>
      </xdr:nvSpPr>
      <xdr:spPr>
        <a:xfrm>
          <a:off x="3530111" y="614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64,132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64605</xdr:rowOff>
    </xdr:from>
    <xdr:to>
      <xdr:col>4</xdr:col>
      <xdr:colOff>155575</xdr:colOff>
      <xdr:row>34</xdr:row>
      <xdr:rowOff>115994</xdr:rowOff>
    </xdr:to>
    <xdr:cxnSp macro="">
      <xdr:nvCxnSpPr>
        <xdr:cNvPr id="65" name="直線コネクタ 64"/>
        <xdr:cNvCxnSpPr/>
      </xdr:nvCxnSpPr>
      <xdr:spPr>
        <a:xfrm>
          <a:off x="2019300" y="5893905"/>
          <a:ext cx="889000" cy="5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61033</xdr:rowOff>
    </xdr:from>
    <xdr:to>
      <xdr:col>4</xdr:col>
      <xdr:colOff>206375</xdr:colOff>
      <xdr:row>35</xdr:row>
      <xdr:rowOff>162633</xdr:rowOff>
    </xdr:to>
    <xdr:sp macro="" textlink="">
      <xdr:nvSpPr>
        <xdr:cNvPr id="66" name="フローチャート : 判断 65"/>
        <xdr:cNvSpPr/>
      </xdr:nvSpPr>
      <xdr:spPr>
        <a:xfrm>
          <a:off x="2857500" y="606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153760</xdr:rowOff>
    </xdr:from>
    <xdr:ext cx="534377" cy="259045"/>
    <xdr:sp macro="" textlink="">
      <xdr:nvSpPr>
        <xdr:cNvPr id="67" name="テキスト ボックス 66"/>
        <xdr:cNvSpPr txBox="1"/>
      </xdr:nvSpPr>
      <xdr:spPr>
        <a:xfrm>
          <a:off x="2641111" y="615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63,719</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35664</xdr:rowOff>
    </xdr:from>
    <xdr:to>
      <xdr:col>2</xdr:col>
      <xdr:colOff>638175</xdr:colOff>
      <xdr:row>34</xdr:row>
      <xdr:rowOff>64605</xdr:rowOff>
    </xdr:to>
    <xdr:cxnSp macro="">
      <xdr:nvCxnSpPr>
        <xdr:cNvPr id="68" name="直線コネクタ 67"/>
        <xdr:cNvCxnSpPr/>
      </xdr:nvCxnSpPr>
      <xdr:spPr>
        <a:xfrm>
          <a:off x="1130300" y="5693514"/>
          <a:ext cx="889000" cy="20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16640</xdr:rowOff>
    </xdr:from>
    <xdr:to>
      <xdr:col>3</xdr:col>
      <xdr:colOff>3175</xdr:colOff>
      <xdr:row>35</xdr:row>
      <xdr:rowOff>118240</xdr:rowOff>
    </xdr:to>
    <xdr:sp macro="" textlink="">
      <xdr:nvSpPr>
        <xdr:cNvPr id="69" name="フローチャート : 判断 68"/>
        <xdr:cNvSpPr/>
      </xdr:nvSpPr>
      <xdr:spPr>
        <a:xfrm>
          <a:off x="1968500" y="601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109367</xdr:rowOff>
    </xdr:from>
    <xdr:ext cx="534377" cy="259045"/>
    <xdr:sp macro="" textlink="">
      <xdr:nvSpPr>
        <xdr:cNvPr id="70" name="テキスト ボックス 69"/>
        <xdr:cNvSpPr txBox="1"/>
      </xdr:nvSpPr>
      <xdr:spPr>
        <a:xfrm>
          <a:off x="1752111" y="611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89472</xdr:rowOff>
    </xdr:from>
    <xdr:to>
      <xdr:col>1</xdr:col>
      <xdr:colOff>485775</xdr:colOff>
      <xdr:row>35</xdr:row>
      <xdr:rowOff>19622</xdr:rowOff>
    </xdr:to>
    <xdr:sp macro="" textlink="">
      <xdr:nvSpPr>
        <xdr:cNvPr id="71" name="フローチャート : 判断 70"/>
        <xdr:cNvSpPr/>
      </xdr:nvSpPr>
      <xdr:spPr>
        <a:xfrm>
          <a:off x="1079500" y="591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10749</xdr:rowOff>
    </xdr:from>
    <xdr:ext cx="534377" cy="259045"/>
    <xdr:sp macro="" textlink="">
      <xdr:nvSpPr>
        <xdr:cNvPr id="72" name="テキスト ボックス 71"/>
        <xdr:cNvSpPr txBox="1"/>
      </xdr:nvSpPr>
      <xdr:spPr>
        <a:xfrm>
          <a:off x="863111" y="601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20777</xdr:rowOff>
    </xdr:from>
    <xdr:to>
      <xdr:col>6</xdr:col>
      <xdr:colOff>561975</xdr:colOff>
      <xdr:row>35</xdr:row>
      <xdr:rowOff>122377</xdr:rowOff>
    </xdr:to>
    <xdr:sp macro="" textlink="">
      <xdr:nvSpPr>
        <xdr:cNvPr id="78" name="円/楕円 77"/>
        <xdr:cNvSpPr/>
      </xdr:nvSpPr>
      <xdr:spPr>
        <a:xfrm>
          <a:off x="4584700" y="602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43654</xdr:rowOff>
    </xdr:from>
    <xdr:ext cx="534377" cy="259045"/>
    <xdr:sp macro="" textlink="">
      <xdr:nvSpPr>
        <xdr:cNvPr id="79" name="人件費該当値テキスト"/>
        <xdr:cNvSpPr txBox="1"/>
      </xdr:nvSpPr>
      <xdr:spPr>
        <a:xfrm>
          <a:off x="4686300" y="587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65,480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32847</xdr:rowOff>
    </xdr:from>
    <xdr:to>
      <xdr:col>5</xdr:col>
      <xdr:colOff>409575</xdr:colOff>
      <xdr:row>35</xdr:row>
      <xdr:rowOff>134447</xdr:rowOff>
    </xdr:to>
    <xdr:sp macro="" textlink="">
      <xdr:nvSpPr>
        <xdr:cNvPr id="80" name="円/楕円 79"/>
        <xdr:cNvSpPr/>
      </xdr:nvSpPr>
      <xdr:spPr>
        <a:xfrm>
          <a:off x="3746500" y="603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150974</xdr:rowOff>
    </xdr:from>
    <xdr:ext cx="534377" cy="259045"/>
    <xdr:sp macro="" textlink="">
      <xdr:nvSpPr>
        <xdr:cNvPr id="81" name="テキスト ボックス 80"/>
        <xdr:cNvSpPr txBox="1"/>
      </xdr:nvSpPr>
      <xdr:spPr>
        <a:xfrm>
          <a:off x="3530111" y="580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64,952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65194</xdr:rowOff>
    </xdr:from>
    <xdr:to>
      <xdr:col>4</xdr:col>
      <xdr:colOff>206375</xdr:colOff>
      <xdr:row>34</xdr:row>
      <xdr:rowOff>166794</xdr:rowOff>
    </xdr:to>
    <xdr:sp macro="" textlink="">
      <xdr:nvSpPr>
        <xdr:cNvPr id="82" name="円/楕円 81"/>
        <xdr:cNvSpPr/>
      </xdr:nvSpPr>
      <xdr:spPr>
        <a:xfrm>
          <a:off x="2857500" y="589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11871</xdr:rowOff>
    </xdr:from>
    <xdr:ext cx="534377" cy="259045"/>
    <xdr:sp macro="" textlink="">
      <xdr:nvSpPr>
        <xdr:cNvPr id="83" name="テキスト ボックス 82"/>
        <xdr:cNvSpPr txBox="1"/>
      </xdr:nvSpPr>
      <xdr:spPr>
        <a:xfrm>
          <a:off x="2641111" y="566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71,037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13805</xdr:rowOff>
    </xdr:from>
    <xdr:to>
      <xdr:col>3</xdr:col>
      <xdr:colOff>3175</xdr:colOff>
      <xdr:row>34</xdr:row>
      <xdr:rowOff>115405</xdr:rowOff>
    </xdr:to>
    <xdr:sp macro="" textlink="">
      <xdr:nvSpPr>
        <xdr:cNvPr id="84" name="円/楕円 83"/>
        <xdr:cNvSpPr/>
      </xdr:nvSpPr>
      <xdr:spPr>
        <a:xfrm>
          <a:off x="1968500" y="584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131932</xdr:rowOff>
    </xdr:from>
    <xdr:ext cx="534377" cy="259045"/>
    <xdr:sp macro="" textlink="">
      <xdr:nvSpPr>
        <xdr:cNvPr id="85" name="テキスト ボックス 84"/>
        <xdr:cNvSpPr txBox="1"/>
      </xdr:nvSpPr>
      <xdr:spPr>
        <a:xfrm>
          <a:off x="1752111" y="561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73,285</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156314</xdr:rowOff>
    </xdr:from>
    <xdr:to>
      <xdr:col>1</xdr:col>
      <xdr:colOff>485775</xdr:colOff>
      <xdr:row>33</xdr:row>
      <xdr:rowOff>86464</xdr:rowOff>
    </xdr:to>
    <xdr:sp macro="" textlink="">
      <xdr:nvSpPr>
        <xdr:cNvPr id="86" name="円/楕円 85"/>
        <xdr:cNvSpPr/>
      </xdr:nvSpPr>
      <xdr:spPr>
        <a:xfrm>
          <a:off x="1079500" y="564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102991</xdr:rowOff>
    </xdr:from>
    <xdr:ext cx="534377" cy="259045"/>
    <xdr:sp macro="" textlink="">
      <xdr:nvSpPr>
        <xdr:cNvPr id="87" name="テキスト ボックス 86"/>
        <xdr:cNvSpPr txBox="1"/>
      </xdr:nvSpPr>
      <xdr:spPr>
        <a:xfrm>
          <a:off x="863111" y="541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35099</xdr:rowOff>
    </xdr:from>
    <xdr:to>
      <xdr:col>6</xdr:col>
      <xdr:colOff>510540</xdr:colOff>
      <xdr:row>58</xdr:row>
      <xdr:rowOff>132515</xdr:rowOff>
    </xdr:to>
    <xdr:cxnSp macro="">
      <xdr:nvCxnSpPr>
        <xdr:cNvPr id="114" name="直線コネクタ 113"/>
        <xdr:cNvCxnSpPr/>
      </xdr:nvCxnSpPr>
      <xdr:spPr>
        <a:xfrm flipV="1">
          <a:off x="4633595" y="8779049"/>
          <a:ext cx="1270" cy="129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136342</xdr:rowOff>
    </xdr:from>
    <xdr:ext cx="534377" cy="259045"/>
    <xdr:sp macro="" textlink="">
      <xdr:nvSpPr>
        <xdr:cNvPr id="115" name="物件費最小値テキスト"/>
        <xdr:cNvSpPr txBox="1"/>
      </xdr:nvSpPr>
      <xdr:spPr>
        <a:xfrm>
          <a:off x="4686300" y="100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132515</xdr:rowOff>
    </xdr:from>
    <xdr:to>
      <xdr:col>6</xdr:col>
      <xdr:colOff>600075</xdr:colOff>
      <xdr:row>58</xdr:row>
      <xdr:rowOff>132515</xdr:rowOff>
    </xdr:to>
    <xdr:cxnSp macro="">
      <xdr:nvCxnSpPr>
        <xdr:cNvPr id="116" name="直線コネクタ 115"/>
        <xdr:cNvCxnSpPr/>
      </xdr:nvCxnSpPr>
      <xdr:spPr>
        <a:xfrm>
          <a:off x="4546600" y="1007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153226</xdr:rowOff>
    </xdr:from>
    <xdr:ext cx="534377" cy="259045"/>
    <xdr:sp macro="" textlink="">
      <xdr:nvSpPr>
        <xdr:cNvPr id="117" name="物件費最大値テキスト"/>
        <xdr:cNvSpPr txBox="1"/>
      </xdr:nvSpPr>
      <xdr:spPr>
        <a:xfrm>
          <a:off x="4686300" y="8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51</xdr:row>
      <xdr:rowOff>35099</xdr:rowOff>
    </xdr:from>
    <xdr:to>
      <xdr:col>6</xdr:col>
      <xdr:colOff>600075</xdr:colOff>
      <xdr:row>51</xdr:row>
      <xdr:rowOff>35099</xdr:rowOff>
    </xdr:to>
    <xdr:cxnSp macro="">
      <xdr:nvCxnSpPr>
        <xdr:cNvPr id="118" name="直線コネクタ 117"/>
        <xdr:cNvCxnSpPr/>
      </xdr:nvCxnSpPr>
      <xdr:spPr>
        <a:xfrm>
          <a:off x="4546600" y="877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155539</xdr:rowOff>
    </xdr:from>
    <xdr:to>
      <xdr:col>6</xdr:col>
      <xdr:colOff>511175</xdr:colOff>
      <xdr:row>53</xdr:row>
      <xdr:rowOff>64132</xdr:rowOff>
    </xdr:to>
    <xdr:cxnSp macro="">
      <xdr:nvCxnSpPr>
        <xdr:cNvPr id="119" name="直線コネクタ 118"/>
        <xdr:cNvCxnSpPr/>
      </xdr:nvCxnSpPr>
      <xdr:spPr>
        <a:xfrm flipV="1">
          <a:off x="3797300" y="9070939"/>
          <a:ext cx="838200" cy="8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98351</xdr:rowOff>
    </xdr:from>
    <xdr:ext cx="534377" cy="259045"/>
    <xdr:sp macro="" textlink="">
      <xdr:nvSpPr>
        <xdr:cNvPr id="120" name="物件費平均値テキスト"/>
        <xdr:cNvSpPr txBox="1"/>
      </xdr:nvSpPr>
      <xdr:spPr>
        <a:xfrm>
          <a:off x="4686300" y="9528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119924</xdr:rowOff>
    </xdr:from>
    <xdr:to>
      <xdr:col>6</xdr:col>
      <xdr:colOff>561975</xdr:colOff>
      <xdr:row>56</xdr:row>
      <xdr:rowOff>50074</xdr:rowOff>
    </xdr:to>
    <xdr:sp macro="" textlink="">
      <xdr:nvSpPr>
        <xdr:cNvPr id="121" name="フローチャート : 判断 120"/>
        <xdr:cNvSpPr/>
      </xdr:nvSpPr>
      <xdr:spPr>
        <a:xfrm>
          <a:off x="45847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64132</xdr:rowOff>
    </xdr:from>
    <xdr:to>
      <xdr:col>5</xdr:col>
      <xdr:colOff>358775</xdr:colOff>
      <xdr:row>54</xdr:row>
      <xdr:rowOff>9529</xdr:rowOff>
    </xdr:to>
    <xdr:cxnSp macro="">
      <xdr:nvCxnSpPr>
        <xdr:cNvPr id="122" name="直線コネクタ 121"/>
        <xdr:cNvCxnSpPr/>
      </xdr:nvCxnSpPr>
      <xdr:spPr>
        <a:xfrm flipV="1">
          <a:off x="2908300" y="9150982"/>
          <a:ext cx="889000" cy="11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140106</xdr:rowOff>
    </xdr:from>
    <xdr:to>
      <xdr:col>5</xdr:col>
      <xdr:colOff>409575</xdr:colOff>
      <xdr:row>56</xdr:row>
      <xdr:rowOff>70256</xdr:rowOff>
    </xdr:to>
    <xdr:sp macro="" textlink="">
      <xdr:nvSpPr>
        <xdr:cNvPr id="123" name="フローチャート : 判断 122"/>
        <xdr:cNvSpPr/>
      </xdr:nvSpPr>
      <xdr:spPr>
        <a:xfrm>
          <a:off x="3746500" y="956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61383</xdr:rowOff>
    </xdr:from>
    <xdr:ext cx="534377" cy="259045"/>
    <xdr:sp macro="" textlink="">
      <xdr:nvSpPr>
        <xdr:cNvPr id="124" name="テキスト ボックス 123"/>
        <xdr:cNvSpPr txBox="1"/>
      </xdr:nvSpPr>
      <xdr:spPr>
        <a:xfrm>
          <a:off x="3530111" y="966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48,182</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9529</xdr:rowOff>
    </xdr:from>
    <xdr:to>
      <xdr:col>4</xdr:col>
      <xdr:colOff>155575</xdr:colOff>
      <xdr:row>54</xdr:row>
      <xdr:rowOff>119746</xdr:rowOff>
    </xdr:to>
    <xdr:cxnSp macro="">
      <xdr:nvCxnSpPr>
        <xdr:cNvPr id="125" name="直線コネクタ 124"/>
        <xdr:cNvCxnSpPr/>
      </xdr:nvCxnSpPr>
      <xdr:spPr>
        <a:xfrm flipV="1">
          <a:off x="2019300" y="9267829"/>
          <a:ext cx="889000" cy="11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46968</xdr:rowOff>
    </xdr:from>
    <xdr:to>
      <xdr:col>4</xdr:col>
      <xdr:colOff>206375</xdr:colOff>
      <xdr:row>56</xdr:row>
      <xdr:rowOff>148568</xdr:rowOff>
    </xdr:to>
    <xdr:sp macro="" textlink="">
      <xdr:nvSpPr>
        <xdr:cNvPr id="126" name="フローチャート : 判断 125"/>
        <xdr:cNvSpPr/>
      </xdr:nvSpPr>
      <xdr:spPr>
        <a:xfrm>
          <a:off x="2857500" y="964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139695</xdr:rowOff>
    </xdr:from>
    <xdr:ext cx="534377" cy="259045"/>
    <xdr:sp macro="" textlink="">
      <xdr:nvSpPr>
        <xdr:cNvPr id="127" name="テキスト ボックス 126"/>
        <xdr:cNvSpPr txBox="1"/>
      </xdr:nvSpPr>
      <xdr:spPr>
        <a:xfrm>
          <a:off x="2641111" y="974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45,784</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47607</xdr:rowOff>
    </xdr:from>
    <xdr:to>
      <xdr:col>2</xdr:col>
      <xdr:colOff>638175</xdr:colOff>
      <xdr:row>54</xdr:row>
      <xdr:rowOff>119746</xdr:rowOff>
    </xdr:to>
    <xdr:cxnSp macro="">
      <xdr:nvCxnSpPr>
        <xdr:cNvPr id="128" name="直線コネクタ 127"/>
        <xdr:cNvCxnSpPr/>
      </xdr:nvCxnSpPr>
      <xdr:spPr>
        <a:xfrm>
          <a:off x="1130300" y="9305907"/>
          <a:ext cx="889000" cy="7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114405</xdr:rowOff>
    </xdr:from>
    <xdr:to>
      <xdr:col>3</xdr:col>
      <xdr:colOff>3175</xdr:colOff>
      <xdr:row>56</xdr:row>
      <xdr:rowOff>44555</xdr:rowOff>
    </xdr:to>
    <xdr:sp macro="" textlink="">
      <xdr:nvSpPr>
        <xdr:cNvPr id="129" name="フローチャート : 判断 128"/>
        <xdr:cNvSpPr/>
      </xdr:nvSpPr>
      <xdr:spPr>
        <a:xfrm>
          <a:off x="1968500" y="954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35682</xdr:rowOff>
    </xdr:from>
    <xdr:ext cx="534377" cy="259045"/>
    <xdr:sp macro="" textlink="">
      <xdr:nvSpPr>
        <xdr:cNvPr id="130" name="テキスト ボックス 129"/>
        <xdr:cNvSpPr txBox="1"/>
      </xdr:nvSpPr>
      <xdr:spPr>
        <a:xfrm>
          <a:off x="1752111" y="963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48,969</a:t>
          </a:r>
          <a:endParaRPr kumimoji="1" lang="ja-JP" altLang="en-US" sz="1000" b="1">
            <a:solidFill>
              <a:srgbClr val="000080"/>
            </a:solidFill>
            <a:latin typeface="ＭＳ Ｐゴシック"/>
          </a:endParaRPr>
        </a:p>
      </xdr:txBody>
    </xdr:sp>
    <xdr:clientData/>
  </xdr:oneCellAnchor>
  <xdr:twoCellAnchor>
    <xdr:from>
      <xdr:col>1</xdr:col>
      <xdr:colOff>384175</xdr:colOff>
      <xdr:row>52</xdr:row>
      <xdr:rowOff>107384</xdr:rowOff>
    </xdr:from>
    <xdr:to>
      <xdr:col>1</xdr:col>
      <xdr:colOff>485775</xdr:colOff>
      <xdr:row>53</xdr:row>
      <xdr:rowOff>37534</xdr:rowOff>
    </xdr:to>
    <xdr:sp macro="" textlink="">
      <xdr:nvSpPr>
        <xdr:cNvPr id="131" name="フローチャート : 判断 130"/>
        <xdr:cNvSpPr/>
      </xdr:nvSpPr>
      <xdr:spPr>
        <a:xfrm>
          <a:off x="1079500" y="902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51</xdr:row>
      <xdr:rowOff>54061</xdr:rowOff>
    </xdr:from>
    <xdr:ext cx="534377" cy="259045"/>
    <xdr:sp macro="" textlink="">
      <xdr:nvSpPr>
        <xdr:cNvPr id="132" name="テキスト ボックス 131"/>
        <xdr:cNvSpPr txBox="1"/>
      </xdr:nvSpPr>
      <xdr:spPr>
        <a:xfrm>
          <a:off x="863111" y="879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52</xdr:row>
      <xdr:rowOff>104739</xdr:rowOff>
    </xdr:from>
    <xdr:to>
      <xdr:col>6</xdr:col>
      <xdr:colOff>561975</xdr:colOff>
      <xdr:row>53</xdr:row>
      <xdr:rowOff>34889</xdr:rowOff>
    </xdr:to>
    <xdr:sp macro="" textlink="">
      <xdr:nvSpPr>
        <xdr:cNvPr id="138" name="円/楕円 137"/>
        <xdr:cNvSpPr/>
      </xdr:nvSpPr>
      <xdr:spPr>
        <a:xfrm>
          <a:off x="4584700" y="902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127616</xdr:rowOff>
    </xdr:from>
    <xdr:ext cx="534377" cy="259045"/>
    <xdr:sp macro="" textlink="">
      <xdr:nvSpPr>
        <xdr:cNvPr id="139" name="物件費該当値テキスト"/>
        <xdr:cNvSpPr txBox="1"/>
      </xdr:nvSpPr>
      <xdr:spPr>
        <a:xfrm>
          <a:off x="4686300" y="887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65,015</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13332</xdr:rowOff>
    </xdr:from>
    <xdr:to>
      <xdr:col>5</xdr:col>
      <xdr:colOff>409575</xdr:colOff>
      <xdr:row>53</xdr:row>
      <xdr:rowOff>114932</xdr:rowOff>
    </xdr:to>
    <xdr:sp macro="" textlink="">
      <xdr:nvSpPr>
        <xdr:cNvPr id="140" name="円/楕円 139"/>
        <xdr:cNvSpPr/>
      </xdr:nvSpPr>
      <xdr:spPr>
        <a:xfrm>
          <a:off x="3746500" y="910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51</xdr:row>
      <xdr:rowOff>131459</xdr:rowOff>
    </xdr:from>
    <xdr:ext cx="534377" cy="259045"/>
    <xdr:sp macro="" textlink="">
      <xdr:nvSpPr>
        <xdr:cNvPr id="141" name="テキスト ボックス 140"/>
        <xdr:cNvSpPr txBox="1"/>
      </xdr:nvSpPr>
      <xdr:spPr>
        <a:xfrm>
          <a:off x="3530111" y="887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62,564</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130179</xdr:rowOff>
    </xdr:from>
    <xdr:to>
      <xdr:col>4</xdr:col>
      <xdr:colOff>206375</xdr:colOff>
      <xdr:row>54</xdr:row>
      <xdr:rowOff>60329</xdr:rowOff>
    </xdr:to>
    <xdr:sp macro="" textlink="">
      <xdr:nvSpPr>
        <xdr:cNvPr id="142" name="円/楕円 141"/>
        <xdr:cNvSpPr/>
      </xdr:nvSpPr>
      <xdr:spPr>
        <a:xfrm>
          <a:off x="2857500" y="921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76856</xdr:rowOff>
    </xdr:from>
    <xdr:ext cx="534377" cy="259045"/>
    <xdr:sp macro="" textlink="">
      <xdr:nvSpPr>
        <xdr:cNvPr id="143" name="テキスト ボックス 142"/>
        <xdr:cNvSpPr txBox="1"/>
      </xdr:nvSpPr>
      <xdr:spPr>
        <a:xfrm>
          <a:off x="2641111" y="899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58,986</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68946</xdr:rowOff>
    </xdr:from>
    <xdr:to>
      <xdr:col>3</xdr:col>
      <xdr:colOff>3175</xdr:colOff>
      <xdr:row>54</xdr:row>
      <xdr:rowOff>170546</xdr:rowOff>
    </xdr:to>
    <xdr:sp macro="" textlink="">
      <xdr:nvSpPr>
        <xdr:cNvPr id="144" name="円/楕円 143"/>
        <xdr:cNvSpPr/>
      </xdr:nvSpPr>
      <xdr:spPr>
        <a:xfrm>
          <a:off x="1968500" y="932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15623</xdr:rowOff>
    </xdr:from>
    <xdr:ext cx="534377" cy="259045"/>
    <xdr:sp macro="" textlink="">
      <xdr:nvSpPr>
        <xdr:cNvPr id="145" name="テキスト ボックス 144"/>
        <xdr:cNvSpPr txBox="1"/>
      </xdr:nvSpPr>
      <xdr:spPr>
        <a:xfrm>
          <a:off x="1752111" y="910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55,611</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168257</xdr:rowOff>
    </xdr:from>
    <xdr:to>
      <xdr:col>1</xdr:col>
      <xdr:colOff>485775</xdr:colOff>
      <xdr:row>54</xdr:row>
      <xdr:rowOff>98407</xdr:rowOff>
    </xdr:to>
    <xdr:sp macro="" textlink="">
      <xdr:nvSpPr>
        <xdr:cNvPr id="146" name="円/楕円 145"/>
        <xdr:cNvSpPr/>
      </xdr:nvSpPr>
      <xdr:spPr>
        <a:xfrm>
          <a:off x="1079500" y="925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89534</xdr:rowOff>
    </xdr:from>
    <xdr:ext cx="534377" cy="259045"/>
    <xdr:sp macro="" textlink="">
      <xdr:nvSpPr>
        <xdr:cNvPr id="147" name="テキスト ボックス 146"/>
        <xdr:cNvSpPr txBox="1"/>
      </xdr:nvSpPr>
      <xdr:spPr>
        <a:xfrm>
          <a:off x="863111" y="934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71" name="直線コネクタ 170"/>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72"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3" name="直線コネクタ 172"/>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4"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5" name="直線コネクタ 174"/>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62128</xdr:rowOff>
    </xdr:from>
    <xdr:to>
      <xdr:col>6</xdr:col>
      <xdr:colOff>511175</xdr:colOff>
      <xdr:row>78</xdr:row>
      <xdr:rowOff>77139</xdr:rowOff>
    </xdr:to>
    <xdr:cxnSp macro="">
      <xdr:nvCxnSpPr>
        <xdr:cNvPr id="176" name="直線コネクタ 175"/>
        <xdr:cNvCxnSpPr/>
      </xdr:nvCxnSpPr>
      <xdr:spPr>
        <a:xfrm flipV="1">
          <a:off x="3797300" y="13435228"/>
          <a:ext cx="838200" cy="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102557</xdr:rowOff>
    </xdr:from>
    <xdr:ext cx="469744" cy="259045"/>
    <xdr:sp macro="" textlink="">
      <xdr:nvSpPr>
        <xdr:cNvPr id="177" name="維持補修費平均値テキスト"/>
        <xdr:cNvSpPr txBox="1"/>
      </xdr:nvSpPr>
      <xdr:spPr>
        <a:xfrm>
          <a:off x="4686300" y="1313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78" name="フローチャート : 判断 177"/>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77139</xdr:rowOff>
    </xdr:from>
    <xdr:to>
      <xdr:col>5</xdr:col>
      <xdr:colOff>358775</xdr:colOff>
      <xdr:row>78</xdr:row>
      <xdr:rowOff>99313</xdr:rowOff>
    </xdr:to>
    <xdr:cxnSp macro="">
      <xdr:nvCxnSpPr>
        <xdr:cNvPr id="179" name="直線コネクタ 178"/>
        <xdr:cNvCxnSpPr/>
      </xdr:nvCxnSpPr>
      <xdr:spPr>
        <a:xfrm flipV="1">
          <a:off x="2908300" y="13450239"/>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55905</xdr:rowOff>
    </xdr:from>
    <xdr:to>
      <xdr:col>5</xdr:col>
      <xdr:colOff>409575</xdr:colOff>
      <xdr:row>77</xdr:row>
      <xdr:rowOff>157505</xdr:rowOff>
    </xdr:to>
    <xdr:sp macro="" textlink="">
      <xdr:nvSpPr>
        <xdr:cNvPr id="180" name="フローチャート : 判断 179"/>
        <xdr:cNvSpPr/>
      </xdr:nvSpPr>
      <xdr:spPr>
        <a:xfrm>
          <a:off x="3746500" y="1325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2582</xdr:rowOff>
    </xdr:from>
    <xdr:ext cx="469744" cy="259045"/>
    <xdr:sp macro="" textlink="">
      <xdr:nvSpPr>
        <xdr:cNvPr id="181" name="テキスト ボックス 180"/>
        <xdr:cNvSpPr txBox="1"/>
      </xdr:nvSpPr>
      <xdr:spPr>
        <a:xfrm>
          <a:off x="3562427" y="1303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84074</xdr:rowOff>
    </xdr:from>
    <xdr:to>
      <xdr:col>4</xdr:col>
      <xdr:colOff>155575</xdr:colOff>
      <xdr:row>78</xdr:row>
      <xdr:rowOff>99313</xdr:rowOff>
    </xdr:to>
    <xdr:cxnSp macro="">
      <xdr:nvCxnSpPr>
        <xdr:cNvPr id="182" name="直線コネクタ 181"/>
        <xdr:cNvCxnSpPr/>
      </xdr:nvCxnSpPr>
      <xdr:spPr>
        <a:xfrm>
          <a:off x="2019300" y="13457174"/>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62534</xdr:rowOff>
    </xdr:from>
    <xdr:to>
      <xdr:col>4</xdr:col>
      <xdr:colOff>206375</xdr:colOff>
      <xdr:row>77</xdr:row>
      <xdr:rowOff>164134</xdr:rowOff>
    </xdr:to>
    <xdr:sp macro="" textlink="">
      <xdr:nvSpPr>
        <xdr:cNvPr id="183" name="フローチャート : 判断 182"/>
        <xdr:cNvSpPr/>
      </xdr:nvSpPr>
      <xdr:spPr>
        <a:xfrm>
          <a:off x="2857500" y="132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9211</xdr:rowOff>
    </xdr:from>
    <xdr:ext cx="469744" cy="259045"/>
    <xdr:sp macro="" textlink="">
      <xdr:nvSpPr>
        <xdr:cNvPr id="184" name="テキスト ボックス 183"/>
        <xdr:cNvSpPr txBox="1"/>
      </xdr:nvSpPr>
      <xdr:spPr>
        <a:xfrm>
          <a:off x="2673427" y="13039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84074</xdr:rowOff>
    </xdr:from>
    <xdr:to>
      <xdr:col>2</xdr:col>
      <xdr:colOff>638175</xdr:colOff>
      <xdr:row>78</xdr:row>
      <xdr:rowOff>88188</xdr:rowOff>
    </xdr:to>
    <xdr:cxnSp macro="">
      <xdr:nvCxnSpPr>
        <xdr:cNvPr id="185" name="直線コネクタ 184"/>
        <xdr:cNvCxnSpPr/>
      </xdr:nvCxnSpPr>
      <xdr:spPr>
        <a:xfrm flipV="1">
          <a:off x="1130300" y="13457174"/>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60401</xdr:rowOff>
    </xdr:from>
    <xdr:to>
      <xdr:col>3</xdr:col>
      <xdr:colOff>3175</xdr:colOff>
      <xdr:row>77</xdr:row>
      <xdr:rowOff>162001</xdr:rowOff>
    </xdr:to>
    <xdr:sp macro="" textlink="">
      <xdr:nvSpPr>
        <xdr:cNvPr id="186" name="フローチャート : 判断 185"/>
        <xdr:cNvSpPr/>
      </xdr:nvSpPr>
      <xdr:spPr>
        <a:xfrm>
          <a:off x="1968500" y="132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7078</xdr:rowOff>
    </xdr:from>
    <xdr:ext cx="469744" cy="259045"/>
    <xdr:sp macro="" textlink="">
      <xdr:nvSpPr>
        <xdr:cNvPr id="187" name="テキスト ボックス 186"/>
        <xdr:cNvSpPr txBox="1"/>
      </xdr:nvSpPr>
      <xdr:spPr>
        <a:xfrm>
          <a:off x="1784427" y="1303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45389</xdr:rowOff>
    </xdr:from>
    <xdr:to>
      <xdr:col>1</xdr:col>
      <xdr:colOff>485775</xdr:colOff>
      <xdr:row>77</xdr:row>
      <xdr:rowOff>146989</xdr:rowOff>
    </xdr:to>
    <xdr:sp macro="" textlink="">
      <xdr:nvSpPr>
        <xdr:cNvPr id="188" name="フローチャート : 判断 187"/>
        <xdr:cNvSpPr/>
      </xdr:nvSpPr>
      <xdr:spPr>
        <a:xfrm>
          <a:off x="1079500" y="1324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163516</xdr:rowOff>
    </xdr:from>
    <xdr:ext cx="469744" cy="259045"/>
    <xdr:sp macro="" textlink="">
      <xdr:nvSpPr>
        <xdr:cNvPr id="189" name="テキスト ボックス 188"/>
        <xdr:cNvSpPr txBox="1"/>
      </xdr:nvSpPr>
      <xdr:spPr>
        <a:xfrm>
          <a:off x="895427" y="1302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11328</xdr:rowOff>
    </xdr:from>
    <xdr:to>
      <xdr:col>6</xdr:col>
      <xdr:colOff>561975</xdr:colOff>
      <xdr:row>78</xdr:row>
      <xdr:rowOff>112928</xdr:rowOff>
    </xdr:to>
    <xdr:sp macro="" textlink="">
      <xdr:nvSpPr>
        <xdr:cNvPr id="195" name="円/楕円 194"/>
        <xdr:cNvSpPr/>
      </xdr:nvSpPr>
      <xdr:spPr>
        <a:xfrm>
          <a:off x="4584700" y="1338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161205</xdr:rowOff>
    </xdr:from>
    <xdr:ext cx="469744" cy="259045"/>
    <xdr:sp macro="" textlink="">
      <xdr:nvSpPr>
        <xdr:cNvPr id="196" name="維持補修費該当値テキスト"/>
        <xdr:cNvSpPr txBox="1"/>
      </xdr:nvSpPr>
      <xdr:spPr>
        <a:xfrm>
          <a:off x="4686300" y="1336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26339</xdr:rowOff>
    </xdr:from>
    <xdr:to>
      <xdr:col>5</xdr:col>
      <xdr:colOff>409575</xdr:colOff>
      <xdr:row>78</xdr:row>
      <xdr:rowOff>127939</xdr:rowOff>
    </xdr:to>
    <xdr:sp macro="" textlink="">
      <xdr:nvSpPr>
        <xdr:cNvPr id="197" name="円/楕円 196"/>
        <xdr:cNvSpPr/>
      </xdr:nvSpPr>
      <xdr:spPr>
        <a:xfrm>
          <a:off x="3746500" y="1339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119066</xdr:rowOff>
    </xdr:from>
    <xdr:ext cx="469744" cy="259045"/>
    <xdr:sp macro="" textlink="">
      <xdr:nvSpPr>
        <xdr:cNvPr id="198" name="テキスト ボックス 197"/>
        <xdr:cNvSpPr txBox="1"/>
      </xdr:nvSpPr>
      <xdr:spPr>
        <a:xfrm>
          <a:off x="3562427" y="1349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48513</xdr:rowOff>
    </xdr:from>
    <xdr:to>
      <xdr:col>4</xdr:col>
      <xdr:colOff>206375</xdr:colOff>
      <xdr:row>78</xdr:row>
      <xdr:rowOff>150113</xdr:rowOff>
    </xdr:to>
    <xdr:sp macro="" textlink="">
      <xdr:nvSpPr>
        <xdr:cNvPr id="199" name="円/楕円 198"/>
        <xdr:cNvSpPr/>
      </xdr:nvSpPr>
      <xdr:spPr>
        <a:xfrm>
          <a:off x="2857500" y="1342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141240</xdr:rowOff>
    </xdr:from>
    <xdr:ext cx="469744" cy="259045"/>
    <xdr:sp macro="" textlink="">
      <xdr:nvSpPr>
        <xdr:cNvPr id="200" name="テキスト ボックス 199"/>
        <xdr:cNvSpPr txBox="1"/>
      </xdr:nvSpPr>
      <xdr:spPr>
        <a:xfrm>
          <a:off x="2673427" y="1351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33274</xdr:rowOff>
    </xdr:from>
    <xdr:to>
      <xdr:col>3</xdr:col>
      <xdr:colOff>3175</xdr:colOff>
      <xdr:row>78</xdr:row>
      <xdr:rowOff>134874</xdr:rowOff>
    </xdr:to>
    <xdr:sp macro="" textlink="">
      <xdr:nvSpPr>
        <xdr:cNvPr id="201" name="円/楕円 200"/>
        <xdr:cNvSpPr/>
      </xdr:nvSpPr>
      <xdr:spPr>
        <a:xfrm>
          <a:off x="1968500" y="134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126001</xdr:rowOff>
    </xdr:from>
    <xdr:ext cx="469744" cy="259045"/>
    <xdr:sp macro="" textlink="">
      <xdr:nvSpPr>
        <xdr:cNvPr id="202" name="テキスト ボックス 201"/>
        <xdr:cNvSpPr txBox="1"/>
      </xdr:nvSpPr>
      <xdr:spPr>
        <a:xfrm>
          <a:off x="1784427" y="1349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37388</xdr:rowOff>
    </xdr:from>
    <xdr:to>
      <xdr:col>1</xdr:col>
      <xdr:colOff>485775</xdr:colOff>
      <xdr:row>78</xdr:row>
      <xdr:rowOff>138988</xdr:rowOff>
    </xdr:to>
    <xdr:sp macro="" textlink="">
      <xdr:nvSpPr>
        <xdr:cNvPr id="203" name="円/楕円 202"/>
        <xdr:cNvSpPr/>
      </xdr:nvSpPr>
      <xdr:spPr>
        <a:xfrm>
          <a:off x="1079500" y="1341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130115</xdr:rowOff>
    </xdr:from>
    <xdr:ext cx="469744" cy="259045"/>
    <xdr:sp macro="" textlink="">
      <xdr:nvSpPr>
        <xdr:cNvPr id="204" name="テキスト ボックス 203"/>
        <xdr:cNvSpPr txBox="1"/>
      </xdr:nvSpPr>
      <xdr:spPr>
        <a:xfrm>
          <a:off x="895427" y="1350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77,383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9" name="直線コネクタ 228"/>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30"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31" name="直線コネクタ 230"/>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2"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3" name="直線コネクタ 232"/>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98120</xdr:rowOff>
    </xdr:from>
    <xdr:to>
      <xdr:col>6</xdr:col>
      <xdr:colOff>511175</xdr:colOff>
      <xdr:row>94</xdr:row>
      <xdr:rowOff>121069</xdr:rowOff>
    </xdr:to>
    <xdr:cxnSp macro="">
      <xdr:nvCxnSpPr>
        <xdr:cNvPr id="234" name="直線コネクタ 233"/>
        <xdr:cNvCxnSpPr/>
      </xdr:nvCxnSpPr>
      <xdr:spPr>
        <a:xfrm flipV="1">
          <a:off x="3797300" y="16214420"/>
          <a:ext cx="838200" cy="2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122217</xdr:rowOff>
    </xdr:from>
    <xdr:ext cx="534377" cy="259045"/>
    <xdr:sp macro="" textlink="">
      <xdr:nvSpPr>
        <xdr:cNvPr id="235" name="扶助費平均値テキスト"/>
        <xdr:cNvSpPr txBox="1"/>
      </xdr:nvSpPr>
      <xdr:spPr>
        <a:xfrm>
          <a:off x="4686300" y="1623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6" name="フローチャート : 判断 235"/>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121069</xdr:rowOff>
    </xdr:from>
    <xdr:to>
      <xdr:col>5</xdr:col>
      <xdr:colOff>358775</xdr:colOff>
      <xdr:row>95</xdr:row>
      <xdr:rowOff>11379</xdr:rowOff>
    </xdr:to>
    <xdr:cxnSp macro="">
      <xdr:nvCxnSpPr>
        <xdr:cNvPr id="237" name="直線コネクタ 236"/>
        <xdr:cNvCxnSpPr/>
      </xdr:nvCxnSpPr>
      <xdr:spPr>
        <a:xfrm flipV="1">
          <a:off x="2908300" y="16237369"/>
          <a:ext cx="889000" cy="6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44641</xdr:rowOff>
    </xdr:from>
    <xdr:to>
      <xdr:col>5</xdr:col>
      <xdr:colOff>409575</xdr:colOff>
      <xdr:row>94</xdr:row>
      <xdr:rowOff>146241</xdr:rowOff>
    </xdr:to>
    <xdr:sp macro="" textlink="">
      <xdr:nvSpPr>
        <xdr:cNvPr id="238" name="フローチャート : 判断 237"/>
        <xdr:cNvSpPr/>
      </xdr:nvSpPr>
      <xdr:spPr>
        <a:xfrm>
          <a:off x="3746500" y="1616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162768</xdr:rowOff>
    </xdr:from>
    <xdr:ext cx="534377" cy="259045"/>
    <xdr:sp macro="" textlink="">
      <xdr:nvSpPr>
        <xdr:cNvPr id="239" name="テキスト ボックス 238"/>
        <xdr:cNvSpPr txBox="1"/>
      </xdr:nvSpPr>
      <xdr:spPr>
        <a:xfrm>
          <a:off x="3530111" y="1593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93,485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11379</xdr:rowOff>
    </xdr:from>
    <xdr:to>
      <xdr:col>4</xdr:col>
      <xdr:colOff>155575</xdr:colOff>
      <xdr:row>95</xdr:row>
      <xdr:rowOff>41439</xdr:rowOff>
    </xdr:to>
    <xdr:cxnSp macro="">
      <xdr:nvCxnSpPr>
        <xdr:cNvPr id="240" name="直線コネクタ 239"/>
        <xdr:cNvCxnSpPr/>
      </xdr:nvCxnSpPr>
      <xdr:spPr>
        <a:xfrm flipV="1">
          <a:off x="2019300" y="16299129"/>
          <a:ext cx="889000" cy="3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151752</xdr:rowOff>
    </xdr:from>
    <xdr:to>
      <xdr:col>4</xdr:col>
      <xdr:colOff>206375</xdr:colOff>
      <xdr:row>95</xdr:row>
      <xdr:rowOff>81902</xdr:rowOff>
    </xdr:to>
    <xdr:sp macro="" textlink="">
      <xdr:nvSpPr>
        <xdr:cNvPr id="241" name="フローチャート : 判断 240"/>
        <xdr:cNvSpPr/>
      </xdr:nvSpPr>
      <xdr:spPr>
        <a:xfrm>
          <a:off x="2857500" y="1626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73029</xdr:rowOff>
    </xdr:from>
    <xdr:ext cx="534377" cy="259045"/>
    <xdr:sp macro="" textlink="">
      <xdr:nvSpPr>
        <xdr:cNvPr id="242" name="テキスト ボックス 241"/>
        <xdr:cNvSpPr txBox="1"/>
      </xdr:nvSpPr>
      <xdr:spPr>
        <a:xfrm>
          <a:off x="2641111" y="1636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85,051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41439</xdr:rowOff>
    </xdr:from>
    <xdr:to>
      <xdr:col>2</xdr:col>
      <xdr:colOff>638175</xdr:colOff>
      <xdr:row>95</xdr:row>
      <xdr:rowOff>62091</xdr:rowOff>
    </xdr:to>
    <xdr:cxnSp macro="">
      <xdr:nvCxnSpPr>
        <xdr:cNvPr id="243" name="直線コネクタ 242"/>
        <xdr:cNvCxnSpPr/>
      </xdr:nvCxnSpPr>
      <xdr:spPr>
        <a:xfrm flipV="1">
          <a:off x="1130300" y="16329189"/>
          <a:ext cx="889000" cy="2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161886</xdr:rowOff>
    </xdr:from>
    <xdr:to>
      <xdr:col>3</xdr:col>
      <xdr:colOff>3175</xdr:colOff>
      <xdr:row>95</xdr:row>
      <xdr:rowOff>92036</xdr:rowOff>
    </xdr:to>
    <xdr:sp macro="" textlink="">
      <xdr:nvSpPr>
        <xdr:cNvPr id="244" name="フローチャート : 判断 243"/>
        <xdr:cNvSpPr/>
      </xdr:nvSpPr>
      <xdr:spPr>
        <a:xfrm>
          <a:off x="1968500" y="1627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108563</xdr:rowOff>
    </xdr:from>
    <xdr:ext cx="534377" cy="259045"/>
    <xdr:sp macro="" textlink="">
      <xdr:nvSpPr>
        <xdr:cNvPr id="245" name="テキスト ボックス 244"/>
        <xdr:cNvSpPr txBox="1"/>
      </xdr:nvSpPr>
      <xdr:spPr>
        <a:xfrm>
          <a:off x="1752111" y="1605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84,253</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76327</xdr:rowOff>
    </xdr:from>
    <xdr:to>
      <xdr:col>1</xdr:col>
      <xdr:colOff>485775</xdr:colOff>
      <xdr:row>95</xdr:row>
      <xdr:rowOff>6477</xdr:rowOff>
    </xdr:to>
    <xdr:sp macro="" textlink="">
      <xdr:nvSpPr>
        <xdr:cNvPr id="246" name="フローチャート : 判断 245"/>
        <xdr:cNvSpPr/>
      </xdr:nvSpPr>
      <xdr:spPr>
        <a:xfrm>
          <a:off x="10795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23004</xdr:rowOff>
    </xdr:from>
    <xdr:ext cx="534377" cy="259045"/>
    <xdr:sp macro="" textlink="">
      <xdr:nvSpPr>
        <xdr:cNvPr id="247" name="テキスト ボックス 246"/>
        <xdr:cNvSpPr txBox="1"/>
      </xdr:nvSpPr>
      <xdr:spPr>
        <a:xfrm>
          <a:off x="863111" y="1596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90,990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47320</xdr:rowOff>
    </xdr:from>
    <xdr:to>
      <xdr:col>6</xdr:col>
      <xdr:colOff>561975</xdr:colOff>
      <xdr:row>94</xdr:row>
      <xdr:rowOff>148920</xdr:rowOff>
    </xdr:to>
    <xdr:sp macro="" textlink="">
      <xdr:nvSpPr>
        <xdr:cNvPr id="253" name="円/楕円 252"/>
        <xdr:cNvSpPr/>
      </xdr:nvSpPr>
      <xdr:spPr>
        <a:xfrm>
          <a:off x="4584700" y="1616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70197</xdr:rowOff>
    </xdr:from>
    <xdr:ext cx="534377" cy="259045"/>
    <xdr:sp macro="" textlink="">
      <xdr:nvSpPr>
        <xdr:cNvPr id="254" name="扶助費該当値テキスト"/>
        <xdr:cNvSpPr txBox="1"/>
      </xdr:nvSpPr>
      <xdr:spPr>
        <a:xfrm>
          <a:off x="4686300" y="160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93,274</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70269</xdr:rowOff>
    </xdr:from>
    <xdr:to>
      <xdr:col>5</xdr:col>
      <xdr:colOff>409575</xdr:colOff>
      <xdr:row>95</xdr:row>
      <xdr:rowOff>419</xdr:rowOff>
    </xdr:to>
    <xdr:sp macro="" textlink="">
      <xdr:nvSpPr>
        <xdr:cNvPr id="255" name="円/楕円 254"/>
        <xdr:cNvSpPr/>
      </xdr:nvSpPr>
      <xdr:spPr>
        <a:xfrm>
          <a:off x="3746500" y="1618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162996</xdr:rowOff>
    </xdr:from>
    <xdr:ext cx="534377" cy="259045"/>
    <xdr:sp macro="" textlink="">
      <xdr:nvSpPr>
        <xdr:cNvPr id="256" name="テキスト ボックス 255"/>
        <xdr:cNvSpPr txBox="1"/>
      </xdr:nvSpPr>
      <xdr:spPr>
        <a:xfrm>
          <a:off x="3530111" y="1627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91,467</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132029</xdr:rowOff>
    </xdr:from>
    <xdr:to>
      <xdr:col>4</xdr:col>
      <xdr:colOff>206375</xdr:colOff>
      <xdr:row>95</xdr:row>
      <xdr:rowOff>62179</xdr:rowOff>
    </xdr:to>
    <xdr:sp macro="" textlink="">
      <xdr:nvSpPr>
        <xdr:cNvPr id="257" name="円/楕円 256"/>
        <xdr:cNvSpPr/>
      </xdr:nvSpPr>
      <xdr:spPr>
        <a:xfrm>
          <a:off x="2857500" y="162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78706</xdr:rowOff>
    </xdr:from>
    <xdr:ext cx="534377" cy="259045"/>
    <xdr:sp macro="" textlink="">
      <xdr:nvSpPr>
        <xdr:cNvPr id="258" name="テキスト ボックス 257"/>
        <xdr:cNvSpPr txBox="1"/>
      </xdr:nvSpPr>
      <xdr:spPr>
        <a:xfrm>
          <a:off x="2641111" y="1602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86,604</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162089</xdr:rowOff>
    </xdr:from>
    <xdr:to>
      <xdr:col>3</xdr:col>
      <xdr:colOff>3175</xdr:colOff>
      <xdr:row>95</xdr:row>
      <xdr:rowOff>92239</xdr:rowOff>
    </xdr:to>
    <xdr:sp macro="" textlink="">
      <xdr:nvSpPr>
        <xdr:cNvPr id="259" name="円/楕円 258"/>
        <xdr:cNvSpPr/>
      </xdr:nvSpPr>
      <xdr:spPr>
        <a:xfrm>
          <a:off x="1968500" y="1627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83366</xdr:rowOff>
    </xdr:from>
    <xdr:ext cx="534377" cy="259045"/>
    <xdr:sp macro="" textlink="">
      <xdr:nvSpPr>
        <xdr:cNvPr id="260" name="テキスト ボックス 259"/>
        <xdr:cNvSpPr txBox="1"/>
      </xdr:nvSpPr>
      <xdr:spPr>
        <a:xfrm>
          <a:off x="1752111" y="1637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84,237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11291</xdr:rowOff>
    </xdr:from>
    <xdr:to>
      <xdr:col>1</xdr:col>
      <xdr:colOff>485775</xdr:colOff>
      <xdr:row>95</xdr:row>
      <xdr:rowOff>112891</xdr:rowOff>
    </xdr:to>
    <xdr:sp macro="" textlink="">
      <xdr:nvSpPr>
        <xdr:cNvPr id="261" name="円/楕円 260"/>
        <xdr:cNvSpPr/>
      </xdr:nvSpPr>
      <xdr:spPr>
        <a:xfrm>
          <a:off x="1079500" y="1629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104018</xdr:rowOff>
    </xdr:from>
    <xdr:ext cx="534377" cy="259045"/>
    <xdr:sp macro="" textlink="">
      <xdr:nvSpPr>
        <xdr:cNvPr id="262" name="テキスト ボックス 261"/>
        <xdr:cNvSpPr txBox="1"/>
      </xdr:nvSpPr>
      <xdr:spPr>
        <a:xfrm>
          <a:off x="863111" y="1639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82,611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6" name="直線コネクタ 285"/>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7"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88" name="直線コネクタ 287"/>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89"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90" name="直線コネクタ 289"/>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74727</xdr:rowOff>
    </xdr:from>
    <xdr:to>
      <xdr:col>15</xdr:col>
      <xdr:colOff>180975</xdr:colOff>
      <xdr:row>37</xdr:row>
      <xdr:rowOff>107455</xdr:rowOff>
    </xdr:to>
    <xdr:cxnSp macro="">
      <xdr:nvCxnSpPr>
        <xdr:cNvPr id="291" name="直線コネクタ 290"/>
        <xdr:cNvCxnSpPr/>
      </xdr:nvCxnSpPr>
      <xdr:spPr>
        <a:xfrm flipV="1">
          <a:off x="9639300" y="6418377"/>
          <a:ext cx="838200" cy="3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58488</xdr:rowOff>
    </xdr:from>
    <xdr:ext cx="534377" cy="259045"/>
    <xdr:sp macro="" textlink="">
      <xdr:nvSpPr>
        <xdr:cNvPr id="292" name="補助費等平均値テキスト"/>
        <xdr:cNvSpPr txBox="1"/>
      </xdr:nvSpPr>
      <xdr:spPr>
        <a:xfrm>
          <a:off x="10528300" y="605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3" name="フローチャート : 判断 292"/>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81267</xdr:rowOff>
    </xdr:from>
    <xdr:to>
      <xdr:col>14</xdr:col>
      <xdr:colOff>28575</xdr:colOff>
      <xdr:row>37</xdr:row>
      <xdr:rowOff>107455</xdr:rowOff>
    </xdr:to>
    <xdr:cxnSp macro="">
      <xdr:nvCxnSpPr>
        <xdr:cNvPr id="294" name="直線コネクタ 293"/>
        <xdr:cNvCxnSpPr/>
      </xdr:nvCxnSpPr>
      <xdr:spPr>
        <a:xfrm>
          <a:off x="8750300" y="6253467"/>
          <a:ext cx="889000" cy="19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37655</xdr:rowOff>
    </xdr:from>
    <xdr:to>
      <xdr:col>14</xdr:col>
      <xdr:colOff>79375</xdr:colOff>
      <xdr:row>36</xdr:row>
      <xdr:rowOff>139255</xdr:rowOff>
    </xdr:to>
    <xdr:sp macro="" textlink="">
      <xdr:nvSpPr>
        <xdr:cNvPr id="295" name="フローチャート : 判断 294"/>
        <xdr:cNvSpPr/>
      </xdr:nvSpPr>
      <xdr:spPr>
        <a:xfrm>
          <a:off x="9588500" y="62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155782</xdr:rowOff>
    </xdr:from>
    <xdr:ext cx="534377" cy="259045"/>
    <xdr:sp macro="" textlink="">
      <xdr:nvSpPr>
        <xdr:cNvPr id="296" name="テキスト ボックス 295"/>
        <xdr:cNvSpPr txBox="1"/>
      </xdr:nvSpPr>
      <xdr:spPr>
        <a:xfrm>
          <a:off x="9372111" y="598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37,035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81267</xdr:rowOff>
    </xdr:from>
    <xdr:to>
      <xdr:col>12</xdr:col>
      <xdr:colOff>511175</xdr:colOff>
      <xdr:row>38</xdr:row>
      <xdr:rowOff>97371</xdr:rowOff>
    </xdr:to>
    <xdr:cxnSp macro="">
      <xdr:nvCxnSpPr>
        <xdr:cNvPr id="297" name="直線コネクタ 296"/>
        <xdr:cNvCxnSpPr/>
      </xdr:nvCxnSpPr>
      <xdr:spPr>
        <a:xfrm flipV="1">
          <a:off x="7861300" y="6253467"/>
          <a:ext cx="889000" cy="35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66637</xdr:rowOff>
    </xdr:from>
    <xdr:to>
      <xdr:col>12</xdr:col>
      <xdr:colOff>561975</xdr:colOff>
      <xdr:row>34</xdr:row>
      <xdr:rowOff>168237</xdr:rowOff>
    </xdr:to>
    <xdr:sp macro="" textlink="">
      <xdr:nvSpPr>
        <xdr:cNvPr id="298" name="フローチャート : 判断 297"/>
        <xdr:cNvSpPr/>
      </xdr:nvSpPr>
      <xdr:spPr>
        <a:xfrm>
          <a:off x="8699500" y="589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13314</xdr:rowOff>
    </xdr:from>
    <xdr:ext cx="534377" cy="259045"/>
    <xdr:sp macro="" textlink="">
      <xdr:nvSpPr>
        <xdr:cNvPr id="299" name="テキスト ボックス 298"/>
        <xdr:cNvSpPr txBox="1"/>
      </xdr:nvSpPr>
      <xdr:spPr>
        <a:xfrm>
          <a:off x="8483111" y="567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97371</xdr:rowOff>
    </xdr:from>
    <xdr:to>
      <xdr:col>11</xdr:col>
      <xdr:colOff>307975</xdr:colOff>
      <xdr:row>38</xdr:row>
      <xdr:rowOff>110820</xdr:rowOff>
    </xdr:to>
    <xdr:cxnSp macro="">
      <xdr:nvCxnSpPr>
        <xdr:cNvPr id="300" name="直線コネクタ 299"/>
        <xdr:cNvCxnSpPr/>
      </xdr:nvCxnSpPr>
      <xdr:spPr>
        <a:xfrm flipV="1">
          <a:off x="6972300" y="6612471"/>
          <a:ext cx="8890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63589</xdr:rowOff>
    </xdr:from>
    <xdr:to>
      <xdr:col>11</xdr:col>
      <xdr:colOff>358775</xdr:colOff>
      <xdr:row>35</xdr:row>
      <xdr:rowOff>165189</xdr:rowOff>
    </xdr:to>
    <xdr:sp macro="" textlink="">
      <xdr:nvSpPr>
        <xdr:cNvPr id="301" name="フローチャート : 判断 300"/>
        <xdr:cNvSpPr/>
      </xdr:nvSpPr>
      <xdr:spPr>
        <a:xfrm>
          <a:off x="7810500" y="606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10266</xdr:rowOff>
    </xdr:from>
    <xdr:ext cx="534377" cy="259045"/>
    <xdr:sp macro="" textlink="">
      <xdr:nvSpPr>
        <xdr:cNvPr id="302" name="テキスト ボックス 301"/>
        <xdr:cNvSpPr txBox="1"/>
      </xdr:nvSpPr>
      <xdr:spPr>
        <a:xfrm>
          <a:off x="7594111" y="583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48,493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166700</xdr:rowOff>
    </xdr:from>
    <xdr:to>
      <xdr:col>10</xdr:col>
      <xdr:colOff>155575</xdr:colOff>
      <xdr:row>36</xdr:row>
      <xdr:rowOff>96850</xdr:rowOff>
    </xdr:to>
    <xdr:sp macro="" textlink="">
      <xdr:nvSpPr>
        <xdr:cNvPr id="303" name="フローチャート : 判断 302"/>
        <xdr:cNvSpPr/>
      </xdr:nvSpPr>
      <xdr:spPr>
        <a:xfrm>
          <a:off x="6921500" y="61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113377</xdr:rowOff>
    </xdr:from>
    <xdr:ext cx="534377" cy="259045"/>
    <xdr:sp macro="" textlink="">
      <xdr:nvSpPr>
        <xdr:cNvPr id="304" name="テキスト ボックス 303"/>
        <xdr:cNvSpPr txBox="1"/>
      </xdr:nvSpPr>
      <xdr:spPr>
        <a:xfrm>
          <a:off x="6705111" y="594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23927</xdr:rowOff>
    </xdr:from>
    <xdr:to>
      <xdr:col>15</xdr:col>
      <xdr:colOff>231775</xdr:colOff>
      <xdr:row>37</xdr:row>
      <xdr:rowOff>125527</xdr:rowOff>
    </xdr:to>
    <xdr:sp macro="" textlink="">
      <xdr:nvSpPr>
        <xdr:cNvPr id="310" name="円/楕円 309"/>
        <xdr:cNvSpPr/>
      </xdr:nvSpPr>
      <xdr:spPr>
        <a:xfrm>
          <a:off x="10426700" y="636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2354</xdr:rowOff>
    </xdr:from>
    <xdr:ext cx="534377" cy="259045"/>
    <xdr:sp macro="" textlink="">
      <xdr:nvSpPr>
        <xdr:cNvPr id="311" name="補助費等該当値テキスト"/>
        <xdr:cNvSpPr txBox="1"/>
      </xdr:nvSpPr>
      <xdr:spPr>
        <a:xfrm>
          <a:off x="10528300" y="634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24,616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56655</xdr:rowOff>
    </xdr:from>
    <xdr:to>
      <xdr:col>14</xdr:col>
      <xdr:colOff>79375</xdr:colOff>
      <xdr:row>37</xdr:row>
      <xdr:rowOff>158255</xdr:rowOff>
    </xdr:to>
    <xdr:sp macro="" textlink="">
      <xdr:nvSpPr>
        <xdr:cNvPr id="312" name="円/楕円 311"/>
        <xdr:cNvSpPr/>
      </xdr:nvSpPr>
      <xdr:spPr>
        <a:xfrm>
          <a:off x="9588500" y="640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149382</xdr:rowOff>
    </xdr:from>
    <xdr:ext cx="534377" cy="259045"/>
    <xdr:sp macro="" textlink="">
      <xdr:nvSpPr>
        <xdr:cNvPr id="313" name="テキスト ボックス 312"/>
        <xdr:cNvSpPr txBox="1"/>
      </xdr:nvSpPr>
      <xdr:spPr>
        <a:xfrm>
          <a:off x="9372111" y="64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22,039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30467</xdr:rowOff>
    </xdr:from>
    <xdr:to>
      <xdr:col>12</xdr:col>
      <xdr:colOff>561975</xdr:colOff>
      <xdr:row>36</xdr:row>
      <xdr:rowOff>132067</xdr:rowOff>
    </xdr:to>
    <xdr:sp macro="" textlink="">
      <xdr:nvSpPr>
        <xdr:cNvPr id="314" name="円/楕円 313"/>
        <xdr:cNvSpPr/>
      </xdr:nvSpPr>
      <xdr:spPr>
        <a:xfrm>
          <a:off x="8699500" y="620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123194</xdr:rowOff>
    </xdr:from>
    <xdr:ext cx="534377" cy="259045"/>
    <xdr:sp macro="" textlink="">
      <xdr:nvSpPr>
        <xdr:cNvPr id="315" name="テキスト ボックス 314"/>
        <xdr:cNvSpPr txBox="1"/>
      </xdr:nvSpPr>
      <xdr:spPr>
        <a:xfrm>
          <a:off x="8483111" y="629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37,601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46571</xdr:rowOff>
    </xdr:from>
    <xdr:to>
      <xdr:col>11</xdr:col>
      <xdr:colOff>358775</xdr:colOff>
      <xdr:row>38</xdr:row>
      <xdr:rowOff>148171</xdr:rowOff>
    </xdr:to>
    <xdr:sp macro="" textlink="">
      <xdr:nvSpPr>
        <xdr:cNvPr id="316" name="円/楕円 315"/>
        <xdr:cNvSpPr/>
      </xdr:nvSpPr>
      <xdr:spPr>
        <a:xfrm>
          <a:off x="7810500" y="656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139298</xdr:rowOff>
    </xdr:from>
    <xdr:ext cx="469744" cy="259045"/>
    <xdr:sp macro="" textlink="">
      <xdr:nvSpPr>
        <xdr:cNvPr id="317" name="テキスト ボックス 316"/>
        <xdr:cNvSpPr txBox="1"/>
      </xdr:nvSpPr>
      <xdr:spPr>
        <a:xfrm>
          <a:off x="7626427" y="665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60020</xdr:rowOff>
    </xdr:from>
    <xdr:to>
      <xdr:col>10</xdr:col>
      <xdr:colOff>155575</xdr:colOff>
      <xdr:row>38</xdr:row>
      <xdr:rowOff>161620</xdr:rowOff>
    </xdr:to>
    <xdr:sp macro="" textlink="">
      <xdr:nvSpPr>
        <xdr:cNvPr id="318" name="円/楕円 317"/>
        <xdr:cNvSpPr/>
      </xdr:nvSpPr>
      <xdr:spPr>
        <a:xfrm>
          <a:off x="6921500" y="65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152747</xdr:rowOff>
    </xdr:from>
    <xdr:ext cx="469744" cy="259045"/>
    <xdr:sp macro="" textlink="">
      <xdr:nvSpPr>
        <xdr:cNvPr id="319" name="テキスト ボックス 318"/>
        <xdr:cNvSpPr txBox="1"/>
      </xdr:nvSpPr>
      <xdr:spPr>
        <a:xfrm>
          <a:off x="6737427" y="666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3" name="直線コネクタ 342"/>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4"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5" name="直線コネクタ 344"/>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6"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7" name="直線コネクタ 346"/>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108576</xdr:rowOff>
    </xdr:from>
    <xdr:to>
      <xdr:col>15</xdr:col>
      <xdr:colOff>180975</xdr:colOff>
      <xdr:row>58</xdr:row>
      <xdr:rowOff>161101</xdr:rowOff>
    </xdr:to>
    <xdr:cxnSp macro="">
      <xdr:nvCxnSpPr>
        <xdr:cNvPr id="348" name="直線コネクタ 347"/>
        <xdr:cNvCxnSpPr/>
      </xdr:nvCxnSpPr>
      <xdr:spPr>
        <a:xfrm flipV="1">
          <a:off x="9639300" y="10052676"/>
          <a:ext cx="838200" cy="5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7848</xdr:rowOff>
    </xdr:from>
    <xdr:ext cx="534377" cy="259045"/>
    <xdr:sp macro="" textlink="">
      <xdr:nvSpPr>
        <xdr:cNvPr id="349" name="普通建設事業費平均値テキスト"/>
        <xdr:cNvSpPr txBox="1"/>
      </xdr:nvSpPr>
      <xdr:spPr>
        <a:xfrm>
          <a:off x="10528300" y="978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50" name="フローチャート : 判断 349"/>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133680</xdr:rowOff>
    </xdr:from>
    <xdr:to>
      <xdr:col>14</xdr:col>
      <xdr:colOff>28575</xdr:colOff>
      <xdr:row>58</xdr:row>
      <xdr:rowOff>161101</xdr:rowOff>
    </xdr:to>
    <xdr:cxnSp macro="">
      <xdr:nvCxnSpPr>
        <xdr:cNvPr id="351" name="直線コネクタ 350"/>
        <xdr:cNvCxnSpPr/>
      </xdr:nvCxnSpPr>
      <xdr:spPr>
        <a:xfrm>
          <a:off x="8750300" y="10077780"/>
          <a:ext cx="889000" cy="2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131206</xdr:rowOff>
    </xdr:from>
    <xdr:to>
      <xdr:col>14</xdr:col>
      <xdr:colOff>79375</xdr:colOff>
      <xdr:row>58</xdr:row>
      <xdr:rowOff>61356</xdr:rowOff>
    </xdr:to>
    <xdr:sp macro="" textlink="">
      <xdr:nvSpPr>
        <xdr:cNvPr id="352" name="フローチャート : 判断 351"/>
        <xdr:cNvSpPr/>
      </xdr:nvSpPr>
      <xdr:spPr>
        <a:xfrm>
          <a:off x="9588500" y="990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77883</xdr:rowOff>
    </xdr:from>
    <xdr:ext cx="534377" cy="259045"/>
    <xdr:sp macro="" textlink="">
      <xdr:nvSpPr>
        <xdr:cNvPr id="353" name="テキスト ボックス 352"/>
        <xdr:cNvSpPr txBox="1"/>
      </xdr:nvSpPr>
      <xdr:spPr>
        <a:xfrm>
          <a:off x="9372111" y="967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53,896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117656</xdr:rowOff>
    </xdr:from>
    <xdr:to>
      <xdr:col>12</xdr:col>
      <xdr:colOff>511175</xdr:colOff>
      <xdr:row>58</xdr:row>
      <xdr:rowOff>133680</xdr:rowOff>
    </xdr:to>
    <xdr:cxnSp macro="">
      <xdr:nvCxnSpPr>
        <xdr:cNvPr id="354" name="直線コネクタ 353"/>
        <xdr:cNvCxnSpPr/>
      </xdr:nvCxnSpPr>
      <xdr:spPr>
        <a:xfrm>
          <a:off x="7861300" y="10061756"/>
          <a:ext cx="889000" cy="1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99354</xdr:rowOff>
    </xdr:from>
    <xdr:to>
      <xdr:col>12</xdr:col>
      <xdr:colOff>561975</xdr:colOff>
      <xdr:row>58</xdr:row>
      <xdr:rowOff>29504</xdr:rowOff>
    </xdr:to>
    <xdr:sp macro="" textlink="">
      <xdr:nvSpPr>
        <xdr:cNvPr id="355" name="フローチャート : 判断 354"/>
        <xdr:cNvSpPr/>
      </xdr:nvSpPr>
      <xdr:spPr>
        <a:xfrm>
          <a:off x="8699500" y="987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46031</xdr:rowOff>
    </xdr:from>
    <xdr:ext cx="534377" cy="259045"/>
    <xdr:sp macro="" textlink="">
      <xdr:nvSpPr>
        <xdr:cNvPr id="356" name="テキスト ボックス 355"/>
        <xdr:cNvSpPr txBox="1"/>
      </xdr:nvSpPr>
      <xdr:spPr>
        <a:xfrm>
          <a:off x="8483111" y="964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117656</xdr:rowOff>
    </xdr:from>
    <xdr:to>
      <xdr:col>11</xdr:col>
      <xdr:colOff>307975</xdr:colOff>
      <xdr:row>58</xdr:row>
      <xdr:rowOff>135182</xdr:rowOff>
    </xdr:to>
    <xdr:cxnSp macro="">
      <xdr:nvCxnSpPr>
        <xdr:cNvPr id="357" name="直線コネクタ 356"/>
        <xdr:cNvCxnSpPr/>
      </xdr:nvCxnSpPr>
      <xdr:spPr>
        <a:xfrm flipV="1">
          <a:off x="6972300" y="10061756"/>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26431</xdr:rowOff>
    </xdr:from>
    <xdr:to>
      <xdr:col>11</xdr:col>
      <xdr:colOff>358775</xdr:colOff>
      <xdr:row>58</xdr:row>
      <xdr:rowOff>128031</xdr:rowOff>
    </xdr:to>
    <xdr:sp macro="" textlink="">
      <xdr:nvSpPr>
        <xdr:cNvPr id="358" name="フローチャート : 判断 357"/>
        <xdr:cNvSpPr/>
      </xdr:nvSpPr>
      <xdr:spPr>
        <a:xfrm>
          <a:off x="7810500" y="997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144558</xdr:rowOff>
    </xdr:from>
    <xdr:ext cx="534377" cy="259045"/>
    <xdr:sp macro="" textlink="">
      <xdr:nvSpPr>
        <xdr:cNvPr id="359" name="テキスト ボックス 358"/>
        <xdr:cNvSpPr txBox="1"/>
      </xdr:nvSpPr>
      <xdr:spPr>
        <a:xfrm>
          <a:off x="7594111" y="974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36,396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37983</xdr:rowOff>
    </xdr:from>
    <xdr:to>
      <xdr:col>10</xdr:col>
      <xdr:colOff>155575</xdr:colOff>
      <xdr:row>58</xdr:row>
      <xdr:rowOff>139583</xdr:rowOff>
    </xdr:to>
    <xdr:sp macro="" textlink="">
      <xdr:nvSpPr>
        <xdr:cNvPr id="360" name="フローチャート : 判断 359"/>
        <xdr:cNvSpPr/>
      </xdr:nvSpPr>
      <xdr:spPr>
        <a:xfrm>
          <a:off x="6921500" y="998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156110</xdr:rowOff>
    </xdr:from>
    <xdr:ext cx="534377" cy="259045"/>
    <xdr:sp macro="" textlink="">
      <xdr:nvSpPr>
        <xdr:cNvPr id="361" name="テキスト ボックス 360"/>
        <xdr:cNvSpPr txBox="1"/>
      </xdr:nvSpPr>
      <xdr:spPr>
        <a:xfrm>
          <a:off x="6705111" y="975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33,364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57776</xdr:rowOff>
    </xdr:from>
    <xdr:to>
      <xdr:col>15</xdr:col>
      <xdr:colOff>231775</xdr:colOff>
      <xdr:row>58</xdr:row>
      <xdr:rowOff>159376</xdr:rowOff>
    </xdr:to>
    <xdr:sp macro="" textlink="">
      <xdr:nvSpPr>
        <xdr:cNvPr id="367" name="円/楕円 366"/>
        <xdr:cNvSpPr/>
      </xdr:nvSpPr>
      <xdr:spPr>
        <a:xfrm>
          <a:off x="10426700" y="1000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144153</xdr:rowOff>
    </xdr:from>
    <xdr:ext cx="534377" cy="259045"/>
    <xdr:sp macro="" textlink="">
      <xdr:nvSpPr>
        <xdr:cNvPr id="368" name="普通建設事業費該当値テキスト"/>
        <xdr:cNvSpPr txBox="1"/>
      </xdr:nvSpPr>
      <xdr:spPr>
        <a:xfrm>
          <a:off x="10528300" y="991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28,169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110301</xdr:rowOff>
    </xdr:from>
    <xdr:to>
      <xdr:col>14</xdr:col>
      <xdr:colOff>79375</xdr:colOff>
      <xdr:row>59</xdr:row>
      <xdr:rowOff>40451</xdr:rowOff>
    </xdr:to>
    <xdr:sp macro="" textlink="">
      <xdr:nvSpPr>
        <xdr:cNvPr id="369" name="円/楕円 368"/>
        <xdr:cNvSpPr/>
      </xdr:nvSpPr>
      <xdr:spPr>
        <a:xfrm>
          <a:off x="9588500" y="1005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31578</xdr:rowOff>
    </xdr:from>
    <xdr:ext cx="534377" cy="259045"/>
    <xdr:sp macro="" textlink="">
      <xdr:nvSpPr>
        <xdr:cNvPr id="370" name="テキスト ボックス 369"/>
        <xdr:cNvSpPr txBox="1"/>
      </xdr:nvSpPr>
      <xdr:spPr>
        <a:xfrm>
          <a:off x="9372111" y="1014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82880</xdr:rowOff>
    </xdr:from>
    <xdr:to>
      <xdr:col>12</xdr:col>
      <xdr:colOff>561975</xdr:colOff>
      <xdr:row>59</xdr:row>
      <xdr:rowOff>13030</xdr:rowOff>
    </xdr:to>
    <xdr:sp macro="" textlink="">
      <xdr:nvSpPr>
        <xdr:cNvPr id="371" name="円/楕円 370"/>
        <xdr:cNvSpPr/>
      </xdr:nvSpPr>
      <xdr:spPr>
        <a:xfrm>
          <a:off x="8699500" y="100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4157</xdr:rowOff>
    </xdr:from>
    <xdr:ext cx="534377" cy="259045"/>
    <xdr:sp macro="" textlink="">
      <xdr:nvSpPr>
        <xdr:cNvPr id="372" name="テキスト ボックス 371"/>
        <xdr:cNvSpPr txBox="1"/>
      </xdr:nvSpPr>
      <xdr:spPr>
        <a:xfrm>
          <a:off x="8483111" y="1011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21,580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66856</xdr:rowOff>
    </xdr:from>
    <xdr:to>
      <xdr:col>11</xdr:col>
      <xdr:colOff>358775</xdr:colOff>
      <xdr:row>58</xdr:row>
      <xdr:rowOff>168456</xdr:rowOff>
    </xdr:to>
    <xdr:sp macro="" textlink="">
      <xdr:nvSpPr>
        <xdr:cNvPr id="373" name="円/楕円 372"/>
        <xdr:cNvSpPr/>
      </xdr:nvSpPr>
      <xdr:spPr>
        <a:xfrm>
          <a:off x="7810500" y="1001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159583</xdr:rowOff>
    </xdr:from>
    <xdr:ext cx="534377" cy="259045"/>
    <xdr:sp macro="" textlink="">
      <xdr:nvSpPr>
        <xdr:cNvPr id="374" name="テキスト ボックス 373"/>
        <xdr:cNvSpPr txBox="1"/>
      </xdr:nvSpPr>
      <xdr:spPr>
        <a:xfrm>
          <a:off x="7594111" y="1010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25,786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84382</xdr:rowOff>
    </xdr:from>
    <xdr:to>
      <xdr:col>10</xdr:col>
      <xdr:colOff>155575</xdr:colOff>
      <xdr:row>59</xdr:row>
      <xdr:rowOff>14532</xdr:rowOff>
    </xdr:to>
    <xdr:sp macro="" textlink="">
      <xdr:nvSpPr>
        <xdr:cNvPr id="375" name="円/楕円 374"/>
        <xdr:cNvSpPr/>
      </xdr:nvSpPr>
      <xdr:spPr>
        <a:xfrm>
          <a:off x="6921500" y="1002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5659</xdr:rowOff>
    </xdr:from>
    <xdr:ext cx="534377" cy="259045"/>
    <xdr:sp macro="" textlink="">
      <xdr:nvSpPr>
        <xdr:cNvPr id="376" name="テキスト ボックス 375"/>
        <xdr:cNvSpPr txBox="1"/>
      </xdr:nvSpPr>
      <xdr:spPr>
        <a:xfrm>
          <a:off x="6705111" y="1012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21,186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6" name="直線コネクタ 395"/>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7"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8" name="直線コネクタ 397"/>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399"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400" name="直線コネクタ 399"/>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141072</xdr:rowOff>
    </xdr:from>
    <xdr:to>
      <xdr:col>15</xdr:col>
      <xdr:colOff>180975</xdr:colOff>
      <xdr:row>78</xdr:row>
      <xdr:rowOff>4511</xdr:rowOff>
    </xdr:to>
    <xdr:cxnSp macro="">
      <xdr:nvCxnSpPr>
        <xdr:cNvPr id="401" name="直線コネクタ 400"/>
        <xdr:cNvCxnSpPr/>
      </xdr:nvCxnSpPr>
      <xdr:spPr>
        <a:xfrm flipV="1">
          <a:off x="9639300" y="13342722"/>
          <a:ext cx="838200" cy="3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56559</xdr:rowOff>
    </xdr:from>
    <xdr:ext cx="534377" cy="259045"/>
    <xdr:sp macro="" textlink="">
      <xdr:nvSpPr>
        <xdr:cNvPr id="402" name="普通建設事業費 （ うち新規整備　）平均値テキスト"/>
        <xdr:cNvSpPr txBox="1"/>
      </xdr:nvSpPr>
      <xdr:spPr>
        <a:xfrm>
          <a:off x="10528300" y="13086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3" name="フローチャート : 判断 402"/>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36128</xdr:rowOff>
    </xdr:from>
    <xdr:to>
      <xdr:col>14</xdr:col>
      <xdr:colOff>79375</xdr:colOff>
      <xdr:row>77</xdr:row>
      <xdr:rowOff>137728</xdr:rowOff>
    </xdr:to>
    <xdr:sp macro="" textlink="">
      <xdr:nvSpPr>
        <xdr:cNvPr id="404" name="フローチャート : 判断 403"/>
        <xdr:cNvSpPr/>
      </xdr:nvSpPr>
      <xdr:spPr>
        <a:xfrm>
          <a:off x="9588500" y="132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154255</xdr:rowOff>
    </xdr:from>
    <xdr:ext cx="534377" cy="259045"/>
    <xdr:sp macro="" textlink="">
      <xdr:nvSpPr>
        <xdr:cNvPr id="405" name="テキスト ボックス 404"/>
        <xdr:cNvSpPr txBox="1"/>
      </xdr:nvSpPr>
      <xdr:spPr>
        <a:xfrm>
          <a:off x="9372111" y="1301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90272</xdr:rowOff>
    </xdr:from>
    <xdr:to>
      <xdr:col>15</xdr:col>
      <xdr:colOff>231775</xdr:colOff>
      <xdr:row>78</xdr:row>
      <xdr:rowOff>20422</xdr:rowOff>
    </xdr:to>
    <xdr:sp macro="" textlink="">
      <xdr:nvSpPr>
        <xdr:cNvPr id="411" name="円/楕円 410"/>
        <xdr:cNvSpPr/>
      </xdr:nvSpPr>
      <xdr:spPr>
        <a:xfrm>
          <a:off x="10426700" y="1329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12109</xdr:rowOff>
    </xdr:from>
    <xdr:ext cx="469744" cy="259045"/>
    <xdr:sp macro="" textlink="">
      <xdr:nvSpPr>
        <xdr:cNvPr id="412" name="普通建設事業費 （ うち新規整備　）該当値テキスト"/>
        <xdr:cNvSpPr txBox="1"/>
      </xdr:nvSpPr>
      <xdr:spPr>
        <a:xfrm>
          <a:off x="10528300" y="1321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9,760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125161</xdr:rowOff>
    </xdr:from>
    <xdr:to>
      <xdr:col>14</xdr:col>
      <xdr:colOff>79375</xdr:colOff>
      <xdr:row>78</xdr:row>
      <xdr:rowOff>55311</xdr:rowOff>
    </xdr:to>
    <xdr:sp macro="" textlink="">
      <xdr:nvSpPr>
        <xdr:cNvPr id="413" name="円/楕円 412"/>
        <xdr:cNvSpPr/>
      </xdr:nvSpPr>
      <xdr:spPr>
        <a:xfrm>
          <a:off x="9588500" y="1332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46438</xdr:rowOff>
    </xdr:from>
    <xdr:ext cx="469744" cy="259045"/>
    <xdr:sp macro="" textlink="">
      <xdr:nvSpPr>
        <xdr:cNvPr id="414" name="テキスト ボックス 413"/>
        <xdr:cNvSpPr txBox="1"/>
      </xdr:nvSpPr>
      <xdr:spPr>
        <a:xfrm>
          <a:off x="9404427" y="1341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40" name="直線コネクタ 439"/>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41"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2" name="直線コネクタ 441"/>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3"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4" name="直線コネクタ 443"/>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80721</xdr:rowOff>
    </xdr:from>
    <xdr:to>
      <xdr:col>15</xdr:col>
      <xdr:colOff>180975</xdr:colOff>
      <xdr:row>97</xdr:row>
      <xdr:rowOff>153350</xdr:rowOff>
    </xdr:to>
    <xdr:cxnSp macro="">
      <xdr:nvCxnSpPr>
        <xdr:cNvPr id="445" name="直線コネクタ 444"/>
        <xdr:cNvCxnSpPr/>
      </xdr:nvCxnSpPr>
      <xdr:spPr>
        <a:xfrm flipV="1">
          <a:off x="9639300" y="16711371"/>
          <a:ext cx="838200" cy="7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11127</xdr:rowOff>
    </xdr:from>
    <xdr:ext cx="534377" cy="259045"/>
    <xdr:sp macro="" textlink="">
      <xdr:nvSpPr>
        <xdr:cNvPr id="446" name="普通建設事業費 （ うち更新整備　）平均値テキスト"/>
        <xdr:cNvSpPr txBox="1"/>
      </xdr:nvSpPr>
      <xdr:spPr>
        <a:xfrm>
          <a:off x="10528300" y="16298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7" name="フローチャート : 判断 446"/>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125771</xdr:rowOff>
    </xdr:from>
    <xdr:to>
      <xdr:col>14</xdr:col>
      <xdr:colOff>79375</xdr:colOff>
      <xdr:row>95</xdr:row>
      <xdr:rowOff>55921</xdr:rowOff>
    </xdr:to>
    <xdr:sp macro="" textlink="">
      <xdr:nvSpPr>
        <xdr:cNvPr id="448" name="フローチャート : 判断 447"/>
        <xdr:cNvSpPr/>
      </xdr:nvSpPr>
      <xdr:spPr>
        <a:xfrm>
          <a:off x="9588500" y="1624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72448</xdr:rowOff>
    </xdr:from>
    <xdr:ext cx="534377" cy="259045"/>
    <xdr:sp macro="" textlink="">
      <xdr:nvSpPr>
        <xdr:cNvPr id="449" name="テキスト ボックス 448"/>
        <xdr:cNvSpPr txBox="1"/>
      </xdr:nvSpPr>
      <xdr:spPr>
        <a:xfrm>
          <a:off x="9372111" y="1601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23,871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29921</xdr:rowOff>
    </xdr:from>
    <xdr:to>
      <xdr:col>15</xdr:col>
      <xdr:colOff>231775</xdr:colOff>
      <xdr:row>97</xdr:row>
      <xdr:rowOff>131521</xdr:rowOff>
    </xdr:to>
    <xdr:sp macro="" textlink="">
      <xdr:nvSpPr>
        <xdr:cNvPr id="455" name="円/楕円 454"/>
        <xdr:cNvSpPr/>
      </xdr:nvSpPr>
      <xdr:spPr>
        <a:xfrm>
          <a:off x="10426700" y="1666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8348</xdr:rowOff>
    </xdr:from>
    <xdr:ext cx="534377" cy="259045"/>
    <xdr:sp macro="" textlink="">
      <xdr:nvSpPr>
        <xdr:cNvPr id="456" name="普通建設事業費 （ うち更新整備　）該当値テキスト"/>
        <xdr:cNvSpPr txBox="1"/>
      </xdr:nvSpPr>
      <xdr:spPr>
        <a:xfrm>
          <a:off x="10528300" y="1663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11,056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102550</xdr:rowOff>
    </xdr:from>
    <xdr:to>
      <xdr:col>14</xdr:col>
      <xdr:colOff>79375</xdr:colOff>
      <xdr:row>98</xdr:row>
      <xdr:rowOff>32700</xdr:rowOff>
    </xdr:to>
    <xdr:sp macro="" textlink="">
      <xdr:nvSpPr>
        <xdr:cNvPr id="457" name="円/楕円 456"/>
        <xdr:cNvSpPr/>
      </xdr:nvSpPr>
      <xdr:spPr>
        <a:xfrm>
          <a:off x="9588500" y="1673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23827</xdr:rowOff>
    </xdr:from>
    <xdr:ext cx="469744" cy="259045"/>
    <xdr:sp macro="" textlink="">
      <xdr:nvSpPr>
        <xdr:cNvPr id="458" name="テキスト ボックス 457"/>
        <xdr:cNvSpPr txBox="1"/>
      </xdr:nvSpPr>
      <xdr:spPr>
        <a:xfrm>
          <a:off x="9404427" y="1682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2" name="テキスト ボックス 47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4" name="テキスト ボックス 47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6" name="テキスト ボックス 47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8" name="テキスト ボックス 47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142494</xdr:rowOff>
    </xdr:from>
    <xdr:to>
      <xdr:col>23</xdr:col>
      <xdr:colOff>516889</xdr:colOff>
      <xdr:row>39</xdr:row>
      <xdr:rowOff>44450</xdr:rowOff>
    </xdr:to>
    <xdr:cxnSp macro="">
      <xdr:nvCxnSpPr>
        <xdr:cNvPr id="482" name="直線コネクタ 481"/>
        <xdr:cNvCxnSpPr/>
      </xdr:nvCxnSpPr>
      <xdr:spPr>
        <a:xfrm flipV="1">
          <a:off x="16317595" y="5285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4" name="直線コネクタ 48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89171</xdr:rowOff>
    </xdr:from>
    <xdr:ext cx="534377" cy="259045"/>
    <xdr:sp macro="" textlink="">
      <xdr:nvSpPr>
        <xdr:cNvPr id="485" name="災害復旧事業費最大値テキスト"/>
        <xdr:cNvSpPr txBox="1"/>
      </xdr:nvSpPr>
      <xdr:spPr>
        <a:xfrm>
          <a:off x="16370300" y="50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30</xdr:row>
      <xdr:rowOff>142494</xdr:rowOff>
    </xdr:from>
    <xdr:to>
      <xdr:col>23</xdr:col>
      <xdr:colOff>606425</xdr:colOff>
      <xdr:row>30</xdr:row>
      <xdr:rowOff>142494</xdr:rowOff>
    </xdr:to>
    <xdr:cxnSp macro="">
      <xdr:nvCxnSpPr>
        <xdr:cNvPr id="486" name="直線コネクタ 485"/>
        <xdr:cNvCxnSpPr/>
      </xdr:nvCxnSpPr>
      <xdr:spPr>
        <a:xfrm>
          <a:off x="16230600" y="5285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127127</xdr:rowOff>
    </xdr:from>
    <xdr:to>
      <xdr:col>23</xdr:col>
      <xdr:colOff>517525</xdr:colOff>
      <xdr:row>38</xdr:row>
      <xdr:rowOff>129413</xdr:rowOff>
    </xdr:to>
    <xdr:cxnSp macro="">
      <xdr:nvCxnSpPr>
        <xdr:cNvPr id="487" name="直線コネクタ 486"/>
        <xdr:cNvCxnSpPr/>
      </xdr:nvCxnSpPr>
      <xdr:spPr>
        <a:xfrm>
          <a:off x="15481300" y="6642227"/>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88282</xdr:rowOff>
    </xdr:from>
    <xdr:ext cx="378565" cy="259045"/>
    <xdr:sp macro="" textlink="">
      <xdr:nvSpPr>
        <xdr:cNvPr id="488" name="災害復旧事業費平均値テキスト"/>
        <xdr:cNvSpPr txBox="1"/>
      </xdr:nvSpPr>
      <xdr:spPr>
        <a:xfrm>
          <a:off x="16370300" y="6603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109855</xdr:rowOff>
    </xdr:from>
    <xdr:to>
      <xdr:col>23</xdr:col>
      <xdr:colOff>568325</xdr:colOff>
      <xdr:row>39</xdr:row>
      <xdr:rowOff>40005</xdr:rowOff>
    </xdr:to>
    <xdr:sp macro="" textlink="">
      <xdr:nvSpPr>
        <xdr:cNvPr id="489" name="フローチャート : 判断 488"/>
        <xdr:cNvSpPr/>
      </xdr:nvSpPr>
      <xdr:spPr>
        <a:xfrm>
          <a:off x="16268700" y="662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127127</xdr:rowOff>
    </xdr:from>
    <xdr:to>
      <xdr:col>22</xdr:col>
      <xdr:colOff>365125</xdr:colOff>
      <xdr:row>38</xdr:row>
      <xdr:rowOff>169799</xdr:rowOff>
    </xdr:to>
    <xdr:cxnSp macro="">
      <xdr:nvCxnSpPr>
        <xdr:cNvPr id="490" name="直線コネクタ 489"/>
        <xdr:cNvCxnSpPr/>
      </xdr:nvCxnSpPr>
      <xdr:spPr>
        <a:xfrm flipV="1">
          <a:off x="14592300" y="6642227"/>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35560</xdr:rowOff>
    </xdr:from>
    <xdr:to>
      <xdr:col>22</xdr:col>
      <xdr:colOff>415925</xdr:colOff>
      <xdr:row>38</xdr:row>
      <xdr:rowOff>137160</xdr:rowOff>
    </xdr:to>
    <xdr:sp macro="" textlink="">
      <xdr:nvSpPr>
        <xdr:cNvPr id="491" name="フローチャート : 判断 490"/>
        <xdr:cNvSpPr/>
      </xdr:nvSpPr>
      <xdr:spPr>
        <a:xfrm>
          <a:off x="15430500" y="655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153687</xdr:rowOff>
    </xdr:from>
    <xdr:ext cx="469744" cy="259045"/>
    <xdr:sp macro="" textlink="">
      <xdr:nvSpPr>
        <xdr:cNvPr id="492" name="テキスト ボックス 491"/>
        <xdr:cNvSpPr txBox="1"/>
      </xdr:nvSpPr>
      <xdr:spPr>
        <a:xfrm>
          <a:off x="15246427" y="632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169799</xdr:rowOff>
    </xdr:from>
    <xdr:to>
      <xdr:col>21</xdr:col>
      <xdr:colOff>161925</xdr:colOff>
      <xdr:row>39</xdr:row>
      <xdr:rowOff>5207</xdr:rowOff>
    </xdr:to>
    <xdr:cxnSp macro="">
      <xdr:nvCxnSpPr>
        <xdr:cNvPr id="493" name="直線コネクタ 492"/>
        <xdr:cNvCxnSpPr/>
      </xdr:nvCxnSpPr>
      <xdr:spPr>
        <a:xfrm flipV="1">
          <a:off x="13703300" y="668489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156210</xdr:rowOff>
    </xdr:from>
    <xdr:to>
      <xdr:col>21</xdr:col>
      <xdr:colOff>212725</xdr:colOff>
      <xdr:row>37</xdr:row>
      <xdr:rowOff>86360</xdr:rowOff>
    </xdr:to>
    <xdr:sp macro="" textlink="">
      <xdr:nvSpPr>
        <xdr:cNvPr id="494" name="フローチャート : 判断 493"/>
        <xdr:cNvSpPr/>
      </xdr:nvSpPr>
      <xdr:spPr>
        <a:xfrm>
          <a:off x="14541500" y="632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102887</xdr:rowOff>
    </xdr:from>
    <xdr:ext cx="469744" cy="259045"/>
    <xdr:sp macro="" textlink="">
      <xdr:nvSpPr>
        <xdr:cNvPr id="495" name="テキスト ボックス 494"/>
        <xdr:cNvSpPr txBox="1"/>
      </xdr:nvSpPr>
      <xdr:spPr>
        <a:xfrm>
          <a:off x="14357427" y="610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155702</xdr:rowOff>
    </xdr:from>
    <xdr:to>
      <xdr:col>19</xdr:col>
      <xdr:colOff>644525</xdr:colOff>
      <xdr:row>39</xdr:row>
      <xdr:rowOff>5207</xdr:rowOff>
    </xdr:to>
    <xdr:cxnSp macro="">
      <xdr:nvCxnSpPr>
        <xdr:cNvPr id="496" name="直線コネクタ 495"/>
        <xdr:cNvCxnSpPr/>
      </xdr:nvCxnSpPr>
      <xdr:spPr>
        <a:xfrm>
          <a:off x="12814300" y="6670802"/>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33</xdr:row>
      <xdr:rowOff>94488</xdr:rowOff>
    </xdr:from>
    <xdr:to>
      <xdr:col>20</xdr:col>
      <xdr:colOff>9525</xdr:colOff>
      <xdr:row>34</xdr:row>
      <xdr:rowOff>24638</xdr:rowOff>
    </xdr:to>
    <xdr:sp macro="" textlink="">
      <xdr:nvSpPr>
        <xdr:cNvPr id="497" name="フローチャート : 判断 496"/>
        <xdr:cNvSpPr/>
      </xdr:nvSpPr>
      <xdr:spPr>
        <a:xfrm>
          <a:off x="13652500" y="5752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32</xdr:row>
      <xdr:rowOff>41165</xdr:rowOff>
    </xdr:from>
    <xdr:ext cx="469744" cy="259045"/>
    <xdr:sp macro="" textlink="">
      <xdr:nvSpPr>
        <xdr:cNvPr id="498" name="テキスト ボックス 497"/>
        <xdr:cNvSpPr txBox="1"/>
      </xdr:nvSpPr>
      <xdr:spPr>
        <a:xfrm>
          <a:off x="13468427" y="552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44704</xdr:rowOff>
    </xdr:from>
    <xdr:to>
      <xdr:col>18</xdr:col>
      <xdr:colOff>492125</xdr:colOff>
      <xdr:row>36</xdr:row>
      <xdr:rowOff>146304</xdr:rowOff>
    </xdr:to>
    <xdr:sp macro="" textlink="">
      <xdr:nvSpPr>
        <xdr:cNvPr id="499" name="フローチャート : 判断 498"/>
        <xdr:cNvSpPr/>
      </xdr:nvSpPr>
      <xdr:spPr>
        <a:xfrm>
          <a:off x="127635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162831</xdr:rowOff>
    </xdr:from>
    <xdr:ext cx="469744" cy="259045"/>
    <xdr:sp macro="" textlink="">
      <xdr:nvSpPr>
        <xdr:cNvPr id="500" name="テキスト ボックス 499"/>
        <xdr:cNvSpPr txBox="1"/>
      </xdr:nvSpPr>
      <xdr:spPr>
        <a:xfrm>
          <a:off x="12579427" y="599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78613</xdr:rowOff>
    </xdr:from>
    <xdr:to>
      <xdr:col>23</xdr:col>
      <xdr:colOff>568325</xdr:colOff>
      <xdr:row>39</xdr:row>
      <xdr:rowOff>8763</xdr:rowOff>
    </xdr:to>
    <xdr:sp macro="" textlink="">
      <xdr:nvSpPr>
        <xdr:cNvPr id="506" name="円/楕円 505"/>
        <xdr:cNvSpPr/>
      </xdr:nvSpPr>
      <xdr:spPr>
        <a:xfrm>
          <a:off x="16268700" y="659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37990</xdr:rowOff>
    </xdr:from>
    <xdr:ext cx="378565" cy="259045"/>
    <xdr:sp macro="" textlink="">
      <xdr:nvSpPr>
        <xdr:cNvPr id="507" name="災害復旧事業費該当値テキスト"/>
        <xdr:cNvSpPr txBox="1"/>
      </xdr:nvSpPr>
      <xdr:spPr>
        <a:xfrm>
          <a:off x="16370300" y="6381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76327</xdr:rowOff>
    </xdr:from>
    <xdr:to>
      <xdr:col>22</xdr:col>
      <xdr:colOff>415925</xdr:colOff>
      <xdr:row>39</xdr:row>
      <xdr:rowOff>6477</xdr:rowOff>
    </xdr:to>
    <xdr:sp macro="" textlink="">
      <xdr:nvSpPr>
        <xdr:cNvPr id="508" name="円/楕円 507"/>
        <xdr:cNvSpPr/>
      </xdr:nvSpPr>
      <xdr:spPr>
        <a:xfrm>
          <a:off x="15430500" y="659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169054</xdr:rowOff>
    </xdr:from>
    <xdr:ext cx="378565" cy="259045"/>
    <xdr:sp macro="" textlink="">
      <xdr:nvSpPr>
        <xdr:cNvPr id="509" name="テキスト ボックス 508"/>
        <xdr:cNvSpPr txBox="1"/>
      </xdr:nvSpPr>
      <xdr:spPr>
        <a:xfrm>
          <a:off x="15292017" y="6684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118999</xdr:rowOff>
    </xdr:from>
    <xdr:to>
      <xdr:col>21</xdr:col>
      <xdr:colOff>212725</xdr:colOff>
      <xdr:row>39</xdr:row>
      <xdr:rowOff>49149</xdr:rowOff>
    </xdr:to>
    <xdr:sp macro="" textlink="">
      <xdr:nvSpPr>
        <xdr:cNvPr id="510" name="円/楕円 509"/>
        <xdr:cNvSpPr/>
      </xdr:nvSpPr>
      <xdr:spPr>
        <a:xfrm>
          <a:off x="14541500" y="663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40276</xdr:rowOff>
    </xdr:from>
    <xdr:ext cx="378565" cy="259045"/>
    <xdr:sp macro="" textlink="">
      <xdr:nvSpPr>
        <xdr:cNvPr id="511" name="テキスト ボックス 510"/>
        <xdr:cNvSpPr txBox="1"/>
      </xdr:nvSpPr>
      <xdr:spPr>
        <a:xfrm>
          <a:off x="14403017" y="6726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125857</xdr:rowOff>
    </xdr:from>
    <xdr:to>
      <xdr:col>20</xdr:col>
      <xdr:colOff>9525</xdr:colOff>
      <xdr:row>39</xdr:row>
      <xdr:rowOff>56007</xdr:rowOff>
    </xdr:to>
    <xdr:sp macro="" textlink="">
      <xdr:nvSpPr>
        <xdr:cNvPr id="512" name="円/楕円 511"/>
        <xdr:cNvSpPr/>
      </xdr:nvSpPr>
      <xdr:spPr>
        <a:xfrm>
          <a:off x="13652500" y="664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47134</xdr:rowOff>
    </xdr:from>
    <xdr:ext cx="378565" cy="259045"/>
    <xdr:sp macro="" textlink="">
      <xdr:nvSpPr>
        <xdr:cNvPr id="513" name="テキスト ボックス 512"/>
        <xdr:cNvSpPr txBox="1"/>
      </xdr:nvSpPr>
      <xdr:spPr>
        <a:xfrm>
          <a:off x="13514017" y="67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104902</xdr:rowOff>
    </xdr:from>
    <xdr:to>
      <xdr:col>18</xdr:col>
      <xdr:colOff>492125</xdr:colOff>
      <xdr:row>39</xdr:row>
      <xdr:rowOff>35052</xdr:rowOff>
    </xdr:to>
    <xdr:sp macro="" textlink="">
      <xdr:nvSpPr>
        <xdr:cNvPr id="514" name="円/楕円 513"/>
        <xdr:cNvSpPr/>
      </xdr:nvSpPr>
      <xdr:spPr>
        <a:xfrm>
          <a:off x="12763500" y="662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26179</xdr:rowOff>
    </xdr:from>
    <xdr:ext cx="378565" cy="259045"/>
    <xdr:sp macro="" textlink="">
      <xdr:nvSpPr>
        <xdr:cNvPr id="515" name="テキスト ボックス 514"/>
        <xdr:cNvSpPr txBox="1"/>
      </xdr:nvSpPr>
      <xdr:spPr>
        <a:xfrm>
          <a:off x="12625017" y="6712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5" name="直線コネクタ 57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6" name="テキスト ボックス 57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7" name="直線コネクタ 57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8" name="テキスト ボックス 57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9" name="直線コネクタ 57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0" name="テキスト ボックス 57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1" name="直線コネクタ 58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2" name="テキスト ボックス 58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3" name="直線コネクタ 58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4" name="テキスト ボックス 58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5" name="直線コネクタ 58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6" name="テキスト ボックス 58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90" name="直線コネクタ 589"/>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91"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92" name="直線コネクタ 591"/>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93"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4" name="直線コネクタ 593"/>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160764</xdr:rowOff>
    </xdr:from>
    <xdr:to>
      <xdr:col>23</xdr:col>
      <xdr:colOff>517525</xdr:colOff>
      <xdr:row>75</xdr:row>
      <xdr:rowOff>21563</xdr:rowOff>
    </xdr:to>
    <xdr:cxnSp macro="">
      <xdr:nvCxnSpPr>
        <xdr:cNvPr id="595" name="直線コネクタ 594"/>
        <xdr:cNvCxnSpPr/>
      </xdr:nvCxnSpPr>
      <xdr:spPr>
        <a:xfrm>
          <a:off x="15481300" y="12848064"/>
          <a:ext cx="838200" cy="3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141017</xdr:rowOff>
    </xdr:from>
    <xdr:ext cx="534377" cy="259045"/>
    <xdr:sp macro="" textlink="">
      <xdr:nvSpPr>
        <xdr:cNvPr id="596" name="公債費平均値テキスト"/>
        <xdr:cNvSpPr txBox="1"/>
      </xdr:nvSpPr>
      <xdr:spPr>
        <a:xfrm>
          <a:off x="16370300" y="12999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7" name="フローチャート : 判断 596"/>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160764</xdr:rowOff>
    </xdr:from>
    <xdr:to>
      <xdr:col>22</xdr:col>
      <xdr:colOff>365125</xdr:colOff>
      <xdr:row>75</xdr:row>
      <xdr:rowOff>47901</xdr:rowOff>
    </xdr:to>
    <xdr:cxnSp macro="">
      <xdr:nvCxnSpPr>
        <xdr:cNvPr id="598" name="直線コネクタ 597"/>
        <xdr:cNvCxnSpPr/>
      </xdr:nvCxnSpPr>
      <xdr:spPr>
        <a:xfrm flipV="1">
          <a:off x="14592300" y="12848064"/>
          <a:ext cx="889000" cy="5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49058</xdr:rowOff>
    </xdr:from>
    <xdr:to>
      <xdr:col>22</xdr:col>
      <xdr:colOff>415925</xdr:colOff>
      <xdr:row>75</xdr:row>
      <xdr:rowOff>150657</xdr:rowOff>
    </xdr:to>
    <xdr:sp macro="" textlink="">
      <xdr:nvSpPr>
        <xdr:cNvPr id="599" name="フローチャート : 判断 598"/>
        <xdr:cNvSpPr/>
      </xdr:nvSpPr>
      <xdr:spPr>
        <a:xfrm>
          <a:off x="15430500" y="129078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141786</xdr:rowOff>
    </xdr:from>
    <xdr:ext cx="534377" cy="259045"/>
    <xdr:sp macro="" textlink="">
      <xdr:nvSpPr>
        <xdr:cNvPr id="600" name="テキスト ボックス 599"/>
        <xdr:cNvSpPr txBox="1"/>
      </xdr:nvSpPr>
      <xdr:spPr>
        <a:xfrm>
          <a:off x="15214111" y="1300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41,940</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37385</xdr:rowOff>
    </xdr:from>
    <xdr:to>
      <xdr:col>21</xdr:col>
      <xdr:colOff>161925</xdr:colOff>
      <xdr:row>75</xdr:row>
      <xdr:rowOff>47901</xdr:rowOff>
    </xdr:to>
    <xdr:cxnSp macro="">
      <xdr:nvCxnSpPr>
        <xdr:cNvPr id="601" name="直線コネクタ 600"/>
        <xdr:cNvCxnSpPr/>
      </xdr:nvCxnSpPr>
      <xdr:spPr>
        <a:xfrm>
          <a:off x="13703300" y="12896135"/>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60211</xdr:rowOff>
    </xdr:from>
    <xdr:to>
      <xdr:col>21</xdr:col>
      <xdr:colOff>212725</xdr:colOff>
      <xdr:row>75</xdr:row>
      <xdr:rowOff>161810</xdr:rowOff>
    </xdr:to>
    <xdr:sp macro="" textlink="">
      <xdr:nvSpPr>
        <xdr:cNvPr id="602" name="フローチャート : 判断 601"/>
        <xdr:cNvSpPr/>
      </xdr:nvSpPr>
      <xdr:spPr>
        <a:xfrm>
          <a:off x="14541500" y="129189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152937</xdr:rowOff>
    </xdr:from>
    <xdr:ext cx="534377" cy="259045"/>
    <xdr:sp macro="" textlink="">
      <xdr:nvSpPr>
        <xdr:cNvPr id="603" name="テキスト ボックス 602"/>
        <xdr:cNvSpPr txBox="1"/>
      </xdr:nvSpPr>
      <xdr:spPr>
        <a:xfrm>
          <a:off x="14325111" y="1301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165613</xdr:rowOff>
    </xdr:from>
    <xdr:to>
      <xdr:col>19</xdr:col>
      <xdr:colOff>644525</xdr:colOff>
      <xdr:row>75</xdr:row>
      <xdr:rowOff>37385</xdr:rowOff>
    </xdr:to>
    <xdr:cxnSp macro="">
      <xdr:nvCxnSpPr>
        <xdr:cNvPr id="604" name="直線コネクタ 603"/>
        <xdr:cNvCxnSpPr/>
      </xdr:nvCxnSpPr>
      <xdr:spPr>
        <a:xfrm>
          <a:off x="12814300" y="12852913"/>
          <a:ext cx="889000" cy="4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22589</xdr:rowOff>
    </xdr:from>
    <xdr:to>
      <xdr:col>20</xdr:col>
      <xdr:colOff>9525</xdr:colOff>
      <xdr:row>75</xdr:row>
      <xdr:rowOff>124189</xdr:rowOff>
    </xdr:to>
    <xdr:sp macro="" textlink="">
      <xdr:nvSpPr>
        <xdr:cNvPr id="605" name="フローチャート : 判断 604"/>
        <xdr:cNvSpPr/>
      </xdr:nvSpPr>
      <xdr:spPr>
        <a:xfrm>
          <a:off x="13652500" y="12881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115316</xdr:rowOff>
    </xdr:from>
    <xdr:ext cx="534377" cy="259045"/>
    <xdr:sp macro="" textlink="">
      <xdr:nvSpPr>
        <xdr:cNvPr id="606" name="テキスト ボックス 605"/>
        <xdr:cNvSpPr txBox="1"/>
      </xdr:nvSpPr>
      <xdr:spPr>
        <a:xfrm>
          <a:off x="13436111" y="1297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43,561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16630</xdr:rowOff>
    </xdr:from>
    <xdr:to>
      <xdr:col>18</xdr:col>
      <xdr:colOff>492125</xdr:colOff>
      <xdr:row>75</xdr:row>
      <xdr:rowOff>118230</xdr:rowOff>
    </xdr:to>
    <xdr:sp macro="" textlink="">
      <xdr:nvSpPr>
        <xdr:cNvPr id="607" name="フローチャート : 判断 606"/>
        <xdr:cNvSpPr/>
      </xdr:nvSpPr>
      <xdr:spPr>
        <a:xfrm>
          <a:off x="12763500" y="1287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109357</xdr:rowOff>
    </xdr:from>
    <xdr:ext cx="534377" cy="259045"/>
    <xdr:sp macro="" textlink="">
      <xdr:nvSpPr>
        <xdr:cNvPr id="608" name="テキスト ボックス 607"/>
        <xdr:cNvSpPr txBox="1"/>
      </xdr:nvSpPr>
      <xdr:spPr>
        <a:xfrm>
          <a:off x="12547111" y="1296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43,926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142213</xdr:rowOff>
    </xdr:from>
    <xdr:to>
      <xdr:col>23</xdr:col>
      <xdr:colOff>568325</xdr:colOff>
      <xdr:row>75</xdr:row>
      <xdr:rowOff>72363</xdr:rowOff>
    </xdr:to>
    <xdr:sp macro="" textlink="">
      <xdr:nvSpPr>
        <xdr:cNvPr id="614" name="円/楕円 613"/>
        <xdr:cNvSpPr/>
      </xdr:nvSpPr>
      <xdr:spPr>
        <a:xfrm>
          <a:off x="16268700" y="1282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165090</xdr:rowOff>
    </xdr:from>
    <xdr:ext cx="534377" cy="259045"/>
    <xdr:sp macro="" textlink="">
      <xdr:nvSpPr>
        <xdr:cNvPr id="615" name="公債費該当値テキスト"/>
        <xdr:cNvSpPr txBox="1"/>
      </xdr:nvSpPr>
      <xdr:spPr>
        <a:xfrm>
          <a:off x="16370300" y="1268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46,735</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109964</xdr:rowOff>
    </xdr:from>
    <xdr:to>
      <xdr:col>22</xdr:col>
      <xdr:colOff>415925</xdr:colOff>
      <xdr:row>75</xdr:row>
      <xdr:rowOff>40114</xdr:rowOff>
    </xdr:to>
    <xdr:sp macro="" textlink="">
      <xdr:nvSpPr>
        <xdr:cNvPr id="616" name="円/楕円 615"/>
        <xdr:cNvSpPr/>
      </xdr:nvSpPr>
      <xdr:spPr>
        <a:xfrm>
          <a:off x="15430500" y="1279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56641</xdr:rowOff>
    </xdr:from>
    <xdr:ext cx="534377" cy="259045"/>
    <xdr:sp macro="" textlink="">
      <xdr:nvSpPr>
        <xdr:cNvPr id="617" name="テキスト ボックス 616"/>
        <xdr:cNvSpPr txBox="1"/>
      </xdr:nvSpPr>
      <xdr:spPr>
        <a:xfrm>
          <a:off x="15214111" y="1257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48,710</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168551</xdr:rowOff>
    </xdr:from>
    <xdr:to>
      <xdr:col>21</xdr:col>
      <xdr:colOff>212725</xdr:colOff>
      <xdr:row>75</xdr:row>
      <xdr:rowOff>98701</xdr:rowOff>
    </xdr:to>
    <xdr:sp macro="" textlink="">
      <xdr:nvSpPr>
        <xdr:cNvPr id="618" name="円/楕円 617"/>
        <xdr:cNvSpPr/>
      </xdr:nvSpPr>
      <xdr:spPr>
        <a:xfrm>
          <a:off x="14541500" y="1285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115228</xdr:rowOff>
    </xdr:from>
    <xdr:ext cx="534377" cy="259045"/>
    <xdr:sp macro="" textlink="">
      <xdr:nvSpPr>
        <xdr:cNvPr id="619" name="テキスト ボックス 618"/>
        <xdr:cNvSpPr txBox="1"/>
      </xdr:nvSpPr>
      <xdr:spPr>
        <a:xfrm>
          <a:off x="14325111" y="1263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45,122</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158035</xdr:rowOff>
    </xdr:from>
    <xdr:to>
      <xdr:col>20</xdr:col>
      <xdr:colOff>9525</xdr:colOff>
      <xdr:row>75</xdr:row>
      <xdr:rowOff>88185</xdr:rowOff>
    </xdr:to>
    <xdr:sp macro="" textlink="">
      <xdr:nvSpPr>
        <xdr:cNvPr id="620" name="円/楕円 619"/>
        <xdr:cNvSpPr/>
      </xdr:nvSpPr>
      <xdr:spPr>
        <a:xfrm>
          <a:off x="13652500" y="1284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104712</xdr:rowOff>
    </xdr:from>
    <xdr:ext cx="534377" cy="259045"/>
    <xdr:sp macro="" textlink="">
      <xdr:nvSpPr>
        <xdr:cNvPr id="621" name="テキスト ボックス 620"/>
        <xdr:cNvSpPr txBox="1"/>
      </xdr:nvSpPr>
      <xdr:spPr>
        <a:xfrm>
          <a:off x="13436111" y="1262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45,766</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114813</xdr:rowOff>
    </xdr:from>
    <xdr:to>
      <xdr:col>18</xdr:col>
      <xdr:colOff>492125</xdr:colOff>
      <xdr:row>75</xdr:row>
      <xdr:rowOff>44963</xdr:rowOff>
    </xdr:to>
    <xdr:sp macro="" textlink="">
      <xdr:nvSpPr>
        <xdr:cNvPr id="622" name="円/楕円 621"/>
        <xdr:cNvSpPr/>
      </xdr:nvSpPr>
      <xdr:spPr>
        <a:xfrm>
          <a:off x="12763500" y="1280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61490</xdr:rowOff>
    </xdr:from>
    <xdr:ext cx="534377" cy="259045"/>
    <xdr:sp macro="" textlink="">
      <xdr:nvSpPr>
        <xdr:cNvPr id="623" name="テキスト ボックス 622"/>
        <xdr:cNvSpPr txBox="1"/>
      </xdr:nvSpPr>
      <xdr:spPr>
        <a:xfrm>
          <a:off x="12547111" y="1257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4" name="直線コネクタ 63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5" name="テキスト ボックス 63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8" name="直線コネクタ 63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39" name="テキスト ボックス 63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155856</xdr:rowOff>
    </xdr:from>
    <xdr:to>
      <xdr:col>23</xdr:col>
      <xdr:colOff>516889</xdr:colOff>
      <xdr:row>98</xdr:row>
      <xdr:rowOff>24692</xdr:rowOff>
    </xdr:to>
    <xdr:cxnSp macro="">
      <xdr:nvCxnSpPr>
        <xdr:cNvPr id="643" name="直線コネクタ 642"/>
        <xdr:cNvCxnSpPr/>
      </xdr:nvCxnSpPr>
      <xdr:spPr>
        <a:xfrm flipV="1">
          <a:off x="16317595" y="15586356"/>
          <a:ext cx="1269" cy="1240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28519</xdr:rowOff>
    </xdr:from>
    <xdr:ext cx="378565" cy="259045"/>
    <xdr:sp macro="" textlink="">
      <xdr:nvSpPr>
        <xdr:cNvPr id="644" name="積立金最小値テキスト"/>
        <xdr:cNvSpPr txBox="1"/>
      </xdr:nvSpPr>
      <xdr:spPr>
        <a:xfrm>
          <a:off x="16370300" y="1683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98</xdr:row>
      <xdr:rowOff>24692</xdr:rowOff>
    </xdr:from>
    <xdr:to>
      <xdr:col>23</xdr:col>
      <xdr:colOff>606425</xdr:colOff>
      <xdr:row>98</xdr:row>
      <xdr:rowOff>24692</xdr:rowOff>
    </xdr:to>
    <xdr:cxnSp macro="">
      <xdr:nvCxnSpPr>
        <xdr:cNvPr id="645" name="直線コネクタ 644"/>
        <xdr:cNvCxnSpPr/>
      </xdr:nvCxnSpPr>
      <xdr:spPr>
        <a:xfrm>
          <a:off x="16230600" y="1682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102533</xdr:rowOff>
    </xdr:from>
    <xdr:ext cx="599010" cy="259045"/>
    <xdr:sp macro="" textlink="">
      <xdr:nvSpPr>
        <xdr:cNvPr id="646" name="積立金最大値テキスト"/>
        <xdr:cNvSpPr txBox="1"/>
      </xdr:nvSpPr>
      <xdr:spPr>
        <a:xfrm>
          <a:off x="16370300" y="153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90</xdr:row>
      <xdr:rowOff>155856</xdr:rowOff>
    </xdr:from>
    <xdr:to>
      <xdr:col>23</xdr:col>
      <xdr:colOff>606425</xdr:colOff>
      <xdr:row>90</xdr:row>
      <xdr:rowOff>155856</xdr:rowOff>
    </xdr:to>
    <xdr:cxnSp macro="">
      <xdr:nvCxnSpPr>
        <xdr:cNvPr id="647" name="直線コネクタ 646"/>
        <xdr:cNvCxnSpPr/>
      </xdr:nvCxnSpPr>
      <xdr:spPr>
        <a:xfrm>
          <a:off x="16230600" y="1558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140260</xdr:rowOff>
    </xdr:from>
    <xdr:to>
      <xdr:col>23</xdr:col>
      <xdr:colOff>517525</xdr:colOff>
      <xdr:row>97</xdr:row>
      <xdr:rowOff>170932</xdr:rowOff>
    </xdr:to>
    <xdr:cxnSp macro="">
      <xdr:nvCxnSpPr>
        <xdr:cNvPr id="648" name="直線コネクタ 647"/>
        <xdr:cNvCxnSpPr/>
      </xdr:nvCxnSpPr>
      <xdr:spPr>
        <a:xfrm>
          <a:off x="15481300" y="16770910"/>
          <a:ext cx="838200" cy="3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92535</xdr:rowOff>
    </xdr:from>
    <xdr:ext cx="534377" cy="259045"/>
    <xdr:sp macro="" textlink="">
      <xdr:nvSpPr>
        <xdr:cNvPr id="649" name="積立金平均値テキスト"/>
        <xdr:cNvSpPr txBox="1"/>
      </xdr:nvSpPr>
      <xdr:spPr>
        <a:xfrm>
          <a:off x="16370300" y="1655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69658</xdr:rowOff>
    </xdr:from>
    <xdr:to>
      <xdr:col>23</xdr:col>
      <xdr:colOff>568325</xdr:colOff>
      <xdr:row>97</xdr:row>
      <xdr:rowOff>171258</xdr:rowOff>
    </xdr:to>
    <xdr:sp macro="" textlink="">
      <xdr:nvSpPr>
        <xdr:cNvPr id="650" name="フローチャート : 判断 649"/>
        <xdr:cNvSpPr/>
      </xdr:nvSpPr>
      <xdr:spPr>
        <a:xfrm>
          <a:off x="162687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140260</xdr:rowOff>
    </xdr:from>
    <xdr:to>
      <xdr:col>22</xdr:col>
      <xdr:colOff>365125</xdr:colOff>
      <xdr:row>97</xdr:row>
      <xdr:rowOff>153832</xdr:rowOff>
    </xdr:to>
    <xdr:cxnSp macro="">
      <xdr:nvCxnSpPr>
        <xdr:cNvPr id="651" name="直線コネクタ 650"/>
        <xdr:cNvCxnSpPr/>
      </xdr:nvCxnSpPr>
      <xdr:spPr>
        <a:xfrm flipV="1">
          <a:off x="14592300" y="16770910"/>
          <a:ext cx="889000" cy="1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4118</xdr:rowOff>
    </xdr:from>
    <xdr:to>
      <xdr:col>22</xdr:col>
      <xdr:colOff>415925</xdr:colOff>
      <xdr:row>97</xdr:row>
      <xdr:rowOff>105718</xdr:rowOff>
    </xdr:to>
    <xdr:sp macro="" textlink="">
      <xdr:nvSpPr>
        <xdr:cNvPr id="652" name="フローチャート : 判断 651"/>
        <xdr:cNvSpPr/>
      </xdr:nvSpPr>
      <xdr:spPr>
        <a:xfrm>
          <a:off x="15430500" y="1663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122245</xdr:rowOff>
    </xdr:from>
    <xdr:ext cx="534377" cy="259045"/>
    <xdr:sp macro="" textlink="">
      <xdr:nvSpPr>
        <xdr:cNvPr id="653" name="テキスト ボックス 652"/>
        <xdr:cNvSpPr txBox="1"/>
      </xdr:nvSpPr>
      <xdr:spPr>
        <a:xfrm>
          <a:off x="15214111" y="1640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24,835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153832</xdr:rowOff>
    </xdr:from>
    <xdr:to>
      <xdr:col>21</xdr:col>
      <xdr:colOff>161925</xdr:colOff>
      <xdr:row>98</xdr:row>
      <xdr:rowOff>3380</xdr:rowOff>
    </xdr:to>
    <xdr:cxnSp macro="">
      <xdr:nvCxnSpPr>
        <xdr:cNvPr id="654" name="直線コネクタ 653"/>
        <xdr:cNvCxnSpPr/>
      </xdr:nvCxnSpPr>
      <xdr:spPr>
        <a:xfrm flipV="1">
          <a:off x="13703300" y="16784482"/>
          <a:ext cx="889000" cy="2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18028</xdr:rowOff>
    </xdr:from>
    <xdr:to>
      <xdr:col>21</xdr:col>
      <xdr:colOff>212725</xdr:colOff>
      <xdr:row>96</xdr:row>
      <xdr:rowOff>119628</xdr:rowOff>
    </xdr:to>
    <xdr:sp macro="" textlink="">
      <xdr:nvSpPr>
        <xdr:cNvPr id="655" name="フローチャート : 判断 654"/>
        <xdr:cNvSpPr/>
      </xdr:nvSpPr>
      <xdr:spPr>
        <a:xfrm>
          <a:off x="14541500" y="1647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136155</xdr:rowOff>
    </xdr:from>
    <xdr:ext cx="534377" cy="259045"/>
    <xdr:sp macro="" textlink="">
      <xdr:nvSpPr>
        <xdr:cNvPr id="656" name="テキスト ボックス 655"/>
        <xdr:cNvSpPr txBox="1"/>
      </xdr:nvSpPr>
      <xdr:spPr>
        <a:xfrm>
          <a:off x="14325111" y="1625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52,401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3380</xdr:rowOff>
    </xdr:from>
    <xdr:to>
      <xdr:col>19</xdr:col>
      <xdr:colOff>644525</xdr:colOff>
      <xdr:row>98</xdr:row>
      <xdr:rowOff>15535</xdr:rowOff>
    </xdr:to>
    <xdr:cxnSp macro="">
      <xdr:nvCxnSpPr>
        <xdr:cNvPr id="657" name="直線コネクタ 656"/>
        <xdr:cNvCxnSpPr/>
      </xdr:nvCxnSpPr>
      <xdr:spPr>
        <a:xfrm flipV="1">
          <a:off x="12814300" y="16805480"/>
          <a:ext cx="889000" cy="1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27636</xdr:rowOff>
    </xdr:from>
    <xdr:to>
      <xdr:col>20</xdr:col>
      <xdr:colOff>9525</xdr:colOff>
      <xdr:row>96</xdr:row>
      <xdr:rowOff>129236</xdr:rowOff>
    </xdr:to>
    <xdr:sp macro="" textlink="">
      <xdr:nvSpPr>
        <xdr:cNvPr id="658" name="フローチャート : 判断 657"/>
        <xdr:cNvSpPr/>
      </xdr:nvSpPr>
      <xdr:spPr>
        <a:xfrm>
          <a:off x="13652500" y="1648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145763</xdr:rowOff>
    </xdr:from>
    <xdr:ext cx="534377" cy="259045"/>
    <xdr:sp macro="" textlink="">
      <xdr:nvSpPr>
        <xdr:cNvPr id="659" name="テキスト ボックス 658"/>
        <xdr:cNvSpPr txBox="1"/>
      </xdr:nvSpPr>
      <xdr:spPr>
        <a:xfrm>
          <a:off x="13436111" y="1626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50,720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163612</xdr:rowOff>
    </xdr:from>
    <xdr:to>
      <xdr:col>18</xdr:col>
      <xdr:colOff>492125</xdr:colOff>
      <xdr:row>97</xdr:row>
      <xdr:rowOff>93762</xdr:rowOff>
    </xdr:to>
    <xdr:sp macro="" textlink="">
      <xdr:nvSpPr>
        <xdr:cNvPr id="660" name="フローチャート : 判断 659"/>
        <xdr:cNvSpPr/>
      </xdr:nvSpPr>
      <xdr:spPr>
        <a:xfrm>
          <a:off x="12763500" y="1662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110289</xdr:rowOff>
    </xdr:from>
    <xdr:ext cx="534377" cy="259045"/>
    <xdr:sp macro="" textlink="">
      <xdr:nvSpPr>
        <xdr:cNvPr id="661" name="テキスト ボックス 660"/>
        <xdr:cNvSpPr txBox="1"/>
      </xdr:nvSpPr>
      <xdr:spPr>
        <a:xfrm>
          <a:off x="12547111" y="1639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26,927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120132</xdr:rowOff>
    </xdr:from>
    <xdr:to>
      <xdr:col>23</xdr:col>
      <xdr:colOff>568325</xdr:colOff>
      <xdr:row>98</xdr:row>
      <xdr:rowOff>50282</xdr:rowOff>
    </xdr:to>
    <xdr:sp macro="" textlink="">
      <xdr:nvSpPr>
        <xdr:cNvPr id="667" name="円/楕円 666"/>
        <xdr:cNvSpPr/>
      </xdr:nvSpPr>
      <xdr:spPr>
        <a:xfrm>
          <a:off x="16268700" y="1675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48084</xdr:rowOff>
    </xdr:from>
    <xdr:ext cx="469744" cy="259045"/>
    <xdr:sp macro="" textlink="">
      <xdr:nvSpPr>
        <xdr:cNvPr id="668" name="積立金該当値テキスト"/>
        <xdr:cNvSpPr txBox="1"/>
      </xdr:nvSpPr>
      <xdr:spPr>
        <a:xfrm>
          <a:off x="16370300" y="1667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89460</xdr:rowOff>
    </xdr:from>
    <xdr:to>
      <xdr:col>22</xdr:col>
      <xdr:colOff>415925</xdr:colOff>
      <xdr:row>98</xdr:row>
      <xdr:rowOff>19610</xdr:rowOff>
    </xdr:to>
    <xdr:sp macro="" textlink="">
      <xdr:nvSpPr>
        <xdr:cNvPr id="669" name="円/楕円 668"/>
        <xdr:cNvSpPr/>
      </xdr:nvSpPr>
      <xdr:spPr>
        <a:xfrm>
          <a:off x="15430500" y="1672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10737</xdr:rowOff>
    </xdr:from>
    <xdr:ext cx="469744" cy="259045"/>
    <xdr:sp macro="" textlink="">
      <xdr:nvSpPr>
        <xdr:cNvPr id="670" name="テキスト ボックス 669"/>
        <xdr:cNvSpPr txBox="1"/>
      </xdr:nvSpPr>
      <xdr:spPr>
        <a:xfrm>
          <a:off x="15246427" y="1681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103032</xdr:rowOff>
    </xdr:from>
    <xdr:to>
      <xdr:col>21</xdr:col>
      <xdr:colOff>212725</xdr:colOff>
      <xdr:row>98</xdr:row>
      <xdr:rowOff>33182</xdr:rowOff>
    </xdr:to>
    <xdr:sp macro="" textlink="">
      <xdr:nvSpPr>
        <xdr:cNvPr id="671" name="円/楕円 670"/>
        <xdr:cNvSpPr/>
      </xdr:nvSpPr>
      <xdr:spPr>
        <a:xfrm>
          <a:off x="14541500" y="1673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24309</xdr:rowOff>
    </xdr:from>
    <xdr:ext cx="469744" cy="259045"/>
    <xdr:sp macro="" textlink="">
      <xdr:nvSpPr>
        <xdr:cNvPr id="672" name="テキスト ボックス 671"/>
        <xdr:cNvSpPr txBox="1"/>
      </xdr:nvSpPr>
      <xdr:spPr>
        <a:xfrm>
          <a:off x="14357427" y="1682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124030</xdr:rowOff>
    </xdr:from>
    <xdr:to>
      <xdr:col>20</xdr:col>
      <xdr:colOff>9525</xdr:colOff>
      <xdr:row>98</xdr:row>
      <xdr:rowOff>54180</xdr:rowOff>
    </xdr:to>
    <xdr:sp macro="" textlink="">
      <xdr:nvSpPr>
        <xdr:cNvPr id="673" name="円/楕円 672"/>
        <xdr:cNvSpPr/>
      </xdr:nvSpPr>
      <xdr:spPr>
        <a:xfrm>
          <a:off x="13652500" y="167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45307</xdr:rowOff>
    </xdr:from>
    <xdr:ext cx="469744" cy="259045"/>
    <xdr:sp macro="" textlink="">
      <xdr:nvSpPr>
        <xdr:cNvPr id="674" name="テキスト ボックス 673"/>
        <xdr:cNvSpPr txBox="1"/>
      </xdr:nvSpPr>
      <xdr:spPr>
        <a:xfrm>
          <a:off x="13468427" y="1684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136185</xdr:rowOff>
    </xdr:from>
    <xdr:to>
      <xdr:col>18</xdr:col>
      <xdr:colOff>492125</xdr:colOff>
      <xdr:row>98</xdr:row>
      <xdr:rowOff>66335</xdr:rowOff>
    </xdr:to>
    <xdr:sp macro="" textlink="">
      <xdr:nvSpPr>
        <xdr:cNvPr id="675" name="円/楕円 674"/>
        <xdr:cNvSpPr/>
      </xdr:nvSpPr>
      <xdr:spPr>
        <a:xfrm>
          <a:off x="12763500" y="1676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57462</xdr:rowOff>
    </xdr:from>
    <xdr:ext cx="469744" cy="259045"/>
    <xdr:sp macro="" textlink="">
      <xdr:nvSpPr>
        <xdr:cNvPr id="676" name="テキスト ボックス 675"/>
        <xdr:cNvSpPr txBox="1"/>
      </xdr:nvSpPr>
      <xdr:spPr>
        <a:xfrm>
          <a:off x="12579427" y="1685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7" name="直線コネクタ 68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8" name="テキスト ボックス 68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9" name="直線コネクタ 68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0" name="テキスト ボックス 68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3" name="直線コネクタ 69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4" name="テキスト ボックス 69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5" name="直線コネクタ 69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6" name="テキスト ボックス 69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700" name="直線コネクタ 699"/>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2" name="直線コネクタ 70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3"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4" name="直線コネクタ 703"/>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5" name="直線コネクタ 70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123131</xdr:rowOff>
    </xdr:from>
    <xdr:ext cx="378565" cy="259045"/>
    <xdr:sp macro="" textlink="">
      <xdr:nvSpPr>
        <xdr:cNvPr id="706" name="投資及び出資金平均値テキスト"/>
        <xdr:cNvSpPr txBox="1"/>
      </xdr:nvSpPr>
      <xdr:spPr>
        <a:xfrm>
          <a:off x="22212300" y="6466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7" name="フローチャート : 判断 706"/>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8" name="直線コネクタ 70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88062</xdr:rowOff>
    </xdr:from>
    <xdr:to>
      <xdr:col>31</xdr:col>
      <xdr:colOff>85725</xdr:colOff>
      <xdr:row>39</xdr:row>
      <xdr:rowOff>18212</xdr:rowOff>
    </xdr:to>
    <xdr:sp macro="" textlink="">
      <xdr:nvSpPr>
        <xdr:cNvPr id="709" name="フローチャート : 判断 708"/>
        <xdr:cNvSpPr/>
      </xdr:nvSpPr>
      <xdr:spPr>
        <a:xfrm>
          <a:off x="21272500" y="660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34739</xdr:rowOff>
    </xdr:from>
    <xdr:ext cx="469744" cy="259045"/>
    <xdr:sp macro="" textlink="">
      <xdr:nvSpPr>
        <xdr:cNvPr id="710" name="テキスト ボックス 709"/>
        <xdr:cNvSpPr txBox="1"/>
      </xdr:nvSpPr>
      <xdr:spPr>
        <a:xfrm>
          <a:off x="21088427" y="637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1" name="直線コネクタ 71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147193</xdr:rowOff>
    </xdr:from>
    <xdr:to>
      <xdr:col>29</xdr:col>
      <xdr:colOff>568325</xdr:colOff>
      <xdr:row>38</xdr:row>
      <xdr:rowOff>77343</xdr:rowOff>
    </xdr:to>
    <xdr:sp macro="" textlink="">
      <xdr:nvSpPr>
        <xdr:cNvPr id="712" name="フローチャート : 判断 711"/>
        <xdr:cNvSpPr/>
      </xdr:nvSpPr>
      <xdr:spPr>
        <a:xfrm>
          <a:off x="20383500" y="649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93870</xdr:rowOff>
    </xdr:from>
    <xdr:ext cx="469744" cy="259045"/>
    <xdr:sp macro="" textlink="">
      <xdr:nvSpPr>
        <xdr:cNvPr id="713" name="テキスト ボックス 712"/>
        <xdr:cNvSpPr txBox="1"/>
      </xdr:nvSpPr>
      <xdr:spPr>
        <a:xfrm>
          <a:off x="20199427" y="626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4" name="直線コネクタ 71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22606</xdr:rowOff>
    </xdr:from>
    <xdr:to>
      <xdr:col>28</xdr:col>
      <xdr:colOff>365125</xdr:colOff>
      <xdr:row>38</xdr:row>
      <xdr:rowOff>124206</xdr:rowOff>
    </xdr:to>
    <xdr:sp macro="" textlink="">
      <xdr:nvSpPr>
        <xdr:cNvPr id="715" name="フローチャート : 判断 714"/>
        <xdr:cNvSpPr/>
      </xdr:nvSpPr>
      <xdr:spPr>
        <a:xfrm>
          <a:off x="19494500" y="65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140733</xdr:rowOff>
    </xdr:from>
    <xdr:ext cx="469744" cy="259045"/>
    <xdr:sp macro="" textlink="">
      <xdr:nvSpPr>
        <xdr:cNvPr id="716" name="テキスト ボックス 715"/>
        <xdr:cNvSpPr txBox="1"/>
      </xdr:nvSpPr>
      <xdr:spPr>
        <a:xfrm>
          <a:off x="19310427" y="631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1,870</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169291</xdr:rowOff>
    </xdr:from>
    <xdr:to>
      <xdr:col>27</xdr:col>
      <xdr:colOff>161925</xdr:colOff>
      <xdr:row>38</xdr:row>
      <xdr:rowOff>99441</xdr:rowOff>
    </xdr:to>
    <xdr:sp macro="" textlink="">
      <xdr:nvSpPr>
        <xdr:cNvPr id="717" name="フローチャート : 判断 716"/>
        <xdr:cNvSpPr/>
      </xdr:nvSpPr>
      <xdr:spPr>
        <a:xfrm>
          <a:off x="186055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115968</xdr:rowOff>
    </xdr:from>
    <xdr:ext cx="469744" cy="259045"/>
    <xdr:sp macro="" textlink="">
      <xdr:nvSpPr>
        <xdr:cNvPr id="718" name="テキスト ボックス 717"/>
        <xdr:cNvSpPr txBox="1"/>
      </xdr:nvSpPr>
      <xdr:spPr>
        <a:xfrm>
          <a:off x="18421427" y="6288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4" name="円/楕円 72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2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6" name="円/楕円 72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7" name="テキスト ボックス 72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8" name="円/楕円 72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9" name="テキスト ボックス 72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0" name="円/楕円 72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1" name="テキスト ボックス 73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2" name="円/楕円 73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3" name="テキスト ボックス 73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4" name="直線コネクタ 74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5" name="テキスト ボックス 74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6" name="直線コネクタ 74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7" name="テキスト ボックス 74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8" name="直線コネクタ 74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9" name="テキスト ボックス 74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0" name="直線コネクタ 74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1" name="テキスト ボックス 75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2" name="直線コネクタ 75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3" name="テキスト ボックス 75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4" name="直線コネクタ 75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5" name="テキスト ボックス 75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59" name="直線コネクタ 758"/>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1" name="直線コネクタ 76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2"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3" name="直線コネクタ 762"/>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39769</xdr:rowOff>
    </xdr:from>
    <xdr:to>
      <xdr:col>32</xdr:col>
      <xdr:colOff>187325</xdr:colOff>
      <xdr:row>59</xdr:row>
      <xdr:rowOff>45255</xdr:rowOff>
    </xdr:to>
    <xdr:cxnSp macro="">
      <xdr:nvCxnSpPr>
        <xdr:cNvPr id="764" name="直線コネクタ 763"/>
        <xdr:cNvCxnSpPr/>
      </xdr:nvCxnSpPr>
      <xdr:spPr>
        <a:xfrm>
          <a:off x="21323300" y="10155319"/>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157824</xdr:rowOff>
    </xdr:from>
    <xdr:ext cx="469744" cy="259045"/>
    <xdr:sp macro="" textlink="">
      <xdr:nvSpPr>
        <xdr:cNvPr id="765" name="貸付金平均値テキスト"/>
        <xdr:cNvSpPr txBox="1"/>
      </xdr:nvSpPr>
      <xdr:spPr>
        <a:xfrm>
          <a:off x="22212300" y="993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6" name="フローチャート : 判断 765"/>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36177</xdr:rowOff>
    </xdr:from>
    <xdr:to>
      <xdr:col>31</xdr:col>
      <xdr:colOff>34925</xdr:colOff>
      <xdr:row>59</xdr:row>
      <xdr:rowOff>39769</xdr:rowOff>
    </xdr:to>
    <xdr:cxnSp macro="">
      <xdr:nvCxnSpPr>
        <xdr:cNvPr id="767" name="直線コネクタ 766"/>
        <xdr:cNvCxnSpPr/>
      </xdr:nvCxnSpPr>
      <xdr:spPr>
        <a:xfrm>
          <a:off x="20434300" y="10151727"/>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79201</xdr:rowOff>
    </xdr:from>
    <xdr:to>
      <xdr:col>31</xdr:col>
      <xdr:colOff>85725</xdr:colOff>
      <xdr:row>59</xdr:row>
      <xdr:rowOff>9351</xdr:rowOff>
    </xdr:to>
    <xdr:sp macro="" textlink="">
      <xdr:nvSpPr>
        <xdr:cNvPr id="768" name="フローチャート : 判断 767"/>
        <xdr:cNvSpPr/>
      </xdr:nvSpPr>
      <xdr:spPr>
        <a:xfrm>
          <a:off x="212725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25878</xdr:rowOff>
    </xdr:from>
    <xdr:ext cx="469744" cy="259045"/>
    <xdr:sp macro="" textlink="">
      <xdr:nvSpPr>
        <xdr:cNvPr id="769" name="テキスト ボックス 768"/>
        <xdr:cNvSpPr txBox="1"/>
      </xdr:nvSpPr>
      <xdr:spPr>
        <a:xfrm>
          <a:off x="21088427" y="979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34479</xdr:rowOff>
    </xdr:from>
    <xdr:to>
      <xdr:col>29</xdr:col>
      <xdr:colOff>517525</xdr:colOff>
      <xdr:row>59</xdr:row>
      <xdr:rowOff>36177</xdr:rowOff>
    </xdr:to>
    <xdr:cxnSp macro="">
      <xdr:nvCxnSpPr>
        <xdr:cNvPr id="770" name="直線コネクタ 769"/>
        <xdr:cNvCxnSpPr/>
      </xdr:nvCxnSpPr>
      <xdr:spPr>
        <a:xfrm>
          <a:off x="19545300" y="10150029"/>
          <a:ext cx="8890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57614</xdr:rowOff>
    </xdr:from>
    <xdr:to>
      <xdr:col>29</xdr:col>
      <xdr:colOff>568325</xdr:colOff>
      <xdr:row>58</xdr:row>
      <xdr:rowOff>159214</xdr:rowOff>
    </xdr:to>
    <xdr:sp macro="" textlink="">
      <xdr:nvSpPr>
        <xdr:cNvPr id="771" name="フローチャート : 判断 770"/>
        <xdr:cNvSpPr/>
      </xdr:nvSpPr>
      <xdr:spPr>
        <a:xfrm>
          <a:off x="20383500" y="100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4291</xdr:rowOff>
    </xdr:from>
    <xdr:ext cx="469744" cy="259045"/>
    <xdr:sp macro="" textlink="">
      <xdr:nvSpPr>
        <xdr:cNvPr id="772" name="テキスト ボックス 771"/>
        <xdr:cNvSpPr txBox="1"/>
      </xdr:nvSpPr>
      <xdr:spPr>
        <a:xfrm>
          <a:off x="20199427" y="977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32160</xdr:rowOff>
    </xdr:from>
    <xdr:to>
      <xdr:col>28</xdr:col>
      <xdr:colOff>314325</xdr:colOff>
      <xdr:row>59</xdr:row>
      <xdr:rowOff>34479</xdr:rowOff>
    </xdr:to>
    <xdr:cxnSp macro="">
      <xdr:nvCxnSpPr>
        <xdr:cNvPr id="773" name="直線コネクタ 772"/>
        <xdr:cNvCxnSpPr/>
      </xdr:nvCxnSpPr>
      <xdr:spPr>
        <a:xfrm>
          <a:off x="18656300" y="10147710"/>
          <a:ext cx="8890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29235</xdr:rowOff>
    </xdr:from>
    <xdr:to>
      <xdr:col>28</xdr:col>
      <xdr:colOff>365125</xdr:colOff>
      <xdr:row>58</xdr:row>
      <xdr:rowOff>130835</xdr:rowOff>
    </xdr:to>
    <xdr:sp macro="" textlink="">
      <xdr:nvSpPr>
        <xdr:cNvPr id="774" name="フローチャート : 判断 773"/>
        <xdr:cNvSpPr/>
      </xdr:nvSpPr>
      <xdr:spPr>
        <a:xfrm>
          <a:off x="19494500" y="99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147362</xdr:rowOff>
    </xdr:from>
    <xdr:ext cx="469744" cy="259045"/>
    <xdr:sp macro="" textlink="">
      <xdr:nvSpPr>
        <xdr:cNvPr id="775" name="テキスト ボックス 774"/>
        <xdr:cNvSpPr txBox="1"/>
      </xdr:nvSpPr>
      <xdr:spPr>
        <a:xfrm>
          <a:off x="19310427" y="974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30770</xdr:rowOff>
    </xdr:from>
    <xdr:to>
      <xdr:col>27</xdr:col>
      <xdr:colOff>161925</xdr:colOff>
      <xdr:row>58</xdr:row>
      <xdr:rowOff>132370</xdr:rowOff>
    </xdr:to>
    <xdr:sp macro="" textlink="">
      <xdr:nvSpPr>
        <xdr:cNvPr id="776" name="フローチャート : 判断 775"/>
        <xdr:cNvSpPr/>
      </xdr:nvSpPr>
      <xdr:spPr>
        <a:xfrm>
          <a:off x="18605500" y="997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148897</xdr:rowOff>
    </xdr:from>
    <xdr:ext cx="469744" cy="259045"/>
    <xdr:sp macro="" textlink="">
      <xdr:nvSpPr>
        <xdr:cNvPr id="777" name="テキスト ボックス 776"/>
        <xdr:cNvSpPr txBox="1"/>
      </xdr:nvSpPr>
      <xdr:spPr>
        <a:xfrm>
          <a:off x="18421427" y="975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165905</xdr:rowOff>
    </xdr:from>
    <xdr:to>
      <xdr:col>32</xdr:col>
      <xdr:colOff>238125</xdr:colOff>
      <xdr:row>59</xdr:row>
      <xdr:rowOff>96055</xdr:rowOff>
    </xdr:to>
    <xdr:sp macro="" textlink="">
      <xdr:nvSpPr>
        <xdr:cNvPr id="783" name="円/楕円 782"/>
        <xdr:cNvSpPr/>
      </xdr:nvSpPr>
      <xdr:spPr>
        <a:xfrm>
          <a:off x="22110700" y="101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113373</xdr:rowOff>
    </xdr:from>
    <xdr:ext cx="469744" cy="259045"/>
    <xdr:sp macro="" textlink="">
      <xdr:nvSpPr>
        <xdr:cNvPr id="784" name="貸付金該当値テキスト"/>
        <xdr:cNvSpPr txBox="1"/>
      </xdr:nvSpPr>
      <xdr:spPr>
        <a:xfrm>
          <a:off x="22212300" y="1005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160419</xdr:rowOff>
    </xdr:from>
    <xdr:to>
      <xdr:col>31</xdr:col>
      <xdr:colOff>85725</xdr:colOff>
      <xdr:row>59</xdr:row>
      <xdr:rowOff>90569</xdr:rowOff>
    </xdr:to>
    <xdr:sp macro="" textlink="">
      <xdr:nvSpPr>
        <xdr:cNvPr id="785" name="円/楕円 784"/>
        <xdr:cNvSpPr/>
      </xdr:nvSpPr>
      <xdr:spPr>
        <a:xfrm>
          <a:off x="21272500" y="1010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81696</xdr:rowOff>
    </xdr:from>
    <xdr:ext cx="469744" cy="259045"/>
    <xdr:sp macro="" textlink="">
      <xdr:nvSpPr>
        <xdr:cNvPr id="786" name="テキスト ボックス 785"/>
        <xdr:cNvSpPr txBox="1"/>
      </xdr:nvSpPr>
      <xdr:spPr>
        <a:xfrm>
          <a:off x="21088427" y="1019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156827</xdr:rowOff>
    </xdr:from>
    <xdr:to>
      <xdr:col>29</xdr:col>
      <xdr:colOff>568325</xdr:colOff>
      <xdr:row>59</xdr:row>
      <xdr:rowOff>86977</xdr:rowOff>
    </xdr:to>
    <xdr:sp macro="" textlink="">
      <xdr:nvSpPr>
        <xdr:cNvPr id="787" name="円/楕円 786"/>
        <xdr:cNvSpPr/>
      </xdr:nvSpPr>
      <xdr:spPr>
        <a:xfrm>
          <a:off x="20383500" y="1010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78104</xdr:rowOff>
    </xdr:from>
    <xdr:ext cx="469744" cy="259045"/>
    <xdr:sp macro="" textlink="">
      <xdr:nvSpPr>
        <xdr:cNvPr id="788" name="テキスト ボックス 787"/>
        <xdr:cNvSpPr txBox="1"/>
      </xdr:nvSpPr>
      <xdr:spPr>
        <a:xfrm>
          <a:off x="20199427" y="1019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155129</xdr:rowOff>
    </xdr:from>
    <xdr:to>
      <xdr:col>28</xdr:col>
      <xdr:colOff>365125</xdr:colOff>
      <xdr:row>59</xdr:row>
      <xdr:rowOff>85279</xdr:rowOff>
    </xdr:to>
    <xdr:sp macro="" textlink="">
      <xdr:nvSpPr>
        <xdr:cNvPr id="789" name="円/楕円 788"/>
        <xdr:cNvSpPr/>
      </xdr:nvSpPr>
      <xdr:spPr>
        <a:xfrm>
          <a:off x="19494500" y="1009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76406</xdr:rowOff>
    </xdr:from>
    <xdr:ext cx="469744" cy="259045"/>
    <xdr:sp macro="" textlink="">
      <xdr:nvSpPr>
        <xdr:cNvPr id="790" name="テキスト ボックス 789"/>
        <xdr:cNvSpPr txBox="1"/>
      </xdr:nvSpPr>
      <xdr:spPr>
        <a:xfrm>
          <a:off x="19310427" y="1019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152810</xdr:rowOff>
    </xdr:from>
    <xdr:to>
      <xdr:col>27</xdr:col>
      <xdr:colOff>161925</xdr:colOff>
      <xdr:row>59</xdr:row>
      <xdr:rowOff>82960</xdr:rowOff>
    </xdr:to>
    <xdr:sp macro="" textlink="">
      <xdr:nvSpPr>
        <xdr:cNvPr id="791" name="円/楕円 790"/>
        <xdr:cNvSpPr/>
      </xdr:nvSpPr>
      <xdr:spPr>
        <a:xfrm>
          <a:off x="18605500" y="1009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74087</xdr:rowOff>
    </xdr:from>
    <xdr:ext cx="469744" cy="259045"/>
    <xdr:sp macro="" textlink="">
      <xdr:nvSpPr>
        <xdr:cNvPr id="792" name="テキスト ボックス 791"/>
        <xdr:cNvSpPr txBox="1"/>
      </xdr:nvSpPr>
      <xdr:spPr>
        <a:xfrm>
          <a:off x="18421427" y="1018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3" name="直線コネクタ 80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4" name="テキスト ボックス 80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5" name="直線コネクタ 80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6" name="テキスト ボックス 80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7" name="直線コネクタ 80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8" name="テキスト ボックス 80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9" name="直線コネクタ 80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0" name="テキスト ボックス 80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1" name="直線コネクタ 81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2" name="テキスト ボックス 81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3" name="直線コネクタ 81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4" name="テキスト ボックス 81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6" name="直線コネクタ 815"/>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7"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18" name="直線コネクタ 817"/>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19"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20" name="直線コネクタ 819"/>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50684</xdr:rowOff>
    </xdr:from>
    <xdr:to>
      <xdr:col>32</xdr:col>
      <xdr:colOff>187325</xdr:colOff>
      <xdr:row>77</xdr:row>
      <xdr:rowOff>65139</xdr:rowOff>
    </xdr:to>
    <xdr:cxnSp macro="">
      <xdr:nvCxnSpPr>
        <xdr:cNvPr id="821" name="直線コネクタ 820"/>
        <xdr:cNvCxnSpPr/>
      </xdr:nvCxnSpPr>
      <xdr:spPr>
        <a:xfrm flipV="1">
          <a:off x="21323300" y="13252334"/>
          <a:ext cx="838200" cy="1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167157</xdr:rowOff>
    </xdr:from>
    <xdr:ext cx="534377" cy="259045"/>
    <xdr:sp macro="" textlink="">
      <xdr:nvSpPr>
        <xdr:cNvPr id="822" name="繰出金平均値テキスト"/>
        <xdr:cNvSpPr txBox="1"/>
      </xdr:nvSpPr>
      <xdr:spPr>
        <a:xfrm>
          <a:off x="22212300" y="13197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3" name="フローチャート : 判断 822"/>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65139</xdr:rowOff>
    </xdr:from>
    <xdr:to>
      <xdr:col>31</xdr:col>
      <xdr:colOff>34925</xdr:colOff>
      <xdr:row>77</xdr:row>
      <xdr:rowOff>79769</xdr:rowOff>
    </xdr:to>
    <xdr:cxnSp macro="">
      <xdr:nvCxnSpPr>
        <xdr:cNvPr id="824" name="直線コネクタ 823"/>
        <xdr:cNvCxnSpPr/>
      </xdr:nvCxnSpPr>
      <xdr:spPr>
        <a:xfrm flipV="1">
          <a:off x="20434300" y="13266789"/>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2665</xdr:rowOff>
    </xdr:from>
    <xdr:to>
      <xdr:col>31</xdr:col>
      <xdr:colOff>85725</xdr:colOff>
      <xdr:row>77</xdr:row>
      <xdr:rowOff>104265</xdr:rowOff>
    </xdr:to>
    <xdr:sp macro="" textlink="">
      <xdr:nvSpPr>
        <xdr:cNvPr id="825" name="フローチャート : 判断 824"/>
        <xdr:cNvSpPr/>
      </xdr:nvSpPr>
      <xdr:spPr>
        <a:xfrm>
          <a:off x="21272500" y="1320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120792</xdr:rowOff>
    </xdr:from>
    <xdr:ext cx="534377" cy="259045"/>
    <xdr:sp macro="" textlink="">
      <xdr:nvSpPr>
        <xdr:cNvPr id="826" name="テキスト ボックス 825"/>
        <xdr:cNvSpPr txBox="1"/>
      </xdr:nvSpPr>
      <xdr:spPr>
        <a:xfrm>
          <a:off x="21056111" y="1297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43,817</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79769</xdr:rowOff>
    </xdr:from>
    <xdr:to>
      <xdr:col>29</xdr:col>
      <xdr:colOff>517525</xdr:colOff>
      <xdr:row>77</xdr:row>
      <xdr:rowOff>87754</xdr:rowOff>
    </xdr:to>
    <xdr:cxnSp macro="">
      <xdr:nvCxnSpPr>
        <xdr:cNvPr id="827" name="直線コネクタ 826"/>
        <xdr:cNvCxnSpPr/>
      </xdr:nvCxnSpPr>
      <xdr:spPr>
        <a:xfrm flipV="1">
          <a:off x="19545300" y="13281419"/>
          <a:ext cx="889000" cy="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18994</xdr:rowOff>
    </xdr:from>
    <xdr:to>
      <xdr:col>29</xdr:col>
      <xdr:colOff>568325</xdr:colOff>
      <xdr:row>77</xdr:row>
      <xdr:rowOff>120594</xdr:rowOff>
    </xdr:to>
    <xdr:sp macro="" textlink="">
      <xdr:nvSpPr>
        <xdr:cNvPr id="828" name="フローチャート : 判断 827"/>
        <xdr:cNvSpPr/>
      </xdr:nvSpPr>
      <xdr:spPr>
        <a:xfrm>
          <a:off x="20383500" y="132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137121</xdr:rowOff>
    </xdr:from>
    <xdr:ext cx="534377" cy="259045"/>
    <xdr:sp macro="" textlink="">
      <xdr:nvSpPr>
        <xdr:cNvPr id="829" name="テキスト ボックス 828"/>
        <xdr:cNvSpPr txBox="1"/>
      </xdr:nvSpPr>
      <xdr:spPr>
        <a:xfrm>
          <a:off x="20167111" y="1299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41,674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87754</xdr:rowOff>
    </xdr:from>
    <xdr:to>
      <xdr:col>28</xdr:col>
      <xdr:colOff>314325</xdr:colOff>
      <xdr:row>77</xdr:row>
      <xdr:rowOff>96799</xdr:rowOff>
    </xdr:to>
    <xdr:cxnSp macro="">
      <xdr:nvCxnSpPr>
        <xdr:cNvPr id="830" name="直線コネクタ 829"/>
        <xdr:cNvCxnSpPr/>
      </xdr:nvCxnSpPr>
      <xdr:spPr>
        <a:xfrm flipV="1">
          <a:off x="18656300" y="13289404"/>
          <a:ext cx="889000" cy="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31682</xdr:rowOff>
    </xdr:from>
    <xdr:to>
      <xdr:col>28</xdr:col>
      <xdr:colOff>365125</xdr:colOff>
      <xdr:row>77</xdr:row>
      <xdr:rowOff>133282</xdr:rowOff>
    </xdr:to>
    <xdr:sp macro="" textlink="">
      <xdr:nvSpPr>
        <xdr:cNvPr id="831" name="フローチャート : 判断 830"/>
        <xdr:cNvSpPr/>
      </xdr:nvSpPr>
      <xdr:spPr>
        <a:xfrm>
          <a:off x="19494500" y="1323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149809</xdr:rowOff>
    </xdr:from>
    <xdr:ext cx="534377" cy="259045"/>
    <xdr:sp macro="" textlink="">
      <xdr:nvSpPr>
        <xdr:cNvPr id="832" name="テキスト ボックス 831"/>
        <xdr:cNvSpPr txBox="1"/>
      </xdr:nvSpPr>
      <xdr:spPr>
        <a:xfrm>
          <a:off x="19278111" y="1300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40,009</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43196</xdr:rowOff>
    </xdr:from>
    <xdr:to>
      <xdr:col>27</xdr:col>
      <xdr:colOff>161925</xdr:colOff>
      <xdr:row>77</xdr:row>
      <xdr:rowOff>144796</xdr:rowOff>
    </xdr:to>
    <xdr:sp macro="" textlink="">
      <xdr:nvSpPr>
        <xdr:cNvPr id="833" name="フローチャート : 判断 832"/>
        <xdr:cNvSpPr/>
      </xdr:nvSpPr>
      <xdr:spPr>
        <a:xfrm>
          <a:off x="18605500" y="1324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161323</xdr:rowOff>
    </xdr:from>
    <xdr:ext cx="534377" cy="259045"/>
    <xdr:sp macro="" textlink="">
      <xdr:nvSpPr>
        <xdr:cNvPr id="834" name="テキスト ボックス 833"/>
        <xdr:cNvSpPr txBox="1"/>
      </xdr:nvSpPr>
      <xdr:spPr>
        <a:xfrm>
          <a:off x="18389111" y="1302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38,498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5" name="テキスト ボックス 83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6" name="テキスト ボックス 83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7" name="テキスト ボックス 83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8" name="テキスト ボックス 83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9" name="テキスト ボックス 83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171334</xdr:rowOff>
    </xdr:from>
    <xdr:to>
      <xdr:col>32</xdr:col>
      <xdr:colOff>238125</xdr:colOff>
      <xdr:row>77</xdr:row>
      <xdr:rowOff>101484</xdr:rowOff>
    </xdr:to>
    <xdr:sp macro="" textlink="">
      <xdr:nvSpPr>
        <xdr:cNvPr id="840" name="円/楕円 839"/>
        <xdr:cNvSpPr/>
      </xdr:nvSpPr>
      <xdr:spPr>
        <a:xfrm>
          <a:off x="22110700" y="1320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22761</xdr:rowOff>
    </xdr:from>
    <xdr:ext cx="534377" cy="259045"/>
    <xdr:sp macro="" textlink="">
      <xdr:nvSpPr>
        <xdr:cNvPr id="841" name="繰出金該当値テキスト"/>
        <xdr:cNvSpPr txBox="1"/>
      </xdr:nvSpPr>
      <xdr:spPr>
        <a:xfrm>
          <a:off x="22212300" y="1305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44,182</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14339</xdr:rowOff>
    </xdr:from>
    <xdr:to>
      <xdr:col>31</xdr:col>
      <xdr:colOff>85725</xdr:colOff>
      <xdr:row>77</xdr:row>
      <xdr:rowOff>115939</xdr:rowOff>
    </xdr:to>
    <xdr:sp macro="" textlink="">
      <xdr:nvSpPr>
        <xdr:cNvPr id="842" name="円/楕円 841"/>
        <xdr:cNvSpPr/>
      </xdr:nvSpPr>
      <xdr:spPr>
        <a:xfrm>
          <a:off x="21272500" y="1321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107066</xdr:rowOff>
    </xdr:from>
    <xdr:ext cx="534377" cy="259045"/>
    <xdr:sp macro="" textlink="">
      <xdr:nvSpPr>
        <xdr:cNvPr id="843" name="テキスト ボックス 842"/>
        <xdr:cNvSpPr txBox="1"/>
      </xdr:nvSpPr>
      <xdr:spPr>
        <a:xfrm>
          <a:off x="21056111" y="1330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42,285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28969</xdr:rowOff>
    </xdr:from>
    <xdr:to>
      <xdr:col>29</xdr:col>
      <xdr:colOff>568325</xdr:colOff>
      <xdr:row>77</xdr:row>
      <xdr:rowOff>130569</xdr:rowOff>
    </xdr:to>
    <xdr:sp macro="" textlink="">
      <xdr:nvSpPr>
        <xdr:cNvPr id="844" name="円/楕円 843"/>
        <xdr:cNvSpPr/>
      </xdr:nvSpPr>
      <xdr:spPr>
        <a:xfrm>
          <a:off x="20383500" y="1323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121696</xdr:rowOff>
    </xdr:from>
    <xdr:ext cx="534377" cy="259045"/>
    <xdr:sp macro="" textlink="">
      <xdr:nvSpPr>
        <xdr:cNvPr id="845" name="テキスト ボックス 844"/>
        <xdr:cNvSpPr txBox="1"/>
      </xdr:nvSpPr>
      <xdr:spPr>
        <a:xfrm>
          <a:off x="20167111" y="1332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40,365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36954</xdr:rowOff>
    </xdr:from>
    <xdr:to>
      <xdr:col>28</xdr:col>
      <xdr:colOff>365125</xdr:colOff>
      <xdr:row>77</xdr:row>
      <xdr:rowOff>138554</xdr:rowOff>
    </xdr:to>
    <xdr:sp macro="" textlink="">
      <xdr:nvSpPr>
        <xdr:cNvPr id="846" name="円/楕円 845"/>
        <xdr:cNvSpPr/>
      </xdr:nvSpPr>
      <xdr:spPr>
        <a:xfrm>
          <a:off x="19494500" y="1323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129681</xdr:rowOff>
    </xdr:from>
    <xdr:ext cx="534377" cy="259045"/>
    <xdr:sp macro="" textlink="">
      <xdr:nvSpPr>
        <xdr:cNvPr id="847" name="テキスト ボックス 846"/>
        <xdr:cNvSpPr txBox="1"/>
      </xdr:nvSpPr>
      <xdr:spPr>
        <a:xfrm>
          <a:off x="19278111" y="1333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39,317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45999</xdr:rowOff>
    </xdr:from>
    <xdr:to>
      <xdr:col>27</xdr:col>
      <xdr:colOff>161925</xdr:colOff>
      <xdr:row>77</xdr:row>
      <xdr:rowOff>147599</xdr:rowOff>
    </xdr:to>
    <xdr:sp macro="" textlink="">
      <xdr:nvSpPr>
        <xdr:cNvPr id="848" name="円/楕円 847"/>
        <xdr:cNvSpPr/>
      </xdr:nvSpPr>
      <xdr:spPr>
        <a:xfrm>
          <a:off x="18605500" y="1324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138726</xdr:rowOff>
    </xdr:from>
    <xdr:ext cx="534377" cy="259045"/>
    <xdr:sp macro="" textlink="">
      <xdr:nvSpPr>
        <xdr:cNvPr id="849" name="テキスト ボックス 848"/>
        <xdr:cNvSpPr txBox="1"/>
      </xdr:nvSpPr>
      <xdr:spPr>
        <a:xfrm>
          <a:off x="18389111" y="1334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38,130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0" name="正方形/長方形 84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1" name="正方形/長方形 85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2" name="正方形/長方形 85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3" name="正方形/長方形 85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4" name="正方形/長方形 85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5" name="正方形/長方形 85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6" name="正方形/長方形 85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0" name="直線コネクタ 85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1" name="テキスト ボックス 86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2" name="直線コネクタ 86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3" name="テキスト ボックス 86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5" name="直線コネクタ 86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7" name="直線コネクタ 86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9" name="直線コネクタ 86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0" name="直線コネクタ 86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2" name="フローチャート : 判断 87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3" name="直線コネクタ 87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4" name="フローチャート : 判断 87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5" name="テキスト ボックス 87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6" name="直線コネクタ 87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7" name="フローチャート : 判断 87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8" name="テキスト ボックス 87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9" name="直線コネクタ 87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0" name="フローチャート : 判断 87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1" name="テキスト ボックス 88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フローチャート : 判断 88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3" name="テキスト ボックス 88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4" name="テキスト ボックス 88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5" name="テキスト ボックス 88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6" name="テキスト ボックス 88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7" name="テキスト ボックス 88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8" name="テキスト ボックス 88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円/楕円 88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1" name="円/楕円 89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2" name="テキスト ボックス 89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3" name="円/楕円 89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4" name="テキスト ボックス 89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5" name="円/楕円 89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6" name="テキスト ボックス 89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7" name="円/楕円 89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8" name="テキスト ボックス 89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9" name="正方形/長方形 89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0" name="正方形/長方形 89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1" name="テキスト ボックス 90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類似団体平均と比較すると、本市は単独で行っているし尿処理やごみ処理、公立保育所</a:t>
          </a:r>
          <a:r>
            <a:rPr kumimoji="1" lang="en-US" altLang="ja-JP" sz="1300">
              <a:latin typeface="ＭＳ Ｐゴシック"/>
            </a:rPr>
            <a:t>4</a:t>
          </a:r>
          <a:r>
            <a:rPr kumimoji="1" lang="ja-JP" altLang="en-US" sz="1300">
              <a:latin typeface="ＭＳ Ｐゴシック"/>
            </a:rPr>
            <a:t>箇所の運営等により、補助費等は抑制されている反面、人件費や物件費は上昇している。また、ごみ処理施設建設に伴う起債や、土地開発公社解散に伴う第三セクター等改革推進債の償還により、公債費も高くなっている。さらに、扶助費についても、生活保護者や高齢者の増加や障がい者福祉サービスの利用率の上昇などにより、比較的高額となっている。つまり、これらが経常収支比率の高さの要因となっている。</a:t>
          </a:r>
          <a:endParaRPr kumimoji="1" lang="en-US" altLang="ja-JP" sz="1300">
            <a:latin typeface="ＭＳ Ｐゴシック"/>
          </a:endParaRPr>
        </a:p>
        <a:p>
          <a:r>
            <a:rPr kumimoji="1" lang="ja-JP" altLang="en-US" sz="1300">
              <a:latin typeface="ＭＳ Ｐゴシック"/>
            </a:rPr>
            <a:t>　本市はそのような硬直化した財政構造のため、普通建設事業費や積立金に支出する財政的余裕がなく、施設の老朽化対策等の解決すべき課題が積み残されている状況である。</a:t>
          </a:r>
          <a:endParaRPr kumimoji="1" lang="en-US" altLang="ja-JP" sz="1300">
            <a:latin typeface="ＭＳ Ｐゴシック"/>
          </a:endParaRPr>
        </a:p>
        <a:p>
          <a:r>
            <a:rPr kumimoji="1" lang="ja-JP" altLang="en-US" sz="1300">
              <a:latin typeface="ＭＳ Ｐゴシック"/>
            </a:rPr>
            <a:t>　財政は今後も厳しい見通しとなるが、施設の老朽化に伴う更新や統廃合などの建設事業も見込まれるため、中長期的な見通しのもと計画的に事業を行うと同時に、新たな行財政改革大綱・アクションプランに基づき、徹底した経費削減に取り組むこと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奈良県桜井市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59,045
58,458
9,891.00
23,094,054
22,221,344
831,387
12,617,705
22,385,014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79.7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99924</xdr:rowOff>
    </xdr:from>
    <xdr:to>
      <xdr:col>6</xdr:col>
      <xdr:colOff>510540</xdr:colOff>
      <xdr:row>37</xdr:row>
      <xdr:rowOff>74320</xdr:rowOff>
    </xdr:to>
    <xdr:cxnSp macro="">
      <xdr:nvCxnSpPr>
        <xdr:cNvPr id="54" name="直線コネクタ 53"/>
        <xdr:cNvCxnSpPr/>
      </xdr:nvCxnSpPr>
      <xdr:spPr>
        <a:xfrm flipV="1">
          <a:off x="4633595" y="5243424"/>
          <a:ext cx="1270" cy="117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78147</xdr:rowOff>
    </xdr:from>
    <xdr:ext cx="469744" cy="259045"/>
    <xdr:sp macro="" textlink="">
      <xdr:nvSpPr>
        <xdr:cNvPr id="55" name="議会費最小値テキスト"/>
        <xdr:cNvSpPr txBox="1"/>
      </xdr:nvSpPr>
      <xdr:spPr>
        <a:xfrm>
          <a:off x="4686300" y="64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37</xdr:row>
      <xdr:rowOff>74320</xdr:rowOff>
    </xdr:from>
    <xdr:to>
      <xdr:col>6</xdr:col>
      <xdr:colOff>600075</xdr:colOff>
      <xdr:row>37</xdr:row>
      <xdr:rowOff>74320</xdr:rowOff>
    </xdr:to>
    <xdr:cxnSp macro="">
      <xdr:nvCxnSpPr>
        <xdr:cNvPr id="56" name="直線コネクタ 55"/>
        <xdr:cNvCxnSpPr/>
      </xdr:nvCxnSpPr>
      <xdr:spPr>
        <a:xfrm>
          <a:off x="4546600" y="641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46601</xdr:rowOff>
    </xdr:from>
    <xdr:ext cx="469744" cy="259045"/>
    <xdr:sp macro="" textlink="">
      <xdr:nvSpPr>
        <xdr:cNvPr id="57" name="議会費最大値テキスト"/>
        <xdr:cNvSpPr txBox="1"/>
      </xdr:nvSpPr>
      <xdr:spPr>
        <a:xfrm>
          <a:off x="4686300" y="50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30</xdr:row>
      <xdr:rowOff>99924</xdr:rowOff>
    </xdr:from>
    <xdr:to>
      <xdr:col>6</xdr:col>
      <xdr:colOff>600075</xdr:colOff>
      <xdr:row>30</xdr:row>
      <xdr:rowOff>99924</xdr:rowOff>
    </xdr:to>
    <xdr:cxnSp macro="">
      <xdr:nvCxnSpPr>
        <xdr:cNvPr id="58" name="直線コネクタ 57"/>
        <xdr:cNvCxnSpPr/>
      </xdr:nvCxnSpPr>
      <xdr:spPr>
        <a:xfrm>
          <a:off x="4546600" y="524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78892</xdr:rowOff>
    </xdr:from>
    <xdr:to>
      <xdr:col>6</xdr:col>
      <xdr:colOff>511175</xdr:colOff>
      <xdr:row>33</xdr:row>
      <xdr:rowOff>160274</xdr:rowOff>
    </xdr:to>
    <xdr:cxnSp macro="">
      <xdr:nvCxnSpPr>
        <xdr:cNvPr id="59" name="直線コネクタ 58"/>
        <xdr:cNvCxnSpPr/>
      </xdr:nvCxnSpPr>
      <xdr:spPr>
        <a:xfrm flipV="1">
          <a:off x="3797300" y="5736742"/>
          <a:ext cx="838200" cy="8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168368</xdr:rowOff>
    </xdr:from>
    <xdr:ext cx="469744" cy="259045"/>
    <xdr:sp macro="" textlink="">
      <xdr:nvSpPr>
        <xdr:cNvPr id="60" name="議会費平均値テキスト"/>
        <xdr:cNvSpPr txBox="1"/>
      </xdr:nvSpPr>
      <xdr:spPr>
        <a:xfrm>
          <a:off x="4686300" y="5826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18491</xdr:rowOff>
    </xdr:from>
    <xdr:to>
      <xdr:col>6</xdr:col>
      <xdr:colOff>561975</xdr:colOff>
      <xdr:row>34</xdr:row>
      <xdr:rowOff>120091</xdr:rowOff>
    </xdr:to>
    <xdr:sp macro="" textlink="">
      <xdr:nvSpPr>
        <xdr:cNvPr id="61" name="フローチャート : 判断 60"/>
        <xdr:cNvSpPr/>
      </xdr:nvSpPr>
      <xdr:spPr>
        <a:xfrm>
          <a:off x="45847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160274</xdr:rowOff>
    </xdr:from>
    <xdr:to>
      <xdr:col>5</xdr:col>
      <xdr:colOff>358775</xdr:colOff>
      <xdr:row>34</xdr:row>
      <xdr:rowOff>34087</xdr:rowOff>
    </xdr:to>
    <xdr:cxnSp macro="">
      <xdr:nvCxnSpPr>
        <xdr:cNvPr id="62" name="直線コネクタ 61"/>
        <xdr:cNvCxnSpPr/>
      </xdr:nvCxnSpPr>
      <xdr:spPr>
        <a:xfrm flipV="1">
          <a:off x="2908300" y="5818124"/>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72898</xdr:rowOff>
    </xdr:from>
    <xdr:to>
      <xdr:col>5</xdr:col>
      <xdr:colOff>409575</xdr:colOff>
      <xdr:row>34</xdr:row>
      <xdr:rowOff>3048</xdr:rowOff>
    </xdr:to>
    <xdr:sp macro="" textlink="">
      <xdr:nvSpPr>
        <xdr:cNvPr id="63" name="フローチャート : 判断 62"/>
        <xdr:cNvSpPr/>
      </xdr:nvSpPr>
      <xdr:spPr>
        <a:xfrm>
          <a:off x="3746500" y="573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19575</xdr:rowOff>
    </xdr:from>
    <xdr:ext cx="469744" cy="259045"/>
    <xdr:sp macro="" textlink="">
      <xdr:nvSpPr>
        <xdr:cNvPr id="64" name="テキスト ボックス 63"/>
        <xdr:cNvSpPr txBox="1"/>
      </xdr:nvSpPr>
      <xdr:spPr>
        <a:xfrm>
          <a:off x="3562427" y="550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11227</xdr:rowOff>
    </xdr:from>
    <xdr:to>
      <xdr:col>4</xdr:col>
      <xdr:colOff>155575</xdr:colOff>
      <xdr:row>34</xdr:row>
      <xdr:rowOff>34087</xdr:rowOff>
    </xdr:to>
    <xdr:cxnSp macro="">
      <xdr:nvCxnSpPr>
        <xdr:cNvPr id="65" name="直線コネクタ 64"/>
        <xdr:cNvCxnSpPr/>
      </xdr:nvCxnSpPr>
      <xdr:spPr>
        <a:xfrm>
          <a:off x="2019300" y="584052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93472</xdr:rowOff>
    </xdr:from>
    <xdr:to>
      <xdr:col>4</xdr:col>
      <xdr:colOff>206375</xdr:colOff>
      <xdr:row>34</xdr:row>
      <xdr:rowOff>23622</xdr:rowOff>
    </xdr:to>
    <xdr:sp macro="" textlink="">
      <xdr:nvSpPr>
        <xdr:cNvPr id="66" name="フローチャート : 判断 65"/>
        <xdr:cNvSpPr/>
      </xdr:nvSpPr>
      <xdr:spPr>
        <a:xfrm>
          <a:off x="2857500" y="575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40149</xdr:rowOff>
    </xdr:from>
    <xdr:ext cx="469744" cy="259045"/>
    <xdr:sp macro="" textlink="">
      <xdr:nvSpPr>
        <xdr:cNvPr id="67" name="テキスト ボックス 66"/>
        <xdr:cNvSpPr txBox="1"/>
      </xdr:nvSpPr>
      <xdr:spPr>
        <a:xfrm>
          <a:off x="2673427" y="552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115011</xdr:rowOff>
    </xdr:from>
    <xdr:to>
      <xdr:col>2</xdr:col>
      <xdr:colOff>638175</xdr:colOff>
      <xdr:row>34</xdr:row>
      <xdr:rowOff>11227</xdr:rowOff>
    </xdr:to>
    <xdr:cxnSp macro="">
      <xdr:nvCxnSpPr>
        <xdr:cNvPr id="68" name="直線コネクタ 67"/>
        <xdr:cNvCxnSpPr/>
      </xdr:nvCxnSpPr>
      <xdr:spPr>
        <a:xfrm>
          <a:off x="1130300" y="5601411"/>
          <a:ext cx="889000" cy="23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51410</xdr:rowOff>
    </xdr:from>
    <xdr:to>
      <xdr:col>3</xdr:col>
      <xdr:colOff>3175</xdr:colOff>
      <xdr:row>33</xdr:row>
      <xdr:rowOff>153010</xdr:rowOff>
    </xdr:to>
    <xdr:sp macro="" textlink="">
      <xdr:nvSpPr>
        <xdr:cNvPr id="69" name="フローチャート : 判断 68"/>
        <xdr:cNvSpPr/>
      </xdr:nvSpPr>
      <xdr:spPr>
        <a:xfrm>
          <a:off x="1968500" y="570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169537</xdr:rowOff>
    </xdr:from>
    <xdr:ext cx="469744" cy="259045"/>
    <xdr:sp macro="" textlink="">
      <xdr:nvSpPr>
        <xdr:cNvPr id="70" name="テキスト ボックス 69"/>
        <xdr:cNvSpPr txBox="1"/>
      </xdr:nvSpPr>
      <xdr:spPr>
        <a:xfrm>
          <a:off x="1784427" y="548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twoCellAnchor>
    <xdr:from>
      <xdr:col>1</xdr:col>
      <xdr:colOff>384175</xdr:colOff>
      <xdr:row>31</xdr:row>
      <xdr:rowOff>156566</xdr:rowOff>
    </xdr:from>
    <xdr:to>
      <xdr:col>1</xdr:col>
      <xdr:colOff>485775</xdr:colOff>
      <xdr:row>32</xdr:row>
      <xdr:rowOff>86716</xdr:rowOff>
    </xdr:to>
    <xdr:sp macro="" textlink="">
      <xdr:nvSpPr>
        <xdr:cNvPr id="71" name="フローチャート : 判断 70"/>
        <xdr:cNvSpPr/>
      </xdr:nvSpPr>
      <xdr:spPr>
        <a:xfrm>
          <a:off x="1079500" y="54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103243</xdr:rowOff>
    </xdr:from>
    <xdr:ext cx="469744" cy="259045"/>
    <xdr:sp macro="" textlink="">
      <xdr:nvSpPr>
        <xdr:cNvPr id="72" name="テキスト ボックス 71"/>
        <xdr:cNvSpPr txBox="1"/>
      </xdr:nvSpPr>
      <xdr:spPr>
        <a:xfrm>
          <a:off x="895427" y="524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28092</xdr:rowOff>
    </xdr:from>
    <xdr:to>
      <xdr:col>6</xdr:col>
      <xdr:colOff>561975</xdr:colOff>
      <xdr:row>33</xdr:row>
      <xdr:rowOff>129692</xdr:rowOff>
    </xdr:to>
    <xdr:sp macro="" textlink="">
      <xdr:nvSpPr>
        <xdr:cNvPr id="78" name="円/楕円 77"/>
        <xdr:cNvSpPr/>
      </xdr:nvSpPr>
      <xdr:spPr>
        <a:xfrm>
          <a:off x="4584700" y="568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50969</xdr:rowOff>
    </xdr:from>
    <xdr:ext cx="469744" cy="259045"/>
    <xdr:sp macro="" textlink="">
      <xdr:nvSpPr>
        <xdr:cNvPr id="79" name="議会費該当値テキスト"/>
        <xdr:cNvSpPr txBox="1"/>
      </xdr:nvSpPr>
      <xdr:spPr>
        <a:xfrm>
          <a:off x="4686300" y="553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109474</xdr:rowOff>
    </xdr:from>
    <xdr:to>
      <xdr:col>5</xdr:col>
      <xdr:colOff>409575</xdr:colOff>
      <xdr:row>34</xdr:row>
      <xdr:rowOff>39624</xdr:rowOff>
    </xdr:to>
    <xdr:sp macro="" textlink="">
      <xdr:nvSpPr>
        <xdr:cNvPr id="80" name="円/楕円 79"/>
        <xdr:cNvSpPr/>
      </xdr:nvSpPr>
      <xdr:spPr>
        <a:xfrm>
          <a:off x="3746500" y="576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30751</xdr:rowOff>
    </xdr:from>
    <xdr:ext cx="469744" cy="259045"/>
    <xdr:sp macro="" textlink="">
      <xdr:nvSpPr>
        <xdr:cNvPr id="81" name="テキスト ボックス 80"/>
        <xdr:cNvSpPr txBox="1"/>
      </xdr:nvSpPr>
      <xdr:spPr>
        <a:xfrm>
          <a:off x="3562427" y="58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3,830</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154737</xdr:rowOff>
    </xdr:from>
    <xdr:to>
      <xdr:col>4</xdr:col>
      <xdr:colOff>206375</xdr:colOff>
      <xdr:row>34</xdr:row>
      <xdr:rowOff>84887</xdr:rowOff>
    </xdr:to>
    <xdr:sp macro="" textlink="">
      <xdr:nvSpPr>
        <xdr:cNvPr id="82" name="円/楕円 81"/>
        <xdr:cNvSpPr/>
      </xdr:nvSpPr>
      <xdr:spPr>
        <a:xfrm>
          <a:off x="2857500" y="581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76014</xdr:rowOff>
    </xdr:from>
    <xdr:ext cx="469744" cy="259045"/>
    <xdr:sp macro="" textlink="">
      <xdr:nvSpPr>
        <xdr:cNvPr id="83" name="テキスト ボックス 82"/>
        <xdr:cNvSpPr txBox="1"/>
      </xdr:nvSpPr>
      <xdr:spPr>
        <a:xfrm>
          <a:off x="2673427" y="5905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131877</xdr:rowOff>
    </xdr:from>
    <xdr:to>
      <xdr:col>3</xdr:col>
      <xdr:colOff>3175</xdr:colOff>
      <xdr:row>34</xdr:row>
      <xdr:rowOff>62027</xdr:rowOff>
    </xdr:to>
    <xdr:sp macro="" textlink="">
      <xdr:nvSpPr>
        <xdr:cNvPr id="84" name="円/楕円 83"/>
        <xdr:cNvSpPr/>
      </xdr:nvSpPr>
      <xdr:spPr>
        <a:xfrm>
          <a:off x="1968500" y="578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53154</xdr:rowOff>
    </xdr:from>
    <xdr:ext cx="469744" cy="259045"/>
    <xdr:sp macro="" textlink="">
      <xdr:nvSpPr>
        <xdr:cNvPr id="85" name="テキスト ボックス 84"/>
        <xdr:cNvSpPr txBox="1"/>
      </xdr:nvSpPr>
      <xdr:spPr>
        <a:xfrm>
          <a:off x="1784427" y="588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3,781</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64211</xdr:rowOff>
    </xdr:from>
    <xdr:to>
      <xdr:col>1</xdr:col>
      <xdr:colOff>485775</xdr:colOff>
      <xdr:row>32</xdr:row>
      <xdr:rowOff>165811</xdr:rowOff>
    </xdr:to>
    <xdr:sp macro="" textlink="">
      <xdr:nvSpPr>
        <xdr:cNvPr id="86" name="円/楕円 85"/>
        <xdr:cNvSpPr/>
      </xdr:nvSpPr>
      <xdr:spPr>
        <a:xfrm>
          <a:off x="1079500" y="555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156938</xdr:rowOff>
    </xdr:from>
    <xdr:ext cx="469744" cy="259045"/>
    <xdr:sp macro="" textlink="">
      <xdr:nvSpPr>
        <xdr:cNvPr id="87" name="テキスト ボックス 86"/>
        <xdr:cNvSpPr txBox="1"/>
      </xdr:nvSpPr>
      <xdr:spPr>
        <a:xfrm>
          <a:off x="895427" y="564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157083</xdr:rowOff>
    </xdr:from>
    <xdr:to>
      <xdr:col>6</xdr:col>
      <xdr:colOff>510540</xdr:colOff>
      <xdr:row>57</xdr:row>
      <xdr:rowOff>165016</xdr:rowOff>
    </xdr:to>
    <xdr:cxnSp macro="">
      <xdr:nvCxnSpPr>
        <xdr:cNvPr id="109" name="直線コネクタ 108"/>
        <xdr:cNvCxnSpPr/>
      </xdr:nvCxnSpPr>
      <xdr:spPr>
        <a:xfrm flipV="1">
          <a:off x="4633595" y="8901033"/>
          <a:ext cx="1270" cy="10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168843</xdr:rowOff>
    </xdr:from>
    <xdr:ext cx="534377" cy="259045"/>
    <xdr:sp macro="" textlink="">
      <xdr:nvSpPr>
        <xdr:cNvPr id="110" name="総務費最小値テキスト"/>
        <xdr:cNvSpPr txBox="1"/>
      </xdr:nvSpPr>
      <xdr:spPr>
        <a:xfrm>
          <a:off x="4686300" y="99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57</xdr:row>
      <xdr:rowOff>165016</xdr:rowOff>
    </xdr:from>
    <xdr:to>
      <xdr:col>6</xdr:col>
      <xdr:colOff>600075</xdr:colOff>
      <xdr:row>57</xdr:row>
      <xdr:rowOff>165016</xdr:rowOff>
    </xdr:to>
    <xdr:cxnSp macro="">
      <xdr:nvCxnSpPr>
        <xdr:cNvPr id="111" name="直線コネクタ 110"/>
        <xdr:cNvCxnSpPr/>
      </xdr:nvCxnSpPr>
      <xdr:spPr>
        <a:xfrm>
          <a:off x="4546600" y="993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103760</xdr:rowOff>
    </xdr:from>
    <xdr:ext cx="599010" cy="259045"/>
    <xdr:sp macro="" textlink="">
      <xdr:nvSpPr>
        <xdr:cNvPr id="112" name="総務費最大値テキスト"/>
        <xdr:cNvSpPr txBox="1"/>
      </xdr:nvSpPr>
      <xdr:spPr>
        <a:xfrm>
          <a:off x="4686300" y="86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51</xdr:row>
      <xdr:rowOff>157083</xdr:rowOff>
    </xdr:from>
    <xdr:to>
      <xdr:col>6</xdr:col>
      <xdr:colOff>600075</xdr:colOff>
      <xdr:row>51</xdr:row>
      <xdr:rowOff>157083</xdr:rowOff>
    </xdr:to>
    <xdr:cxnSp macro="">
      <xdr:nvCxnSpPr>
        <xdr:cNvPr id="113" name="直線コネクタ 112"/>
        <xdr:cNvCxnSpPr/>
      </xdr:nvCxnSpPr>
      <xdr:spPr>
        <a:xfrm>
          <a:off x="4546600" y="89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89303</xdr:rowOff>
    </xdr:from>
    <xdr:to>
      <xdr:col>6</xdr:col>
      <xdr:colOff>511175</xdr:colOff>
      <xdr:row>57</xdr:row>
      <xdr:rowOff>105945</xdr:rowOff>
    </xdr:to>
    <xdr:cxnSp macro="">
      <xdr:nvCxnSpPr>
        <xdr:cNvPr id="114" name="直線コネクタ 113"/>
        <xdr:cNvCxnSpPr/>
      </xdr:nvCxnSpPr>
      <xdr:spPr>
        <a:xfrm flipV="1">
          <a:off x="3797300" y="9861953"/>
          <a:ext cx="8382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42671</xdr:rowOff>
    </xdr:from>
    <xdr:ext cx="534377" cy="259045"/>
    <xdr:sp macro="" textlink="">
      <xdr:nvSpPr>
        <xdr:cNvPr id="115" name="総務費平均値テキスト"/>
        <xdr:cNvSpPr txBox="1"/>
      </xdr:nvSpPr>
      <xdr:spPr>
        <a:xfrm>
          <a:off x="4686300" y="964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19794</xdr:rowOff>
    </xdr:from>
    <xdr:to>
      <xdr:col>6</xdr:col>
      <xdr:colOff>561975</xdr:colOff>
      <xdr:row>57</xdr:row>
      <xdr:rowOff>121394</xdr:rowOff>
    </xdr:to>
    <xdr:sp macro="" textlink="">
      <xdr:nvSpPr>
        <xdr:cNvPr id="116" name="フローチャート : 判断 115"/>
        <xdr:cNvSpPr/>
      </xdr:nvSpPr>
      <xdr:spPr>
        <a:xfrm>
          <a:off x="45847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2558</xdr:rowOff>
    </xdr:from>
    <xdr:to>
      <xdr:col>5</xdr:col>
      <xdr:colOff>358775</xdr:colOff>
      <xdr:row>57</xdr:row>
      <xdr:rowOff>105945</xdr:rowOff>
    </xdr:to>
    <xdr:cxnSp macro="">
      <xdr:nvCxnSpPr>
        <xdr:cNvPr id="117" name="直線コネクタ 116"/>
        <xdr:cNvCxnSpPr/>
      </xdr:nvCxnSpPr>
      <xdr:spPr>
        <a:xfrm>
          <a:off x="2908300" y="9775208"/>
          <a:ext cx="889000" cy="10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167708</xdr:rowOff>
    </xdr:from>
    <xdr:to>
      <xdr:col>5</xdr:col>
      <xdr:colOff>409575</xdr:colOff>
      <xdr:row>57</xdr:row>
      <xdr:rowOff>97858</xdr:rowOff>
    </xdr:to>
    <xdr:sp macro="" textlink="">
      <xdr:nvSpPr>
        <xdr:cNvPr id="118" name="フローチャート : 判断 117"/>
        <xdr:cNvSpPr/>
      </xdr:nvSpPr>
      <xdr:spPr>
        <a:xfrm>
          <a:off x="3746500" y="9768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114385</xdr:rowOff>
    </xdr:from>
    <xdr:ext cx="534377" cy="259045"/>
    <xdr:sp macro="" textlink="">
      <xdr:nvSpPr>
        <xdr:cNvPr id="119" name="テキスト ボックス 118"/>
        <xdr:cNvSpPr txBox="1"/>
      </xdr:nvSpPr>
      <xdr:spPr>
        <a:xfrm>
          <a:off x="3530111" y="95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57,763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2558</xdr:rowOff>
    </xdr:from>
    <xdr:to>
      <xdr:col>4</xdr:col>
      <xdr:colOff>155575</xdr:colOff>
      <xdr:row>57</xdr:row>
      <xdr:rowOff>148195</xdr:rowOff>
    </xdr:to>
    <xdr:cxnSp macro="">
      <xdr:nvCxnSpPr>
        <xdr:cNvPr id="120" name="直線コネクタ 119"/>
        <xdr:cNvCxnSpPr/>
      </xdr:nvCxnSpPr>
      <xdr:spPr>
        <a:xfrm flipV="1">
          <a:off x="2019300" y="9775208"/>
          <a:ext cx="889000" cy="14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149145</xdr:rowOff>
    </xdr:from>
    <xdr:to>
      <xdr:col>4</xdr:col>
      <xdr:colOff>206375</xdr:colOff>
      <xdr:row>56</xdr:row>
      <xdr:rowOff>79295</xdr:rowOff>
    </xdr:to>
    <xdr:sp macro="" textlink="">
      <xdr:nvSpPr>
        <xdr:cNvPr id="121" name="フローチャート : 判断 120"/>
        <xdr:cNvSpPr/>
      </xdr:nvSpPr>
      <xdr:spPr>
        <a:xfrm>
          <a:off x="2857500" y="957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95822</xdr:rowOff>
    </xdr:from>
    <xdr:ext cx="534377" cy="259045"/>
    <xdr:sp macro="" textlink="">
      <xdr:nvSpPr>
        <xdr:cNvPr id="122" name="テキスト ボックス 121"/>
        <xdr:cNvSpPr txBox="1"/>
      </xdr:nvSpPr>
      <xdr:spPr>
        <a:xfrm>
          <a:off x="2641111" y="935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99,323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128170</xdr:rowOff>
    </xdr:from>
    <xdr:to>
      <xdr:col>2</xdr:col>
      <xdr:colOff>638175</xdr:colOff>
      <xdr:row>57</xdr:row>
      <xdr:rowOff>148195</xdr:rowOff>
    </xdr:to>
    <xdr:cxnSp macro="">
      <xdr:nvCxnSpPr>
        <xdr:cNvPr id="123" name="直線コネクタ 122"/>
        <xdr:cNvCxnSpPr/>
      </xdr:nvCxnSpPr>
      <xdr:spPr>
        <a:xfrm>
          <a:off x="1130300" y="9900820"/>
          <a:ext cx="889000" cy="2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48571</xdr:rowOff>
    </xdr:from>
    <xdr:to>
      <xdr:col>3</xdr:col>
      <xdr:colOff>3175</xdr:colOff>
      <xdr:row>56</xdr:row>
      <xdr:rowOff>150171</xdr:rowOff>
    </xdr:to>
    <xdr:sp macro="" textlink="">
      <xdr:nvSpPr>
        <xdr:cNvPr id="124" name="フローチャート : 判断 123"/>
        <xdr:cNvSpPr/>
      </xdr:nvSpPr>
      <xdr:spPr>
        <a:xfrm>
          <a:off x="1968500" y="964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166698</xdr:rowOff>
    </xdr:from>
    <xdr:ext cx="534377" cy="259045"/>
    <xdr:sp macro="" textlink="">
      <xdr:nvSpPr>
        <xdr:cNvPr id="125" name="テキスト ボックス 124"/>
        <xdr:cNvSpPr txBox="1"/>
      </xdr:nvSpPr>
      <xdr:spPr>
        <a:xfrm>
          <a:off x="1752111" y="942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83,821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133696</xdr:rowOff>
    </xdr:from>
    <xdr:to>
      <xdr:col>1</xdr:col>
      <xdr:colOff>485775</xdr:colOff>
      <xdr:row>57</xdr:row>
      <xdr:rowOff>63846</xdr:rowOff>
    </xdr:to>
    <xdr:sp macro="" textlink="">
      <xdr:nvSpPr>
        <xdr:cNvPr id="126" name="フローチャート : 判断 125"/>
        <xdr:cNvSpPr/>
      </xdr:nvSpPr>
      <xdr:spPr>
        <a:xfrm>
          <a:off x="1079500" y="97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80373</xdr:rowOff>
    </xdr:from>
    <xdr:ext cx="534377" cy="259045"/>
    <xdr:sp macro="" textlink="">
      <xdr:nvSpPr>
        <xdr:cNvPr id="127" name="テキスト ボックス 126"/>
        <xdr:cNvSpPr txBox="1"/>
      </xdr:nvSpPr>
      <xdr:spPr>
        <a:xfrm>
          <a:off x="863111" y="951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65,202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38503</xdr:rowOff>
    </xdr:from>
    <xdr:to>
      <xdr:col>6</xdr:col>
      <xdr:colOff>561975</xdr:colOff>
      <xdr:row>57</xdr:row>
      <xdr:rowOff>140103</xdr:rowOff>
    </xdr:to>
    <xdr:sp macro="" textlink="">
      <xdr:nvSpPr>
        <xdr:cNvPr id="133" name="円/楕円 132"/>
        <xdr:cNvSpPr/>
      </xdr:nvSpPr>
      <xdr:spPr>
        <a:xfrm>
          <a:off x="4584700" y="981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169671</xdr:rowOff>
    </xdr:from>
    <xdr:ext cx="534377" cy="259045"/>
    <xdr:sp macro="" textlink="">
      <xdr:nvSpPr>
        <xdr:cNvPr id="134" name="総務費該当値テキスト"/>
        <xdr:cNvSpPr txBox="1"/>
      </xdr:nvSpPr>
      <xdr:spPr>
        <a:xfrm>
          <a:off x="4686300" y="977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48,523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55145</xdr:rowOff>
    </xdr:from>
    <xdr:to>
      <xdr:col>5</xdr:col>
      <xdr:colOff>409575</xdr:colOff>
      <xdr:row>57</xdr:row>
      <xdr:rowOff>156745</xdr:rowOff>
    </xdr:to>
    <xdr:sp macro="" textlink="">
      <xdr:nvSpPr>
        <xdr:cNvPr id="135" name="円/楕円 134"/>
        <xdr:cNvSpPr/>
      </xdr:nvSpPr>
      <xdr:spPr>
        <a:xfrm>
          <a:off x="3746500" y="982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147872</xdr:rowOff>
    </xdr:from>
    <xdr:ext cx="534377" cy="259045"/>
    <xdr:sp macro="" textlink="">
      <xdr:nvSpPr>
        <xdr:cNvPr id="136" name="テキスト ボックス 135"/>
        <xdr:cNvSpPr txBox="1"/>
      </xdr:nvSpPr>
      <xdr:spPr>
        <a:xfrm>
          <a:off x="3530111" y="992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44,883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123208</xdr:rowOff>
    </xdr:from>
    <xdr:to>
      <xdr:col>4</xdr:col>
      <xdr:colOff>206375</xdr:colOff>
      <xdr:row>57</xdr:row>
      <xdr:rowOff>53358</xdr:rowOff>
    </xdr:to>
    <xdr:sp macro="" textlink="">
      <xdr:nvSpPr>
        <xdr:cNvPr id="137" name="円/楕円 136"/>
        <xdr:cNvSpPr/>
      </xdr:nvSpPr>
      <xdr:spPr>
        <a:xfrm>
          <a:off x="2857500" y="972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44485</xdr:rowOff>
    </xdr:from>
    <xdr:ext cx="534377" cy="259045"/>
    <xdr:sp macro="" textlink="">
      <xdr:nvSpPr>
        <xdr:cNvPr id="138" name="テキスト ボックス 137"/>
        <xdr:cNvSpPr txBox="1"/>
      </xdr:nvSpPr>
      <xdr:spPr>
        <a:xfrm>
          <a:off x="2641111" y="981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67,496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97395</xdr:rowOff>
    </xdr:from>
    <xdr:to>
      <xdr:col>3</xdr:col>
      <xdr:colOff>3175</xdr:colOff>
      <xdr:row>58</xdr:row>
      <xdr:rowOff>27545</xdr:rowOff>
    </xdr:to>
    <xdr:sp macro="" textlink="">
      <xdr:nvSpPr>
        <xdr:cNvPr id="139" name="円/楕円 138"/>
        <xdr:cNvSpPr/>
      </xdr:nvSpPr>
      <xdr:spPr>
        <a:xfrm>
          <a:off x="1968500" y="987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18672</xdr:rowOff>
    </xdr:from>
    <xdr:ext cx="534377" cy="259045"/>
    <xdr:sp macro="" textlink="">
      <xdr:nvSpPr>
        <xdr:cNvPr id="140" name="テキスト ボックス 139"/>
        <xdr:cNvSpPr txBox="1"/>
      </xdr:nvSpPr>
      <xdr:spPr>
        <a:xfrm>
          <a:off x="1752111" y="996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35,642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77370</xdr:rowOff>
    </xdr:from>
    <xdr:to>
      <xdr:col>1</xdr:col>
      <xdr:colOff>485775</xdr:colOff>
      <xdr:row>58</xdr:row>
      <xdr:rowOff>7520</xdr:rowOff>
    </xdr:to>
    <xdr:sp macro="" textlink="">
      <xdr:nvSpPr>
        <xdr:cNvPr id="141" name="円/楕円 140"/>
        <xdr:cNvSpPr/>
      </xdr:nvSpPr>
      <xdr:spPr>
        <a:xfrm>
          <a:off x="1079500" y="985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170097</xdr:rowOff>
    </xdr:from>
    <xdr:ext cx="534377" cy="259045"/>
    <xdr:sp macro="" textlink="">
      <xdr:nvSpPr>
        <xdr:cNvPr id="142" name="テキスト ボックス 141"/>
        <xdr:cNvSpPr txBox="1"/>
      </xdr:nvSpPr>
      <xdr:spPr>
        <a:xfrm>
          <a:off x="863111" y="994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40,022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5" name="テキスト ボックス 154"/>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71895</xdr:rowOff>
    </xdr:from>
    <xdr:to>
      <xdr:col>6</xdr:col>
      <xdr:colOff>510540</xdr:colOff>
      <xdr:row>78</xdr:row>
      <xdr:rowOff>157124</xdr:rowOff>
    </xdr:to>
    <xdr:cxnSp macro="">
      <xdr:nvCxnSpPr>
        <xdr:cNvPr id="167" name="直線コネクタ 166"/>
        <xdr:cNvCxnSpPr/>
      </xdr:nvCxnSpPr>
      <xdr:spPr>
        <a:xfrm flipV="1">
          <a:off x="4633595" y="12073395"/>
          <a:ext cx="1270" cy="14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160951</xdr:rowOff>
    </xdr:from>
    <xdr:ext cx="534377" cy="259045"/>
    <xdr:sp macro="" textlink="">
      <xdr:nvSpPr>
        <xdr:cNvPr id="168" name="民生費最小値テキスト"/>
        <xdr:cNvSpPr txBox="1"/>
      </xdr:nvSpPr>
      <xdr:spPr>
        <a:xfrm>
          <a:off x="4686300" y="135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157124</xdr:rowOff>
    </xdr:from>
    <xdr:to>
      <xdr:col>6</xdr:col>
      <xdr:colOff>600075</xdr:colOff>
      <xdr:row>78</xdr:row>
      <xdr:rowOff>157124</xdr:rowOff>
    </xdr:to>
    <xdr:cxnSp macro="">
      <xdr:nvCxnSpPr>
        <xdr:cNvPr id="169" name="直線コネクタ 168"/>
        <xdr:cNvCxnSpPr/>
      </xdr:nvCxnSpPr>
      <xdr:spPr>
        <a:xfrm>
          <a:off x="4546600" y="1353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18572</xdr:rowOff>
    </xdr:from>
    <xdr:ext cx="599010" cy="259045"/>
    <xdr:sp macro="" textlink="">
      <xdr:nvSpPr>
        <xdr:cNvPr id="170" name="民生費最大値テキスト"/>
        <xdr:cNvSpPr txBox="1"/>
      </xdr:nvSpPr>
      <xdr:spPr>
        <a:xfrm>
          <a:off x="4686300" y="1184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70</xdr:row>
      <xdr:rowOff>71895</xdr:rowOff>
    </xdr:from>
    <xdr:to>
      <xdr:col>6</xdr:col>
      <xdr:colOff>600075</xdr:colOff>
      <xdr:row>70</xdr:row>
      <xdr:rowOff>71895</xdr:rowOff>
    </xdr:to>
    <xdr:cxnSp macro="">
      <xdr:nvCxnSpPr>
        <xdr:cNvPr id="171" name="直線コネクタ 170"/>
        <xdr:cNvCxnSpPr/>
      </xdr:nvCxnSpPr>
      <xdr:spPr>
        <a:xfrm>
          <a:off x="4546600" y="1207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91808</xdr:rowOff>
    </xdr:from>
    <xdr:to>
      <xdr:col>6</xdr:col>
      <xdr:colOff>511175</xdr:colOff>
      <xdr:row>74</xdr:row>
      <xdr:rowOff>147638</xdr:rowOff>
    </xdr:to>
    <xdr:cxnSp macro="">
      <xdr:nvCxnSpPr>
        <xdr:cNvPr id="172" name="直線コネクタ 171"/>
        <xdr:cNvCxnSpPr/>
      </xdr:nvCxnSpPr>
      <xdr:spPr>
        <a:xfrm flipV="1">
          <a:off x="3797300" y="12779108"/>
          <a:ext cx="838200" cy="5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9212</xdr:rowOff>
    </xdr:from>
    <xdr:ext cx="599010" cy="259045"/>
    <xdr:sp macro="" textlink="">
      <xdr:nvSpPr>
        <xdr:cNvPr id="173" name="民生費平均値テキスト"/>
        <xdr:cNvSpPr txBox="1"/>
      </xdr:nvSpPr>
      <xdr:spPr>
        <a:xfrm>
          <a:off x="4686300" y="1286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30785</xdr:rowOff>
    </xdr:from>
    <xdr:to>
      <xdr:col>6</xdr:col>
      <xdr:colOff>561975</xdr:colOff>
      <xdr:row>75</xdr:row>
      <xdr:rowOff>132385</xdr:rowOff>
    </xdr:to>
    <xdr:sp macro="" textlink="">
      <xdr:nvSpPr>
        <xdr:cNvPr id="174" name="フローチャート : 判断 173"/>
        <xdr:cNvSpPr/>
      </xdr:nvSpPr>
      <xdr:spPr>
        <a:xfrm>
          <a:off x="45847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147638</xdr:rowOff>
    </xdr:from>
    <xdr:to>
      <xdr:col>5</xdr:col>
      <xdr:colOff>358775</xdr:colOff>
      <xdr:row>75</xdr:row>
      <xdr:rowOff>60185</xdr:rowOff>
    </xdr:to>
    <xdr:cxnSp macro="">
      <xdr:nvCxnSpPr>
        <xdr:cNvPr id="175" name="直線コネクタ 174"/>
        <xdr:cNvCxnSpPr/>
      </xdr:nvCxnSpPr>
      <xdr:spPr>
        <a:xfrm flipV="1">
          <a:off x="2908300" y="12834938"/>
          <a:ext cx="889000" cy="8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65354</xdr:rowOff>
    </xdr:from>
    <xdr:to>
      <xdr:col>5</xdr:col>
      <xdr:colOff>409575</xdr:colOff>
      <xdr:row>74</xdr:row>
      <xdr:rowOff>166954</xdr:rowOff>
    </xdr:to>
    <xdr:sp macro="" textlink="">
      <xdr:nvSpPr>
        <xdr:cNvPr id="176" name="フローチャート : 判断 175"/>
        <xdr:cNvSpPr/>
      </xdr:nvSpPr>
      <xdr:spPr>
        <a:xfrm>
          <a:off x="3746500" y="1275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12031</xdr:rowOff>
    </xdr:from>
    <xdr:ext cx="599010" cy="259045"/>
    <xdr:sp macro="" textlink="">
      <xdr:nvSpPr>
        <xdr:cNvPr id="177" name="テキスト ボックス 176"/>
        <xdr:cNvSpPr txBox="1"/>
      </xdr:nvSpPr>
      <xdr:spPr>
        <a:xfrm>
          <a:off x="3497794" y="1252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151,854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60185</xdr:rowOff>
    </xdr:from>
    <xdr:to>
      <xdr:col>4</xdr:col>
      <xdr:colOff>155575</xdr:colOff>
      <xdr:row>75</xdr:row>
      <xdr:rowOff>132638</xdr:rowOff>
    </xdr:to>
    <xdr:cxnSp macro="">
      <xdr:nvCxnSpPr>
        <xdr:cNvPr id="178" name="直線コネクタ 177"/>
        <xdr:cNvCxnSpPr/>
      </xdr:nvCxnSpPr>
      <xdr:spPr>
        <a:xfrm flipV="1">
          <a:off x="2019300" y="12918935"/>
          <a:ext cx="889000" cy="7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12611</xdr:rowOff>
    </xdr:from>
    <xdr:to>
      <xdr:col>4</xdr:col>
      <xdr:colOff>206375</xdr:colOff>
      <xdr:row>74</xdr:row>
      <xdr:rowOff>114211</xdr:rowOff>
    </xdr:to>
    <xdr:sp macro="" textlink="">
      <xdr:nvSpPr>
        <xdr:cNvPr id="179" name="フローチャート : 判断 178"/>
        <xdr:cNvSpPr/>
      </xdr:nvSpPr>
      <xdr:spPr>
        <a:xfrm>
          <a:off x="2857500" y="1269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130738</xdr:rowOff>
    </xdr:from>
    <xdr:ext cx="599010" cy="259045"/>
    <xdr:sp macro="" textlink="">
      <xdr:nvSpPr>
        <xdr:cNvPr id="180" name="テキスト ボックス 179"/>
        <xdr:cNvSpPr txBox="1"/>
      </xdr:nvSpPr>
      <xdr:spPr>
        <a:xfrm>
          <a:off x="2608794" y="1247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156,007</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132638</xdr:rowOff>
    </xdr:from>
    <xdr:to>
      <xdr:col>2</xdr:col>
      <xdr:colOff>638175</xdr:colOff>
      <xdr:row>75</xdr:row>
      <xdr:rowOff>155981</xdr:rowOff>
    </xdr:to>
    <xdr:cxnSp macro="">
      <xdr:nvCxnSpPr>
        <xdr:cNvPr id="181" name="直線コネクタ 180"/>
        <xdr:cNvCxnSpPr/>
      </xdr:nvCxnSpPr>
      <xdr:spPr>
        <a:xfrm flipV="1">
          <a:off x="1130300" y="12991388"/>
          <a:ext cx="889000" cy="2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1448</xdr:rowOff>
    </xdr:from>
    <xdr:to>
      <xdr:col>3</xdr:col>
      <xdr:colOff>3175</xdr:colOff>
      <xdr:row>74</xdr:row>
      <xdr:rowOff>103048</xdr:rowOff>
    </xdr:to>
    <xdr:sp macro="" textlink="">
      <xdr:nvSpPr>
        <xdr:cNvPr id="182" name="フローチャート : 判断 181"/>
        <xdr:cNvSpPr/>
      </xdr:nvSpPr>
      <xdr:spPr>
        <a:xfrm>
          <a:off x="1968500" y="1268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119575</xdr:rowOff>
    </xdr:from>
    <xdr:ext cx="599010" cy="259045"/>
    <xdr:sp macro="" textlink="">
      <xdr:nvSpPr>
        <xdr:cNvPr id="183" name="テキスト ボックス 182"/>
        <xdr:cNvSpPr txBox="1"/>
      </xdr:nvSpPr>
      <xdr:spPr>
        <a:xfrm>
          <a:off x="1719794" y="12463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156,886</a:t>
          </a:r>
          <a:endParaRPr kumimoji="1" lang="ja-JP" altLang="en-US" sz="1000" b="1">
            <a:solidFill>
              <a:srgbClr val="000080"/>
            </a:solidFill>
            <a:latin typeface="ＭＳ Ｐゴシック"/>
          </a:endParaRPr>
        </a:p>
      </xdr:txBody>
    </xdr:sp>
    <xdr:clientData/>
  </xdr:oneCellAnchor>
  <xdr:twoCellAnchor>
    <xdr:from>
      <xdr:col>1</xdr:col>
      <xdr:colOff>384175</xdr:colOff>
      <xdr:row>72</xdr:row>
      <xdr:rowOff>153226</xdr:rowOff>
    </xdr:from>
    <xdr:to>
      <xdr:col>1</xdr:col>
      <xdr:colOff>485775</xdr:colOff>
      <xdr:row>73</xdr:row>
      <xdr:rowOff>83376</xdr:rowOff>
    </xdr:to>
    <xdr:sp macro="" textlink="">
      <xdr:nvSpPr>
        <xdr:cNvPr id="184" name="フローチャート : 判断 183"/>
        <xdr:cNvSpPr/>
      </xdr:nvSpPr>
      <xdr:spPr>
        <a:xfrm>
          <a:off x="1079500" y="1249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71</xdr:row>
      <xdr:rowOff>99903</xdr:rowOff>
    </xdr:from>
    <xdr:ext cx="599010" cy="259045"/>
    <xdr:sp macro="" textlink="">
      <xdr:nvSpPr>
        <xdr:cNvPr id="185" name="テキスト ボックス 184"/>
        <xdr:cNvSpPr txBox="1"/>
      </xdr:nvSpPr>
      <xdr:spPr>
        <a:xfrm>
          <a:off x="830794" y="1227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171,935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41008</xdr:rowOff>
    </xdr:from>
    <xdr:to>
      <xdr:col>6</xdr:col>
      <xdr:colOff>561975</xdr:colOff>
      <xdr:row>74</xdr:row>
      <xdr:rowOff>142608</xdr:rowOff>
    </xdr:to>
    <xdr:sp macro="" textlink="">
      <xdr:nvSpPr>
        <xdr:cNvPr id="191" name="円/楕円 190"/>
        <xdr:cNvSpPr/>
      </xdr:nvSpPr>
      <xdr:spPr>
        <a:xfrm>
          <a:off x="4584700" y="1272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63885</xdr:rowOff>
    </xdr:from>
    <xdr:ext cx="599010" cy="259045"/>
    <xdr:sp macro="" textlink="">
      <xdr:nvSpPr>
        <xdr:cNvPr id="192" name="民生費該当値テキスト"/>
        <xdr:cNvSpPr txBox="1"/>
      </xdr:nvSpPr>
      <xdr:spPr>
        <a:xfrm>
          <a:off x="4686300" y="1257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153,771</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96838</xdr:rowOff>
    </xdr:from>
    <xdr:to>
      <xdr:col>5</xdr:col>
      <xdr:colOff>409575</xdr:colOff>
      <xdr:row>75</xdr:row>
      <xdr:rowOff>26988</xdr:rowOff>
    </xdr:to>
    <xdr:sp macro="" textlink="">
      <xdr:nvSpPr>
        <xdr:cNvPr id="193" name="円/楕円 192"/>
        <xdr:cNvSpPr/>
      </xdr:nvSpPr>
      <xdr:spPr>
        <a:xfrm>
          <a:off x="3746500" y="127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18115</xdr:rowOff>
    </xdr:from>
    <xdr:ext cx="599010" cy="259045"/>
    <xdr:sp macro="" textlink="">
      <xdr:nvSpPr>
        <xdr:cNvPr id="194" name="テキスト ボックス 193"/>
        <xdr:cNvSpPr txBox="1"/>
      </xdr:nvSpPr>
      <xdr:spPr>
        <a:xfrm>
          <a:off x="3497794" y="12876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149,375</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9385</xdr:rowOff>
    </xdr:from>
    <xdr:to>
      <xdr:col>4</xdr:col>
      <xdr:colOff>206375</xdr:colOff>
      <xdr:row>75</xdr:row>
      <xdr:rowOff>110985</xdr:rowOff>
    </xdr:to>
    <xdr:sp macro="" textlink="">
      <xdr:nvSpPr>
        <xdr:cNvPr id="195" name="円/楕円 194"/>
        <xdr:cNvSpPr/>
      </xdr:nvSpPr>
      <xdr:spPr>
        <a:xfrm>
          <a:off x="2857500" y="128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102112</xdr:rowOff>
    </xdr:from>
    <xdr:ext cx="599010" cy="259045"/>
    <xdr:sp macro="" textlink="">
      <xdr:nvSpPr>
        <xdr:cNvPr id="196" name="テキスト ボックス 195"/>
        <xdr:cNvSpPr txBox="1"/>
      </xdr:nvSpPr>
      <xdr:spPr>
        <a:xfrm>
          <a:off x="2608794" y="12960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142,761</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81838</xdr:rowOff>
    </xdr:from>
    <xdr:to>
      <xdr:col>3</xdr:col>
      <xdr:colOff>3175</xdr:colOff>
      <xdr:row>76</xdr:row>
      <xdr:rowOff>11988</xdr:rowOff>
    </xdr:to>
    <xdr:sp macro="" textlink="">
      <xdr:nvSpPr>
        <xdr:cNvPr id="197" name="円/楕円 196"/>
        <xdr:cNvSpPr/>
      </xdr:nvSpPr>
      <xdr:spPr>
        <a:xfrm>
          <a:off x="1968500" y="1294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3115</xdr:rowOff>
    </xdr:from>
    <xdr:ext cx="599010" cy="259045"/>
    <xdr:sp macro="" textlink="">
      <xdr:nvSpPr>
        <xdr:cNvPr id="198" name="テキスト ボックス 197"/>
        <xdr:cNvSpPr txBox="1"/>
      </xdr:nvSpPr>
      <xdr:spPr>
        <a:xfrm>
          <a:off x="1719794" y="1303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137,056</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105181</xdr:rowOff>
    </xdr:from>
    <xdr:to>
      <xdr:col>1</xdr:col>
      <xdr:colOff>485775</xdr:colOff>
      <xdr:row>76</xdr:row>
      <xdr:rowOff>35331</xdr:rowOff>
    </xdr:to>
    <xdr:sp macro="" textlink="">
      <xdr:nvSpPr>
        <xdr:cNvPr id="199" name="円/楕円 198"/>
        <xdr:cNvSpPr/>
      </xdr:nvSpPr>
      <xdr:spPr>
        <a:xfrm>
          <a:off x="1079500" y="1296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26458</xdr:rowOff>
    </xdr:from>
    <xdr:ext cx="599010" cy="259045"/>
    <xdr:sp macro="" textlink="">
      <xdr:nvSpPr>
        <xdr:cNvPr id="200" name="テキスト ボックス 199"/>
        <xdr:cNvSpPr txBox="1"/>
      </xdr:nvSpPr>
      <xdr:spPr>
        <a:xfrm>
          <a:off x="830794" y="13056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135,218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3" name="直線コネクタ 222"/>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4"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5" name="直線コネクタ 224"/>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6"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7" name="直線コネクタ 226"/>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58455</xdr:rowOff>
    </xdr:from>
    <xdr:to>
      <xdr:col>6</xdr:col>
      <xdr:colOff>511175</xdr:colOff>
      <xdr:row>96</xdr:row>
      <xdr:rowOff>81384</xdr:rowOff>
    </xdr:to>
    <xdr:cxnSp macro="">
      <xdr:nvCxnSpPr>
        <xdr:cNvPr id="228" name="直線コネクタ 227"/>
        <xdr:cNvCxnSpPr/>
      </xdr:nvCxnSpPr>
      <xdr:spPr>
        <a:xfrm flipV="1">
          <a:off x="3797300" y="16517655"/>
          <a:ext cx="838200" cy="2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146606</xdr:rowOff>
    </xdr:from>
    <xdr:ext cx="534377" cy="259045"/>
    <xdr:sp macro="" textlink="">
      <xdr:nvSpPr>
        <xdr:cNvPr id="229" name="衛生費平均値テキスト"/>
        <xdr:cNvSpPr txBox="1"/>
      </xdr:nvSpPr>
      <xdr:spPr>
        <a:xfrm>
          <a:off x="4686300" y="16605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30" name="フローチャート : 判断 229"/>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63165</xdr:rowOff>
    </xdr:from>
    <xdr:to>
      <xdr:col>5</xdr:col>
      <xdr:colOff>358775</xdr:colOff>
      <xdr:row>96</xdr:row>
      <xdr:rowOff>81384</xdr:rowOff>
    </xdr:to>
    <xdr:cxnSp macro="">
      <xdr:nvCxnSpPr>
        <xdr:cNvPr id="231" name="直線コネクタ 230"/>
        <xdr:cNvCxnSpPr/>
      </xdr:nvCxnSpPr>
      <xdr:spPr>
        <a:xfrm>
          <a:off x="2908300" y="16522365"/>
          <a:ext cx="889000" cy="1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68028</xdr:rowOff>
    </xdr:from>
    <xdr:to>
      <xdr:col>5</xdr:col>
      <xdr:colOff>409575</xdr:colOff>
      <xdr:row>96</xdr:row>
      <xdr:rowOff>169628</xdr:rowOff>
    </xdr:to>
    <xdr:sp macro="" textlink="">
      <xdr:nvSpPr>
        <xdr:cNvPr id="232" name="フローチャート : 判断 231"/>
        <xdr:cNvSpPr/>
      </xdr:nvSpPr>
      <xdr:spPr>
        <a:xfrm>
          <a:off x="3746500" y="1652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160755</xdr:rowOff>
    </xdr:from>
    <xdr:ext cx="534377" cy="259045"/>
    <xdr:sp macro="" textlink="">
      <xdr:nvSpPr>
        <xdr:cNvPr id="233" name="テキスト ボックス 232"/>
        <xdr:cNvSpPr txBox="1"/>
      </xdr:nvSpPr>
      <xdr:spPr>
        <a:xfrm>
          <a:off x="3530111" y="1661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35,913</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136317</xdr:rowOff>
    </xdr:from>
    <xdr:to>
      <xdr:col>4</xdr:col>
      <xdr:colOff>155575</xdr:colOff>
      <xdr:row>96</xdr:row>
      <xdr:rowOff>63165</xdr:rowOff>
    </xdr:to>
    <xdr:cxnSp macro="">
      <xdr:nvCxnSpPr>
        <xdr:cNvPr id="234" name="直線コネクタ 233"/>
        <xdr:cNvCxnSpPr/>
      </xdr:nvCxnSpPr>
      <xdr:spPr>
        <a:xfrm>
          <a:off x="2019300" y="16252617"/>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62588</xdr:rowOff>
    </xdr:from>
    <xdr:to>
      <xdr:col>4</xdr:col>
      <xdr:colOff>206375</xdr:colOff>
      <xdr:row>96</xdr:row>
      <xdr:rowOff>164188</xdr:rowOff>
    </xdr:to>
    <xdr:sp macro="" textlink="">
      <xdr:nvSpPr>
        <xdr:cNvPr id="235" name="フローチャート : 判断 234"/>
        <xdr:cNvSpPr/>
      </xdr:nvSpPr>
      <xdr:spPr>
        <a:xfrm>
          <a:off x="2857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155315</xdr:rowOff>
    </xdr:from>
    <xdr:ext cx="534377" cy="259045"/>
    <xdr:sp macro="" textlink="">
      <xdr:nvSpPr>
        <xdr:cNvPr id="236" name="テキスト ボックス 235"/>
        <xdr:cNvSpPr txBox="1"/>
      </xdr:nvSpPr>
      <xdr:spPr>
        <a:xfrm>
          <a:off x="2641111" y="1661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36,151</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136317</xdr:rowOff>
    </xdr:from>
    <xdr:to>
      <xdr:col>2</xdr:col>
      <xdr:colOff>638175</xdr:colOff>
      <xdr:row>96</xdr:row>
      <xdr:rowOff>92197</xdr:rowOff>
    </xdr:to>
    <xdr:cxnSp macro="">
      <xdr:nvCxnSpPr>
        <xdr:cNvPr id="237" name="直線コネクタ 236"/>
        <xdr:cNvCxnSpPr/>
      </xdr:nvCxnSpPr>
      <xdr:spPr>
        <a:xfrm flipV="1">
          <a:off x="1130300" y="16252617"/>
          <a:ext cx="889000" cy="29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56211</xdr:rowOff>
    </xdr:from>
    <xdr:to>
      <xdr:col>3</xdr:col>
      <xdr:colOff>3175</xdr:colOff>
      <xdr:row>96</xdr:row>
      <xdr:rowOff>157811</xdr:rowOff>
    </xdr:to>
    <xdr:sp macro="" textlink="">
      <xdr:nvSpPr>
        <xdr:cNvPr id="238" name="フローチャート : 判断 237"/>
        <xdr:cNvSpPr/>
      </xdr:nvSpPr>
      <xdr:spPr>
        <a:xfrm>
          <a:off x="1968500" y="1651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148938</xdr:rowOff>
    </xdr:from>
    <xdr:ext cx="534377" cy="259045"/>
    <xdr:sp macro="" textlink="">
      <xdr:nvSpPr>
        <xdr:cNvPr id="239" name="テキスト ボックス 238"/>
        <xdr:cNvSpPr txBox="1"/>
      </xdr:nvSpPr>
      <xdr:spPr>
        <a:xfrm>
          <a:off x="1752111" y="1660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105794</xdr:rowOff>
    </xdr:from>
    <xdr:to>
      <xdr:col>1</xdr:col>
      <xdr:colOff>485775</xdr:colOff>
      <xdr:row>97</xdr:row>
      <xdr:rowOff>35944</xdr:rowOff>
    </xdr:to>
    <xdr:sp macro="" textlink="">
      <xdr:nvSpPr>
        <xdr:cNvPr id="240" name="フローチャート : 判断 239"/>
        <xdr:cNvSpPr/>
      </xdr:nvSpPr>
      <xdr:spPr>
        <a:xfrm>
          <a:off x="1079500" y="1656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27071</xdr:rowOff>
    </xdr:from>
    <xdr:ext cx="534377" cy="259045"/>
    <xdr:sp macro="" textlink="">
      <xdr:nvSpPr>
        <xdr:cNvPr id="241" name="テキスト ボックス 240"/>
        <xdr:cNvSpPr txBox="1"/>
      </xdr:nvSpPr>
      <xdr:spPr>
        <a:xfrm>
          <a:off x="863111" y="1665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34,261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7655</xdr:rowOff>
    </xdr:from>
    <xdr:to>
      <xdr:col>6</xdr:col>
      <xdr:colOff>561975</xdr:colOff>
      <xdr:row>96</xdr:row>
      <xdr:rowOff>109255</xdr:rowOff>
    </xdr:to>
    <xdr:sp macro="" textlink="">
      <xdr:nvSpPr>
        <xdr:cNvPr id="247" name="円/楕円 246"/>
        <xdr:cNvSpPr/>
      </xdr:nvSpPr>
      <xdr:spPr>
        <a:xfrm>
          <a:off x="4584700" y="1646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30532</xdr:rowOff>
    </xdr:from>
    <xdr:ext cx="534377" cy="259045"/>
    <xdr:sp macro="" textlink="">
      <xdr:nvSpPr>
        <xdr:cNvPr id="248" name="衛生費該当値テキスト"/>
        <xdr:cNvSpPr txBox="1"/>
      </xdr:nvSpPr>
      <xdr:spPr>
        <a:xfrm>
          <a:off x="4686300" y="1631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38,554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30584</xdr:rowOff>
    </xdr:from>
    <xdr:to>
      <xdr:col>5</xdr:col>
      <xdr:colOff>409575</xdr:colOff>
      <xdr:row>96</xdr:row>
      <xdr:rowOff>132184</xdr:rowOff>
    </xdr:to>
    <xdr:sp macro="" textlink="">
      <xdr:nvSpPr>
        <xdr:cNvPr id="249" name="円/楕円 248"/>
        <xdr:cNvSpPr/>
      </xdr:nvSpPr>
      <xdr:spPr>
        <a:xfrm>
          <a:off x="3746500" y="1648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148711</xdr:rowOff>
    </xdr:from>
    <xdr:ext cx="534377" cy="259045"/>
    <xdr:sp macro="" textlink="">
      <xdr:nvSpPr>
        <xdr:cNvPr id="250" name="テキスト ボックス 249"/>
        <xdr:cNvSpPr txBox="1"/>
      </xdr:nvSpPr>
      <xdr:spPr>
        <a:xfrm>
          <a:off x="3530111" y="1626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37,551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12365</xdr:rowOff>
    </xdr:from>
    <xdr:to>
      <xdr:col>4</xdr:col>
      <xdr:colOff>206375</xdr:colOff>
      <xdr:row>96</xdr:row>
      <xdr:rowOff>113965</xdr:rowOff>
    </xdr:to>
    <xdr:sp macro="" textlink="">
      <xdr:nvSpPr>
        <xdr:cNvPr id="251" name="円/楕円 250"/>
        <xdr:cNvSpPr/>
      </xdr:nvSpPr>
      <xdr:spPr>
        <a:xfrm>
          <a:off x="2857500" y="164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130492</xdr:rowOff>
    </xdr:from>
    <xdr:ext cx="534377" cy="259045"/>
    <xdr:sp macro="" textlink="">
      <xdr:nvSpPr>
        <xdr:cNvPr id="252" name="テキスト ボックス 251"/>
        <xdr:cNvSpPr txBox="1"/>
      </xdr:nvSpPr>
      <xdr:spPr>
        <a:xfrm>
          <a:off x="2641111" y="1624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38,348</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85517</xdr:rowOff>
    </xdr:from>
    <xdr:to>
      <xdr:col>3</xdr:col>
      <xdr:colOff>3175</xdr:colOff>
      <xdr:row>95</xdr:row>
      <xdr:rowOff>15667</xdr:rowOff>
    </xdr:to>
    <xdr:sp macro="" textlink="">
      <xdr:nvSpPr>
        <xdr:cNvPr id="253" name="円/楕円 252"/>
        <xdr:cNvSpPr/>
      </xdr:nvSpPr>
      <xdr:spPr>
        <a:xfrm>
          <a:off x="1968500" y="162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32194</xdr:rowOff>
    </xdr:from>
    <xdr:ext cx="534377" cy="259045"/>
    <xdr:sp macro="" textlink="">
      <xdr:nvSpPr>
        <xdr:cNvPr id="254" name="テキスト ボックス 253"/>
        <xdr:cNvSpPr txBox="1"/>
      </xdr:nvSpPr>
      <xdr:spPr>
        <a:xfrm>
          <a:off x="1752111" y="1597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50,148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41397</xdr:rowOff>
    </xdr:from>
    <xdr:to>
      <xdr:col>1</xdr:col>
      <xdr:colOff>485775</xdr:colOff>
      <xdr:row>96</xdr:row>
      <xdr:rowOff>142997</xdr:rowOff>
    </xdr:to>
    <xdr:sp macro="" textlink="">
      <xdr:nvSpPr>
        <xdr:cNvPr id="255" name="円/楕円 254"/>
        <xdr:cNvSpPr/>
      </xdr:nvSpPr>
      <xdr:spPr>
        <a:xfrm>
          <a:off x="1079500" y="1650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159524</xdr:rowOff>
    </xdr:from>
    <xdr:ext cx="534377" cy="259045"/>
    <xdr:sp macro="" textlink="">
      <xdr:nvSpPr>
        <xdr:cNvPr id="256" name="テキスト ボックス 255"/>
        <xdr:cNvSpPr txBox="1"/>
      </xdr:nvSpPr>
      <xdr:spPr>
        <a:xfrm>
          <a:off x="863111" y="1627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37,078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6" name="テキスト ボックス 27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148844</xdr:rowOff>
    </xdr:from>
    <xdr:to>
      <xdr:col>15</xdr:col>
      <xdr:colOff>180340</xdr:colOff>
      <xdr:row>39</xdr:row>
      <xdr:rowOff>44450</xdr:rowOff>
    </xdr:to>
    <xdr:cxnSp macro="">
      <xdr:nvCxnSpPr>
        <xdr:cNvPr id="280" name="直線コネクタ 279"/>
        <xdr:cNvCxnSpPr/>
      </xdr:nvCxnSpPr>
      <xdr:spPr>
        <a:xfrm flipV="1">
          <a:off x="10475595" y="5292344"/>
          <a:ext cx="1270" cy="14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95521</xdr:rowOff>
    </xdr:from>
    <xdr:ext cx="469744" cy="259045"/>
    <xdr:sp macro="" textlink="">
      <xdr:nvSpPr>
        <xdr:cNvPr id="283" name="労働費最大値テキスト"/>
        <xdr:cNvSpPr txBox="1"/>
      </xdr:nvSpPr>
      <xdr:spPr>
        <a:xfrm>
          <a:off x="10528300" y="50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30</xdr:row>
      <xdr:rowOff>148844</xdr:rowOff>
    </xdr:from>
    <xdr:to>
      <xdr:col>15</xdr:col>
      <xdr:colOff>269875</xdr:colOff>
      <xdr:row>30</xdr:row>
      <xdr:rowOff>148844</xdr:rowOff>
    </xdr:to>
    <xdr:cxnSp macro="">
      <xdr:nvCxnSpPr>
        <xdr:cNvPr id="284" name="直線コネクタ 283"/>
        <xdr:cNvCxnSpPr/>
      </xdr:nvCxnSpPr>
      <xdr:spPr>
        <a:xfrm>
          <a:off x="10388600" y="529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118745</xdr:rowOff>
    </xdr:from>
    <xdr:to>
      <xdr:col>15</xdr:col>
      <xdr:colOff>180975</xdr:colOff>
      <xdr:row>38</xdr:row>
      <xdr:rowOff>156083</xdr:rowOff>
    </xdr:to>
    <xdr:cxnSp macro="">
      <xdr:nvCxnSpPr>
        <xdr:cNvPr id="285" name="直線コネクタ 284"/>
        <xdr:cNvCxnSpPr/>
      </xdr:nvCxnSpPr>
      <xdr:spPr>
        <a:xfrm>
          <a:off x="9639300" y="6633845"/>
          <a:ext cx="8382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90822</xdr:rowOff>
    </xdr:from>
    <xdr:ext cx="378565" cy="259045"/>
    <xdr:sp macro="" textlink="">
      <xdr:nvSpPr>
        <xdr:cNvPr id="286" name="労働費平均値テキスト"/>
        <xdr:cNvSpPr txBox="1"/>
      </xdr:nvSpPr>
      <xdr:spPr>
        <a:xfrm>
          <a:off x="10528300" y="62630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67945</xdr:rowOff>
    </xdr:from>
    <xdr:to>
      <xdr:col>15</xdr:col>
      <xdr:colOff>231775</xdr:colOff>
      <xdr:row>37</xdr:row>
      <xdr:rowOff>169545</xdr:rowOff>
    </xdr:to>
    <xdr:sp macro="" textlink="">
      <xdr:nvSpPr>
        <xdr:cNvPr id="287" name="フローチャート : 判断 286"/>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119507</xdr:rowOff>
    </xdr:from>
    <xdr:to>
      <xdr:col>14</xdr:col>
      <xdr:colOff>28575</xdr:colOff>
      <xdr:row>38</xdr:row>
      <xdr:rowOff>118745</xdr:rowOff>
    </xdr:to>
    <xdr:cxnSp macro="">
      <xdr:nvCxnSpPr>
        <xdr:cNvPr id="288" name="直線コネクタ 287"/>
        <xdr:cNvCxnSpPr/>
      </xdr:nvCxnSpPr>
      <xdr:spPr>
        <a:xfrm>
          <a:off x="8750300" y="6291707"/>
          <a:ext cx="889000" cy="34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54991</xdr:rowOff>
    </xdr:from>
    <xdr:to>
      <xdr:col>14</xdr:col>
      <xdr:colOff>79375</xdr:colOff>
      <xdr:row>35</xdr:row>
      <xdr:rowOff>156591</xdr:rowOff>
    </xdr:to>
    <xdr:sp macro="" textlink="">
      <xdr:nvSpPr>
        <xdr:cNvPr id="289" name="フローチャート : 判断 288"/>
        <xdr:cNvSpPr/>
      </xdr:nvSpPr>
      <xdr:spPr>
        <a:xfrm>
          <a:off x="9588500" y="605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1668</xdr:rowOff>
    </xdr:from>
    <xdr:ext cx="469744" cy="259045"/>
    <xdr:sp macro="" textlink="">
      <xdr:nvSpPr>
        <xdr:cNvPr id="290" name="テキスト ボックス 289"/>
        <xdr:cNvSpPr txBox="1"/>
      </xdr:nvSpPr>
      <xdr:spPr>
        <a:xfrm>
          <a:off x="9404427" y="583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119507</xdr:rowOff>
    </xdr:from>
    <xdr:to>
      <xdr:col>12</xdr:col>
      <xdr:colOff>511175</xdr:colOff>
      <xdr:row>37</xdr:row>
      <xdr:rowOff>152654</xdr:rowOff>
    </xdr:to>
    <xdr:cxnSp macro="">
      <xdr:nvCxnSpPr>
        <xdr:cNvPr id="291" name="直線コネクタ 290"/>
        <xdr:cNvCxnSpPr/>
      </xdr:nvCxnSpPr>
      <xdr:spPr>
        <a:xfrm flipV="1">
          <a:off x="7861300" y="6291707"/>
          <a:ext cx="889000" cy="20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74041</xdr:rowOff>
    </xdr:from>
    <xdr:to>
      <xdr:col>12</xdr:col>
      <xdr:colOff>561975</xdr:colOff>
      <xdr:row>35</xdr:row>
      <xdr:rowOff>4191</xdr:rowOff>
    </xdr:to>
    <xdr:sp macro="" textlink="">
      <xdr:nvSpPr>
        <xdr:cNvPr id="292" name="フローチャート : 判断 291"/>
        <xdr:cNvSpPr/>
      </xdr:nvSpPr>
      <xdr:spPr>
        <a:xfrm>
          <a:off x="8699500" y="590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20718</xdr:rowOff>
    </xdr:from>
    <xdr:ext cx="469744" cy="259045"/>
    <xdr:sp macro="" textlink="">
      <xdr:nvSpPr>
        <xdr:cNvPr id="293" name="テキスト ボックス 292"/>
        <xdr:cNvSpPr txBox="1"/>
      </xdr:nvSpPr>
      <xdr:spPr>
        <a:xfrm>
          <a:off x="8515427" y="567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2,039</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46736</xdr:rowOff>
    </xdr:from>
    <xdr:to>
      <xdr:col>11</xdr:col>
      <xdr:colOff>307975</xdr:colOff>
      <xdr:row>37</xdr:row>
      <xdr:rowOff>152654</xdr:rowOff>
    </xdr:to>
    <xdr:cxnSp macro="">
      <xdr:nvCxnSpPr>
        <xdr:cNvPr id="294" name="直線コネクタ 293"/>
        <xdr:cNvCxnSpPr/>
      </xdr:nvCxnSpPr>
      <xdr:spPr>
        <a:xfrm>
          <a:off x="6972300" y="5704586"/>
          <a:ext cx="889000" cy="79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59944</xdr:rowOff>
    </xdr:from>
    <xdr:to>
      <xdr:col>11</xdr:col>
      <xdr:colOff>358775</xdr:colOff>
      <xdr:row>34</xdr:row>
      <xdr:rowOff>161544</xdr:rowOff>
    </xdr:to>
    <xdr:sp macro="" textlink="">
      <xdr:nvSpPr>
        <xdr:cNvPr id="295" name="フローチャート : 判断 294"/>
        <xdr:cNvSpPr/>
      </xdr:nvSpPr>
      <xdr:spPr>
        <a:xfrm>
          <a:off x="7810500" y="588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6621</xdr:rowOff>
    </xdr:from>
    <xdr:ext cx="469744" cy="259045"/>
    <xdr:sp macro="" textlink="">
      <xdr:nvSpPr>
        <xdr:cNvPr id="296" name="テキスト ボックス 295"/>
        <xdr:cNvSpPr txBox="1"/>
      </xdr:nvSpPr>
      <xdr:spPr>
        <a:xfrm>
          <a:off x="7626427" y="566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2,076</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102235</xdr:rowOff>
    </xdr:from>
    <xdr:to>
      <xdr:col>10</xdr:col>
      <xdr:colOff>155575</xdr:colOff>
      <xdr:row>33</xdr:row>
      <xdr:rowOff>32385</xdr:rowOff>
    </xdr:to>
    <xdr:sp macro="" textlink="">
      <xdr:nvSpPr>
        <xdr:cNvPr id="297" name="フローチャート : 判断 296"/>
        <xdr:cNvSpPr/>
      </xdr:nvSpPr>
      <xdr:spPr>
        <a:xfrm>
          <a:off x="6921500" y="558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48912</xdr:rowOff>
    </xdr:from>
    <xdr:ext cx="469744" cy="259045"/>
    <xdr:sp macro="" textlink="">
      <xdr:nvSpPr>
        <xdr:cNvPr id="298" name="テキスト ボックス 297"/>
        <xdr:cNvSpPr txBox="1"/>
      </xdr:nvSpPr>
      <xdr:spPr>
        <a:xfrm>
          <a:off x="6737427" y="536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105283</xdr:rowOff>
    </xdr:from>
    <xdr:to>
      <xdr:col>15</xdr:col>
      <xdr:colOff>231775</xdr:colOff>
      <xdr:row>39</xdr:row>
      <xdr:rowOff>35433</xdr:rowOff>
    </xdr:to>
    <xdr:sp macro="" textlink="">
      <xdr:nvSpPr>
        <xdr:cNvPr id="304" name="円/楕円 303"/>
        <xdr:cNvSpPr/>
      </xdr:nvSpPr>
      <xdr:spPr>
        <a:xfrm>
          <a:off x="10426700" y="662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20210</xdr:rowOff>
    </xdr:from>
    <xdr:ext cx="378565" cy="259045"/>
    <xdr:sp macro="" textlink="">
      <xdr:nvSpPr>
        <xdr:cNvPr id="305" name="労働費該当値テキスト"/>
        <xdr:cNvSpPr txBox="1"/>
      </xdr:nvSpPr>
      <xdr:spPr>
        <a:xfrm>
          <a:off x="10528300" y="6535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67945</xdr:rowOff>
    </xdr:from>
    <xdr:to>
      <xdr:col>14</xdr:col>
      <xdr:colOff>79375</xdr:colOff>
      <xdr:row>38</xdr:row>
      <xdr:rowOff>169545</xdr:rowOff>
    </xdr:to>
    <xdr:sp macro="" textlink="">
      <xdr:nvSpPr>
        <xdr:cNvPr id="306" name="円/楕円 305"/>
        <xdr:cNvSpPr/>
      </xdr:nvSpPr>
      <xdr:spPr>
        <a:xfrm>
          <a:off x="9588500" y="65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160672</xdr:rowOff>
    </xdr:from>
    <xdr:ext cx="378565" cy="259045"/>
    <xdr:sp macro="" textlink="">
      <xdr:nvSpPr>
        <xdr:cNvPr id="307" name="テキスト ボックス 306"/>
        <xdr:cNvSpPr txBox="1"/>
      </xdr:nvSpPr>
      <xdr:spPr>
        <a:xfrm>
          <a:off x="9450017" y="6675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68707</xdr:rowOff>
    </xdr:from>
    <xdr:to>
      <xdr:col>12</xdr:col>
      <xdr:colOff>561975</xdr:colOff>
      <xdr:row>36</xdr:row>
      <xdr:rowOff>170307</xdr:rowOff>
    </xdr:to>
    <xdr:sp macro="" textlink="">
      <xdr:nvSpPr>
        <xdr:cNvPr id="308" name="円/楕円 307"/>
        <xdr:cNvSpPr/>
      </xdr:nvSpPr>
      <xdr:spPr>
        <a:xfrm>
          <a:off x="8699500" y="624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161434</xdr:rowOff>
    </xdr:from>
    <xdr:ext cx="469744" cy="259045"/>
    <xdr:sp macro="" textlink="">
      <xdr:nvSpPr>
        <xdr:cNvPr id="309" name="テキスト ボックス 308"/>
        <xdr:cNvSpPr txBox="1"/>
      </xdr:nvSpPr>
      <xdr:spPr>
        <a:xfrm>
          <a:off x="8515427" y="6333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101854</xdr:rowOff>
    </xdr:from>
    <xdr:to>
      <xdr:col>11</xdr:col>
      <xdr:colOff>358775</xdr:colOff>
      <xdr:row>38</xdr:row>
      <xdr:rowOff>32004</xdr:rowOff>
    </xdr:to>
    <xdr:sp macro="" textlink="">
      <xdr:nvSpPr>
        <xdr:cNvPr id="310" name="円/楕円 309"/>
        <xdr:cNvSpPr/>
      </xdr:nvSpPr>
      <xdr:spPr>
        <a:xfrm>
          <a:off x="7810500" y="644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23131</xdr:rowOff>
    </xdr:from>
    <xdr:ext cx="378565" cy="259045"/>
    <xdr:sp macro="" textlink="">
      <xdr:nvSpPr>
        <xdr:cNvPr id="311" name="テキスト ボックス 310"/>
        <xdr:cNvSpPr txBox="1"/>
      </xdr:nvSpPr>
      <xdr:spPr>
        <a:xfrm>
          <a:off x="7672017" y="6538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167386</xdr:rowOff>
    </xdr:from>
    <xdr:to>
      <xdr:col>10</xdr:col>
      <xdr:colOff>155575</xdr:colOff>
      <xdr:row>33</xdr:row>
      <xdr:rowOff>97536</xdr:rowOff>
    </xdr:to>
    <xdr:sp macro="" textlink="">
      <xdr:nvSpPr>
        <xdr:cNvPr id="312" name="円/楕円 311"/>
        <xdr:cNvSpPr/>
      </xdr:nvSpPr>
      <xdr:spPr>
        <a:xfrm>
          <a:off x="6921500" y="565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88663</xdr:rowOff>
    </xdr:from>
    <xdr:ext cx="469744" cy="259045"/>
    <xdr:sp macro="" textlink="">
      <xdr:nvSpPr>
        <xdr:cNvPr id="313" name="テキスト ボックス 312"/>
        <xdr:cNvSpPr txBox="1"/>
      </xdr:nvSpPr>
      <xdr:spPr>
        <a:xfrm>
          <a:off x="6737427" y="574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7" name="直線コネクタ 336"/>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38"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39" name="直線コネクタ 338"/>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40"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41" name="直線コネクタ 340"/>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146304</xdr:rowOff>
    </xdr:from>
    <xdr:to>
      <xdr:col>15</xdr:col>
      <xdr:colOff>180975</xdr:colOff>
      <xdr:row>58</xdr:row>
      <xdr:rowOff>158636</xdr:rowOff>
    </xdr:to>
    <xdr:cxnSp macro="">
      <xdr:nvCxnSpPr>
        <xdr:cNvPr id="342" name="直線コネクタ 341"/>
        <xdr:cNvCxnSpPr/>
      </xdr:nvCxnSpPr>
      <xdr:spPr>
        <a:xfrm flipV="1">
          <a:off x="9639300" y="10090404"/>
          <a:ext cx="838200" cy="1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109390</xdr:rowOff>
    </xdr:from>
    <xdr:ext cx="469744" cy="259045"/>
    <xdr:sp macro="" textlink="">
      <xdr:nvSpPr>
        <xdr:cNvPr id="343" name="農林水産業費平均値テキスト"/>
        <xdr:cNvSpPr txBox="1"/>
      </xdr:nvSpPr>
      <xdr:spPr>
        <a:xfrm>
          <a:off x="10528300" y="9882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4" name="フローチャート : 判断 343"/>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147282</xdr:rowOff>
    </xdr:from>
    <xdr:to>
      <xdr:col>14</xdr:col>
      <xdr:colOff>28575</xdr:colOff>
      <xdr:row>58</xdr:row>
      <xdr:rowOff>158636</xdr:rowOff>
    </xdr:to>
    <xdr:cxnSp macro="">
      <xdr:nvCxnSpPr>
        <xdr:cNvPr id="345" name="直線コネクタ 344"/>
        <xdr:cNvCxnSpPr/>
      </xdr:nvCxnSpPr>
      <xdr:spPr>
        <a:xfrm>
          <a:off x="8750300" y="10091382"/>
          <a:ext cx="8890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53366</xdr:rowOff>
    </xdr:from>
    <xdr:to>
      <xdr:col>14</xdr:col>
      <xdr:colOff>79375</xdr:colOff>
      <xdr:row>58</xdr:row>
      <xdr:rowOff>154966</xdr:rowOff>
    </xdr:to>
    <xdr:sp macro="" textlink="">
      <xdr:nvSpPr>
        <xdr:cNvPr id="346" name="フローチャート : 判断 345"/>
        <xdr:cNvSpPr/>
      </xdr:nvSpPr>
      <xdr:spPr>
        <a:xfrm>
          <a:off x="9588500" y="999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43</xdr:rowOff>
    </xdr:from>
    <xdr:ext cx="469744" cy="259045"/>
    <xdr:sp macro="" textlink="">
      <xdr:nvSpPr>
        <xdr:cNvPr id="347" name="テキスト ボックス 346"/>
        <xdr:cNvSpPr txBox="1"/>
      </xdr:nvSpPr>
      <xdr:spPr>
        <a:xfrm>
          <a:off x="9404427" y="977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147282</xdr:rowOff>
    </xdr:from>
    <xdr:to>
      <xdr:col>12</xdr:col>
      <xdr:colOff>511175</xdr:colOff>
      <xdr:row>58</xdr:row>
      <xdr:rowOff>164084</xdr:rowOff>
    </xdr:to>
    <xdr:cxnSp macro="">
      <xdr:nvCxnSpPr>
        <xdr:cNvPr id="348" name="直線コネクタ 347"/>
        <xdr:cNvCxnSpPr/>
      </xdr:nvCxnSpPr>
      <xdr:spPr>
        <a:xfrm flipV="1">
          <a:off x="7861300" y="10091382"/>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44247</xdr:rowOff>
    </xdr:from>
    <xdr:to>
      <xdr:col>12</xdr:col>
      <xdr:colOff>561975</xdr:colOff>
      <xdr:row>58</xdr:row>
      <xdr:rowOff>145847</xdr:rowOff>
    </xdr:to>
    <xdr:sp macro="" textlink="">
      <xdr:nvSpPr>
        <xdr:cNvPr id="349" name="フローチャート : 判断 348"/>
        <xdr:cNvSpPr/>
      </xdr:nvSpPr>
      <xdr:spPr>
        <a:xfrm>
          <a:off x="8699500" y="998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162374</xdr:rowOff>
    </xdr:from>
    <xdr:ext cx="469744" cy="259045"/>
    <xdr:sp macro="" textlink="">
      <xdr:nvSpPr>
        <xdr:cNvPr id="350" name="テキスト ボックス 349"/>
        <xdr:cNvSpPr txBox="1"/>
      </xdr:nvSpPr>
      <xdr:spPr>
        <a:xfrm>
          <a:off x="8515427" y="976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164084</xdr:rowOff>
    </xdr:from>
    <xdr:to>
      <xdr:col>11</xdr:col>
      <xdr:colOff>307975</xdr:colOff>
      <xdr:row>58</xdr:row>
      <xdr:rowOff>168326</xdr:rowOff>
    </xdr:to>
    <xdr:cxnSp macro="">
      <xdr:nvCxnSpPr>
        <xdr:cNvPr id="351" name="直線コネクタ 350"/>
        <xdr:cNvCxnSpPr/>
      </xdr:nvCxnSpPr>
      <xdr:spPr>
        <a:xfrm flipV="1">
          <a:off x="6972300" y="10108184"/>
          <a:ext cx="889000" cy="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107645</xdr:rowOff>
    </xdr:from>
    <xdr:to>
      <xdr:col>11</xdr:col>
      <xdr:colOff>358775</xdr:colOff>
      <xdr:row>59</xdr:row>
      <xdr:rowOff>37795</xdr:rowOff>
    </xdr:to>
    <xdr:sp macro="" textlink="">
      <xdr:nvSpPr>
        <xdr:cNvPr id="352" name="フローチャート : 判断 351"/>
        <xdr:cNvSpPr/>
      </xdr:nvSpPr>
      <xdr:spPr>
        <a:xfrm>
          <a:off x="7810500" y="1005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54322</xdr:rowOff>
    </xdr:from>
    <xdr:ext cx="469744" cy="259045"/>
    <xdr:sp macro="" textlink="">
      <xdr:nvSpPr>
        <xdr:cNvPr id="353" name="テキスト ボックス 352"/>
        <xdr:cNvSpPr txBox="1"/>
      </xdr:nvSpPr>
      <xdr:spPr>
        <a:xfrm>
          <a:off x="7626427" y="982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106261</xdr:rowOff>
    </xdr:from>
    <xdr:to>
      <xdr:col>10</xdr:col>
      <xdr:colOff>155575</xdr:colOff>
      <xdr:row>59</xdr:row>
      <xdr:rowOff>36411</xdr:rowOff>
    </xdr:to>
    <xdr:sp macro="" textlink="">
      <xdr:nvSpPr>
        <xdr:cNvPr id="354" name="フローチャート : 判断 353"/>
        <xdr:cNvSpPr/>
      </xdr:nvSpPr>
      <xdr:spPr>
        <a:xfrm>
          <a:off x="6921500" y="100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52938</xdr:rowOff>
    </xdr:from>
    <xdr:ext cx="469744" cy="259045"/>
    <xdr:sp macro="" textlink="">
      <xdr:nvSpPr>
        <xdr:cNvPr id="355" name="テキスト ボックス 354"/>
        <xdr:cNvSpPr txBox="1"/>
      </xdr:nvSpPr>
      <xdr:spPr>
        <a:xfrm>
          <a:off x="6737427" y="982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95504</xdr:rowOff>
    </xdr:from>
    <xdr:to>
      <xdr:col>15</xdr:col>
      <xdr:colOff>231775</xdr:colOff>
      <xdr:row>59</xdr:row>
      <xdr:rowOff>25654</xdr:rowOff>
    </xdr:to>
    <xdr:sp macro="" textlink="">
      <xdr:nvSpPr>
        <xdr:cNvPr id="361" name="円/楕円 360"/>
        <xdr:cNvSpPr/>
      </xdr:nvSpPr>
      <xdr:spPr>
        <a:xfrm>
          <a:off x="10426700" y="100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64939</xdr:rowOff>
    </xdr:from>
    <xdr:ext cx="469744" cy="259045"/>
    <xdr:sp macro="" textlink="">
      <xdr:nvSpPr>
        <xdr:cNvPr id="362" name="農林水産業費該当値テキスト"/>
        <xdr:cNvSpPr txBox="1"/>
      </xdr:nvSpPr>
      <xdr:spPr>
        <a:xfrm>
          <a:off x="10528300" y="1000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107836</xdr:rowOff>
    </xdr:from>
    <xdr:to>
      <xdr:col>14</xdr:col>
      <xdr:colOff>79375</xdr:colOff>
      <xdr:row>59</xdr:row>
      <xdr:rowOff>37986</xdr:rowOff>
    </xdr:to>
    <xdr:sp macro="" textlink="">
      <xdr:nvSpPr>
        <xdr:cNvPr id="363" name="円/楕円 362"/>
        <xdr:cNvSpPr/>
      </xdr:nvSpPr>
      <xdr:spPr>
        <a:xfrm>
          <a:off x="9588500" y="1005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29113</xdr:rowOff>
    </xdr:from>
    <xdr:ext cx="469744" cy="259045"/>
    <xdr:sp macro="" textlink="">
      <xdr:nvSpPr>
        <xdr:cNvPr id="364" name="テキスト ボックス 363"/>
        <xdr:cNvSpPr txBox="1"/>
      </xdr:nvSpPr>
      <xdr:spPr>
        <a:xfrm>
          <a:off x="9404427" y="1014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96482</xdr:rowOff>
    </xdr:from>
    <xdr:to>
      <xdr:col>12</xdr:col>
      <xdr:colOff>561975</xdr:colOff>
      <xdr:row>59</xdr:row>
      <xdr:rowOff>26632</xdr:rowOff>
    </xdr:to>
    <xdr:sp macro="" textlink="">
      <xdr:nvSpPr>
        <xdr:cNvPr id="365" name="円/楕円 364"/>
        <xdr:cNvSpPr/>
      </xdr:nvSpPr>
      <xdr:spPr>
        <a:xfrm>
          <a:off x="8699500" y="1004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17759</xdr:rowOff>
    </xdr:from>
    <xdr:ext cx="469744" cy="259045"/>
    <xdr:sp macro="" textlink="">
      <xdr:nvSpPr>
        <xdr:cNvPr id="366" name="テキスト ボックス 365"/>
        <xdr:cNvSpPr txBox="1"/>
      </xdr:nvSpPr>
      <xdr:spPr>
        <a:xfrm>
          <a:off x="8515427" y="1013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113284</xdr:rowOff>
    </xdr:from>
    <xdr:to>
      <xdr:col>11</xdr:col>
      <xdr:colOff>358775</xdr:colOff>
      <xdr:row>59</xdr:row>
      <xdr:rowOff>43434</xdr:rowOff>
    </xdr:to>
    <xdr:sp macro="" textlink="">
      <xdr:nvSpPr>
        <xdr:cNvPr id="367" name="円/楕円 366"/>
        <xdr:cNvSpPr/>
      </xdr:nvSpPr>
      <xdr:spPr>
        <a:xfrm>
          <a:off x="7810500" y="1005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34561</xdr:rowOff>
    </xdr:from>
    <xdr:ext cx="469744" cy="259045"/>
    <xdr:sp macro="" textlink="">
      <xdr:nvSpPr>
        <xdr:cNvPr id="368" name="テキスト ボックス 367"/>
        <xdr:cNvSpPr txBox="1"/>
      </xdr:nvSpPr>
      <xdr:spPr>
        <a:xfrm>
          <a:off x="7626427" y="1015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117526</xdr:rowOff>
    </xdr:from>
    <xdr:to>
      <xdr:col>10</xdr:col>
      <xdr:colOff>155575</xdr:colOff>
      <xdr:row>59</xdr:row>
      <xdr:rowOff>47676</xdr:rowOff>
    </xdr:to>
    <xdr:sp macro="" textlink="">
      <xdr:nvSpPr>
        <xdr:cNvPr id="369" name="円/楕円 368"/>
        <xdr:cNvSpPr/>
      </xdr:nvSpPr>
      <xdr:spPr>
        <a:xfrm>
          <a:off x="6921500" y="1006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38803</xdr:rowOff>
    </xdr:from>
    <xdr:ext cx="469744" cy="259045"/>
    <xdr:sp macro="" textlink="">
      <xdr:nvSpPr>
        <xdr:cNvPr id="370" name="テキスト ボックス 369"/>
        <xdr:cNvSpPr txBox="1"/>
      </xdr:nvSpPr>
      <xdr:spPr>
        <a:xfrm>
          <a:off x="6737427" y="10154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2" name="直線コネクタ 391"/>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3"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4" name="直線コネクタ 393"/>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5"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6" name="直線コネクタ 395"/>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93111</xdr:rowOff>
    </xdr:from>
    <xdr:to>
      <xdr:col>15</xdr:col>
      <xdr:colOff>180975</xdr:colOff>
      <xdr:row>77</xdr:row>
      <xdr:rowOff>85979</xdr:rowOff>
    </xdr:to>
    <xdr:cxnSp macro="">
      <xdr:nvCxnSpPr>
        <xdr:cNvPr id="397" name="直線コネクタ 396"/>
        <xdr:cNvCxnSpPr/>
      </xdr:nvCxnSpPr>
      <xdr:spPr>
        <a:xfrm flipV="1">
          <a:off x="9639300" y="13123311"/>
          <a:ext cx="838200" cy="16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126260</xdr:rowOff>
    </xdr:from>
    <xdr:ext cx="469744" cy="259045"/>
    <xdr:sp macro="" textlink="">
      <xdr:nvSpPr>
        <xdr:cNvPr id="398" name="商工費平均値テキスト"/>
        <xdr:cNvSpPr txBox="1"/>
      </xdr:nvSpPr>
      <xdr:spPr>
        <a:xfrm>
          <a:off x="10528300" y="13156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399" name="フローチャート : 判断 398"/>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85979</xdr:rowOff>
    </xdr:from>
    <xdr:to>
      <xdr:col>14</xdr:col>
      <xdr:colOff>28575</xdr:colOff>
      <xdr:row>77</xdr:row>
      <xdr:rowOff>99237</xdr:rowOff>
    </xdr:to>
    <xdr:cxnSp macro="">
      <xdr:nvCxnSpPr>
        <xdr:cNvPr id="400" name="直線コネクタ 399"/>
        <xdr:cNvCxnSpPr/>
      </xdr:nvCxnSpPr>
      <xdr:spPr>
        <a:xfrm flipV="1">
          <a:off x="8750300" y="13287629"/>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8068</xdr:rowOff>
    </xdr:from>
    <xdr:to>
      <xdr:col>14</xdr:col>
      <xdr:colOff>79375</xdr:colOff>
      <xdr:row>76</xdr:row>
      <xdr:rowOff>109668</xdr:rowOff>
    </xdr:to>
    <xdr:sp macro="" textlink="">
      <xdr:nvSpPr>
        <xdr:cNvPr id="401" name="フローチャート : 判断 400"/>
        <xdr:cNvSpPr/>
      </xdr:nvSpPr>
      <xdr:spPr>
        <a:xfrm>
          <a:off x="9588500" y="1303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126194</xdr:rowOff>
    </xdr:from>
    <xdr:ext cx="469744" cy="259045"/>
    <xdr:sp macro="" textlink="">
      <xdr:nvSpPr>
        <xdr:cNvPr id="402" name="テキスト ボックス 401"/>
        <xdr:cNvSpPr txBox="1"/>
      </xdr:nvSpPr>
      <xdr:spPr>
        <a:xfrm>
          <a:off x="9404427" y="1281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99237</xdr:rowOff>
    </xdr:from>
    <xdr:to>
      <xdr:col>12</xdr:col>
      <xdr:colOff>511175</xdr:colOff>
      <xdr:row>77</xdr:row>
      <xdr:rowOff>100426</xdr:rowOff>
    </xdr:to>
    <xdr:cxnSp macro="">
      <xdr:nvCxnSpPr>
        <xdr:cNvPr id="403" name="直線コネクタ 402"/>
        <xdr:cNvCxnSpPr/>
      </xdr:nvCxnSpPr>
      <xdr:spPr>
        <a:xfrm flipV="1">
          <a:off x="7861300" y="13300887"/>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123510</xdr:rowOff>
    </xdr:from>
    <xdr:to>
      <xdr:col>12</xdr:col>
      <xdr:colOff>561975</xdr:colOff>
      <xdr:row>77</xdr:row>
      <xdr:rowOff>53660</xdr:rowOff>
    </xdr:to>
    <xdr:sp macro="" textlink="">
      <xdr:nvSpPr>
        <xdr:cNvPr id="404" name="フローチャート : 判断 403"/>
        <xdr:cNvSpPr/>
      </xdr:nvSpPr>
      <xdr:spPr>
        <a:xfrm>
          <a:off x="8699500" y="1315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70187</xdr:rowOff>
    </xdr:from>
    <xdr:ext cx="469744" cy="259045"/>
    <xdr:sp macro="" textlink="">
      <xdr:nvSpPr>
        <xdr:cNvPr id="405" name="テキスト ボックス 404"/>
        <xdr:cNvSpPr txBox="1"/>
      </xdr:nvSpPr>
      <xdr:spPr>
        <a:xfrm>
          <a:off x="8515427" y="1292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85065</xdr:rowOff>
    </xdr:from>
    <xdr:to>
      <xdr:col>11</xdr:col>
      <xdr:colOff>307975</xdr:colOff>
      <xdr:row>77</xdr:row>
      <xdr:rowOff>100426</xdr:rowOff>
    </xdr:to>
    <xdr:cxnSp macro="">
      <xdr:nvCxnSpPr>
        <xdr:cNvPr id="406" name="直線コネクタ 405"/>
        <xdr:cNvCxnSpPr/>
      </xdr:nvCxnSpPr>
      <xdr:spPr>
        <a:xfrm>
          <a:off x="6972300" y="13286715"/>
          <a:ext cx="889000" cy="1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84237</xdr:rowOff>
    </xdr:from>
    <xdr:to>
      <xdr:col>11</xdr:col>
      <xdr:colOff>358775</xdr:colOff>
      <xdr:row>77</xdr:row>
      <xdr:rowOff>14387</xdr:rowOff>
    </xdr:to>
    <xdr:sp macro="" textlink="">
      <xdr:nvSpPr>
        <xdr:cNvPr id="407" name="フローチャート : 判断 406"/>
        <xdr:cNvSpPr/>
      </xdr:nvSpPr>
      <xdr:spPr>
        <a:xfrm>
          <a:off x="7810500" y="1311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30914</xdr:rowOff>
    </xdr:from>
    <xdr:ext cx="469744" cy="259045"/>
    <xdr:sp macro="" textlink="">
      <xdr:nvSpPr>
        <xdr:cNvPr id="408" name="テキスト ボックス 407"/>
        <xdr:cNvSpPr txBox="1"/>
      </xdr:nvSpPr>
      <xdr:spPr>
        <a:xfrm>
          <a:off x="7626427" y="1288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121545</xdr:rowOff>
    </xdr:from>
    <xdr:to>
      <xdr:col>10</xdr:col>
      <xdr:colOff>155575</xdr:colOff>
      <xdr:row>77</xdr:row>
      <xdr:rowOff>51695</xdr:rowOff>
    </xdr:to>
    <xdr:sp macro="" textlink="">
      <xdr:nvSpPr>
        <xdr:cNvPr id="409" name="フローチャート : 判断 408"/>
        <xdr:cNvSpPr/>
      </xdr:nvSpPr>
      <xdr:spPr>
        <a:xfrm>
          <a:off x="6921500" y="1315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68221</xdr:rowOff>
    </xdr:from>
    <xdr:ext cx="469744" cy="259045"/>
    <xdr:sp macro="" textlink="">
      <xdr:nvSpPr>
        <xdr:cNvPr id="410" name="テキスト ボックス 409"/>
        <xdr:cNvSpPr txBox="1"/>
      </xdr:nvSpPr>
      <xdr:spPr>
        <a:xfrm>
          <a:off x="6737427" y="1292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42311</xdr:rowOff>
    </xdr:from>
    <xdr:to>
      <xdr:col>15</xdr:col>
      <xdr:colOff>231775</xdr:colOff>
      <xdr:row>76</xdr:row>
      <xdr:rowOff>143911</xdr:rowOff>
    </xdr:to>
    <xdr:sp macro="" textlink="">
      <xdr:nvSpPr>
        <xdr:cNvPr id="416" name="円/楕円 415"/>
        <xdr:cNvSpPr/>
      </xdr:nvSpPr>
      <xdr:spPr>
        <a:xfrm>
          <a:off x="10426700" y="1307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65188</xdr:rowOff>
    </xdr:from>
    <xdr:ext cx="469744" cy="259045"/>
    <xdr:sp macro="" textlink="">
      <xdr:nvSpPr>
        <xdr:cNvPr id="417" name="商工費該当値テキスト"/>
        <xdr:cNvSpPr txBox="1"/>
      </xdr:nvSpPr>
      <xdr:spPr>
        <a:xfrm>
          <a:off x="10528300" y="1292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8,519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35179</xdr:rowOff>
    </xdr:from>
    <xdr:to>
      <xdr:col>14</xdr:col>
      <xdr:colOff>79375</xdr:colOff>
      <xdr:row>77</xdr:row>
      <xdr:rowOff>136779</xdr:rowOff>
    </xdr:to>
    <xdr:sp macro="" textlink="">
      <xdr:nvSpPr>
        <xdr:cNvPr id="418" name="円/楕円 417"/>
        <xdr:cNvSpPr/>
      </xdr:nvSpPr>
      <xdr:spPr>
        <a:xfrm>
          <a:off x="9588500" y="1323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127906</xdr:rowOff>
    </xdr:from>
    <xdr:ext cx="469744" cy="259045"/>
    <xdr:sp macro="" textlink="">
      <xdr:nvSpPr>
        <xdr:cNvPr id="419" name="テキスト ボックス 418"/>
        <xdr:cNvSpPr txBox="1"/>
      </xdr:nvSpPr>
      <xdr:spPr>
        <a:xfrm>
          <a:off x="9404427" y="133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48437</xdr:rowOff>
    </xdr:from>
    <xdr:to>
      <xdr:col>12</xdr:col>
      <xdr:colOff>561975</xdr:colOff>
      <xdr:row>77</xdr:row>
      <xdr:rowOff>150037</xdr:rowOff>
    </xdr:to>
    <xdr:sp macro="" textlink="">
      <xdr:nvSpPr>
        <xdr:cNvPr id="420" name="円/楕円 419"/>
        <xdr:cNvSpPr/>
      </xdr:nvSpPr>
      <xdr:spPr>
        <a:xfrm>
          <a:off x="8699500" y="1325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141164</xdr:rowOff>
    </xdr:from>
    <xdr:ext cx="469744" cy="259045"/>
    <xdr:sp macro="" textlink="">
      <xdr:nvSpPr>
        <xdr:cNvPr id="421" name="テキスト ボックス 420"/>
        <xdr:cNvSpPr txBox="1"/>
      </xdr:nvSpPr>
      <xdr:spPr>
        <a:xfrm>
          <a:off x="8515427" y="1334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49626</xdr:rowOff>
    </xdr:from>
    <xdr:to>
      <xdr:col>11</xdr:col>
      <xdr:colOff>358775</xdr:colOff>
      <xdr:row>77</xdr:row>
      <xdr:rowOff>151226</xdr:rowOff>
    </xdr:to>
    <xdr:sp macro="" textlink="">
      <xdr:nvSpPr>
        <xdr:cNvPr id="422" name="円/楕円 421"/>
        <xdr:cNvSpPr/>
      </xdr:nvSpPr>
      <xdr:spPr>
        <a:xfrm>
          <a:off x="7810500" y="1325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142353</xdr:rowOff>
    </xdr:from>
    <xdr:ext cx="469744" cy="259045"/>
    <xdr:sp macro="" textlink="">
      <xdr:nvSpPr>
        <xdr:cNvPr id="423" name="テキスト ボックス 422"/>
        <xdr:cNvSpPr txBox="1"/>
      </xdr:nvSpPr>
      <xdr:spPr>
        <a:xfrm>
          <a:off x="7626427" y="1334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34265</xdr:rowOff>
    </xdr:from>
    <xdr:to>
      <xdr:col>10</xdr:col>
      <xdr:colOff>155575</xdr:colOff>
      <xdr:row>77</xdr:row>
      <xdr:rowOff>135865</xdr:rowOff>
    </xdr:to>
    <xdr:sp macro="" textlink="">
      <xdr:nvSpPr>
        <xdr:cNvPr id="424" name="円/楕円 423"/>
        <xdr:cNvSpPr/>
      </xdr:nvSpPr>
      <xdr:spPr>
        <a:xfrm>
          <a:off x="6921500" y="1323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126992</xdr:rowOff>
    </xdr:from>
    <xdr:ext cx="469744" cy="259045"/>
    <xdr:sp macro="" textlink="">
      <xdr:nvSpPr>
        <xdr:cNvPr id="425" name="テキスト ボックス 424"/>
        <xdr:cNvSpPr txBox="1"/>
      </xdr:nvSpPr>
      <xdr:spPr>
        <a:xfrm>
          <a:off x="6737427" y="1332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35,709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7" name="直線コネクタ 446"/>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48"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49" name="直線コネクタ 448"/>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50"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51" name="直線コネクタ 450"/>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16280</xdr:rowOff>
    </xdr:from>
    <xdr:to>
      <xdr:col>15</xdr:col>
      <xdr:colOff>180975</xdr:colOff>
      <xdr:row>98</xdr:row>
      <xdr:rowOff>25738</xdr:rowOff>
    </xdr:to>
    <xdr:cxnSp macro="">
      <xdr:nvCxnSpPr>
        <xdr:cNvPr id="452" name="直線コネクタ 451"/>
        <xdr:cNvCxnSpPr/>
      </xdr:nvCxnSpPr>
      <xdr:spPr>
        <a:xfrm>
          <a:off x="9639300" y="16818380"/>
          <a:ext cx="838200" cy="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94829</xdr:rowOff>
    </xdr:from>
    <xdr:ext cx="534377" cy="259045"/>
    <xdr:sp macro="" textlink="">
      <xdr:nvSpPr>
        <xdr:cNvPr id="453" name="土木費平均値テキスト"/>
        <xdr:cNvSpPr txBox="1"/>
      </xdr:nvSpPr>
      <xdr:spPr>
        <a:xfrm>
          <a:off x="10528300" y="16554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4" name="フローチャート : 判断 453"/>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9018</xdr:rowOff>
    </xdr:from>
    <xdr:to>
      <xdr:col>14</xdr:col>
      <xdr:colOff>28575</xdr:colOff>
      <xdr:row>98</xdr:row>
      <xdr:rowOff>16280</xdr:rowOff>
    </xdr:to>
    <xdr:cxnSp macro="">
      <xdr:nvCxnSpPr>
        <xdr:cNvPr id="455" name="直線コネクタ 454"/>
        <xdr:cNvCxnSpPr/>
      </xdr:nvCxnSpPr>
      <xdr:spPr>
        <a:xfrm>
          <a:off x="8750300" y="16811118"/>
          <a:ext cx="889000" cy="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44283</xdr:rowOff>
    </xdr:from>
    <xdr:to>
      <xdr:col>14</xdr:col>
      <xdr:colOff>79375</xdr:colOff>
      <xdr:row>97</xdr:row>
      <xdr:rowOff>145883</xdr:rowOff>
    </xdr:to>
    <xdr:sp macro="" textlink="">
      <xdr:nvSpPr>
        <xdr:cNvPr id="456" name="フローチャート : 判断 455"/>
        <xdr:cNvSpPr/>
      </xdr:nvSpPr>
      <xdr:spPr>
        <a:xfrm>
          <a:off x="9588500" y="1667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162410</xdr:rowOff>
    </xdr:from>
    <xdr:ext cx="534377" cy="259045"/>
    <xdr:sp macro="" textlink="">
      <xdr:nvSpPr>
        <xdr:cNvPr id="457" name="テキスト ボックス 456"/>
        <xdr:cNvSpPr txBox="1"/>
      </xdr:nvSpPr>
      <xdr:spPr>
        <a:xfrm>
          <a:off x="9372111" y="1645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9018</xdr:rowOff>
    </xdr:from>
    <xdr:to>
      <xdr:col>12</xdr:col>
      <xdr:colOff>511175</xdr:colOff>
      <xdr:row>98</xdr:row>
      <xdr:rowOff>27718</xdr:rowOff>
    </xdr:to>
    <xdr:cxnSp macro="">
      <xdr:nvCxnSpPr>
        <xdr:cNvPr id="458" name="直線コネクタ 457"/>
        <xdr:cNvCxnSpPr/>
      </xdr:nvCxnSpPr>
      <xdr:spPr>
        <a:xfrm flipV="1">
          <a:off x="7861300" y="16811118"/>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2384</xdr:rowOff>
    </xdr:from>
    <xdr:to>
      <xdr:col>12</xdr:col>
      <xdr:colOff>561975</xdr:colOff>
      <xdr:row>97</xdr:row>
      <xdr:rowOff>103984</xdr:rowOff>
    </xdr:to>
    <xdr:sp macro="" textlink="">
      <xdr:nvSpPr>
        <xdr:cNvPr id="459" name="フローチャート : 判断 458"/>
        <xdr:cNvSpPr/>
      </xdr:nvSpPr>
      <xdr:spPr>
        <a:xfrm>
          <a:off x="8699500" y="1663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120511</xdr:rowOff>
    </xdr:from>
    <xdr:ext cx="534377" cy="259045"/>
    <xdr:sp macro="" textlink="">
      <xdr:nvSpPr>
        <xdr:cNvPr id="460" name="テキスト ボックス 459"/>
        <xdr:cNvSpPr txBox="1"/>
      </xdr:nvSpPr>
      <xdr:spPr>
        <a:xfrm>
          <a:off x="8483111" y="164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56,423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25454</xdr:rowOff>
    </xdr:from>
    <xdr:to>
      <xdr:col>11</xdr:col>
      <xdr:colOff>307975</xdr:colOff>
      <xdr:row>98</xdr:row>
      <xdr:rowOff>27718</xdr:rowOff>
    </xdr:to>
    <xdr:cxnSp macro="">
      <xdr:nvCxnSpPr>
        <xdr:cNvPr id="461" name="直線コネクタ 460"/>
        <xdr:cNvCxnSpPr/>
      </xdr:nvCxnSpPr>
      <xdr:spPr>
        <a:xfrm>
          <a:off x="6972300" y="16827554"/>
          <a:ext cx="889000" cy="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71038</xdr:rowOff>
    </xdr:from>
    <xdr:to>
      <xdr:col>11</xdr:col>
      <xdr:colOff>358775</xdr:colOff>
      <xdr:row>98</xdr:row>
      <xdr:rowOff>1188</xdr:rowOff>
    </xdr:to>
    <xdr:sp macro="" textlink="">
      <xdr:nvSpPr>
        <xdr:cNvPr id="462" name="フローチャート : 判断 461"/>
        <xdr:cNvSpPr/>
      </xdr:nvSpPr>
      <xdr:spPr>
        <a:xfrm>
          <a:off x="7810500" y="167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17715</xdr:rowOff>
    </xdr:from>
    <xdr:ext cx="534377" cy="259045"/>
    <xdr:sp macro="" textlink="">
      <xdr:nvSpPr>
        <xdr:cNvPr id="463" name="テキスト ボックス 462"/>
        <xdr:cNvSpPr txBox="1"/>
      </xdr:nvSpPr>
      <xdr:spPr>
        <a:xfrm>
          <a:off x="7594111" y="1647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96526</xdr:rowOff>
    </xdr:from>
    <xdr:to>
      <xdr:col>10</xdr:col>
      <xdr:colOff>155575</xdr:colOff>
      <xdr:row>98</xdr:row>
      <xdr:rowOff>26676</xdr:rowOff>
    </xdr:to>
    <xdr:sp macro="" textlink="">
      <xdr:nvSpPr>
        <xdr:cNvPr id="464" name="フローチャート : 判断 463"/>
        <xdr:cNvSpPr/>
      </xdr:nvSpPr>
      <xdr:spPr>
        <a:xfrm>
          <a:off x="6921500" y="1672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43203</xdr:rowOff>
    </xdr:from>
    <xdr:ext cx="534377" cy="259045"/>
    <xdr:sp macro="" textlink="">
      <xdr:nvSpPr>
        <xdr:cNvPr id="465" name="テキスト ボックス 464"/>
        <xdr:cNvSpPr txBox="1"/>
      </xdr:nvSpPr>
      <xdr:spPr>
        <a:xfrm>
          <a:off x="6705111" y="1650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35,832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146388</xdr:rowOff>
    </xdr:from>
    <xdr:to>
      <xdr:col>15</xdr:col>
      <xdr:colOff>231775</xdr:colOff>
      <xdr:row>98</xdr:row>
      <xdr:rowOff>76538</xdr:rowOff>
    </xdr:to>
    <xdr:sp macro="" textlink="">
      <xdr:nvSpPr>
        <xdr:cNvPr id="471" name="円/楕円 470"/>
        <xdr:cNvSpPr/>
      </xdr:nvSpPr>
      <xdr:spPr>
        <a:xfrm>
          <a:off x="10426700" y="1677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61315</xdr:rowOff>
    </xdr:from>
    <xdr:ext cx="534377" cy="259045"/>
    <xdr:sp macro="" textlink="">
      <xdr:nvSpPr>
        <xdr:cNvPr id="472" name="土木費該当値テキスト"/>
        <xdr:cNvSpPr txBox="1"/>
      </xdr:nvSpPr>
      <xdr:spPr>
        <a:xfrm>
          <a:off x="10528300" y="166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24,926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136930</xdr:rowOff>
    </xdr:from>
    <xdr:to>
      <xdr:col>14</xdr:col>
      <xdr:colOff>79375</xdr:colOff>
      <xdr:row>98</xdr:row>
      <xdr:rowOff>67080</xdr:rowOff>
    </xdr:to>
    <xdr:sp macro="" textlink="">
      <xdr:nvSpPr>
        <xdr:cNvPr id="473" name="円/楕円 472"/>
        <xdr:cNvSpPr/>
      </xdr:nvSpPr>
      <xdr:spPr>
        <a:xfrm>
          <a:off x="9588500" y="167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58207</xdr:rowOff>
    </xdr:from>
    <xdr:ext cx="534377" cy="259045"/>
    <xdr:sp macro="" textlink="">
      <xdr:nvSpPr>
        <xdr:cNvPr id="474" name="テキスト ボックス 473"/>
        <xdr:cNvSpPr txBox="1"/>
      </xdr:nvSpPr>
      <xdr:spPr>
        <a:xfrm>
          <a:off x="9372111" y="1686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26,995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129668</xdr:rowOff>
    </xdr:from>
    <xdr:to>
      <xdr:col>12</xdr:col>
      <xdr:colOff>561975</xdr:colOff>
      <xdr:row>98</xdr:row>
      <xdr:rowOff>59818</xdr:rowOff>
    </xdr:to>
    <xdr:sp macro="" textlink="">
      <xdr:nvSpPr>
        <xdr:cNvPr id="475" name="円/楕円 474"/>
        <xdr:cNvSpPr/>
      </xdr:nvSpPr>
      <xdr:spPr>
        <a:xfrm>
          <a:off x="8699500" y="1676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50945</xdr:rowOff>
    </xdr:from>
    <xdr:ext cx="534377" cy="259045"/>
    <xdr:sp macro="" textlink="">
      <xdr:nvSpPr>
        <xdr:cNvPr id="476" name="テキスト ボックス 475"/>
        <xdr:cNvSpPr txBox="1"/>
      </xdr:nvSpPr>
      <xdr:spPr>
        <a:xfrm>
          <a:off x="8483111" y="1685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28,583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148368</xdr:rowOff>
    </xdr:from>
    <xdr:to>
      <xdr:col>11</xdr:col>
      <xdr:colOff>358775</xdr:colOff>
      <xdr:row>98</xdr:row>
      <xdr:rowOff>78518</xdr:rowOff>
    </xdr:to>
    <xdr:sp macro="" textlink="">
      <xdr:nvSpPr>
        <xdr:cNvPr id="477" name="円/楕円 476"/>
        <xdr:cNvSpPr/>
      </xdr:nvSpPr>
      <xdr:spPr>
        <a:xfrm>
          <a:off x="7810500" y="1677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69645</xdr:rowOff>
    </xdr:from>
    <xdr:ext cx="534377" cy="259045"/>
    <xdr:sp macro="" textlink="">
      <xdr:nvSpPr>
        <xdr:cNvPr id="478" name="テキスト ボックス 477"/>
        <xdr:cNvSpPr txBox="1"/>
      </xdr:nvSpPr>
      <xdr:spPr>
        <a:xfrm>
          <a:off x="7594111" y="1687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24,493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146104</xdr:rowOff>
    </xdr:from>
    <xdr:to>
      <xdr:col>10</xdr:col>
      <xdr:colOff>155575</xdr:colOff>
      <xdr:row>98</xdr:row>
      <xdr:rowOff>76254</xdr:rowOff>
    </xdr:to>
    <xdr:sp macro="" textlink="">
      <xdr:nvSpPr>
        <xdr:cNvPr id="479" name="円/楕円 478"/>
        <xdr:cNvSpPr/>
      </xdr:nvSpPr>
      <xdr:spPr>
        <a:xfrm>
          <a:off x="6921500" y="1677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67381</xdr:rowOff>
    </xdr:from>
    <xdr:ext cx="534377" cy="259045"/>
    <xdr:sp macro="" textlink="">
      <xdr:nvSpPr>
        <xdr:cNvPr id="480" name="テキスト ボックス 479"/>
        <xdr:cNvSpPr txBox="1"/>
      </xdr:nvSpPr>
      <xdr:spPr>
        <a:xfrm>
          <a:off x="6705111" y="1686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24,988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16,890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3" name="テキスト ボックス 49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7" name="テキスト ボックス 49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501" name="直線コネクタ 500"/>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2"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3" name="直線コネクタ 502"/>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4"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5" name="直線コネクタ 504"/>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151073</xdr:rowOff>
    </xdr:from>
    <xdr:to>
      <xdr:col>23</xdr:col>
      <xdr:colOff>517525</xdr:colOff>
      <xdr:row>36</xdr:row>
      <xdr:rowOff>126270</xdr:rowOff>
    </xdr:to>
    <xdr:cxnSp macro="">
      <xdr:nvCxnSpPr>
        <xdr:cNvPr id="506" name="直線コネクタ 505"/>
        <xdr:cNvCxnSpPr/>
      </xdr:nvCxnSpPr>
      <xdr:spPr>
        <a:xfrm flipV="1">
          <a:off x="15481300" y="6151823"/>
          <a:ext cx="838200" cy="14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71099</xdr:rowOff>
    </xdr:from>
    <xdr:ext cx="534377" cy="259045"/>
    <xdr:sp macro="" textlink="">
      <xdr:nvSpPr>
        <xdr:cNvPr id="507" name="消防費平均値テキスト"/>
        <xdr:cNvSpPr txBox="1"/>
      </xdr:nvSpPr>
      <xdr:spPr>
        <a:xfrm>
          <a:off x="16370300" y="6243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08" name="フローチャート : 判断 507"/>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126270</xdr:rowOff>
    </xdr:from>
    <xdr:to>
      <xdr:col>22</xdr:col>
      <xdr:colOff>365125</xdr:colOff>
      <xdr:row>37</xdr:row>
      <xdr:rowOff>116554</xdr:rowOff>
    </xdr:to>
    <xdr:cxnSp macro="">
      <xdr:nvCxnSpPr>
        <xdr:cNvPr id="509" name="直線コネクタ 508"/>
        <xdr:cNvCxnSpPr/>
      </xdr:nvCxnSpPr>
      <xdr:spPr>
        <a:xfrm flipV="1">
          <a:off x="14592300" y="6298470"/>
          <a:ext cx="889000" cy="16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153651</xdr:rowOff>
    </xdr:from>
    <xdr:to>
      <xdr:col>22</xdr:col>
      <xdr:colOff>415925</xdr:colOff>
      <xdr:row>36</xdr:row>
      <xdr:rowOff>83801</xdr:rowOff>
    </xdr:to>
    <xdr:sp macro="" textlink="">
      <xdr:nvSpPr>
        <xdr:cNvPr id="510" name="フローチャート : 判断 509"/>
        <xdr:cNvSpPr/>
      </xdr:nvSpPr>
      <xdr:spPr>
        <a:xfrm>
          <a:off x="15430500" y="615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100328</xdr:rowOff>
    </xdr:from>
    <xdr:ext cx="534377" cy="259045"/>
    <xdr:sp macro="" textlink="">
      <xdr:nvSpPr>
        <xdr:cNvPr id="511" name="テキスト ボックス 510"/>
        <xdr:cNvSpPr txBox="1"/>
      </xdr:nvSpPr>
      <xdr:spPr>
        <a:xfrm>
          <a:off x="15214111" y="592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15,867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116554</xdr:rowOff>
    </xdr:from>
    <xdr:to>
      <xdr:col>21</xdr:col>
      <xdr:colOff>161925</xdr:colOff>
      <xdr:row>37</xdr:row>
      <xdr:rowOff>139128</xdr:rowOff>
    </xdr:to>
    <xdr:cxnSp macro="">
      <xdr:nvCxnSpPr>
        <xdr:cNvPr id="512" name="直線コネクタ 511"/>
        <xdr:cNvCxnSpPr/>
      </xdr:nvCxnSpPr>
      <xdr:spPr>
        <a:xfrm flipV="1">
          <a:off x="13703300" y="6460204"/>
          <a:ext cx="889000" cy="2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123533</xdr:rowOff>
    </xdr:from>
    <xdr:to>
      <xdr:col>21</xdr:col>
      <xdr:colOff>212725</xdr:colOff>
      <xdr:row>37</xdr:row>
      <xdr:rowOff>53683</xdr:rowOff>
    </xdr:to>
    <xdr:sp macro="" textlink="">
      <xdr:nvSpPr>
        <xdr:cNvPr id="513" name="フローチャート : 判断 512"/>
        <xdr:cNvSpPr/>
      </xdr:nvSpPr>
      <xdr:spPr>
        <a:xfrm>
          <a:off x="14541500" y="629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70210</xdr:rowOff>
    </xdr:from>
    <xdr:ext cx="534377" cy="259045"/>
    <xdr:sp macro="" textlink="">
      <xdr:nvSpPr>
        <xdr:cNvPr id="514" name="テキスト ボックス 513"/>
        <xdr:cNvSpPr txBox="1"/>
      </xdr:nvSpPr>
      <xdr:spPr>
        <a:xfrm>
          <a:off x="14325111" y="607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139128</xdr:rowOff>
    </xdr:from>
    <xdr:to>
      <xdr:col>19</xdr:col>
      <xdr:colOff>644525</xdr:colOff>
      <xdr:row>37</xdr:row>
      <xdr:rowOff>146558</xdr:rowOff>
    </xdr:to>
    <xdr:cxnSp macro="">
      <xdr:nvCxnSpPr>
        <xdr:cNvPr id="515" name="直線コネクタ 514"/>
        <xdr:cNvCxnSpPr/>
      </xdr:nvCxnSpPr>
      <xdr:spPr>
        <a:xfrm flipV="1">
          <a:off x="12814300" y="6482778"/>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83414</xdr:rowOff>
    </xdr:from>
    <xdr:to>
      <xdr:col>20</xdr:col>
      <xdr:colOff>9525</xdr:colOff>
      <xdr:row>37</xdr:row>
      <xdr:rowOff>13564</xdr:rowOff>
    </xdr:to>
    <xdr:sp macro="" textlink="">
      <xdr:nvSpPr>
        <xdr:cNvPr id="516" name="フローチャート : 判断 515"/>
        <xdr:cNvSpPr/>
      </xdr:nvSpPr>
      <xdr:spPr>
        <a:xfrm>
          <a:off x="13652500" y="625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30091</xdr:rowOff>
    </xdr:from>
    <xdr:ext cx="534377" cy="259045"/>
    <xdr:sp macro="" textlink="">
      <xdr:nvSpPr>
        <xdr:cNvPr id="517" name="テキスト ボックス 516"/>
        <xdr:cNvSpPr txBox="1"/>
      </xdr:nvSpPr>
      <xdr:spPr>
        <a:xfrm>
          <a:off x="13436111" y="603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14,096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102616</xdr:rowOff>
    </xdr:from>
    <xdr:to>
      <xdr:col>18</xdr:col>
      <xdr:colOff>492125</xdr:colOff>
      <xdr:row>37</xdr:row>
      <xdr:rowOff>32766</xdr:rowOff>
    </xdr:to>
    <xdr:sp macro="" textlink="">
      <xdr:nvSpPr>
        <xdr:cNvPr id="518" name="フローチャート : 判断 517"/>
        <xdr:cNvSpPr/>
      </xdr:nvSpPr>
      <xdr:spPr>
        <a:xfrm>
          <a:off x="127635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49293</xdr:rowOff>
    </xdr:from>
    <xdr:ext cx="534377" cy="259045"/>
    <xdr:sp macro="" textlink="">
      <xdr:nvSpPr>
        <xdr:cNvPr id="519" name="テキスト ボックス 518"/>
        <xdr:cNvSpPr txBox="1"/>
      </xdr:nvSpPr>
      <xdr:spPr>
        <a:xfrm>
          <a:off x="12547111" y="605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100273</xdr:rowOff>
    </xdr:from>
    <xdr:to>
      <xdr:col>23</xdr:col>
      <xdr:colOff>568325</xdr:colOff>
      <xdr:row>36</xdr:row>
      <xdr:rowOff>30423</xdr:rowOff>
    </xdr:to>
    <xdr:sp macro="" textlink="">
      <xdr:nvSpPr>
        <xdr:cNvPr id="525" name="円/楕円 524"/>
        <xdr:cNvSpPr/>
      </xdr:nvSpPr>
      <xdr:spPr>
        <a:xfrm>
          <a:off x="16268700" y="610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123150</xdr:rowOff>
    </xdr:from>
    <xdr:ext cx="534377" cy="259045"/>
    <xdr:sp macro="" textlink="">
      <xdr:nvSpPr>
        <xdr:cNvPr id="526" name="消防費該当値テキスト"/>
        <xdr:cNvSpPr txBox="1"/>
      </xdr:nvSpPr>
      <xdr:spPr>
        <a:xfrm>
          <a:off x="16370300" y="595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16,801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75470</xdr:rowOff>
    </xdr:from>
    <xdr:to>
      <xdr:col>22</xdr:col>
      <xdr:colOff>415925</xdr:colOff>
      <xdr:row>37</xdr:row>
      <xdr:rowOff>5620</xdr:rowOff>
    </xdr:to>
    <xdr:sp macro="" textlink="">
      <xdr:nvSpPr>
        <xdr:cNvPr id="527" name="円/楕円 526"/>
        <xdr:cNvSpPr/>
      </xdr:nvSpPr>
      <xdr:spPr>
        <a:xfrm>
          <a:off x="15430500" y="624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168197</xdr:rowOff>
    </xdr:from>
    <xdr:ext cx="534377" cy="259045"/>
    <xdr:sp macro="" textlink="">
      <xdr:nvSpPr>
        <xdr:cNvPr id="528" name="テキスト ボックス 527"/>
        <xdr:cNvSpPr txBox="1"/>
      </xdr:nvSpPr>
      <xdr:spPr>
        <a:xfrm>
          <a:off x="15214111" y="634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65754</xdr:rowOff>
    </xdr:from>
    <xdr:to>
      <xdr:col>21</xdr:col>
      <xdr:colOff>212725</xdr:colOff>
      <xdr:row>37</xdr:row>
      <xdr:rowOff>167354</xdr:rowOff>
    </xdr:to>
    <xdr:sp macro="" textlink="">
      <xdr:nvSpPr>
        <xdr:cNvPr id="529" name="円/楕円 528"/>
        <xdr:cNvSpPr/>
      </xdr:nvSpPr>
      <xdr:spPr>
        <a:xfrm>
          <a:off x="14541500" y="64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158481</xdr:rowOff>
    </xdr:from>
    <xdr:ext cx="534377" cy="259045"/>
    <xdr:sp macro="" textlink="">
      <xdr:nvSpPr>
        <xdr:cNvPr id="530" name="テキスト ボックス 529"/>
        <xdr:cNvSpPr txBox="1"/>
      </xdr:nvSpPr>
      <xdr:spPr>
        <a:xfrm>
          <a:off x="14325111" y="650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88328</xdr:rowOff>
    </xdr:from>
    <xdr:to>
      <xdr:col>20</xdr:col>
      <xdr:colOff>9525</xdr:colOff>
      <xdr:row>38</xdr:row>
      <xdr:rowOff>18478</xdr:rowOff>
    </xdr:to>
    <xdr:sp macro="" textlink="">
      <xdr:nvSpPr>
        <xdr:cNvPr id="531" name="円/楕円 530"/>
        <xdr:cNvSpPr/>
      </xdr:nvSpPr>
      <xdr:spPr>
        <a:xfrm>
          <a:off x="13652500" y="643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9606</xdr:rowOff>
    </xdr:from>
    <xdr:ext cx="534377" cy="259045"/>
    <xdr:sp macro="" textlink="">
      <xdr:nvSpPr>
        <xdr:cNvPr id="532" name="テキスト ボックス 531"/>
        <xdr:cNvSpPr txBox="1"/>
      </xdr:nvSpPr>
      <xdr:spPr>
        <a:xfrm>
          <a:off x="13436111" y="65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95758</xdr:rowOff>
    </xdr:from>
    <xdr:to>
      <xdr:col>18</xdr:col>
      <xdr:colOff>492125</xdr:colOff>
      <xdr:row>38</xdr:row>
      <xdr:rowOff>25908</xdr:rowOff>
    </xdr:to>
    <xdr:sp macro="" textlink="">
      <xdr:nvSpPr>
        <xdr:cNvPr id="533" name="円/楕円 532"/>
        <xdr:cNvSpPr/>
      </xdr:nvSpPr>
      <xdr:spPr>
        <a:xfrm>
          <a:off x="12763500" y="6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17035</xdr:rowOff>
    </xdr:from>
    <xdr:ext cx="534377" cy="259045"/>
    <xdr:sp macro="" textlink="">
      <xdr:nvSpPr>
        <xdr:cNvPr id="534" name="テキスト ボックス 533"/>
        <xdr:cNvSpPr txBox="1"/>
      </xdr:nvSpPr>
      <xdr:spPr>
        <a:xfrm>
          <a:off x="12547111" y="65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5" name="テキスト ボックス 54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7" name="テキスト ボックス 54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9" name="テキスト ボックス 54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1" name="テキスト ボックス 55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3" name="テキスト ボックス 55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5" name="テキスト ボックス 55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59" name="直線コネクタ 558"/>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60"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61" name="直線コネクタ 560"/>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2"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3" name="直線コネクタ 562"/>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59842</xdr:rowOff>
    </xdr:from>
    <xdr:to>
      <xdr:col>23</xdr:col>
      <xdr:colOff>517525</xdr:colOff>
      <xdr:row>58</xdr:row>
      <xdr:rowOff>132118</xdr:rowOff>
    </xdr:to>
    <xdr:cxnSp macro="">
      <xdr:nvCxnSpPr>
        <xdr:cNvPr id="564" name="直線コネクタ 563"/>
        <xdr:cNvCxnSpPr/>
      </xdr:nvCxnSpPr>
      <xdr:spPr>
        <a:xfrm flipV="1">
          <a:off x="15481300" y="10003942"/>
          <a:ext cx="838200" cy="7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113625</xdr:rowOff>
    </xdr:from>
    <xdr:ext cx="534377" cy="259045"/>
    <xdr:sp macro="" textlink="">
      <xdr:nvSpPr>
        <xdr:cNvPr id="565" name="教育費平均値テキスト"/>
        <xdr:cNvSpPr txBox="1"/>
      </xdr:nvSpPr>
      <xdr:spPr>
        <a:xfrm>
          <a:off x="16370300" y="9543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6" name="フローチャート : 判断 565"/>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132118</xdr:rowOff>
    </xdr:from>
    <xdr:to>
      <xdr:col>22</xdr:col>
      <xdr:colOff>365125</xdr:colOff>
      <xdr:row>58</xdr:row>
      <xdr:rowOff>146634</xdr:rowOff>
    </xdr:to>
    <xdr:cxnSp macro="">
      <xdr:nvCxnSpPr>
        <xdr:cNvPr id="567" name="直線コネクタ 566"/>
        <xdr:cNvCxnSpPr/>
      </xdr:nvCxnSpPr>
      <xdr:spPr>
        <a:xfrm flipV="1">
          <a:off x="14592300" y="10076218"/>
          <a:ext cx="8890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99073</xdr:rowOff>
    </xdr:from>
    <xdr:to>
      <xdr:col>22</xdr:col>
      <xdr:colOff>415925</xdr:colOff>
      <xdr:row>57</xdr:row>
      <xdr:rowOff>29223</xdr:rowOff>
    </xdr:to>
    <xdr:sp macro="" textlink="">
      <xdr:nvSpPr>
        <xdr:cNvPr id="568" name="フローチャート : 判断 567"/>
        <xdr:cNvSpPr/>
      </xdr:nvSpPr>
      <xdr:spPr>
        <a:xfrm>
          <a:off x="15430500" y="970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45750</xdr:rowOff>
    </xdr:from>
    <xdr:ext cx="534377" cy="259045"/>
    <xdr:sp macro="" textlink="">
      <xdr:nvSpPr>
        <xdr:cNvPr id="569" name="テキスト ボックス 568"/>
        <xdr:cNvSpPr txBox="1"/>
      </xdr:nvSpPr>
      <xdr:spPr>
        <a:xfrm>
          <a:off x="15214111" y="947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41,466</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145662</xdr:rowOff>
    </xdr:from>
    <xdr:to>
      <xdr:col>21</xdr:col>
      <xdr:colOff>161925</xdr:colOff>
      <xdr:row>58</xdr:row>
      <xdr:rowOff>146634</xdr:rowOff>
    </xdr:to>
    <xdr:cxnSp macro="">
      <xdr:nvCxnSpPr>
        <xdr:cNvPr id="570" name="直線コネクタ 569"/>
        <xdr:cNvCxnSpPr/>
      </xdr:nvCxnSpPr>
      <xdr:spPr>
        <a:xfrm>
          <a:off x="13703300" y="10089762"/>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139764</xdr:rowOff>
    </xdr:from>
    <xdr:to>
      <xdr:col>21</xdr:col>
      <xdr:colOff>212725</xdr:colOff>
      <xdr:row>57</xdr:row>
      <xdr:rowOff>69914</xdr:rowOff>
    </xdr:to>
    <xdr:sp macro="" textlink="">
      <xdr:nvSpPr>
        <xdr:cNvPr id="571" name="フローチャート : 判断 570"/>
        <xdr:cNvSpPr/>
      </xdr:nvSpPr>
      <xdr:spPr>
        <a:xfrm>
          <a:off x="14541500" y="974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86441</xdr:rowOff>
    </xdr:from>
    <xdr:ext cx="534377" cy="259045"/>
    <xdr:sp macro="" textlink="">
      <xdr:nvSpPr>
        <xdr:cNvPr id="572" name="テキスト ボックス 571"/>
        <xdr:cNvSpPr txBox="1"/>
      </xdr:nvSpPr>
      <xdr:spPr>
        <a:xfrm>
          <a:off x="14325111" y="951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39,330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165798</xdr:rowOff>
    </xdr:from>
    <xdr:to>
      <xdr:col>19</xdr:col>
      <xdr:colOff>644525</xdr:colOff>
      <xdr:row>58</xdr:row>
      <xdr:rowOff>145662</xdr:rowOff>
    </xdr:to>
    <xdr:cxnSp macro="">
      <xdr:nvCxnSpPr>
        <xdr:cNvPr id="573" name="直線コネクタ 572"/>
        <xdr:cNvCxnSpPr/>
      </xdr:nvCxnSpPr>
      <xdr:spPr>
        <a:xfrm>
          <a:off x="12814300" y="9938448"/>
          <a:ext cx="889000" cy="15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106655</xdr:rowOff>
    </xdr:from>
    <xdr:to>
      <xdr:col>20</xdr:col>
      <xdr:colOff>9525</xdr:colOff>
      <xdr:row>58</xdr:row>
      <xdr:rowOff>36805</xdr:rowOff>
    </xdr:to>
    <xdr:sp macro="" textlink="">
      <xdr:nvSpPr>
        <xdr:cNvPr id="574" name="フローチャート : 判断 573"/>
        <xdr:cNvSpPr/>
      </xdr:nvSpPr>
      <xdr:spPr>
        <a:xfrm>
          <a:off x="13652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53332</xdr:rowOff>
    </xdr:from>
    <xdr:ext cx="534377" cy="259045"/>
    <xdr:sp macro="" textlink="">
      <xdr:nvSpPr>
        <xdr:cNvPr id="575" name="テキスト ボックス 574"/>
        <xdr:cNvSpPr txBox="1"/>
      </xdr:nvSpPr>
      <xdr:spPr>
        <a:xfrm>
          <a:off x="13436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46419</xdr:rowOff>
    </xdr:from>
    <xdr:to>
      <xdr:col>18</xdr:col>
      <xdr:colOff>492125</xdr:colOff>
      <xdr:row>57</xdr:row>
      <xdr:rowOff>148019</xdr:rowOff>
    </xdr:to>
    <xdr:sp macro="" textlink="">
      <xdr:nvSpPr>
        <xdr:cNvPr id="576" name="フローチャート : 判断 575"/>
        <xdr:cNvSpPr/>
      </xdr:nvSpPr>
      <xdr:spPr>
        <a:xfrm>
          <a:off x="12763500" y="981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164546</xdr:rowOff>
    </xdr:from>
    <xdr:ext cx="534377" cy="259045"/>
    <xdr:sp macro="" textlink="">
      <xdr:nvSpPr>
        <xdr:cNvPr id="577" name="テキスト ボックス 576"/>
        <xdr:cNvSpPr txBox="1"/>
      </xdr:nvSpPr>
      <xdr:spPr>
        <a:xfrm>
          <a:off x="12547111" y="959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9042</xdr:rowOff>
    </xdr:from>
    <xdr:to>
      <xdr:col>23</xdr:col>
      <xdr:colOff>568325</xdr:colOff>
      <xdr:row>58</xdr:row>
      <xdr:rowOff>110642</xdr:rowOff>
    </xdr:to>
    <xdr:sp macro="" textlink="">
      <xdr:nvSpPr>
        <xdr:cNvPr id="583" name="円/楕円 582"/>
        <xdr:cNvSpPr/>
      </xdr:nvSpPr>
      <xdr:spPr>
        <a:xfrm>
          <a:off x="16268700" y="995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95419</xdr:rowOff>
    </xdr:from>
    <xdr:ext cx="534377" cy="259045"/>
    <xdr:sp macro="" textlink="">
      <xdr:nvSpPr>
        <xdr:cNvPr id="584" name="教育費該当値テキスト"/>
        <xdr:cNvSpPr txBox="1"/>
      </xdr:nvSpPr>
      <xdr:spPr>
        <a:xfrm>
          <a:off x="16370300" y="986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28,192</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81318</xdr:rowOff>
    </xdr:from>
    <xdr:to>
      <xdr:col>22</xdr:col>
      <xdr:colOff>415925</xdr:colOff>
      <xdr:row>59</xdr:row>
      <xdr:rowOff>11468</xdr:rowOff>
    </xdr:to>
    <xdr:sp macro="" textlink="">
      <xdr:nvSpPr>
        <xdr:cNvPr id="585" name="円/楕円 584"/>
        <xdr:cNvSpPr/>
      </xdr:nvSpPr>
      <xdr:spPr>
        <a:xfrm>
          <a:off x="15430500" y="1002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2595</xdr:rowOff>
    </xdr:from>
    <xdr:ext cx="534377" cy="259045"/>
    <xdr:sp macro="" textlink="">
      <xdr:nvSpPr>
        <xdr:cNvPr id="586" name="テキスト ボックス 585"/>
        <xdr:cNvSpPr txBox="1"/>
      </xdr:nvSpPr>
      <xdr:spPr>
        <a:xfrm>
          <a:off x="15214111" y="1011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24,398</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95834</xdr:rowOff>
    </xdr:from>
    <xdr:to>
      <xdr:col>21</xdr:col>
      <xdr:colOff>212725</xdr:colOff>
      <xdr:row>59</xdr:row>
      <xdr:rowOff>25984</xdr:rowOff>
    </xdr:to>
    <xdr:sp macro="" textlink="">
      <xdr:nvSpPr>
        <xdr:cNvPr id="587" name="円/楕円 586"/>
        <xdr:cNvSpPr/>
      </xdr:nvSpPr>
      <xdr:spPr>
        <a:xfrm>
          <a:off x="14541500" y="1003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17111</xdr:rowOff>
    </xdr:from>
    <xdr:ext cx="534377" cy="259045"/>
    <xdr:sp macro="" textlink="">
      <xdr:nvSpPr>
        <xdr:cNvPr id="588" name="テキスト ボックス 587"/>
        <xdr:cNvSpPr txBox="1"/>
      </xdr:nvSpPr>
      <xdr:spPr>
        <a:xfrm>
          <a:off x="14325111" y="1013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23,636</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94862</xdr:rowOff>
    </xdr:from>
    <xdr:to>
      <xdr:col>20</xdr:col>
      <xdr:colOff>9525</xdr:colOff>
      <xdr:row>59</xdr:row>
      <xdr:rowOff>25012</xdr:rowOff>
    </xdr:to>
    <xdr:sp macro="" textlink="">
      <xdr:nvSpPr>
        <xdr:cNvPr id="589" name="円/楕円 588"/>
        <xdr:cNvSpPr/>
      </xdr:nvSpPr>
      <xdr:spPr>
        <a:xfrm>
          <a:off x="13652500" y="1003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16139</xdr:rowOff>
    </xdr:from>
    <xdr:ext cx="534377" cy="259045"/>
    <xdr:sp macro="" textlink="">
      <xdr:nvSpPr>
        <xdr:cNvPr id="590" name="テキスト ボックス 589"/>
        <xdr:cNvSpPr txBox="1"/>
      </xdr:nvSpPr>
      <xdr:spPr>
        <a:xfrm>
          <a:off x="13436111" y="1013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23,687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114998</xdr:rowOff>
    </xdr:from>
    <xdr:to>
      <xdr:col>18</xdr:col>
      <xdr:colOff>492125</xdr:colOff>
      <xdr:row>58</xdr:row>
      <xdr:rowOff>45148</xdr:rowOff>
    </xdr:to>
    <xdr:sp macro="" textlink="">
      <xdr:nvSpPr>
        <xdr:cNvPr id="591" name="円/楕円 590"/>
        <xdr:cNvSpPr/>
      </xdr:nvSpPr>
      <xdr:spPr>
        <a:xfrm>
          <a:off x="12763500" y="988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36275</xdr:rowOff>
    </xdr:from>
    <xdr:ext cx="534377" cy="259045"/>
    <xdr:sp macro="" textlink="">
      <xdr:nvSpPr>
        <xdr:cNvPr id="592" name="テキスト ボックス 591"/>
        <xdr:cNvSpPr txBox="1"/>
      </xdr:nvSpPr>
      <xdr:spPr>
        <a:xfrm>
          <a:off x="12547111" y="998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31,630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6" name="テキスト ボックス 60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8" name="テキスト ボックス 60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0" name="テキスト ボックス 609"/>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142494</xdr:rowOff>
    </xdr:from>
    <xdr:to>
      <xdr:col>23</xdr:col>
      <xdr:colOff>516889</xdr:colOff>
      <xdr:row>79</xdr:row>
      <xdr:rowOff>44450</xdr:rowOff>
    </xdr:to>
    <xdr:cxnSp macro="">
      <xdr:nvCxnSpPr>
        <xdr:cNvPr id="616" name="直線コネクタ 615"/>
        <xdr:cNvCxnSpPr/>
      </xdr:nvCxnSpPr>
      <xdr:spPr>
        <a:xfrm flipV="1">
          <a:off x="16317595" y="12143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89171</xdr:rowOff>
    </xdr:from>
    <xdr:ext cx="534377" cy="259045"/>
    <xdr:sp macro="" textlink="">
      <xdr:nvSpPr>
        <xdr:cNvPr id="619" name="災害復旧費最大値テキスト"/>
        <xdr:cNvSpPr txBox="1"/>
      </xdr:nvSpPr>
      <xdr:spPr>
        <a:xfrm>
          <a:off x="16370300" y="119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70</xdr:row>
      <xdr:rowOff>142494</xdr:rowOff>
    </xdr:from>
    <xdr:to>
      <xdr:col>23</xdr:col>
      <xdr:colOff>606425</xdr:colOff>
      <xdr:row>70</xdr:row>
      <xdr:rowOff>142494</xdr:rowOff>
    </xdr:to>
    <xdr:cxnSp macro="">
      <xdr:nvCxnSpPr>
        <xdr:cNvPr id="620" name="直線コネクタ 619"/>
        <xdr:cNvCxnSpPr/>
      </xdr:nvCxnSpPr>
      <xdr:spPr>
        <a:xfrm>
          <a:off x="16230600" y="1214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127127</xdr:rowOff>
    </xdr:from>
    <xdr:to>
      <xdr:col>23</xdr:col>
      <xdr:colOff>517525</xdr:colOff>
      <xdr:row>78</xdr:row>
      <xdr:rowOff>129412</xdr:rowOff>
    </xdr:to>
    <xdr:cxnSp macro="">
      <xdr:nvCxnSpPr>
        <xdr:cNvPr id="621" name="直線コネクタ 620"/>
        <xdr:cNvCxnSpPr/>
      </xdr:nvCxnSpPr>
      <xdr:spPr>
        <a:xfrm>
          <a:off x="15481300" y="13500227"/>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85741</xdr:rowOff>
    </xdr:from>
    <xdr:ext cx="378565" cy="259045"/>
    <xdr:sp macro="" textlink="">
      <xdr:nvSpPr>
        <xdr:cNvPr id="622" name="災害復旧費平均値テキスト"/>
        <xdr:cNvSpPr txBox="1"/>
      </xdr:nvSpPr>
      <xdr:spPr>
        <a:xfrm>
          <a:off x="16370300" y="13458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107314</xdr:rowOff>
    </xdr:from>
    <xdr:to>
      <xdr:col>23</xdr:col>
      <xdr:colOff>568325</xdr:colOff>
      <xdr:row>79</xdr:row>
      <xdr:rowOff>37464</xdr:rowOff>
    </xdr:to>
    <xdr:sp macro="" textlink="">
      <xdr:nvSpPr>
        <xdr:cNvPr id="623" name="フローチャート : 判断 622"/>
        <xdr:cNvSpPr/>
      </xdr:nvSpPr>
      <xdr:spPr>
        <a:xfrm>
          <a:off x="16268700" y="1348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127127</xdr:rowOff>
    </xdr:from>
    <xdr:to>
      <xdr:col>22</xdr:col>
      <xdr:colOff>365125</xdr:colOff>
      <xdr:row>78</xdr:row>
      <xdr:rowOff>169799</xdr:rowOff>
    </xdr:to>
    <xdr:cxnSp macro="">
      <xdr:nvCxnSpPr>
        <xdr:cNvPr id="624" name="直線コネクタ 623"/>
        <xdr:cNvCxnSpPr/>
      </xdr:nvCxnSpPr>
      <xdr:spPr>
        <a:xfrm flipV="1">
          <a:off x="14592300" y="13500227"/>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18162</xdr:rowOff>
    </xdr:from>
    <xdr:to>
      <xdr:col>22</xdr:col>
      <xdr:colOff>415925</xdr:colOff>
      <xdr:row>78</xdr:row>
      <xdr:rowOff>119762</xdr:rowOff>
    </xdr:to>
    <xdr:sp macro="" textlink="">
      <xdr:nvSpPr>
        <xdr:cNvPr id="625" name="フローチャート : 判断 624"/>
        <xdr:cNvSpPr/>
      </xdr:nvSpPr>
      <xdr:spPr>
        <a:xfrm>
          <a:off x="15430500" y="1339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136289</xdr:rowOff>
    </xdr:from>
    <xdr:ext cx="469744" cy="259045"/>
    <xdr:sp macro="" textlink="">
      <xdr:nvSpPr>
        <xdr:cNvPr id="626" name="テキスト ボックス 625"/>
        <xdr:cNvSpPr txBox="1"/>
      </xdr:nvSpPr>
      <xdr:spPr>
        <a:xfrm>
          <a:off x="15246427" y="1316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169799</xdr:rowOff>
    </xdr:from>
    <xdr:to>
      <xdr:col>21</xdr:col>
      <xdr:colOff>161925</xdr:colOff>
      <xdr:row>79</xdr:row>
      <xdr:rowOff>5207</xdr:rowOff>
    </xdr:to>
    <xdr:cxnSp macro="">
      <xdr:nvCxnSpPr>
        <xdr:cNvPr id="627" name="直線コネクタ 626"/>
        <xdr:cNvCxnSpPr/>
      </xdr:nvCxnSpPr>
      <xdr:spPr>
        <a:xfrm flipV="1">
          <a:off x="13703300" y="1354289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142748</xdr:rowOff>
    </xdr:from>
    <xdr:to>
      <xdr:col>21</xdr:col>
      <xdr:colOff>212725</xdr:colOff>
      <xdr:row>77</xdr:row>
      <xdr:rowOff>72898</xdr:rowOff>
    </xdr:to>
    <xdr:sp macro="" textlink="">
      <xdr:nvSpPr>
        <xdr:cNvPr id="628" name="フローチャート : 判断 627"/>
        <xdr:cNvSpPr/>
      </xdr:nvSpPr>
      <xdr:spPr>
        <a:xfrm>
          <a:off x="14541500" y="1317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89425</xdr:rowOff>
    </xdr:from>
    <xdr:ext cx="469744" cy="259045"/>
    <xdr:sp macro="" textlink="">
      <xdr:nvSpPr>
        <xdr:cNvPr id="629" name="テキスト ボックス 628"/>
        <xdr:cNvSpPr txBox="1"/>
      </xdr:nvSpPr>
      <xdr:spPr>
        <a:xfrm>
          <a:off x="14357427" y="1294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155702</xdr:rowOff>
    </xdr:from>
    <xdr:to>
      <xdr:col>19</xdr:col>
      <xdr:colOff>644525</xdr:colOff>
      <xdr:row>79</xdr:row>
      <xdr:rowOff>5207</xdr:rowOff>
    </xdr:to>
    <xdr:cxnSp macro="">
      <xdr:nvCxnSpPr>
        <xdr:cNvPr id="630" name="直線コネクタ 629"/>
        <xdr:cNvCxnSpPr/>
      </xdr:nvCxnSpPr>
      <xdr:spPr>
        <a:xfrm>
          <a:off x="12814300" y="13528802"/>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87249</xdr:rowOff>
    </xdr:from>
    <xdr:to>
      <xdr:col>20</xdr:col>
      <xdr:colOff>9525</xdr:colOff>
      <xdr:row>74</xdr:row>
      <xdr:rowOff>17399</xdr:rowOff>
    </xdr:to>
    <xdr:sp macro="" textlink="">
      <xdr:nvSpPr>
        <xdr:cNvPr id="631" name="フローチャート : 判断 630"/>
        <xdr:cNvSpPr/>
      </xdr:nvSpPr>
      <xdr:spPr>
        <a:xfrm>
          <a:off x="13652500" y="1260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72</xdr:row>
      <xdr:rowOff>33926</xdr:rowOff>
    </xdr:from>
    <xdr:ext cx="469744" cy="259045"/>
    <xdr:sp macro="" textlink="">
      <xdr:nvSpPr>
        <xdr:cNvPr id="632" name="テキスト ボックス 631"/>
        <xdr:cNvSpPr txBox="1"/>
      </xdr:nvSpPr>
      <xdr:spPr>
        <a:xfrm>
          <a:off x="13468427" y="12378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7,363</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44704</xdr:rowOff>
    </xdr:from>
    <xdr:to>
      <xdr:col>18</xdr:col>
      <xdr:colOff>492125</xdr:colOff>
      <xdr:row>76</xdr:row>
      <xdr:rowOff>146304</xdr:rowOff>
    </xdr:to>
    <xdr:sp macro="" textlink="">
      <xdr:nvSpPr>
        <xdr:cNvPr id="633" name="フローチャート : 判断 632"/>
        <xdr:cNvSpPr/>
      </xdr:nvSpPr>
      <xdr:spPr>
        <a:xfrm>
          <a:off x="12763500" y="1307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162831</xdr:rowOff>
    </xdr:from>
    <xdr:ext cx="469744" cy="259045"/>
    <xdr:sp macro="" textlink="">
      <xdr:nvSpPr>
        <xdr:cNvPr id="634" name="テキスト ボックス 633"/>
        <xdr:cNvSpPr txBox="1"/>
      </xdr:nvSpPr>
      <xdr:spPr>
        <a:xfrm>
          <a:off x="12579427" y="1285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78612</xdr:rowOff>
    </xdr:from>
    <xdr:to>
      <xdr:col>23</xdr:col>
      <xdr:colOff>568325</xdr:colOff>
      <xdr:row>79</xdr:row>
      <xdr:rowOff>8762</xdr:rowOff>
    </xdr:to>
    <xdr:sp macro="" textlink="">
      <xdr:nvSpPr>
        <xdr:cNvPr id="640" name="円/楕円 639"/>
        <xdr:cNvSpPr/>
      </xdr:nvSpPr>
      <xdr:spPr>
        <a:xfrm>
          <a:off x="16268700" y="1345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37989</xdr:rowOff>
    </xdr:from>
    <xdr:ext cx="378565" cy="259045"/>
    <xdr:sp macro="" textlink="">
      <xdr:nvSpPr>
        <xdr:cNvPr id="641" name="災害復旧費該当値テキスト"/>
        <xdr:cNvSpPr txBox="1"/>
      </xdr:nvSpPr>
      <xdr:spPr>
        <a:xfrm>
          <a:off x="16370300" y="13239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76327</xdr:rowOff>
    </xdr:from>
    <xdr:to>
      <xdr:col>22</xdr:col>
      <xdr:colOff>415925</xdr:colOff>
      <xdr:row>79</xdr:row>
      <xdr:rowOff>6477</xdr:rowOff>
    </xdr:to>
    <xdr:sp macro="" textlink="">
      <xdr:nvSpPr>
        <xdr:cNvPr id="642" name="円/楕円 641"/>
        <xdr:cNvSpPr/>
      </xdr:nvSpPr>
      <xdr:spPr>
        <a:xfrm>
          <a:off x="15430500" y="1344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169054</xdr:rowOff>
    </xdr:from>
    <xdr:ext cx="378565" cy="259045"/>
    <xdr:sp macro="" textlink="">
      <xdr:nvSpPr>
        <xdr:cNvPr id="643" name="テキスト ボックス 642"/>
        <xdr:cNvSpPr txBox="1"/>
      </xdr:nvSpPr>
      <xdr:spPr>
        <a:xfrm>
          <a:off x="15292017" y="13542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118999</xdr:rowOff>
    </xdr:from>
    <xdr:to>
      <xdr:col>21</xdr:col>
      <xdr:colOff>212725</xdr:colOff>
      <xdr:row>79</xdr:row>
      <xdr:rowOff>49149</xdr:rowOff>
    </xdr:to>
    <xdr:sp macro="" textlink="">
      <xdr:nvSpPr>
        <xdr:cNvPr id="644" name="円/楕円 643"/>
        <xdr:cNvSpPr/>
      </xdr:nvSpPr>
      <xdr:spPr>
        <a:xfrm>
          <a:off x="14541500" y="1349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40276</xdr:rowOff>
    </xdr:from>
    <xdr:ext cx="378565" cy="259045"/>
    <xdr:sp macro="" textlink="">
      <xdr:nvSpPr>
        <xdr:cNvPr id="645" name="テキスト ボックス 644"/>
        <xdr:cNvSpPr txBox="1"/>
      </xdr:nvSpPr>
      <xdr:spPr>
        <a:xfrm>
          <a:off x="14403017" y="1358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125857</xdr:rowOff>
    </xdr:from>
    <xdr:to>
      <xdr:col>20</xdr:col>
      <xdr:colOff>9525</xdr:colOff>
      <xdr:row>79</xdr:row>
      <xdr:rowOff>56007</xdr:rowOff>
    </xdr:to>
    <xdr:sp macro="" textlink="">
      <xdr:nvSpPr>
        <xdr:cNvPr id="646" name="円/楕円 645"/>
        <xdr:cNvSpPr/>
      </xdr:nvSpPr>
      <xdr:spPr>
        <a:xfrm>
          <a:off x="13652500" y="1349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47134</xdr:rowOff>
    </xdr:from>
    <xdr:ext cx="378565" cy="259045"/>
    <xdr:sp macro="" textlink="">
      <xdr:nvSpPr>
        <xdr:cNvPr id="647" name="テキスト ボックス 646"/>
        <xdr:cNvSpPr txBox="1"/>
      </xdr:nvSpPr>
      <xdr:spPr>
        <a:xfrm>
          <a:off x="13514017" y="13591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104902</xdr:rowOff>
    </xdr:from>
    <xdr:to>
      <xdr:col>18</xdr:col>
      <xdr:colOff>492125</xdr:colOff>
      <xdr:row>79</xdr:row>
      <xdr:rowOff>35052</xdr:rowOff>
    </xdr:to>
    <xdr:sp macro="" textlink="">
      <xdr:nvSpPr>
        <xdr:cNvPr id="648" name="円/楕円 647"/>
        <xdr:cNvSpPr/>
      </xdr:nvSpPr>
      <xdr:spPr>
        <a:xfrm>
          <a:off x="12763500" y="1347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26179</xdr:rowOff>
    </xdr:from>
    <xdr:ext cx="378565" cy="259045"/>
    <xdr:sp macro="" textlink="">
      <xdr:nvSpPr>
        <xdr:cNvPr id="649" name="テキスト ボックス 648"/>
        <xdr:cNvSpPr txBox="1"/>
      </xdr:nvSpPr>
      <xdr:spPr>
        <a:xfrm>
          <a:off x="12625017" y="13570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9" name="テキスト ボックス 66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5" name="直線コネクタ 674"/>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76"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77" name="直線コネクタ 676"/>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78"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79" name="直線コネクタ 678"/>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156404</xdr:rowOff>
    </xdr:from>
    <xdr:to>
      <xdr:col>23</xdr:col>
      <xdr:colOff>517525</xdr:colOff>
      <xdr:row>95</xdr:row>
      <xdr:rowOff>21546</xdr:rowOff>
    </xdr:to>
    <xdr:cxnSp macro="">
      <xdr:nvCxnSpPr>
        <xdr:cNvPr id="680" name="直線コネクタ 679"/>
        <xdr:cNvCxnSpPr/>
      </xdr:nvCxnSpPr>
      <xdr:spPr>
        <a:xfrm>
          <a:off x="15481300" y="16272704"/>
          <a:ext cx="838200" cy="3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140952</xdr:rowOff>
    </xdr:from>
    <xdr:ext cx="534377" cy="259045"/>
    <xdr:sp macro="" textlink="">
      <xdr:nvSpPr>
        <xdr:cNvPr id="681" name="公債費平均値テキスト"/>
        <xdr:cNvSpPr txBox="1"/>
      </xdr:nvSpPr>
      <xdr:spPr>
        <a:xfrm>
          <a:off x="16370300" y="16428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82" name="フローチャート : 判断 681"/>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156404</xdr:rowOff>
    </xdr:from>
    <xdr:to>
      <xdr:col>22</xdr:col>
      <xdr:colOff>365125</xdr:colOff>
      <xdr:row>95</xdr:row>
      <xdr:rowOff>47901</xdr:rowOff>
    </xdr:to>
    <xdr:cxnSp macro="">
      <xdr:nvCxnSpPr>
        <xdr:cNvPr id="683" name="直線コネクタ 682"/>
        <xdr:cNvCxnSpPr/>
      </xdr:nvCxnSpPr>
      <xdr:spPr>
        <a:xfrm flipV="1">
          <a:off x="14592300" y="16272704"/>
          <a:ext cx="889000" cy="6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48062</xdr:rowOff>
    </xdr:from>
    <xdr:to>
      <xdr:col>22</xdr:col>
      <xdr:colOff>415925</xdr:colOff>
      <xdr:row>95</xdr:row>
      <xdr:rowOff>149662</xdr:rowOff>
    </xdr:to>
    <xdr:sp macro="" textlink="">
      <xdr:nvSpPr>
        <xdr:cNvPr id="684" name="フローチャート : 判断 683"/>
        <xdr:cNvSpPr/>
      </xdr:nvSpPr>
      <xdr:spPr>
        <a:xfrm>
          <a:off x="15430500" y="1633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140789</xdr:rowOff>
    </xdr:from>
    <xdr:ext cx="534377" cy="259045"/>
    <xdr:sp macro="" textlink="">
      <xdr:nvSpPr>
        <xdr:cNvPr id="685" name="テキスト ボックス 684"/>
        <xdr:cNvSpPr txBox="1"/>
      </xdr:nvSpPr>
      <xdr:spPr>
        <a:xfrm>
          <a:off x="15214111" y="1642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42,001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37368</xdr:rowOff>
    </xdr:from>
    <xdr:to>
      <xdr:col>21</xdr:col>
      <xdr:colOff>161925</xdr:colOff>
      <xdr:row>95</xdr:row>
      <xdr:rowOff>47901</xdr:rowOff>
    </xdr:to>
    <xdr:cxnSp macro="">
      <xdr:nvCxnSpPr>
        <xdr:cNvPr id="686" name="直線コネクタ 685"/>
        <xdr:cNvCxnSpPr/>
      </xdr:nvCxnSpPr>
      <xdr:spPr>
        <a:xfrm>
          <a:off x="13703300" y="16325118"/>
          <a:ext cx="889000" cy="1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60130</xdr:rowOff>
    </xdr:from>
    <xdr:to>
      <xdr:col>21</xdr:col>
      <xdr:colOff>212725</xdr:colOff>
      <xdr:row>95</xdr:row>
      <xdr:rowOff>161730</xdr:rowOff>
    </xdr:to>
    <xdr:sp macro="" textlink="">
      <xdr:nvSpPr>
        <xdr:cNvPr id="687" name="フローチャート : 判断 686"/>
        <xdr:cNvSpPr/>
      </xdr:nvSpPr>
      <xdr:spPr>
        <a:xfrm>
          <a:off x="14541500" y="1634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152857</xdr:rowOff>
    </xdr:from>
    <xdr:ext cx="534377" cy="259045"/>
    <xdr:sp macro="" textlink="">
      <xdr:nvSpPr>
        <xdr:cNvPr id="688" name="テキスト ボックス 687"/>
        <xdr:cNvSpPr txBox="1"/>
      </xdr:nvSpPr>
      <xdr:spPr>
        <a:xfrm>
          <a:off x="14325111" y="1644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41,262</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165418</xdr:rowOff>
    </xdr:from>
    <xdr:to>
      <xdr:col>19</xdr:col>
      <xdr:colOff>644525</xdr:colOff>
      <xdr:row>95</xdr:row>
      <xdr:rowOff>37368</xdr:rowOff>
    </xdr:to>
    <xdr:cxnSp macro="">
      <xdr:nvCxnSpPr>
        <xdr:cNvPr id="689" name="直線コネクタ 688"/>
        <xdr:cNvCxnSpPr/>
      </xdr:nvCxnSpPr>
      <xdr:spPr>
        <a:xfrm>
          <a:off x="12814300" y="16281718"/>
          <a:ext cx="889000" cy="4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22492</xdr:rowOff>
    </xdr:from>
    <xdr:to>
      <xdr:col>20</xdr:col>
      <xdr:colOff>9525</xdr:colOff>
      <xdr:row>95</xdr:row>
      <xdr:rowOff>124092</xdr:rowOff>
    </xdr:to>
    <xdr:sp macro="" textlink="">
      <xdr:nvSpPr>
        <xdr:cNvPr id="690" name="フローチャート : 判断 689"/>
        <xdr:cNvSpPr/>
      </xdr:nvSpPr>
      <xdr:spPr>
        <a:xfrm>
          <a:off x="13652500" y="16310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115219</xdr:rowOff>
    </xdr:from>
    <xdr:ext cx="534377" cy="259045"/>
    <xdr:sp macro="" textlink="">
      <xdr:nvSpPr>
        <xdr:cNvPr id="691" name="テキスト ボックス 690"/>
        <xdr:cNvSpPr txBox="1"/>
      </xdr:nvSpPr>
      <xdr:spPr>
        <a:xfrm>
          <a:off x="13436111" y="1640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43,567</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16515</xdr:rowOff>
    </xdr:from>
    <xdr:to>
      <xdr:col>18</xdr:col>
      <xdr:colOff>492125</xdr:colOff>
      <xdr:row>95</xdr:row>
      <xdr:rowOff>118115</xdr:rowOff>
    </xdr:to>
    <xdr:sp macro="" textlink="">
      <xdr:nvSpPr>
        <xdr:cNvPr id="692" name="フローチャート : 判断 691"/>
        <xdr:cNvSpPr/>
      </xdr:nvSpPr>
      <xdr:spPr>
        <a:xfrm>
          <a:off x="12763500" y="1630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109242</xdr:rowOff>
    </xdr:from>
    <xdr:ext cx="534377" cy="259045"/>
    <xdr:sp macro="" textlink="">
      <xdr:nvSpPr>
        <xdr:cNvPr id="693" name="テキスト ボックス 692"/>
        <xdr:cNvSpPr txBox="1"/>
      </xdr:nvSpPr>
      <xdr:spPr>
        <a:xfrm>
          <a:off x="12547111" y="1639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142196</xdr:rowOff>
    </xdr:from>
    <xdr:to>
      <xdr:col>23</xdr:col>
      <xdr:colOff>568325</xdr:colOff>
      <xdr:row>95</xdr:row>
      <xdr:rowOff>72346</xdr:rowOff>
    </xdr:to>
    <xdr:sp macro="" textlink="">
      <xdr:nvSpPr>
        <xdr:cNvPr id="699" name="円/楕円 698"/>
        <xdr:cNvSpPr/>
      </xdr:nvSpPr>
      <xdr:spPr>
        <a:xfrm>
          <a:off x="16268700" y="1625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165073</xdr:rowOff>
    </xdr:from>
    <xdr:ext cx="534377" cy="259045"/>
    <xdr:sp macro="" textlink="">
      <xdr:nvSpPr>
        <xdr:cNvPr id="700" name="公債費該当値テキスト"/>
        <xdr:cNvSpPr txBox="1"/>
      </xdr:nvSpPr>
      <xdr:spPr>
        <a:xfrm>
          <a:off x="16370300" y="1610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46,736</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105604</xdr:rowOff>
    </xdr:from>
    <xdr:to>
      <xdr:col>22</xdr:col>
      <xdr:colOff>415925</xdr:colOff>
      <xdr:row>95</xdr:row>
      <xdr:rowOff>35754</xdr:rowOff>
    </xdr:to>
    <xdr:sp macro="" textlink="">
      <xdr:nvSpPr>
        <xdr:cNvPr id="701" name="円/楕円 700"/>
        <xdr:cNvSpPr/>
      </xdr:nvSpPr>
      <xdr:spPr>
        <a:xfrm>
          <a:off x="15430500" y="1622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52281</xdr:rowOff>
    </xdr:from>
    <xdr:ext cx="534377" cy="259045"/>
    <xdr:sp macro="" textlink="">
      <xdr:nvSpPr>
        <xdr:cNvPr id="702" name="テキスト ボックス 701"/>
        <xdr:cNvSpPr txBox="1"/>
      </xdr:nvSpPr>
      <xdr:spPr>
        <a:xfrm>
          <a:off x="15214111" y="1599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48,977</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168551</xdr:rowOff>
    </xdr:from>
    <xdr:to>
      <xdr:col>21</xdr:col>
      <xdr:colOff>212725</xdr:colOff>
      <xdr:row>95</xdr:row>
      <xdr:rowOff>98701</xdr:rowOff>
    </xdr:to>
    <xdr:sp macro="" textlink="">
      <xdr:nvSpPr>
        <xdr:cNvPr id="703" name="円/楕円 702"/>
        <xdr:cNvSpPr/>
      </xdr:nvSpPr>
      <xdr:spPr>
        <a:xfrm>
          <a:off x="14541500" y="1628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115228</xdr:rowOff>
    </xdr:from>
    <xdr:ext cx="534377" cy="259045"/>
    <xdr:sp macro="" textlink="">
      <xdr:nvSpPr>
        <xdr:cNvPr id="704" name="テキスト ボックス 703"/>
        <xdr:cNvSpPr txBox="1"/>
      </xdr:nvSpPr>
      <xdr:spPr>
        <a:xfrm>
          <a:off x="14325111" y="160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45,122</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158018</xdr:rowOff>
    </xdr:from>
    <xdr:to>
      <xdr:col>20</xdr:col>
      <xdr:colOff>9525</xdr:colOff>
      <xdr:row>95</xdr:row>
      <xdr:rowOff>88168</xdr:rowOff>
    </xdr:to>
    <xdr:sp macro="" textlink="">
      <xdr:nvSpPr>
        <xdr:cNvPr id="705" name="円/楕円 704"/>
        <xdr:cNvSpPr/>
      </xdr:nvSpPr>
      <xdr:spPr>
        <a:xfrm>
          <a:off x="13652500" y="1627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104695</xdr:rowOff>
    </xdr:from>
    <xdr:ext cx="534377" cy="259045"/>
    <xdr:sp macro="" textlink="">
      <xdr:nvSpPr>
        <xdr:cNvPr id="706" name="テキスト ボックス 705"/>
        <xdr:cNvSpPr txBox="1"/>
      </xdr:nvSpPr>
      <xdr:spPr>
        <a:xfrm>
          <a:off x="13436111" y="1604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45,767</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114618</xdr:rowOff>
    </xdr:from>
    <xdr:to>
      <xdr:col>18</xdr:col>
      <xdr:colOff>492125</xdr:colOff>
      <xdr:row>95</xdr:row>
      <xdr:rowOff>44768</xdr:rowOff>
    </xdr:to>
    <xdr:sp macro="" textlink="">
      <xdr:nvSpPr>
        <xdr:cNvPr id="707" name="円/楕円 706"/>
        <xdr:cNvSpPr/>
      </xdr:nvSpPr>
      <xdr:spPr>
        <a:xfrm>
          <a:off x="12763500" y="1623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61295</xdr:rowOff>
    </xdr:from>
    <xdr:ext cx="534377" cy="259045"/>
    <xdr:sp macro="" textlink="">
      <xdr:nvSpPr>
        <xdr:cNvPr id="708" name="テキスト ボックス 707"/>
        <xdr:cNvSpPr txBox="1"/>
      </xdr:nvSpPr>
      <xdr:spPr>
        <a:xfrm>
          <a:off x="12547111" y="1600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48,425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4" name="テキスト ボックス 72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6" name="テキスト ボックス 72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30" name="直線コネクタ 729"/>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31"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33"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4" name="直線コネクタ 733"/>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69258</xdr:rowOff>
    </xdr:from>
    <xdr:ext cx="313932" cy="259045"/>
    <xdr:sp macro="" textlink="">
      <xdr:nvSpPr>
        <xdr:cNvPr id="736" name="諸支出金平均値テキスト"/>
        <xdr:cNvSpPr txBox="1"/>
      </xdr:nvSpPr>
      <xdr:spPr>
        <a:xfrm>
          <a:off x="22212300" y="64129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37" name="フローチャート : 判断 736"/>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59639</xdr:rowOff>
    </xdr:from>
    <xdr:to>
      <xdr:col>31</xdr:col>
      <xdr:colOff>85725</xdr:colOff>
      <xdr:row>37</xdr:row>
      <xdr:rowOff>161240</xdr:rowOff>
    </xdr:to>
    <xdr:sp macro="" textlink="">
      <xdr:nvSpPr>
        <xdr:cNvPr id="739" name="フローチャート : 判断 738"/>
        <xdr:cNvSpPr/>
      </xdr:nvSpPr>
      <xdr:spPr>
        <a:xfrm>
          <a:off x="21272500" y="64032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6316</xdr:rowOff>
    </xdr:from>
    <xdr:ext cx="378565" cy="259045"/>
    <xdr:sp macro="" textlink="">
      <xdr:nvSpPr>
        <xdr:cNvPr id="740" name="テキスト ボックス 739"/>
        <xdr:cNvSpPr txBox="1"/>
      </xdr:nvSpPr>
      <xdr:spPr>
        <a:xfrm>
          <a:off x="21134017" y="6178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77470</xdr:rowOff>
    </xdr:from>
    <xdr:to>
      <xdr:col>29</xdr:col>
      <xdr:colOff>568325</xdr:colOff>
      <xdr:row>37</xdr:row>
      <xdr:rowOff>7620</xdr:rowOff>
    </xdr:to>
    <xdr:sp macro="" textlink="">
      <xdr:nvSpPr>
        <xdr:cNvPr id="742" name="フローチャート : 判断 741"/>
        <xdr:cNvSpPr/>
      </xdr:nvSpPr>
      <xdr:spPr>
        <a:xfrm>
          <a:off x="20383500" y="624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24147</xdr:rowOff>
    </xdr:from>
    <xdr:ext cx="378565" cy="259045"/>
    <xdr:sp macro="" textlink="">
      <xdr:nvSpPr>
        <xdr:cNvPr id="743" name="テキスト ボックス 742"/>
        <xdr:cNvSpPr txBox="1"/>
      </xdr:nvSpPr>
      <xdr:spPr>
        <a:xfrm>
          <a:off x="20245017" y="6024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30</xdr:row>
      <xdr:rowOff>138735</xdr:rowOff>
    </xdr:from>
    <xdr:to>
      <xdr:col>28</xdr:col>
      <xdr:colOff>365125</xdr:colOff>
      <xdr:row>31</xdr:row>
      <xdr:rowOff>68885</xdr:rowOff>
    </xdr:to>
    <xdr:sp macro="" textlink="">
      <xdr:nvSpPr>
        <xdr:cNvPr id="745" name="フローチャート : 判断 744"/>
        <xdr:cNvSpPr/>
      </xdr:nvSpPr>
      <xdr:spPr>
        <a:xfrm>
          <a:off x="19494500" y="528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29</xdr:row>
      <xdr:rowOff>85412</xdr:rowOff>
    </xdr:from>
    <xdr:ext cx="469744" cy="259045"/>
    <xdr:sp macro="" textlink="">
      <xdr:nvSpPr>
        <xdr:cNvPr id="746" name="テキスト ボックス 745"/>
        <xdr:cNvSpPr txBox="1"/>
      </xdr:nvSpPr>
      <xdr:spPr>
        <a:xfrm>
          <a:off x="19310427" y="505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27</xdr:col>
      <xdr:colOff>60325</xdr:colOff>
      <xdr:row>33</xdr:row>
      <xdr:rowOff>91643</xdr:rowOff>
    </xdr:from>
    <xdr:to>
      <xdr:col>27</xdr:col>
      <xdr:colOff>161925</xdr:colOff>
      <xdr:row>34</xdr:row>
      <xdr:rowOff>21793</xdr:rowOff>
    </xdr:to>
    <xdr:sp macro="" textlink="">
      <xdr:nvSpPr>
        <xdr:cNvPr id="747" name="フローチャート : 判断 746"/>
        <xdr:cNvSpPr/>
      </xdr:nvSpPr>
      <xdr:spPr>
        <a:xfrm>
          <a:off x="18605500" y="5749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32</xdr:row>
      <xdr:rowOff>38320</xdr:rowOff>
    </xdr:from>
    <xdr:ext cx="469744" cy="259045"/>
    <xdr:sp macro="" textlink="">
      <xdr:nvSpPr>
        <xdr:cNvPr id="748" name="テキスト ボックス 747"/>
        <xdr:cNvSpPr txBox="1"/>
      </xdr:nvSpPr>
      <xdr:spPr>
        <a:xfrm>
          <a:off x="18421427" y="552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4" name="円/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24807</xdr:rowOff>
    </xdr:from>
    <xdr:ext cx="249299" cy="259045"/>
    <xdr:sp macro="" textlink="">
      <xdr:nvSpPr>
        <xdr:cNvPr id="755" name="諸支出金該当値テキスト"/>
        <xdr:cNvSpPr txBox="1"/>
      </xdr:nvSpPr>
      <xdr:spPr>
        <a:xfrm>
          <a:off x="22212300" y="65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6" name="円/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7" name="テキスト ボックス 75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8" name="円/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9" name="テキスト ボックス 75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0" name="円/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1" name="テキスト ボックス 76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2" name="円/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3" name="テキスト ボックス 76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a:rPr>
            <a:t>　類似団体平均と比較すると、議会費は近年同水準であったが、平成</a:t>
          </a:r>
          <a:r>
            <a:rPr kumimoji="1" lang="en-US" altLang="ja-JP" sz="1100" baseline="0">
              <a:latin typeface="ＭＳ Ｐゴシック"/>
            </a:rPr>
            <a:t>27</a:t>
          </a:r>
          <a:r>
            <a:rPr kumimoji="1" lang="ja-JP" altLang="en-US" sz="1100" baseline="0">
              <a:latin typeface="ＭＳ Ｐゴシック"/>
            </a:rPr>
            <a:t>年度は市議会議員改選に伴う議会共済会負担金が増額となったため、やや上昇している。総務費については近年平均を下回っているが、平成</a:t>
          </a:r>
          <a:r>
            <a:rPr kumimoji="1" lang="en-US" altLang="ja-JP" sz="1100" baseline="0">
              <a:latin typeface="ＭＳ Ｐゴシック"/>
            </a:rPr>
            <a:t>26</a:t>
          </a:r>
          <a:r>
            <a:rPr kumimoji="1" lang="ja-JP" altLang="en-US" sz="1100" baseline="0">
              <a:latin typeface="ＭＳ Ｐゴシック"/>
            </a:rPr>
            <a:t>年度から増加している主な要因は、市有施設最適化整備更新基金の積立金である。また、平成</a:t>
          </a:r>
          <a:r>
            <a:rPr kumimoji="1" lang="en-US" altLang="ja-JP" sz="1100" baseline="0">
              <a:latin typeface="ＭＳ Ｐゴシック"/>
            </a:rPr>
            <a:t>27</a:t>
          </a:r>
          <a:r>
            <a:rPr kumimoji="1" lang="ja-JP" altLang="en-US" sz="1100" baseline="0">
              <a:latin typeface="ＭＳ Ｐゴシック"/>
            </a:rPr>
            <a:t>年度は、医療・福祉拠点施設の整備を開始したことによって増額となっている。民生費については、平成</a:t>
          </a:r>
          <a:r>
            <a:rPr kumimoji="1" lang="en-US" altLang="ja-JP" sz="1100" baseline="0">
              <a:latin typeface="ＭＳ Ｐゴシック"/>
            </a:rPr>
            <a:t>23</a:t>
          </a:r>
          <a:r>
            <a:rPr kumimoji="1" lang="ja-JP" altLang="en-US" sz="1100" baseline="0">
              <a:latin typeface="ＭＳ Ｐゴシック"/>
            </a:rPr>
            <a:t>年度時点では平均を大きく下回っていたが、年々その差は小さくなり、平成</a:t>
          </a:r>
          <a:r>
            <a:rPr kumimoji="1" lang="en-US" altLang="ja-JP" sz="1100" baseline="0">
              <a:latin typeface="ＭＳ Ｐゴシック"/>
            </a:rPr>
            <a:t>27</a:t>
          </a:r>
          <a:r>
            <a:rPr kumimoji="1" lang="ja-JP" altLang="en-US" sz="1100" baseline="0">
              <a:latin typeface="ＭＳ Ｐゴシック"/>
            </a:rPr>
            <a:t>年度には平均を上回っている。これは、生活保護者数や高齢者数、障がい者福祉サービスの利用の増加により、扶助費等が年々急激な伸びを示していることから、その伸び率が類似団体より大きいことによるものと考えられる。衛生費については、近年平均をやや上回って推移しているが、平成</a:t>
          </a:r>
          <a:r>
            <a:rPr kumimoji="1" lang="en-US" altLang="ja-JP" sz="1100" baseline="0">
              <a:latin typeface="ＭＳ Ｐゴシック"/>
            </a:rPr>
            <a:t>27</a:t>
          </a:r>
          <a:r>
            <a:rPr kumimoji="1" lang="ja-JP" altLang="en-US" sz="1100" baseline="0">
              <a:latin typeface="ＭＳ Ｐゴシック"/>
            </a:rPr>
            <a:t>年度に増加している主な要因には、リサイクルセンターの爆発火災に伴う修繕料の増加が挙げられる。なお、平成</a:t>
          </a:r>
          <a:r>
            <a:rPr kumimoji="1" lang="en-US" altLang="ja-JP" sz="1100" baseline="0">
              <a:latin typeface="ＭＳ Ｐゴシック"/>
            </a:rPr>
            <a:t>24</a:t>
          </a:r>
          <a:r>
            <a:rPr kumimoji="1" lang="ja-JP" altLang="en-US" sz="1100" baseline="0">
              <a:latin typeface="ＭＳ Ｐゴシック"/>
            </a:rPr>
            <a:t>年度の増加は、し尿処理施設基幹的設備改良工事によるものである。商工費についても、近年平均を下回っているが、平成</a:t>
          </a:r>
          <a:r>
            <a:rPr kumimoji="1" lang="en-US" altLang="ja-JP" sz="1100" baseline="0">
              <a:latin typeface="ＭＳ Ｐゴシック"/>
            </a:rPr>
            <a:t>26</a:t>
          </a:r>
          <a:r>
            <a:rPr kumimoji="1" lang="ja-JP" altLang="en-US" sz="1100" baseline="0">
              <a:latin typeface="ＭＳ Ｐゴシック"/>
            </a:rPr>
            <a:t>年度に類似団体が大きく増加しているのに対し、本市は平年並みである一方、平成</a:t>
          </a:r>
          <a:r>
            <a:rPr kumimoji="1" lang="en-US" altLang="ja-JP" sz="1100" baseline="0">
              <a:latin typeface="ＭＳ Ｐゴシック"/>
            </a:rPr>
            <a:t>27</a:t>
          </a:r>
          <a:r>
            <a:rPr kumimoji="1" lang="ja-JP" altLang="en-US" sz="1100" baseline="0">
              <a:latin typeface="ＭＳ Ｐゴシック"/>
            </a:rPr>
            <a:t>年度は逆の状況となっている。これは、平成</a:t>
          </a:r>
          <a:r>
            <a:rPr kumimoji="1" lang="en-US" altLang="ja-JP" sz="1100" baseline="0">
              <a:latin typeface="ＭＳ Ｐゴシック"/>
            </a:rPr>
            <a:t>26</a:t>
          </a:r>
          <a:r>
            <a:rPr kumimoji="1" lang="ja-JP" altLang="en-US" sz="1100" baseline="0">
              <a:latin typeface="ＭＳ Ｐゴシック"/>
            </a:rPr>
            <a:t>年度に国の補正予算にて計上されたプレミアム付き商品券事業によるもので、本市は事業を繰り越して平成</a:t>
          </a:r>
          <a:r>
            <a:rPr kumimoji="1" lang="en-US" altLang="ja-JP" sz="1100" baseline="0">
              <a:latin typeface="ＭＳ Ｐゴシック"/>
            </a:rPr>
            <a:t>27</a:t>
          </a:r>
          <a:r>
            <a:rPr kumimoji="1" lang="ja-JP" altLang="en-US" sz="1100" baseline="0">
              <a:latin typeface="ＭＳ Ｐゴシック"/>
            </a:rPr>
            <a:t>年度に実施したため、支出の増加が逆転したものと考えられる。消防費についても近年平均を下回っているが、平成</a:t>
          </a:r>
          <a:r>
            <a:rPr kumimoji="1" lang="en-US" altLang="ja-JP" sz="1100" baseline="0">
              <a:latin typeface="ＭＳ Ｐゴシック"/>
            </a:rPr>
            <a:t>26</a:t>
          </a:r>
          <a:r>
            <a:rPr kumimoji="1" lang="ja-JP" altLang="en-US" sz="1100" baseline="0">
              <a:latin typeface="ＭＳ Ｐゴシック"/>
            </a:rPr>
            <a:t>年度からは常備消防業務の広域化に伴う初期費用等が増加している。公債費については、ごみ処理施設建設に伴う起債や、平成</a:t>
          </a:r>
          <a:r>
            <a:rPr kumimoji="1" lang="en-US" altLang="ja-JP" sz="1100" baseline="0">
              <a:latin typeface="ＭＳ Ｐゴシック"/>
            </a:rPr>
            <a:t>25</a:t>
          </a:r>
          <a:r>
            <a:rPr kumimoji="1" lang="ja-JP" altLang="en-US" sz="1100" baseline="0">
              <a:latin typeface="ＭＳ Ｐゴシック"/>
            </a:rPr>
            <a:t>年度の土地開発公社解散に伴う第三セクター等改革推進債の償還により、平均を上回って推移している。その他の費目については、近年概ね平均を下回って推移している。</a:t>
          </a:r>
          <a:endParaRPr kumimoji="1" lang="en-US" altLang="ja-JP" sz="1100" baseline="0">
            <a:latin typeface="ＭＳ Ｐゴシック"/>
          </a:endParaRPr>
        </a:p>
        <a:p>
          <a:r>
            <a:rPr kumimoji="1" lang="ja-JP" altLang="en-US" sz="1100" baseline="0">
              <a:latin typeface="ＭＳ Ｐゴシック"/>
            </a:rPr>
            <a:t>　目的別歳出としてもやはり、単独で行っているし尿処理やごみ処理に伴う衛生費の増加や、それらの施設の建設に伴う起債や第三セクター等改革推進債にかかる公債費の増加、生活保護者数や高齢者数、障がい者福祉サービスの利用の増加などに伴う民生費の増加が目立っており、これらが財政硬直化の要因とになっているものと考えられる。これにより、総務費や土木費、教育費で計上される庁舎や学校、道路など公共施設の老朽化対策等が先送りとなっている状況である。</a:t>
          </a:r>
          <a:endParaRPr kumimoji="1" lang="en-US" altLang="ja-JP" sz="1100" baseline="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奈良県桜井市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年度決算以降、実質収支・実質単年度収支がともに黒字であったものの、平成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年度決算は実質単年度収支で赤字となり、平成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年度決算では再び両方黒字に回復した。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抜本的な改革・見直しを掲げた第</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次行財政改革プログラム・アクションプラン（平成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に引き続き、新たな行財政改革大綱を策定し、経費の削減や収入の確保に努めているところであるが、今後は、施設の老朽化に伴う更新や統廃合などの建設事業にかかる起債も見込まれることから、基金の積立を行い、財政需要に対応し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奈良県桜井市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比率に係る赤字・黒字の構成を見ると、駐車場事業特別会計と住宅新築資金等貸付金特別会計は慢性的な赤字となっており、前者については利用促進対策や運営の効率化、後者については貸付金回収の強化を講じているところである。水道事業会計においては、人口減少による給水量の減少はあるものの、安定した収益を確保しており、例年黒字となっている。国民健康保険特別会計や介護保険特別会計、後期高齢者医療特別会計においては、生産年齢人口の減少や高齢者人口の増加などにより厳しい財政運営となっているが、かろうじて黒字を確保している。</a:t>
          </a:r>
        </a:p>
        <a:p>
          <a:r>
            <a:rPr kumimoji="1" lang="ja-JP" altLang="en-US" sz="1400">
              <a:latin typeface="ＭＳ ゴシック" pitchFamily="49" charset="-128"/>
              <a:ea typeface="ＭＳ ゴシック" pitchFamily="49" charset="-128"/>
            </a:rPr>
            <a:t>　本市においては、第</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次行財政改革（平成</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年度）に引き続き、抜本的な改革・見直しとして第</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次行財政改革プログラム（平成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を策定し、一般会計だけではなく、各特別会計においても経費の削減や収入の確保に努めている。現在も財政健全化にむけて、新たな行財政改革大綱に基づく行財政改革アクションプランに取り組むとともに、これまでの取り組みも継続して行っているところ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61</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62</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63</v>
      </c>
      <c r="C3" s="389"/>
      <c r="D3" s="389"/>
      <c r="E3" s="390"/>
      <c r="F3" s="390"/>
      <c r="G3" s="390"/>
      <c r="H3" s="390"/>
      <c r="I3" s="390"/>
      <c r="J3" s="390"/>
      <c r="K3" s="390"/>
      <c r="L3" s="390" t="s">
        <v>64</v>
      </c>
      <c r="M3" s="390"/>
      <c r="N3" s="390"/>
      <c r="O3" s="390"/>
      <c r="P3" s="390"/>
      <c r="Q3" s="390"/>
      <c r="R3" s="397"/>
      <c r="S3" s="397"/>
      <c r="T3" s="397"/>
      <c r="U3" s="397"/>
      <c r="V3" s="398"/>
      <c r="W3" s="372" t="s">
        <v>65</v>
      </c>
      <c r="X3" s="373"/>
      <c r="Y3" s="373"/>
      <c r="Z3" s="373"/>
      <c r="AA3" s="373"/>
      <c r="AB3" s="389"/>
      <c r="AC3" s="397" t="s">
        <v>66</v>
      </c>
      <c r="AD3" s="373"/>
      <c r="AE3" s="373"/>
      <c r="AF3" s="373"/>
      <c r="AG3" s="373"/>
      <c r="AH3" s="373"/>
      <c r="AI3" s="373"/>
      <c r="AJ3" s="373"/>
      <c r="AK3" s="373"/>
      <c r="AL3" s="374"/>
      <c r="AM3" s="372" t="s">
        <v>67</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68</v>
      </c>
      <c r="BO3" s="373"/>
      <c r="BP3" s="373"/>
      <c r="BQ3" s="373"/>
      <c r="BR3" s="373"/>
      <c r="BS3" s="373"/>
      <c r="BT3" s="373"/>
      <c r="BU3" s="374"/>
      <c r="BV3" s="372" t="s">
        <v>69</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70</v>
      </c>
      <c r="CU3" s="373"/>
      <c r="CV3" s="373"/>
      <c r="CW3" s="373"/>
      <c r="CX3" s="373"/>
      <c r="CY3" s="373"/>
      <c r="CZ3" s="373"/>
      <c r="DA3" s="374"/>
      <c r="DB3" s="372" t="s">
        <v>71</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72</v>
      </c>
      <c r="AZ4" s="376"/>
      <c r="BA4" s="376"/>
      <c r="BB4" s="376"/>
      <c r="BC4" s="376"/>
      <c r="BD4" s="376"/>
      <c r="BE4" s="376"/>
      <c r="BF4" s="376"/>
      <c r="BG4" s="376"/>
      <c r="BH4" s="376"/>
      <c r="BI4" s="376"/>
      <c r="BJ4" s="376"/>
      <c r="BK4" s="376"/>
      <c r="BL4" s="376"/>
      <c r="BM4" s="377"/>
      <c r="BN4" s="378">
        <v>23094054</v>
      </c>
      <c r="BO4" s="379"/>
      <c r="BP4" s="379"/>
      <c r="BQ4" s="379"/>
      <c r="BR4" s="379"/>
      <c r="BS4" s="379"/>
      <c r="BT4" s="379"/>
      <c r="BU4" s="380"/>
      <c r="BV4" s="378">
        <v>21925473</v>
      </c>
      <c r="BW4" s="379"/>
      <c r="BX4" s="379"/>
      <c r="BY4" s="379"/>
      <c r="BZ4" s="379"/>
      <c r="CA4" s="379"/>
      <c r="CB4" s="379"/>
      <c r="CC4" s="380"/>
      <c r="CD4" s="381" t="s">
        <v>73</v>
      </c>
      <c r="CE4" s="382"/>
      <c r="CF4" s="382"/>
      <c r="CG4" s="382"/>
      <c r="CH4" s="382"/>
      <c r="CI4" s="382"/>
      <c r="CJ4" s="382"/>
      <c r="CK4" s="382"/>
      <c r="CL4" s="382"/>
      <c r="CM4" s="382"/>
      <c r="CN4" s="382"/>
      <c r="CO4" s="382"/>
      <c r="CP4" s="382"/>
      <c r="CQ4" s="382"/>
      <c r="CR4" s="382"/>
      <c r="CS4" s="383"/>
      <c r="CT4" s="384">
        <v>6.6</v>
      </c>
      <c r="CU4" s="385"/>
      <c r="CV4" s="385"/>
      <c r="CW4" s="385"/>
      <c r="CX4" s="385"/>
      <c r="CY4" s="385"/>
      <c r="CZ4" s="385"/>
      <c r="DA4" s="386"/>
      <c r="DB4" s="384">
        <v>3.3</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74</v>
      </c>
      <c r="AN5" s="445"/>
      <c r="AO5" s="445"/>
      <c r="AP5" s="445"/>
      <c r="AQ5" s="445"/>
      <c r="AR5" s="445"/>
      <c r="AS5" s="445"/>
      <c r="AT5" s="446"/>
      <c r="AU5" s="447" t="s">
        <v>75</v>
      </c>
      <c r="AV5" s="448"/>
      <c r="AW5" s="448"/>
      <c r="AX5" s="448"/>
      <c r="AY5" s="449" t="s">
        <v>76</v>
      </c>
      <c r="AZ5" s="450"/>
      <c r="BA5" s="450"/>
      <c r="BB5" s="450"/>
      <c r="BC5" s="450"/>
      <c r="BD5" s="450"/>
      <c r="BE5" s="450"/>
      <c r="BF5" s="450"/>
      <c r="BG5" s="450"/>
      <c r="BH5" s="450"/>
      <c r="BI5" s="450"/>
      <c r="BJ5" s="450"/>
      <c r="BK5" s="450"/>
      <c r="BL5" s="450"/>
      <c r="BM5" s="451"/>
      <c r="BN5" s="415">
        <v>22221344</v>
      </c>
      <c r="BO5" s="416"/>
      <c r="BP5" s="416"/>
      <c r="BQ5" s="416"/>
      <c r="BR5" s="416"/>
      <c r="BS5" s="416"/>
      <c r="BT5" s="416"/>
      <c r="BU5" s="417"/>
      <c r="BV5" s="415">
        <v>21430077</v>
      </c>
      <c r="BW5" s="416"/>
      <c r="BX5" s="416"/>
      <c r="BY5" s="416"/>
      <c r="BZ5" s="416"/>
      <c r="CA5" s="416"/>
      <c r="CB5" s="416"/>
      <c r="CC5" s="417"/>
      <c r="CD5" s="418" t="s">
        <v>77</v>
      </c>
      <c r="CE5" s="419"/>
      <c r="CF5" s="419"/>
      <c r="CG5" s="419"/>
      <c r="CH5" s="419"/>
      <c r="CI5" s="419"/>
      <c r="CJ5" s="419"/>
      <c r="CK5" s="419"/>
      <c r="CL5" s="419"/>
      <c r="CM5" s="419"/>
      <c r="CN5" s="419"/>
      <c r="CO5" s="419"/>
      <c r="CP5" s="419"/>
      <c r="CQ5" s="419"/>
      <c r="CR5" s="419"/>
      <c r="CS5" s="420"/>
      <c r="CT5" s="412">
        <v>99.1</v>
      </c>
      <c r="CU5" s="413"/>
      <c r="CV5" s="413"/>
      <c r="CW5" s="413"/>
      <c r="CX5" s="413"/>
      <c r="CY5" s="413"/>
      <c r="CZ5" s="413"/>
      <c r="DA5" s="414"/>
      <c r="DB5" s="412">
        <v>104.5</v>
      </c>
      <c r="DC5" s="413"/>
      <c r="DD5" s="413"/>
      <c r="DE5" s="413"/>
      <c r="DF5" s="413"/>
      <c r="DG5" s="413"/>
      <c r="DH5" s="413"/>
      <c r="DI5" s="414"/>
      <c r="DJ5" s="137"/>
      <c r="DK5" s="137"/>
      <c r="DL5" s="137"/>
      <c r="DM5" s="137"/>
      <c r="DN5" s="137"/>
      <c r="DO5" s="137"/>
    </row>
    <row r="6" spans="1:119" ht="18.75" customHeight="1">
      <c r="A6" s="138"/>
      <c r="B6" s="421" t="s">
        <v>78</v>
      </c>
      <c r="C6" s="422"/>
      <c r="D6" s="422"/>
      <c r="E6" s="423"/>
      <c r="F6" s="423"/>
      <c r="G6" s="423"/>
      <c r="H6" s="423"/>
      <c r="I6" s="423"/>
      <c r="J6" s="423"/>
      <c r="K6" s="423"/>
      <c r="L6" s="423" t="s">
        <v>79</v>
      </c>
      <c r="M6" s="423"/>
      <c r="N6" s="423"/>
      <c r="O6" s="423"/>
      <c r="P6" s="423"/>
      <c r="Q6" s="423"/>
      <c r="R6" s="427"/>
      <c r="S6" s="427"/>
      <c r="T6" s="427"/>
      <c r="U6" s="427"/>
      <c r="V6" s="428"/>
      <c r="W6" s="431" t="s">
        <v>80</v>
      </c>
      <c r="X6" s="432"/>
      <c r="Y6" s="432"/>
      <c r="Z6" s="432"/>
      <c r="AA6" s="432"/>
      <c r="AB6" s="422"/>
      <c r="AC6" s="435" t="s">
        <v>81</v>
      </c>
      <c r="AD6" s="436"/>
      <c r="AE6" s="436"/>
      <c r="AF6" s="436"/>
      <c r="AG6" s="436"/>
      <c r="AH6" s="436"/>
      <c r="AI6" s="436"/>
      <c r="AJ6" s="436"/>
      <c r="AK6" s="436"/>
      <c r="AL6" s="437"/>
      <c r="AM6" s="444" t="s">
        <v>82</v>
      </c>
      <c r="AN6" s="445"/>
      <c r="AO6" s="445"/>
      <c r="AP6" s="445"/>
      <c r="AQ6" s="445"/>
      <c r="AR6" s="445"/>
      <c r="AS6" s="445"/>
      <c r="AT6" s="446"/>
      <c r="AU6" s="447" t="s">
        <v>75</v>
      </c>
      <c r="AV6" s="448"/>
      <c r="AW6" s="448"/>
      <c r="AX6" s="448"/>
      <c r="AY6" s="449" t="s">
        <v>83</v>
      </c>
      <c r="AZ6" s="450"/>
      <c r="BA6" s="450"/>
      <c r="BB6" s="450"/>
      <c r="BC6" s="450"/>
      <c r="BD6" s="450"/>
      <c r="BE6" s="450"/>
      <c r="BF6" s="450"/>
      <c r="BG6" s="450"/>
      <c r="BH6" s="450"/>
      <c r="BI6" s="450"/>
      <c r="BJ6" s="450"/>
      <c r="BK6" s="450"/>
      <c r="BL6" s="450"/>
      <c r="BM6" s="451"/>
      <c r="BN6" s="415">
        <v>872710</v>
      </c>
      <c r="BO6" s="416"/>
      <c r="BP6" s="416"/>
      <c r="BQ6" s="416"/>
      <c r="BR6" s="416"/>
      <c r="BS6" s="416"/>
      <c r="BT6" s="416"/>
      <c r="BU6" s="417"/>
      <c r="BV6" s="415">
        <v>495396</v>
      </c>
      <c r="BW6" s="416"/>
      <c r="BX6" s="416"/>
      <c r="BY6" s="416"/>
      <c r="BZ6" s="416"/>
      <c r="CA6" s="416"/>
      <c r="CB6" s="416"/>
      <c r="CC6" s="417"/>
      <c r="CD6" s="418" t="s">
        <v>84</v>
      </c>
      <c r="CE6" s="419"/>
      <c r="CF6" s="419"/>
      <c r="CG6" s="419"/>
      <c r="CH6" s="419"/>
      <c r="CI6" s="419"/>
      <c r="CJ6" s="419"/>
      <c r="CK6" s="419"/>
      <c r="CL6" s="419"/>
      <c r="CM6" s="419"/>
      <c r="CN6" s="419"/>
      <c r="CO6" s="419"/>
      <c r="CP6" s="419"/>
      <c r="CQ6" s="419"/>
      <c r="CR6" s="419"/>
      <c r="CS6" s="420"/>
      <c r="CT6" s="452">
        <v>106.5</v>
      </c>
      <c r="CU6" s="453"/>
      <c r="CV6" s="453"/>
      <c r="CW6" s="453"/>
      <c r="CX6" s="453"/>
      <c r="CY6" s="453"/>
      <c r="CZ6" s="453"/>
      <c r="DA6" s="454"/>
      <c r="DB6" s="452">
        <v>113.3</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85</v>
      </c>
      <c r="AN7" s="445"/>
      <c r="AO7" s="445"/>
      <c r="AP7" s="445"/>
      <c r="AQ7" s="445"/>
      <c r="AR7" s="445"/>
      <c r="AS7" s="445"/>
      <c r="AT7" s="446"/>
      <c r="AU7" s="447" t="s">
        <v>86</v>
      </c>
      <c r="AV7" s="448"/>
      <c r="AW7" s="448"/>
      <c r="AX7" s="448"/>
      <c r="AY7" s="449" t="s">
        <v>87</v>
      </c>
      <c r="AZ7" s="450"/>
      <c r="BA7" s="450"/>
      <c r="BB7" s="450"/>
      <c r="BC7" s="450"/>
      <c r="BD7" s="450"/>
      <c r="BE7" s="450"/>
      <c r="BF7" s="450"/>
      <c r="BG7" s="450"/>
      <c r="BH7" s="450"/>
      <c r="BI7" s="450"/>
      <c r="BJ7" s="450"/>
      <c r="BK7" s="450"/>
      <c r="BL7" s="450"/>
      <c r="BM7" s="451"/>
      <c r="BN7" s="415">
        <v>41323</v>
      </c>
      <c r="BO7" s="416"/>
      <c r="BP7" s="416"/>
      <c r="BQ7" s="416"/>
      <c r="BR7" s="416"/>
      <c r="BS7" s="416"/>
      <c r="BT7" s="416"/>
      <c r="BU7" s="417"/>
      <c r="BV7" s="415">
        <v>86464</v>
      </c>
      <c r="BW7" s="416"/>
      <c r="BX7" s="416"/>
      <c r="BY7" s="416"/>
      <c r="BZ7" s="416"/>
      <c r="CA7" s="416"/>
      <c r="CB7" s="416"/>
      <c r="CC7" s="417"/>
      <c r="CD7" s="418" t="s">
        <v>88</v>
      </c>
      <c r="CE7" s="419"/>
      <c r="CF7" s="419"/>
      <c r="CG7" s="419"/>
      <c r="CH7" s="419"/>
      <c r="CI7" s="419"/>
      <c r="CJ7" s="419"/>
      <c r="CK7" s="419"/>
      <c r="CL7" s="419"/>
      <c r="CM7" s="419"/>
      <c r="CN7" s="419"/>
      <c r="CO7" s="419"/>
      <c r="CP7" s="419"/>
      <c r="CQ7" s="419"/>
      <c r="CR7" s="419"/>
      <c r="CS7" s="420"/>
      <c r="CT7" s="415">
        <v>12617705</v>
      </c>
      <c r="CU7" s="416"/>
      <c r="CV7" s="416"/>
      <c r="CW7" s="416"/>
      <c r="CX7" s="416"/>
      <c r="CY7" s="416"/>
      <c r="CZ7" s="416"/>
      <c r="DA7" s="417"/>
      <c r="DB7" s="415">
        <v>12400388</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89</v>
      </c>
      <c r="AN8" s="445"/>
      <c r="AO8" s="445"/>
      <c r="AP8" s="445"/>
      <c r="AQ8" s="445"/>
      <c r="AR8" s="445"/>
      <c r="AS8" s="445"/>
      <c r="AT8" s="446"/>
      <c r="AU8" s="447" t="s">
        <v>90</v>
      </c>
      <c r="AV8" s="448"/>
      <c r="AW8" s="448"/>
      <c r="AX8" s="448"/>
      <c r="AY8" s="449" t="s">
        <v>91</v>
      </c>
      <c r="AZ8" s="450"/>
      <c r="BA8" s="450"/>
      <c r="BB8" s="450"/>
      <c r="BC8" s="450"/>
      <c r="BD8" s="450"/>
      <c r="BE8" s="450"/>
      <c r="BF8" s="450"/>
      <c r="BG8" s="450"/>
      <c r="BH8" s="450"/>
      <c r="BI8" s="450"/>
      <c r="BJ8" s="450"/>
      <c r="BK8" s="450"/>
      <c r="BL8" s="450"/>
      <c r="BM8" s="451"/>
      <c r="BN8" s="415">
        <v>831387</v>
      </c>
      <c r="BO8" s="416"/>
      <c r="BP8" s="416"/>
      <c r="BQ8" s="416"/>
      <c r="BR8" s="416"/>
      <c r="BS8" s="416"/>
      <c r="BT8" s="416"/>
      <c r="BU8" s="417"/>
      <c r="BV8" s="415">
        <v>408932</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0.52</v>
      </c>
      <c r="CU8" s="456"/>
      <c r="CV8" s="456"/>
      <c r="CW8" s="456"/>
      <c r="CX8" s="456"/>
      <c r="CY8" s="456"/>
      <c r="CZ8" s="456"/>
      <c r="DA8" s="457"/>
      <c r="DB8" s="455">
        <v>0.51</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57244</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75</v>
      </c>
      <c r="AV9" s="448"/>
      <c r="AW9" s="448"/>
      <c r="AX9" s="448"/>
      <c r="AY9" s="449" t="s">
        <v>97</v>
      </c>
      <c r="AZ9" s="450"/>
      <c r="BA9" s="450"/>
      <c r="BB9" s="450"/>
      <c r="BC9" s="450"/>
      <c r="BD9" s="450"/>
      <c r="BE9" s="450"/>
      <c r="BF9" s="450"/>
      <c r="BG9" s="450"/>
      <c r="BH9" s="450"/>
      <c r="BI9" s="450"/>
      <c r="BJ9" s="450"/>
      <c r="BK9" s="450"/>
      <c r="BL9" s="450"/>
      <c r="BM9" s="451"/>
      <c r="BN9" s="415">
        <v>422455</v>
      </c>
      <c r="BO9" s="416"/>
      <c r="BP9" s="416"/>
      <c r="BQ9" s="416"/>
      <c r="BR9" s="416"/>
      <c r="BS9" s="416"/>
      <c r="BT9" s="416"/>
      <c r="BU9" s="417"/>
      <c r="BV9" s="415">
        <v>-432954</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17.100000000000001</v>
      </c>
      <c r="CU9" s="413"/>
      <c r="CV9" s="413"/>
      <c r="CW9" s="413"/>
      <c r="CX9" s="413"/>
      <c r="CY9" s="413"/>
      <c r="CZ9" s="413"/>
      <c r="DA9" s="414"/>
      <c r="DB9" s="412">
        <v>18.399999999999999</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60146</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210011</v>
      </c>
      <c r="BO10" s="416"/>
      <c r="BP10" s="416"/>
      <c r="BQ10" s="416"/>
      <c r="BR10" s="416"/>
      <c r="BS10" s="416"/>
      <c r="BT10" s="416"/>
      <c r="BU10" s="417"/>
      <c r="BV10" s="415">
        <v>430030</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75</v>
      </c>
      <c r="AV11" s="448"/>
      <c r="AW11" s="448"/>
      <c r="AX11" s="448"/>
      <c r="AY11" s="449" t="s">
        <v>107</v>
      </c>
      <c r="AZ11" s="450"/>
      <c r="BA11" s="450"/>
      <c r="BB11" s="450"/>
      <c r="BC11" s="450"/>
      <c r="BD11" s="450"/>
      <c r="BE11" s="450"/>
      <c r="BF11" s="450"/>
      <c r="BG11" s="450"/>
      <c r="BH11" s="450"/>
      <c r="BI11" s="450"/>
      <c r="BJ11" s="450"/>
      <c r="BK11" s="450"/>
      <c r="BL11" s="450"/>
      <c r="BM11" s="451"/>
      <c r="BN11" s="415">
        <v>18100</v>
      </c>
      <c r="BO11" s="416"/>
      <c r="BP11" s="416"/>
      <c r="BQ11" s="416"/>
      <c r="BR11" s="416"/>
      <c r="BS11" s="416"/>
      <c r="BT11" s="416"/>
      <c r="BU11" s="417"/>
      <c r="BV11" s="415">
        <v>503</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59045</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300000</v>
      </c>
      <c r="BO12" s="416"/>
      <c r="BP12" s="416"/>
      <c r="BQ12" s="416"/>
      <c r="BR12" s="416"/>
      <c r="BS12" s="416"/>
      <c r="BT12" s="416"/>
      <c r="BU12" s="417"/>
      <c r="BV12" s="415">
        <v>300000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58458</v>
      </c>
      <c r="S13" s="497"/>
      <c r="T13" s="497"/>
      <c r="U13" s="497"/>
      <c r="V13" s="498"/>
      <c r="W13" s="431" t="s">
        <v>120</v>
      </c>
      <c r="X13" s="432"/>
      <c r="Y13" s="432"/>
      <c r="Z13" s="432"/>
      <c r="AA13" s="432"/>
      <c r="AB13" s="422"/>
      <c r="AC13" s="466">
        <v>710</v>
      </c>
      <c r="AD13" s="467"/>
      <c r="AE13" s="467"/>
      <c r="AF13" s="467"/>
      <c r="AG13" s="506"/>
      <c r="AH13" s="466">
        <v>966</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350566</v>
      </c>
      <c r="BO13" s="416"/>
      <c r="BP13" s="416"/>
      <c r="BQ13" s="416"/>
      <c r="BR13" s="416"/>
      <c r="BS13" s="416"/>
      <c r="BT13" s="416"/>
      <c r="BU13" s="417"/>
      <c r="BV13" s="415">
        <v>-302421</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9.6</v>
      </c>
      <c r="CU13" s="413"/>
      <c r="CV13" s="413"/>
      <c r="CW13" s="413"/>
      <c r="CX13" s="413"/>
      <c r="CY13" s="413"/>
      <c r="CZ13" s="413"/>
      <c r="DA13" s="414"/>
      <c r="DB13" s="412">
        <v>9.6</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59424</v>
      </c>
      <c r="S14" s="497"/>
      <c r="T14" s="497"/>
      <c r="U14" s="497"/>
      <c r="V14" s="498"/>
      <c r="W14" s="405"/>
      <c r="X14" s="406"/>
      <c r="Y14" s="406"/>
      <c r="Z14" s="406"/>
      <c r="AA14" s="406"/>
      <c r="AB14" s="395"/>
      <c r="AC14" s="499">
        <v>2.9</v>
      </c>
      <c r="AD14" s="500"/>
      <c r="AE14" s="500"/>
      <c r="AF14" s="500"/>
      <c r="AG14" s="501"/>
      <c r="AH14" s="499">
        <v>3.5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79.7</v>
      </c>
      <c r="CU14" s="511"/>
      <c r="CV14" s="511"/>
      <c r="CW14" s="511"/>
      <c r="CX14" s="511"/>
      <c r="CY14" s="511"/>
      <c r="CZ14" s="511"/>
      <c r="DA14" s="512"/>
      <c r="DB14" s="510">
        <v>88.1</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58830</v>
      </c>
      <c r="S15" s="497"/>
      <c r="T15" s="497"/>
      <c r="U15" s="497"/>
      <c r="V15" s="498"/>
      <c r="W15" s="431" t="s">
        <v>127</v>
      </c>
      <c r="X15" s="432"/>
      <c r="Y15" s="432"/>
      <c r="Z15" s="432"/>
      <c r="AA15" s="432"/>
      <c r="AB15" s="422"/>
      <c r="AC15" s="466">
        <v>6581</v>
      </c>
      <c r="AD15" s="467"/>
      <c r="AE15" s="467"/>
      <c r="AF15" s="467"/>
      <c r="AG15" s="506"/>
      <c r="AH15" s="466">
        <v>7649</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5312990</v>
      </c>
      <c r="BO15" s="379"/>
      <c r="BP15" s="379"/>
      <c r="BQ15" s="379"/>
      <c r="BR15" s="379"/>
      <c r="BS15" s="379"/>
      <c r="BT15" s="379"/>
      <c r="BU15" s="380"/>
      <c r="BV15" s="378">
        <v>5129892</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26.5</v>
      </c>
      <c r="AD16" s="500"/>
      <c r="AE16" s="500"/>
      <c r="AF16" s="500"/>
      <c r="AG16" s="501"/>
      <c r="AH16" s="499">
        <v>28</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10294207</v>
      </c>
      <c r="BO16" s="416"/>
      <c r="BP16" s="416"/>
      <c r="BQ16" s="416"/>
      <c r="BR16" s="416"/>
      <c r="BS16" s="416"/>
      <c r="BT16" s="416"/>
      <c r="BU16" s="417"/>
      <c r="BV16" s="415">
        <v>9937393</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17522</v>
      </c>
      <c r="AD17" s="467"/>
      <c r="AE17" s="467"/>
      <c r="AF17" s="467"/>
      <c r="AG17" s="506"/>
      <c r="AH17" s="466">
        <v>18155</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6728288</v>
      </c>
      <c r="BO17" s="416"/>
      <c r="BP17" s="416"/>
      <c r="BQ17" s="416"/>
      <c r="BR17" s="416"/>
      <c r="BS17" s="416"/>
      <c r="BT17" s="416"/>
      <c r="BU17" s="417"/>
      <c r="BV17" s="415">
        <v>6600727</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98.91</v>
      </c>
      <c r="M18" s="528"/>
      <c r="N18" s="528"/>
      <c r="O18" s="528"/>
      <c r="P18" s="528"/>
      <c r="Q18" s="528"/>
      <c r="R18" s="529"/>
      <c r="S18" s="529"/>
      <c r="T18" s="529"/>
      <c r="U18" s="529"/>
      <c r="V18" s="530"/>
      <c r="W18" s="433"/>
      <c r="X18" s="434"/>
      <c r="Y18" s="434"/>
      <c r="Z18" s="434"/>
      <c r="AA18" s="434"/>
      <c r="AB18" s="425"/>
      <c r="AC18" s="531">
        <v>70.599999999999994</v>
      </c>
      <c r="AD18" s="532"/>
      <c r="AE18" s="532"/>
      <c r="AF18" s="532"/>
      <c r="AG18" s="533"/>
      <c r="AH18" s="531">
        <v>66.599999999999994</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12948492</v>
      </c>
      <c r="BO18" s="416"/>
      <c r="BP18" s="416"/>
      <c r="BQ18" s="416"/>
      <c r="BR18" s="416"/>
      <c r="BS18" s="416"/>
      <c r="BT18" s="416"/>
      <c r="BU18" s="417"/>
      <c r="BV18" s="415">
        <v>13127989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579</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15794265</v>
      </c>
      <c r="BO19" s="416"/>
      <c r="BP19" s="416"/>
      <c r="BQ19" s="416"/>
      <c r="BR19" s="416"/>
      <c r="BS19" s="416"/>
      <c r="BT19" s="416"/>
      <c r="BU19" s="417"/>
      <c r="BV19" s="415">
        <v>15455020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21672</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22385014</v>
      </c>
      <c r="BO23" s="416"/>
      <c r="BP23" s="416"/>
      <c r="BQ23" s="416"/>
      <c r="BR23" s="416"/>
      <c r="BS23" s="416"/>
      <c r="BT23" s="416"/>
      <c r="BU23" s="417"/>
      <c r="BV23" s="415">
        <v>22823819</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7350</v>
      </c>
      <c r="R24" s="467"/>
      <c r="S24" s="467"/>
      <c r="T24" s="467"/>
      <c r="U24" s="467"/>
      <c r="V24" s="506"/>
      <c r="W24" s="561"/>
      <c r="X24" s="549"/>
      <c r="Y24" s="550"/>
      <c r="Z24" s="465" t="s">
        <v>150</v>
      </c>
      <c r="AA24" s="445"/>
      <c r="AB24" s="445"/>
      <c r="AC24" s="445"/>
      <c r="AD24" s="445"/>
      <c r="AE24" s="445"/>
      <c r="AF24" s="445"/>
      <c r="AG24" s="446"/>
      <c r="AH24" s="466">
        <v>413</v>
      </c>
      <c r="AI24" s="467"/>
      <c r="AJ24" s="467"/>
      <c r="AK24" s="467"/>
      <c r="AL24" s="506"/>
      <c r="AM24" s="466">
        <v>1273692</v>
      </c>
      <c r="AN24" s="467"/>
      <c r="AO24" s="467"/>
      <c r="AP24" s="467"/>
      <c r="AQ24" s="467"/>
      <c r="AR24" s="506"/>
      <c r="AS24" s="466">
        <v>3084</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17178156</v>
      </c>
      <c r="BO24" s="416"/>
      <c r="BP24" s="416"/>
      <c r="BQ24" s="416"/>
      <c r="BR24" s="416"/>
      <c r="BS24" s="416"/>
      <c r="BT24" s="416"/>
      <c r="BU24" s="417"/>
      <c r="BV24" s="415">
        <v>17297546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6630</v>
      </c>
      <c r="R25" s="467"/>
      <c r="S25" s="467"/>
      <c r="T25" s="467"/>
      <c r="U25" s="467"/>
      <c r="V25" s="506"/>
      <c r="W25" s="561"/>
      <c r="X25" s="549"/>
      <c r="Y25" s="550"/>
      <c r="Z25" s="465" t="s">
        <v>153</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9371322</v>
      </c>
      <c r="BO25" s="379"/>
      <c r="BP25" s="379"/>
      <c r="BQ25" s="379"/>
      <c r="BR25" s="379"/>
      <c r="BS25" s="379"/>
      <c r="BT25" s="379"/>
      <c r="BU25" s="380"/>
      <c r="BV25" s="378">
        <v>5807518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5810</v>
      </c>
      <c r="R26" s="467"/>
      <c r="S26" s="467"/>
      <c r="T26" s="467"/>
      <c r="U26" s="467"/>
      <c r="V26" s="506"/>
      <c r="W26" s="561"/>
      <c r="X26" s="549"/>
      <c r="Y26" s="550"/>
      <c r="Z26" s="465" t="s">
        <v>156</v>
      </c>
      <c r="AA26" s="571"/>
      <c r="AB26" s="571"/>
      <c r="AC26" s="571"/>
      <c r="AD26" s="571"/>
      <c r="AE26" s="571"/>
      <c r="AF26" s="571"/>
      <c r="AG26" s="572"/>
      <c r="AH26" s="466">
        <v>75</v>
      </c>
      <c r="AI26" s="467"/>
      <c r="AJ26" s="467"/>
      <c r="AK26" s="467"/>
      <c r="AL26" s="506"/>
      <c r="AM26" s="466">
        <v>236325</v>
      </c>
      <c r="AN26" s="467"/>
      <c r="AO26" s="467"/>
      <c r="AP26" s="467"/>
      <c r="AQ26" s="467"/>
      <c r="AR26" s="506"/>
      <c r="AS26" s="466">
        <v>3151</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6180</v>
      </c>
      <c r="R27" s="467"/>
      <c r="S27" s="467"/>
      <c r="T27" s="467"/>
      <c r="U27" s="467"/>
      <c r="V27" s="506"/>
      <c r="W27" s="561"/>
      <c r="X27" s="549"/>
      <c r="Y27" s="550"/>
      <c r="Z27" s="465" t="s">
        <v>159</v>
      </c>
      <c r="AA27" s="445"/>
      <c r="AB27" s="445"/>
      <c r="AC27" s="445"/>
      <c r="AD27" s="445"/>
      <c r="AE27" s="445"/>
      <c r="AF27" s="445"/>
      <c r="AG27" s="446"/>
      <c r="AH27" s="466">
        <v>21</v>
      </c>
      <c r="AI27" s="467"/>
      <c r="AJ27" s="467"/>
      <c r="AK27" s="467"/>
      <c r="AL27" s="506"/>
      <c r="AM27" s="466">
        <v>65454</v>
      </c>
      <c r="AN27" s="467"/>
      <c r="AO27" s="467"/>
      <c r="AP27" s="467"/>
      <c r="AQ27" s="467"/>
      <c r="AR27" s="506"/>
      <c r="AS27" s="466">
        <v>3117</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212031</v>
      </c>
      <c r="BO27" s="585"/>
      <c r="BP27" s="585"/>
      <c r="BQ27" s="585"/>
      <c r="BR27" s="585"/>
      <c r="BS27" s="585"/>
      <c r="BT27" s="585"/>
      <c r="BU27" s="586"/>
      <c r="BV27" s="584">
        <v>212031</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5310</v>
      </c>
      <c r="R28" s="467"/>
      <c r="S28" s="467"/>
      <c r="T28" s="467"/>
      <c r="U28" s="467"/>
      <c r="V28" s="506"/>
      <c r="W28" s="561"/>
      <c r="X28" s="549"/>
      <c r="Y28" s="550"/>
      <c r="Z28" s="465" t="s">
        <v>162</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1060912</v>
      </c>
      <c r="BO28" s="379"/>
      <c r="BP28" s="379"/>
      <c r="BQ28" s="379"/>
      <c r="BR28" s="379"/>
      <c r="BS28" s="379"/>
      <c r="BT28" s="379"/>
      <c r="BU28" s="380"/>
      <c r="BV28" s="378">
        <v>1150901</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14</v>
      </c>
      <c r="M29" s="467"/>
      <c r="N29" s="467"/>
      <c r="O29" s="467"/>
      <c r="P29" s="506"/>
      <c r="Q29" s="466">
        <v>4980</v>
      </c>
      <c r="R29" s="467"/>
      <c r="S29" s="467"/>
      <c r="T29" s="467"/>
      <c r="U29" s="467"/>
      <c r="V29" s="506"/>
      <c r="W29" s="562"/>
      <c r="X29" s="563"/>
      <c r="Y29" s="564"/>
      <c r="Z29" s="465" t="s">
        <v>166</v>
      </c>
      <c r="AA29" s="445"/>
      <c r="AB29" s="445"/>
      <c r="AC29" s="445"/>
      <c r="AD29" s="445"/>
      <c r="AE29" s="445"/>
      <c r="AF29" s="445"/>
      <c r="AG29" s="446"/>
      <c r="AH29" s="466">
        <v>434</v>
      </c>
      <c r="AI29" s="467"/>
      <c r="AJ29" s="467"/>
      <c r="AK29" s="467"/>
      <c r="AL29" s="506"/>
      <c r="AM29" s="466">
        <v>1339146</v>
      </c>
      <c r="AN29" s="467"/>
      <c r="AO29" s="467"/>
      <c r="AP29" s="467"/>
      <c r="AQ29" s="467"/>
      <c r="AR29" s="506"/>
      <c r="AS29" s="466">
        <v>3086</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t="s">
        <v>118</v>
      </c>
      <c r="BO29" s="416"/>
      <c r="BP29" s="416"/>
      <c r="BQ29" s="416"/>
      <c r="BR29" s="416"/>
      <c r="BS29" s="416"/>
      <c r="BT29" s="416"/>
      <c r="BU29" s="417"/>
      <c r="BV29" s="415" t="s">
        <v>118</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99.7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695833</v>
      </c>
      <c r="BO30" s="585"/>
      <c r="BP30" s="585"/>
      <c r="BQ30" s="585"/>
      <c r="BR30" s="585"/>
      <c r="BS30" s="585"/>
      <c r="BT30" s="585"/>
      <c r="BU30" s="586"/>
      <c r="BV30" s="584">
        <v>802668</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IF('各会計、関係団体の財政状況及び健全化判断比率'!B33="","",'各会計、関係団体の財政状況及び健全化判断比率'!B33)</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奈良広域水質検査センター組合</v>
      </c>
      <c r="BZ34" s="597"/>
      <c r="CA34" s="597"/>
      <c r="CB34" s="597"/>
      <c r="CC34" s="597"/>
      <c r="CD34" s="597"/>
      <c r="CE34" s="597"/>
      <c r="CF34" s="597"/>
      <c r="CG34" s="597"/>
      <c r="CH34" s="597"/>
      <c r="CI34" s="597"/>
      <c r="CJ34" s="597"/>
      <c r="CK34" s="597"/>
      <c r="CL34" s="597"/>
      <c r="CM34" s="597"/>
      <c r="CN34" s="165"/>
      <c r="CO34" s="596">
        <f>IF(CQ34="","",MAX(C34:D43,U34:V43,AM34:AN43,BE34:BF43,BW34:BX43)+1)</f>
        <v>14</v>
      </c>
      <c r="CP34" s="596"/>
      <c r="CQ34" s="597" t="str">
        <f>IF('各会計、関係団体の財政状況及び健全化判断比率'!BS7="","",'各会計、関係団体の財政状況及び健全化判断比率'!BS7)</f>
        <v>桜井市清掃公社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住宅新築資金等貸付金特別会計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9</v>
      </c>
      <c r="BF35" s="596"/>
      <c r="BG35" s="597" t="str">
        <f>IF('各会計、関係団体の財政状況及び健全化判断比率'!B34="","",'各会計、関係団体の財政状況及び健全化判断比率'!B34)</f>
        <v>簡易水道事業特別会計</v>
      </c>
      <c r="BH35" s="597"/>
      <c r="BI35" s="597"/>
      <c r="BJ35" s="597"/>
      <c r="BK35" s="597"/>
      <c r="BL35" s="597"/>
      <c r="BM35" s="597"/>
      <c r="BN35" s="597"/>
      <c r="BO35" s="597"/>
      <c r="BP35" s="597"/>
      <c r="BQ35" s="597"/>
      <c r="BR35" s="597"/>
      <c r="BS35" s="597"/>
      <c r="BT35" s="597"/>
      <c r="BU35" s="597"/>
      <c r="BV35" s="165"/>
      <c r="BW35" s="596">
        <f t="shared" ref="BW35:BW43" si="2">IF(BY35="","",BW34+1)</f>
        <v>11</v>
      </c>
      <c r="BX35" s="596"/>
      <c r="BY35" s="597" t="str">
        <f>IF('各会計、関係団体の財政状況及び健全化判断比率'!B69="","",'各会計、関係団体の財政状況及び健全化判断比率'!B69)</f>
        <v>桜井宇陀広域連合</v>
      </c>
      <c r="BZ35" s="597"/>
      <c r="CA35" s="597"/>
      <c r="CB35" s="597"/>
      <c r="CC35" s="597"/>
      <c r="CD35" s="597"/>
      <c r="CE35" s="597"/>
      <c r="CF35" s="597"/>
      <c r="CG35" s="597"/>
      <c r="CH35" s="597"/>
      <c r="CI35" s="597"/>
      <c r="CJ35" s="597"/>
      <c r="CK35" s="597"/>
      <c r="CL35" s="597"/>
      <c r="CM35" s="597"/>
      <c r="CN35" s="165"/>
      <c r="CO35" s="596">
        <f t="shared" ref="CO35:CO43" si="3">IF(CQ35="","",CO34+1)</f>
        <v>15</v>
      </c>
      <c r="CP35" s="596"/>
      <c r="CQ35" s="597" t="str">
        <f>IF('各会計、関係団体の財政状況及び健全化判断比率'!BS8="","",'各会計、関係団体の財政状況及び健全化判断比率'!BS8)</f>
        <v>桜井市医療センター</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奈良県後期高齢者医療広域連合</v>
      </c>
      <c r="BZ36" s="597"/>
      <c r="CA36" s="597"/>
      <c r="CB36" s="597"/>
      <c r="CC36" s="597"/>
      <c r="CD36" s="597"/>
      <c r="CE36" s="597"/>
      <c r="CF36" s="597"/>
      <c r="CG36" s="597"/>
      <c r="CH36" s="597"/>
      <c r="CI36" s="597"/>
      <c r="CJ36" s="597"/>
      <c r="CK36" s="597"/>
      <c r="CL36" s="597"/>
      <c r="CM36" s="597"/>
      <c r="CN36" s="165"/>
      <c r="CO36" s="596">
        <f t="shared" si="3"/>
        <v>16</v>
      </c>
      <c r="CP36" s="596"/>
      <c r="CQ36" s="597" t="str">
        <f>IF('各会計、関係団体の財政状況及び健全化判断比率'!BS9="","",'各会計、関係団体の財政状況及び健全化判断比率'!BS9)</f>
        <v>桜井市文化財協会</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駐車場事業特別会計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奈良県広域消防組合</v>
      </c>
      <c r="BZ37" s="597"/>
      <c r="CA37" s="597"/>
      <c r="CB37" s="597"/>
      <c r="CC37" s="597"/>
      <c r="CD37" s="597"/>
      <c r="CE37" s="597"/>
      <c r="CF37" s="597"/>
      <c r="CG37" s="597"/>
      <c r="CH37" s="597"/>
      <c r="CI37" s="597"/>
      <c r="CJ37" s="597"/>
      <c r="CK37" s="597"/>
      <c r="CL37" s="597"/>
      <c r="CM37" s="597"/>
      <c r="CN37" s="165"/>
      <c r="CO37" s="596">
        <f t="shared" si="3"/>
        <v>17</v>
      </c>
      <c r="CP37" s="596"/>
      <c r="CQ37" s="597" t="str">
        <f>IF('各会計、関係団体の財政状況及び健全化判断比率'!BS10="","",'各会計、関係団体の財政状況及び健全化判断比率'!BS10)</f>
        <v>桜井市体育協会</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81" t="s">
        <v>519</v>
      </c>
      <c r="D34" s="1181"/>
      <c r="E34" s="1182"/>
      <c r="F34" s="32" t="s">
        <v>520</v>
      </c>
      <c r="G34" s="33" t="s">
        <v>521</v>
      </c>
      <c r="H34" s="33" t="s">
        <v>522</v>
      </c>
      <c r="I34" s="33" t="s">
        <v>523</v>
      </c>
      <c r="J34" s="34" t="s">
        <v>524</v>
      </c>
      <c r="K34" s="22"/>
      <c r="L34" s="22"/>
      <c r="M34" s="22"/>
      <c r="N34" s="22"/>
      <c r="O34" s="22"/>
      <c r="P34" s="22"/>
    </row>
    <row r="35" spans="1:16" ht="39" customHeight="1">
      <c r="A35" s="22"/>
      <c r="B35" s="35"/>
      <c r="C35" s="1175" t="s">
        <v>525</v>
      </c>
      <c r="D35" s="1176"/>
      <c r="E35" s="1177"/>
      <c r="F35" s="36" t="s">
        <v>526</v>
      </c>
      <c r="G35" s="37" t="s">
        <v>527</v>
      </c>
      <c r="H35" s="37" t="s">
        <v>528</v>
      </c>
      <c r="I35" s="37" t="s">
        <v>529</v>
      </c>
      <c r="J35" s="38" t="s">
        <v>530</v>
      </c>
      <c r="K35" s="22"/>
      <c r="L35" s="22"/>
      <c r="M35" s="22"/>
      <c r="N35" s="22"/>
      <c r="O35" s="22"/>
      <c r="P35" s="22"/>
    </row>
    <row r="36" spans="1:16" ht="39" customHeight="1">
      <c r="A36" s="22"/>
      <c r="B36" s="35"/>
      <c r="C36" s="1175" t="s">
        <v>531</v>
      </c>
      <c r="D36" s="1176"/>
      <c r="E36" s="1177"/>
      <c r="F36" s="36">
        <v>10.83</v>
      </c>
      <c r="G36" s="37">
        <v>10.72</v>
      </c>
      <c r="H36" s="37">
        <v>9.11</v>
      </c>
      <c r="I36" s="37">
        <v>9.8699999999999992</v>
      </c>
      <c r="J36" s="38">
        <v>10.050000000000001</v>
      </c>
      <c r="K36" s="22"/>
      <c r="L36" s="22"/>
      <c r="M36" s="22"/>
      <c r="N36" s="22"/>
      <c r="O36" s="22"/>
      <c r="P36" s="22"/>
    </row>
    <row r="37" spans="1:16" ht="39" customHeight="1">
      <c r="A37" s="22"/>
      <c r="B37" s="35"/>
      <c r="C37" s="1175" t="s">
        <v>532</v>
      </c>
      <c r="D37" s="1176"/>
      <c r="E37" s="1177"/>
      <c r="F37" s="36">
        <v>2.34</v>
      </c>
      <c r="G37" s="37">
        <v>5.93</v>
      </c>
      <c r="H37" s="37">
        <v>7.34</v>
      </c>
      <c r="I37" s="37">
        <v>3.74</v>
      </c>
      <c r="J37" s="38">
        <v>7.01</v>
      </c>
      <c r="K37" s="22"/>
      <c r="L37" s="22"/>
      <c r="M37" s="22"/>
      <c r="N37" s="22"/>
      <c r="O37" s="22"/>
      <c r="P37" s="22"/>
    </row>
    <row r="38" spans="1:16" ht="39" customHeight="1">
      <c r="A38" s="22"/>
      <c r="B38" s="35"/>
      <c r="C38" s="1175" t="s">
        <v>533</v>
      </c>
      <c r="D38" s="1176"/>
      <c r="E38" s="1177"/>
      <c r="F38" s="36">
        <v>0.18</v>
      </c>
      <c r="G38" s="37">
        <v>0.2</v>
      </c>
      <c r="H38" s="37">
        <v>0.22</v>
      </c>
      <c r="I38" s="37">
        <v>0.24</v>
      </c>
      <c r="J38" s="38">
        <v>0.26</v>
      </c>
      <c r="K38" s="22"/>
      <c r="L38" s="22"/>
      <c r="M38" s="22"/>
      <c r="N38" s="22"/>
      <c r="O38" s="22"/>
      <c r="P38" s="22"/>
    </row>
    <row r="39" spans="1:16" ht="39" customHeight="1">
      <c r="A39" s="22"/>
      <c r="B39" s="35"/>
      <c r="C39" s="1175" t="s">
        <v>534</v>
      </c>
      <c r="D39" s="1176"/>
      <c r="E39" s="1177"/>
      <c r="F39" s="36">
        <v>0.63</v>
      </c>
      <c r="G39" s="37">
        <v>0.59</v>
      </c>
      <c r="H39" s="37">
        <v>0.28999999999999998</v>
      </c>
      <c r="I39" s="37">
        <v>0</v>
      </c>
      <c r="J39" s="38">
        <v>0.15</v>
      </c>
      <c r="K39" s="22"/>
      <c r="L39" s="22"/>
      <c r="M39" s="22"/>
      <c r="N39" s="22"/>
      <c r="O39" s="22"/>
      <c r="P39" s="22"/>
    </row>
    <row r="40" spans="1:16" ht="39" customHeight="1">
      <c r="A40" s="22"/>
      <c r="B40" s="35"/>
      <c r="C40" s="1175" t="s">
        <v>535</v>
      </c>
      <c r="D40" s="1176"/>
      <c r="E40" s="1177"/>
      <c r="F40" s="36">
        <v>2.97</v>
      </c>
      <c r="G40" s="37">
        <v>4.12</v>
      </c>
      <c r="H40" s="37">
        <v>2.4700000000000002</v>
      </c>
      <c r="I40" s="37">
        <v>3.15</v>
      </c>
      <c r="J40" s="38">
        <v>0.04</v>
      </c>
      <c r="K40" s="22"/>
      <c r="L40" s="22"/>
      <c r="M40" s="22"/>
      <c r="N40" s="22"/>
      <c r="O40" s="22"/>
      <c r="P40" s="22"/>
    </row>
    <row r="41" spans="1:16" ht="39" customHeight="1">
      <c r="A41" s="22"/>
      <c r="B41" s="35"/>
      <c r="C41" s="1175" t="s">
        <v>536</v>
      </c>
      <c r="D41" s="1176"/>
      <c r="E41" s="1177"/>
      <c r="F41" s="36">
        <v>0</v>
      </c>
      <c r="G41" s="37">
        <v>0</v>
      </c>
      <c r="H41" s="37">
        <v>0</v>
      </c>
      <c r="I41" s="37">
        <v>0</v>
      </c>
      <c r="J41" s="38">
        <v>0.01</v>
      </c>
      <c r="K41" s="22"/>
      <c r="L41" s="22"/>
      <c r="M41" s="22"/>
      <c r="N41" s="22"/>
      <c r="O41" s="22"/>
      <c r="P41" s="22"/>
    </row>
    <row r="42" spans="1:16" ht="39" customHeight="1">
      <c r="A42" s="22"/>
      <c r="B42" s="39"/>
      <c r="C42" s="1175" t="s">
        <v>537</v>
      </c>
      <c r="D42" s="1176"/>
      <c r="E42" s="1177"/>
      <c r="F42" s="36" t="s">
        <v>473</v>
      </c>
      <c r="G42" s="37" t="s">
        <v>473</v>
      </c>
      <c r="H42" s="37" t="s">
        <v>473</v>
      </c>
      <c r="I42" s="37" t="s">
        <v>473</v>
      </c>
      <c r="J42" s="38" t="s">
        <v>473</v>
      </c>
      <c r="K42" s="22"/>
      <c r="L42" s="22"/>
      <c r="M42" s="22"/>
      <c r="N42" s="22"/>
      <c r="O42" s="22"/>
      <c r="P42" s="22"/>
    </row>
    <row r="43" spans="1:16" ht="39" customHeight="1" thickBot="1">
      <c r="A43" s="22"/>
      <c r="B43" s="40"/>
      <c r="C43" s="1178" t="s">
        <v>538</v>
      </c>
      <c r="D43" s="1179"/>
      <c r="E43" s="118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91" t="s">
        <v>10</v>
      </c>
      <c r="C45" s="1192"/>
      <c r="D45" s="58"/>
      <c r="E45" s="1197" t="s">
        <v>11</v>
      </c>
      <c r="F45" s="1197"/>
      <c r="G45" s="1197"/>
      <c r="H45" s="1197"/>
      <c r="I45" s="1197"/>
      <c r="J45" s="1198"/>
      <c r="K45" s="59">
        <v>2893</v>
      </c>
      <c r="L45" s="60">
        <v>2746</v>
      </c>
      <c r="M45" s="60">
        <v>2699</v>
      </c>
      <c r="N45" s="60">
        <v>2894</v>
      </c>
      <c r="O45" s="61">
        <v>2741</v>
      </c>
      <c r="P45" s="48"/>
      <c r="Q45" s="48"/>
      <c r="R45" s="48"/>
      <c r="S45" s="48"/>
      <c r="T45" s="48"/>
      <c r="U45" s="48"/>
    </row>
    <row r="46" spans="1:21" ht="30.75" customHeight="1">
      <c r="A46" s="48"/>
      <c r="B46" s="1193"/>
      <c r="C46" s="1194"/>
      <c r="D46" s="62"/>
      <c r="E46" s="1185" t="s">
        <v>12</v>
      </c>
      <c r="F46" s="1185"/>
      <c r="G46" s="1185"/>
      <c r="H46" s="1185"/>
      <c r="I46" s="1185"/>
      <c r="J46" s="1186"/>
      <c r="K46" s="63" t="s">
        <v>473</v>
      </c>
      <c r="L46" s="64" t="s">
        <v>473</v>
      </c>
      <c r="M46" s="64" t="s">
        <v>473</v>
      </c>
      <c r="N46" s="64" t="s">
        <v>473</v>
      </c>
      <c r="O46" s="65" t="s">
        <v>473</v>
      </c>
      <c r="P46" s="48"/>
      <c r="Q46" s="48"/>
      <c r="R46" s="48"/>
      <c r="S46" s="48"/>
      <c r="T46" s="48"/>
      <c r="U46" s="48"/>
    </row>
    <row r="47" spans="1:21" ht="30.75" customHeight="1">
      <c r="A47" s="48"/>
      <c r="B47" s="1193"/>
      <c r="C47" s="1194"/>
      <c r="D47" s="62"/>
      <c r="E47" s="1185" t="s">
        <v>13</v>
      </c>
      <c r="F47" s="1185"/>
      <c r="G47" s="1185"/>
      <c r="H47" s="1185"/>
      <c r="I47" s="1185"/>
      <c r="J47" s="1186"/>
      <c r="K47" s="63" t="s">
        <v>473</v>
      </c>
      <c r="L47" s="64" t="s">
        <v>473</v>
      </c>
      <c r="M47" s="64" t="s">
        <v>473</v>
      </c>
      <c r="N47" s="64" t="s">
        <v>473</v>
      </c>
      <c r="O47" s="65" t="s">
        <v>473</v>
      </c>
      <c r="P47" s="48"/>
      <c r="Q47" s="48"/>
      <c r="R47" s="48"/>
      <c r="S47" s="48"/>
      <c r="T47" s="48"/>
      <c r="U47" s="48"/>
    </row>
    <row r="48" spans="1:21" ht="30.75" customHeight="1">
      <c r="A48" s="48"/>
      <c r="B48" s="1193"/>
      <c r="C48" s="1194"/>
      <c r="D48" s="62"/>
      <c r="E48" s="1185" t="s">
        <v>14</v>
      </c>
      <c r="F48" s="1185"/>
      <c r="G48" s="1185"/>
      <c r="H48" s="1185"/>
      <c r="I48" s="1185"/>
      <c r="J48" s="1186"/>
      <c r="K48" s="63">
        <v>457</v>
      </c>
      <c r="L48" s="64">
        <v>450</v>
      </c>
      <c r="M48" s="64">
        <v>447</v>
      </c>
      <c r="N48" s="64">
        <v>450</v>
      </c>
      <c r="O48" s="65">
        <v>450</v>
      </c>
      <c r="P48" s="48"/>
      <c r="Q48" s="48"/>
      <c r="R48" s="48"/>
      <c r="S48" s="48"/>
      <c r="T48" s="48"/>
      <c r="U48" s="48"/>
    </row>
    <row r="49" spans="1:21" ht="30.75" customHeight="1">
      <c r="A49" s="48"/>
      <c r="B49" s="1193"/>
      <c r="C49" s="1194"/>
      <c r="D49" s="62"/>
      <c r="E49" s="1185" t="s">
        <v>15</v>
      </c>
      <c r="F49" s="1185"/>
      <c r="G49" s="1185"/>
      <c r="H49" s="1185"/>
      <c r="I49" s="1185"/>
      <c r="J49" s="1186"/>
      <c r="K49" s="63" t="s">
        <v>473</v>
      </c>
      <c r="L49" s="64" t="s">
        <v>473</v>
      </c>
      <c r="M49" s="64" t="s">
        <v>473</v>
      </c>
      <c r="N49" s="64">
        <v>0</v>
      </c>
      <c r="O49" s="65">
        <v>0</v>
      </c>
      <c r="P49" s="48"/>
      <c r="Q49" s="48"/>
      <c r="R49" s="48"/>
      <c r="S49" s="48"/>
      <c r="T49" s="48"/>
      <c r="U49" s="48"/>
    </row>
    <row r="50" spans="1:21" ht="30.75" customHeight="1">
      <c r="A50" s="48"/>
      <c r="B50" s="1193"/>
      <c r="C50" s="1194"/>
      <c r="D50" s="62"/>
      <c r="E50" s="1185" t="s">
        <v>16</v>
      </c>
      <c r="F50" s="1185"/>
      <c r="G50" s="1185"/>
      <c r="H50" s="1185"/>
      <c r="I50" s="1185"/>
      <c r="J50" s="1186"/>
      <c r="K50" s="63" t="s">
        <v>473</v>
      </c>
      <c r="L50" s="64" t="s">
        <v>473</v>
      </c>
      <c r="M50" s="64" t="s">
        <v>473</v>
      </c>
      <c r="N50" s="64" t="s">
        <v>473</v>
      </c>
      <c r="O50" s="65" t="s">
        <v>473</v>
      </c>
      <c r="P50" s="48"/>
      <c r="Q50" s="48"/>
      <c r="R50" s="48"/>
      <c r="S50" s="48"/>
      <c r="T50" s="48"/>
      <c r="U50" s="48"/>
    </row>
    <row r="51" spans="1:21" ht="30.75" customHeight="1">
      <c r="A51" s="48"/>
      <c r="B51" s="1195"/>
      <c r="C51" s="1196"/>
      <c r="D51" s="66"/>
      <c r="E51" s="1185" t="s">
        <v>17</v>
      </c>
      <c r="F51" s="1185"/>
      <c r="G51" s="1185"/>
      <c r="H51" s="1185"/>
      <c r="I51" s="1185"/>
      <c r="J51" s="1186"/>
      <c r="K51" s="63">
        <v>2</v>
      </c>
      <c r="L51" s="64">
        <v>1</v>
      </c>
      <c r="M51" s="64">
        <v>1</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2196</v>
      </c>
      <c r="L52" s="64">
        <v>2210</v>
      </c>
      <c r="M52" s="64">
        <v>2202</v>
      </c>
      <c r="N52" s="64">
        <v>2214</v>
      </c>
      <c r="O52" s="65">
        <v>2163</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1156</v>
      </c>
      <c r="L53" s="69">
        <v>987</v>
      </c>
      <c r="M53" s="69">
        <v>945</v>
      </c>
      <c r="N53" s="69">
        <v>1130</v>
      </c>
      <c r="O53" s="70">
        <v>1028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513</v>
      </c>
      <c r="J40" s="79" t="s">
        <v>514</v>
      </c>
      <c r="K40" s="79" t="s">
        <v>515</v>
      </c>
      <c r="L40" s="79" t="s">
        <v>516</v>
      </c>
      <c r="M40" s="80" t="s">
        <v>517</v>
      </c>
    </row>
    <row r="41" spans="2:13" ht="27.75" customHeight="1">
      <c r="B41" s="1199" t="s">
        <v>23</v>
      </c>
      <c r="C41" s="1200"/>
      <c r="D41" s="81"/>
      <c r="E41" s="1205" t="s">
        <v>24</v>
      </c>
      <c r="F41" s="1205"/>
      <c r="G41" s="1205"/>
      <c r="H41" s="1206"/>
      <c r="I41" s="82">
        <v>23749</v>
      </c>
      <c r="J41" s="83">
        <v>23261</v>
      </c>
      <c r="K41" s="83">
        <v>24038</v>
      </c>
      <c r="L41" s="83">
        <v>22824</v>
      </c>
      <c r="M41" s="84">
        <v>22385</v>
      </c>
    </row>
    <row r="42" spans="2:13" ht="27.75" customHeight="1">
      <c r="B42" s="1201"/>
      <c r="C42" s="1202"/>
      <c r="D42" s="85"/>
      <c r="E42" s="1207" t="s">
        <v>25</v>
      </c>
      <c r="F42" s="1207"/>
      <c r="G42" s="1207"/>
      <c r="H42" s="1208"/>
      <c r="I42" s="86" t="s">
        <v>473</v>
      </c>
      <c r="J42" s="87" t="s">
        <v>473</v>
      </c>
      <c r="K42" s="87" t="s">
        <v>473</v>
      </c>
      <c r="L42" s="87" t="s">
        <v>473</v>
      </c>
      <c r="M42" s="88" t="s">
        <v>473</v>
      </c>
    </row>
    <row r="43" spans="2:13" ht="27.75" customHeight="1">
      <c r="B43" s="1201"/>
      <c r="C43" s="1202"/>
      <c r="D43" s="85"/>
      <c r="E43" s="1207" t="s">
        <v>26</v>
      </c>
      <c r="F43" s="1207"/>
      <c r="G43" s="1207"/>
      <c r="H43" s="1208"/>
      <c r="I43" s="86">
        <v>9453</v>
      </c>
      <c r="J43" s="87">
        <v>9438</v>
      </c>
      <c r="K43" s="87">
        <v>9385</v>
      </c>
      <c r="L43" s="87">
        <v>9294</v>
      </c>
      <c r="M43" s="88">
        <v>9036</v>
      </c>
    </row>
    <row r="44" spans="2:13" ht="27.75" customHeight="1">
      <c r="B44" s="1201"/>
      <c r="C44" s="1202"/>
      <c r="D44" s="85"/>
      <c r="E44" s="1207" t="s">
        <v>27</v>
      </c>
      <c r="F44" s="1207"/>
      <c r="G44" s="1207"/>
      <c r="H44" s="1208"/>
      <c r="I44" s="86" t="s">
        <v>473</v>
      </c>
      <c r="J44" s="87" t="s">
        <v>473</v>
      </c>
      <c r="K44" s="87" t="s">
        <v>473</v>
      </c>
      <c r="L44" s="87">
        <v>144</v>
      </c>
      <c r="M44" s="88">
        <v>457</v>
      </c>
    </row>
    <row r="45" spans="2:13" ht="27.75" customHeight="1">
      <c r="B45" s="1201"/>
      <c r="C45" s="1202"/>
      <c r="D45" s="85"/>
      <c r="E45" s="1207" t="s">
        <v>28</v>
      </c>
      <c r="F45" s="1207"/>
      <c r="G45" s="1207"/>
      <c r="H45" s="1208"/>
      <c r="I45" s="86">
        <v>4460</v>
      </c>
      <c r="J45" s="87">
        <v>4329</v>
      </c>
      <c r="K45" s="87">
        <v>3660</v>
      </c>
      <c r="L45" s="87">
        <v>3349</v>
      </c>
      <c r="M45" s="88">
        <v>3209</v>
      </c>
    </row>
    <row r="46" spans="2:13" ht="27.75" customHeight="1">
      <c r="B46" s="1201"/>
      <c r="C46" s="1202"/>
      <c r="D46" s="85"/>
      <c r="E46" s="1207" t="s">
        <v>29</v>
      </c>
      <c r="F46" s="1207"/>
      <c r="G46" s="1207"/>
      <c r="H46" s="1208"/>
      <c r="I46" s="86">
        <v>1615</v>
      </c>
      <c r="J46" s="87">
        <v>1650</v>
      </c>
      <c r="K46" s="87" t="s">
        <v>473</v>
      </c>
      <c r="L46" s="87" t="s">
        <v>473</v>
      </c>
      <c r="M46" s="88" t="s">
        <v>473</v>
      </c>
    </row>
    <row r="47" spans="2:13" ht="27.75" customHeight="1">
      <c r="B47" s="1201"/>
      <c r="C47" s="1202"/>
      <c r="D47" s="85"/>
      <c r="E47" s="1207" t="s">
        <v>30</v>
      </c>
      <c r="F47" s="1207"/>
      <c r="G47" s="1207"/>
      <c r="H47" s="1208"/>
      <c r="I47" s="86" t="s">
        <v>473</v>
      </c>
      <c r="J47" s="87" t="s">
        <v>473</v>
      </c>
      <c r="K47" s="87" t="s">
        <v>473</v>
      </c>
      <c r="L47" s="87" t="s">
        <v>473</v>
      </c>
      <c r="M47" s="88" t="s">
        <v>473</v>
      </c>
    </row>
    <row r="48" spans="2:13" ht="27.75" customHeight="1">
      <c r="B48" s="1203"/>
      <c r="C48" s="1204"/>
      <c r="D48" s="85"/>
      <c r="E48" s="1207" t="s">
        <v>31</v>
      </c>
      <c r="F48" s="1207"/>
      <c r="G48" s="1207"/>
      <c r="H48" s="1208"/>
      <c r="I48" s="86" t="s">
        <v>473</v>
      </c>
      <c r="J48" s="87" t="s">
        <v>473</v>
      </c>
      <c r="K48" s="87" t="s">
        <v>473</v>
      </c>
      <c r="L48" s="87" t="s">
        <v>473</v>
      </c>
      <c r="M48" s="88" t="s">
        <v>473</v>
      </c>
    </row>
    <row r="49" spans="2:13" ht="27.75" customHeight="1">
      <c r="B49" s="1209" t="s">
        <v>32</v>
      </c>
      <c r="C49" s="1210"/>
      <c r="D49" s="89"/>
      <c r="E49" s="1207" t="s">
        <v>33</v>
      </c>
      <c r="F49" s="1207"/>
      <c r="G49" s="1207"/>
      <c r="H49" s="1208"/>
      <c r="I49" s="86">
        <v>1626</v>
      </c>
      <c r="J49" s="87">
        <v>1870</v>
      </c>
      <c r="K49" s="87">
        <v>2593</v>
      </c>
      <c r="L49" s="87">
        <v>2637</v>
      </c>
      <c r="M49" s="88">
        <v>2690</v>
      </c>
    </row>
    <row r="50" spans="2:13" ht="27.75" customHeight="1">
      <c r="B50" s="1201"/>
      <c r="C50" s="1202"/>
      <c r="D50" s="85"/>
      <c r="E50" s="1207" t="s">
        <v>34</v>
      </c>
      <c r="F50" s="1207"/>
      <c r="G50" s="1207"/>
      <c r="H50" s="1208"/>
      <c r="I50" s="86">
        <v>6260</v>
      </c>
      <c r="J50" s="87">
        <v>5812</v>
      </c>
      <c r="K50" s="87">
        <v>5186</v>
      </c>
      <c r="L50" s="87">
        <v>4911</v>
      </c>
      <c r="M50" s="88">
        <v>4739</v>
      </c>
    </row>
    <row r="51" spans="2:13" ht="27.75" customHeight="1">
      <c r="B51" s="1203"/>
      <c r="C51" s="1204"/>
      <c r="D51" s="85"/>
      <c r="E51" s="1207" t="s">
        <v>35</v>
      </c>
      <c r="F51" s="1207"/>
      <c r="G51" s="1207"/>
      <c r="H51" s="1208"/>
      <c r="I51" s="86">
        <v>19911</v>
      </c>
      <c r="J51" s="87">
        <v>19544</v>
      </c>
      <c r="K51" s="87">
        <v>19190</v>
      </c>
      <c r="L51" s="87">
        <v>18765</v>
      </c>
      <c r="M51" s="88">
        <v>19004</v>
      </c>
    </row>
    <row r="52" spans="2:13" ht="27.75" customHeight="1" thickBot="1">
      <c r="B52" s="1211" t="s">
        <v>20</v>
      </c>
      <c r="C52" s="1212"/>
      <c r="D52" s="90"/>
      <c r="E52" s="1213" t="s">
        <v>36</v>
      </c>
      <c r="F52" s="1213"/>
      <c r="G52" s="1213"/>
      <c r="H52" s="1214"/>
      <c r="I52" s="91">
        <v>11479</v>
      </c>
      <c r="J52" s="92">
        <v>11453</v>
      </c>
      <c r="K52" s="92">
        <v>10113</v>
      </c>
      <c r="L52" s="92">
        <v>9299</v>
      </c>
      <c r="M52" s="93">
        <v>8655</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547</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547</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548</v>
      </c>
      <c r="C41" s="246"/>
      <c r="D41" s="246"/>
      <c r="E41" s="246"/>
      <c r="F41" s="246"/>
      <c r="G41" s="246"/>
      <c r="H41" s="246"/>
      <c r="I41" s="246"/>
      <c r="J41" s="246"/>
      <c r="K41" s="246"/>
      <c r="L41" s="246"/>
      <c r="M41" s="246"/>
      <c r="N41" s="246"/>
      <c r="O41" s="246"/>
      <c r="P41" s="247"/>
    </row>
    <row r="42" spans="2:17">
      <c r="B42" s="248"/>
      <c r="C42" s="244"/>
      <c r="D42" s="244"/>
      <c r="E42" s="244"/>
      <c r="F42" s="244"/>
      <c r="G42" s="351" t="s">
        <v>549</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550</v>
      </c>
    </row>
    <row r="50" spans="1:17">
      <c r="B50" s="248"/>
      <c r="C50" s="244"/>
      <c r="D50" s="244"/>
      <c r="E50" s="244"/>
      <c r="F50" s="244"/>
      <c r="G50" s="1236"/>
      <c r="H50" s="1237"/>
      <c r="I50" s="1237"/>
      <c r="J50" s="1238"/>
      <c r="K50" s="354" t="s">
        <v>513</v>
      </c>
      <c r="L50" s="354" t="s">
        <v>514</v>
      </c>
      <c r="M50" s="354" t="s">
        <v>515</v>
      </c>
      <c r="N50" s="354" t="s">
        <v>516</v>
      </c>
      <c r="O50" s="354" t="s">
        <v>517</v>
      </c>
    </row>
    <row r="51" spans="1:17">
      <c r="B51" s="248"/>
      <c r="C51" s="244"/>
      <c r="D51" s="244"/>
      <c r="E51" s="244"/>
      <c r="F51" s="244"/>
      <c r="G51" s="1239" t="s">
        <v>551</v>
      </c>
      <c r="H51" s="1240"/>
      <c r="I51" s="1245" t="s">
        <v>552</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553</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554</v>
      </c>
      <c r="H55" s="1220"/>
      <c r="I55" s="1225" t="s">
        <v>552</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555</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556</v>
      </c>
      <c r="C63" s="244"/>
      <c r="D63" s="244"/>
      <c r="E63" s="244"/>
      <c r="F63" s="244"/>
      <c r="G63" s="244"/>
      <c r="H63" s="244"/>
      <c r="I63" s="244"/>
      <c r="J63" s="244"/>
      <c r="K63" s="244"/>
      <c r="L63" s="244"/>
      <c r="M63" s="244"/>
      <c r="N63" s="244"/>
      <c r="O63" s="244"/>
    </row>
    <row r="64" spans="1:17">
      <c r="B64" s="248"/>
      <c r="C64" s="244"/>
      <c r="D64" s="244"/>
      <c r="E64" s="244"/>
      <c r="F64" s="244"/>
      <c r="G64" s="351" t="s">
        <v>549</v>
      </c>
      <c r="I64" s="352"/>
      <c r="J64" s="352"/>
      <c r="K64" s="352"/>
      <c r="L64" s="244"/>
      <c r="M64" s="244"/>
      <c r="N64" s="244"/>
      <c r="O64" s="244"/>
    </row>
    <row r="65" spans="2:30">
      <c r="B65" s="248"/>
      <c r="C65" s="244"/>
      <c r="D65" s="244"/>
      <c r="E65" s="244"/>
      <c r="F65" s="244"/>
      <c r="G65" s="1227" t="s">
        <v>559</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557</v>
      </c>
      <c r="I71" s="368"/>
      <c r="J71" s="364"/>
      <c r="K71" s="364"/>
      <c r="L71" s="365"/>
      <c r="M71" s="364"/>
      <c r="N71" s="365"/>
      <c r="O71" s="366"/>
    </row>
    <row r="72" spans="2:30">
      <c r="B72" s="248"/>
      <c r="C72" s="244"/>
      <c r="D72" s="244"/>
      <c r="E72" s="244"/>
      <c r="F72" s="244"/>
      <c r="G72" s="1236"/>
      <c r="H72" s="1237"/>
      <c r="I72" s="1237"/>
      <c r="J72" s="1238"/>
      <c r="K72" s="354" t="s">
        <v>513</v>
      </c>
      <c r="L72" s="354" t="s">
        <v>514</v>
      </c>
      <c r="M72" s="354" t="s">
        <v>515</v>
      </c>
      <c r="N72" s="354" t="s">
        <v>516</v>
      </c>
      <c r="O72" s="354" t="s">
        <v>517</v>
      </c>
    </row>
    <row r="73" spans="2:30">
      <c r="B73" s="248"/>
      <c r="C73" s="244"/>
      <c r="D73" s="244"/>
      <c r="E73" s="244"/>
      <c r="F73" s="244"/>
      <c r="G73" s="1239" t="s">
        <v>551</v>
      </c>
      <c r="H73" s="1240"/>
      <c r="I73" s="1245" t="s">
        <v>552</v>
      </c>
      <c r="J73" s="1245"/>
      <c r="K73" s="1226">
        <v>109.6</v>
      </c>
      <c r="L73" s="1226">
        <v>109</v>
      </c>
      <c r="M73" s="1215">
        <v>95.1</v>
      </c>
      <c r="N73" s="1215">
        <v>88.1</v>
      </c>
      <c r="O73" s="1215">
        <v>79.7</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558</v>
      </c>
      <c r="J75" s="1225"/>
      <c r="K75" s="1247">
        <v>11.6</v>
      </c>
      <c r="L75" s="1247">
        <v>10.5</v>
      </c>
      <c r="M75" s="1247">
        <v>9.6999999999999993</v>
      </c>
      <c r="N75" s="1247">
        <v>9.6</v>
      </c>
      <c r="O75" s="1247">
        <v>9.6</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554</v>
      </c>
      <c r="H77" s="1220"/>
      <c r="I77" s="1225" t="s">
        <v>552</v>
      </c>
      <c r="J77" s="1225"/>
      <c r="K77" s="1226">
        <v>79.5</v>
      </c>
      <c r="L77" s="1226">
        <v>67.900000000000006</v>
      </c>
      <c r="M77" s="1215">
        <v>56.6</v>
      </c>
      <c r="N77" s="1215">
        <v>61.3</v>
      </c>
      <c r="O77" s="1215">
        <v>33.6</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558</v>
      </c>
      <c r="J79" s="1217"/>
      <c r="K79" s="1218">
        <v>10.6</v>
      </c>
      <c r="L79" s="1218">
        <v>10.199999999999999</v>
      </c>
      <c r="M79" s="1218">
        <v>9.6</v>
      </c>
      <c r="N79" s="1218">
        <v>9.3000000000000007</v>
      </c>
      <c r="O79" s="1218">
        <v>7</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512</v>
      </c>
      <c r="G2" s="111"/>
      <c r="H2" s="112"/>
    </row>
    <row r="3" spans="1:8">
      <c r="A3" s="108" t="s">
        <v>505</v>
      </c>
      <c r="B3" s="113"/>
      <c r="C3" s="114"/>
      <c r="D3" s="115">
        <v>21186</v>
      </c>
      <c r="E3" s="116"/>
      <c r="F3" s="117">
        <v>33364</v>
      </c>
      <c r="G3" s="118"/>
      <c r="H3" s="119"/>
    </row>
    <row r="4" spans="1:8">
      <c r="A4" s="120"/>
      <c r="B4" s="121"/>
      <c r="C4" s="122"/>
      <c r="D4" s="123">
        <v>15358</v>
      </c>
      <c r="E4" s="124"/>
      <c r="F4" s="125">
        <v>21557</v>
      </c>
      <c r="G4" s="126"/>
      <c r="H4" s="127"/>
    </row>
    <row r="5" spans="1:8">
      <c r="A5" s="108" t="s">
        <v>507</v>
      </c>
      <c r="B5" s="113"/>
      <c r="C5" s="114"/>
      <c r="D5" s="115">
        <v>25786</v>
      </c>
      <c r="E5" s="116"/>
      <c r="F5" s="117">
        <v>36396</v>
      </c>
      <c r="G5" s="118"/>
      <c r="H5" s="119"/>
    </row>
    <row r="6" spans="1:8">
      <c r="A6" s="120"/>
      <c r="B6" s="121"/>
      <c r="C6" s="122"/>
      <c r="D6" s="123">
        <v>8056</v>
      </c>
      <c r="E6" s="124"/>
      <c r="F6" s="125">
        <v>19057</v>
      </c>
      <c r="G6" s="126"/>
      <c r="H6" s="127"/>
    </row>
    <row r="7" spans="1:8">
      <c r="A7" s="108" t="s">
        <v>508</v>
      </c>
      <c r="B7" s="113"/>
      <c r="C7" s="114"/>
      <c r="D7" s="115">
        <v>21580</v>
      </c>
      <c r="E7" s="116"/>
      <c r="F7" s="117">
        <v>62256</v>
      </c>
      <c r="G7" s="118"/>
      <c r="H7" s="119"/>
    </row>
    <row r="8" spans="1:8">
      <c r="A8" s="120"/>
      <c r="B8" s="121"/>
      <c r="C8" s="122"/>
      <c r="D8" s="123">
        <v>9514</v>
      </c>
      <c r="E8" s="124"/>
      <c r="F8" s="125">
        <v>24482</v>
      </c>
      <c r="G8" s="126"/>
      <c r="H8" s="127"/>
    </row>
    <row r="9" spans="1:8">
      <c r="A9" s="108" t="s">
        <v>509</v>
      </c>
      <c r="B9" s="113"/>
      <c r="C9" s="114"/>
      <c r="D9" s="115">
        <v>14383</v>
      </c>
      <c r="E9" s="116"/>
      <c r="F9" s="117">
        <v>53896</v>
      </c>
      <c r="G9" s="118"/>
      <c r="H9" s="119"/>
    </row>
    <row r="10" spans="1:8">
      <c r="A10" s="120"/>
      <c r="B10" s="121"/>
      <c r="C10" s="122"/>
      <c r="D10" s="123">
        <v>7991</v>
      </c>
      <c r="E10" s="124"/>
      <c r="F10" s="125">
        <v>20608</v>
      </c>
      <c r="G10" s="126"/>
      <c r="H10" s="127"/>
    </row>
    <row r="11" spans="1:8">
      <c r="A11" s="108" t="s">
        <v>510</v>
      </c>
      <c r="B11" s="113"/>
      <c r="C11" s="114"/>
      <c r="D11" s="115">
        <v>28169</v>
      </c>
      <c r="E11" s="116"/>
      <c r="F11" s="117">
        <v>47278</v>
      </c>
      <c r="G11" s="118"/>
      <c r="H11" s="119"/>
    </row>
    <row r="12" spans="1:8">
      <c r="A12" s="120"/>
      <c r="B12" s="121"/>
      <c r="C12" s="128"/>
      <c r="D12" s="123">
        <v>23638</v>
      </c>
      <c r="E12" s="124"/>
      <c r="F12" s="125">
        <v>24096</v>
      </c>
      <c r="G12" s="126"/>
      <c r="H12" s="127"/>
    </row>
    <row r="13" spans="1:8">
      <c r="A13" s="108"/>
      <c r="B13" s="113"/>
      <c r="C13" s="129"/>
      <c r="D13" s="130">
        <v>22221</v>
      </c>
      <c r="E13" s="131"/>
      <c r="F13" s="132">
        <v>46638</v>
      </c>
      <c r="G13" s="133"/>
      <c r="H13" s="119"/>
    </row>
    <row r="14" spans="1:8">
      <c r="A14" s="120"/>
      <c r="B14" s="121"/>
      <c r="C14" s="122"/>
      <c r="D14" s="123">
        <v>12911</v>
      </c>
      <c r="E14" s="124"/>
      <c r="F14" s="125">
        <v>21960</v>
      </c>
      <c r="G14" s="126"/>
      <c r="H14" s="127"/>
    </row>
    <row r="17" spans="1:11">
      <c r="A17" s="104" t="s">
        <v>39</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40</v>
      </c>
      <c r="B19" s="134">
        <f>ROUND(VALUE(SUBSTITUTE(実質収支比率等に係る経年分析!F$48,"▲","-")),2)</f>
        <v>1.51</v>
      </c>
      <c r="C19" s="134">
        <f>ROUND(VALUE(SUBSTITUTE(実質収支比率等に係る経年分析!G$48,"▲","-")),2)</f>
        <v>5.2</v>
      </c>
      <c r="D19" s="134">
        <f>ROUND(VALUE(SUBSTITUTE(実質収支比率等に係る経年分析!H$48,"▲","-")),2)</f>
        <v>6.77</v>
      </c>
      <c r="E19" s="134">
        <f>ROUND(VALUE(SUBSTITUTE(実質収支比率等に係る経年分析!I$48,"▲","-")),2)</f>
        <v>3.3</v>
      </c>
      <c r="F19" s="134">
        <f>ROUND(VALUE(SUBSTITUTE(実質収支比率等に係る経年分析!J$48,"▲","-")),2)</f>
        <v>6.59</v>
      </c>
    </row>
    <row r="20" spans="1:11">
      <c r="A20" s="134" t="s">
        <v>41</v>
      </c>
      <c r="B20" s="134">
        <f>ROUND(VALUE(SUBSTITUTE(実質収支比率等に係る経年分析!F$47,"▲","-")),2)</f>
        <v>4.8099999999999996</v>
      </c>
      <c r="C20" s="134">
        <f>ROUND(VALUE(SUBSTITUTE(実質収支比率等に係る経年分析!G$47,"▲","-")),2)</f>
        <v>5.61</v>
      </c>
      <c r="D20" s="134">
        <f>ROUND(VALUE(SUBSTITUTE(実質収支比率等に係る経年分析!H$47,"▲","-")),2)</f>
        <v>8.1999999999999993</v>
      </c>
      <c r="E20" s="134">
        <f>ROUND(VALUE(SUBSTITUTE(実質収支比率等に係る経年分析!I$47,"▲","-")),2)</f>
        <v>9.2799999999999994</v>
      </c>
      <c r="F20" s="134">
        <f>ROUND(VALUE(SUBSTITUTE(実質収支比率等に係る経年分析!J$47,"▲","-")),2)</f>
        <v>8.41</v>
      </c>
    </row>
    <row r="21" spans="1:11">
      <c r="A21" s="134" t="s">
        <v>42</v>
      </c>
      <c r="B21" s="134">
        <f>IF(ISNUMBER(VALUE(SUBSTITUTE(実質収支比率等に係る経年分析!F$49,"▲","-"))),ROUND(VALUE(SUBSTITUTE(実質収支比率等に係る経年分析!F$49,"▲","-")),2),NA())</f>
        <v>1.5</v>
      </c>
      <c r="C21" s="134">
        <f>IF(ISNUMBER(VALUE(SUBSTITUTE(実質収支比率等に係る経年分析!G$49,"▲","-"))),ROUND(VALUE(SUBSTITUTE(実質収支比率等に係る経年分析!G$49,"▲","-")),2),NA())</f>
        <v>4.51</v>
      </c>
      <c r="D21" s="134">
        <f>IF(ISNUMBER(VALUE(SUBSTITUTE(実質収支比率等に係る経年分析!H$49,"▲","-"))),ROUND(VALUE(SUBSTITUTE(実質収支比率等に係る経年分析!H$49,"▲","-")),2),NA())</f>
        <v>4.2699999999999996</v>
      </c>
      <c r="E21" s="134">
        <f>IF(ISNUMBER(VALUE(SUBSTITUTE(実質収支比率等に係る経年分析!I$49,"▲","-"))),ROUND(VALUE(SUBSTITUTE(実質収支比率等に係る経年分析!I$49,"▲","-")),2),NA())</f>
        <v>-2.44</v>
      </c>
      <c r="F21" s="134">
        <f>IF(ISNUMBER(VALUE(SUBSTITUTE(実質収支比率等に係る経年分析!J$49,"▲","-"))),ROUND(VALUE(SUBSTITUTE(実質収支比率等に係る経年分析!J$49,"▲","-")),2),NA())</f>
        <v>2.78</v>
      </c>
    </row>
    <row r="24" spans="1:11">
      <c r="A24" s="104" t="s">
        <v>43</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国民健康保険特別会計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2.97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4.12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2.4700000000000002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3.15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0.63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0.28999999999999998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0.15</v>
      </c>
    </row>
    <row r="32" spans="1:11">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0.26</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2.34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5.93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7.34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3.74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7.01</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10.83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10.72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9.11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9.8699999999999992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10.050000000000001</v>
      </c>
    </row>
    <row r="35" spans="1:16">
      <c r="A35" s="135" t="str">
        <f>IF(連結実質赤字比率に係る赤字・黒字の構成分析!C$35="",NA(),連結実質赤字比率に係る赤字・黒字の構成分析!C$35)</f>
        <v>住宅新築資金等貸付金特別会計</v>
      </c>
      <c r="B35" s="135">
        <f>IF(ROUND(VALUE(SUBSTITUTE(連結実質赤字比率に係る赤字・黒字の構成分析!F$35,"▲", "-")), 2) &lt; 0, ABS(ROUND(VALUE(SUBSTITUTE(連結実質赤字比率に係る赤字・黒字の構成分析!F$35,"▲", "-")), 2)), NA())</f>
        <v>0.83</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0.72</v>
      </c>
      <c r="E35" s="135" t="e">
        <f>IF(ROUND(VALUE(SUBSTITUTE(連結実質赤字比率に係る赤字・黒字の構成分析!G$35,"▲", "-")), 2) &gt;= 0, ABS(ROUND(VALUE(SUBSTITUTE(連結実質赤字比率に係る赤字・黒字の構成分析!G$35,"▲", "-")), 2)), NA())</f>
        <v>#N/A</v>
      </c>
      <c r="F35" s="135">
        <f>IF(ROUND(VALUE(SUBSTITUTE(連結実質赤字比率に係る赤字・黒字の構成分析!H$35,"▲", "-")), 2) &lt; 0, ABS(ROUND(VALUE(SUBSTITUTE(連結実質赤字比率に係る赤字・黒字の構成分析!H$35,"▲", "-")), 2)), NA())</f>
        <v>0.57999999999999996</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0.45</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0.42</v>
      </c>
      <c r="K35" s="135" t="e">
        <f>IF(ROUND(VALUE(SUBSTITUTE(連結実質赤字比率に係る赤字・黒字の構成分析!J$35,"▲", "-")), 2) &gt;= 0, ABS(ROUND(VALUE(SUBSTITUTE(連結実質赤字比率に係る赤字・黒字の構成分析!J$35,"▲", "-")), 2)), NA())</f>
        <v>#N/A</v>
      </c>
    </row>
    <row r="36" spans="1:16">
      <c r="A36" s="135" t="str">
        <f>IF(連結実質赤字比率に係る赤字・黒字の構成分析!C$34="",NA(),連結実質赤字比率に係る赤字・黒字の構成分析!C$34)</f>
        <v>駐車場事業特別会計</v>
      </c>
      <c r="B36" s="135">
        <f>IF(ROUND(VALUE(SUBSTITUTE(連結実質赤字比率に係る赤字・黒字の構成分析!F$34,"▲", "-")), 2) &lt; 0, ABS(ROUND(VALUE(SUBSTITUTE(連結実質赤字比率に係る赤字・黒字の構成分析!F$34,"▲", "-")), 2)), NA())</f>
        <v>0.43</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0.54</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0.66</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0.82</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0.97</v>
      </c>
      <c r="K36" s="135" t="e">
        <f>IF(ROUND(VALUE(SUBSTITUTE(連結実質赤字比率に係る赤字・黒字の構成分析!J$34,"▲", "-")), 2) &gt;= 0, ABS(ROUND(VALUE(SUBSTITUTE(連結実質赤字比率に係る赤字・黒字の構成分析!J$34,"▲", "-")), 2)), NA())</f>
        <v>#N/A</v>
      </c>
    </row>
    <row r="39" spans="1:16">
      <c r="A39" s="104" t="s">
        <v>46</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2196</v>
      </c>
      <c r="E42" s="136"/>
      <c r="F42" s="136"/>
      <c r="G42" s="136">
        <f>'実質公債費比率（分子）の構造'!L$52</f>
        <v>2210</v>
      </c>
      <c r="H42" s="136"/>
      <c r="I42" s="136"/>
      <c r="J42" s="136">
        <f>'実質公債費比率（分子）の構造'!M$52</f>
        <v>2202</v>
      </c>
      <c r="K42" s="136"/>
      <c r="L42" s="136"/>
      <c r="M42" s="136">
        <f>'実質公債費比率（分子）の構造'!N$52</f>
        <v>2214</v>
      </c>
      <c r="N42" s="136"/>
      <c r="O42" s="136"/>
      <c r="P42" s="136">
        <f>'実質公債費比率（分子）の構造'!O$52</f>
        <v>2163</v>
      </c>
    </row>
    <row r="43" spans="1:16">
      <c r="A43" s="136" t="s">
        <v>50</v>
      </c>
      <c r="B43" s="136">
        <f>'実質公債費比率（分子）の構造'!K$51</f>
        <v>2</v>
      </c>
      <c r="C43" s="136"/>
      <c r="D43" s="136"/>
      <c r="E43" s="136">
        <f>'実質公債費比率（分子）の構造'!L$51</f>
        <v>1</v>
      </c>
      <c r="F43" s="136"/>
      <c r="G43" s="136"/>
      <c r="H43" s="136">
        <f>'実質公債費比率（分子）の構造'!M$51</f>
        <v>1</v>
      </c>
      <c r="I43" s="136"/>
      <c r="J43" s="136"/>
      <c r="K43" s="136">
        <f>'実質公債費比率（分子）の構造'!N$51</f>
        <v>0</v>
      </c>
      <c r="L43" s="136"/>
      <c r="M43" s="136"/>
      <c r="N43" s="136">
        <f>'実質公債費比率（分子）の構造'!O$51</f>
        <v>0</v>
      </c>
      <c r="O43" s="136"/>
      <c r="P43" s="136"/>
    </row>
    <row r="44" spans="1:16">
      <c r="A44" s="136" t="s">
        <v>51</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52</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f>'実質公債費比率（分子）の構造'!N$49</f>
        <v>0</v>
      </c>
      <c r="L45" s="136"/>
      <c r="M45" s="136"/>
      <c r="N45" s="136">
        <f>'実質公債費比率（分子）の構造'!O$49</f>
        <v>0</v>
      </c>
      <c r="O45" s="136"/>
      <c r="P45" s="136"/>
    </row>
    <row r="46" spans="1:16">
      <c r="A46" s="136" t="s">
        <v>53</v>
      </c>
      <c r="B46" s="136">
        <f>'実質公債費比率（分子）の構造'!K$48</f>
        <v>457</v>
      </c>
      <c r="C46" s="136"/>
      <c r="D46" s="136"/>
      <c r="E46" s="136">
        <f>'実質公債費比率（分子）の構造'!L$48</f>
        <v>450</v>
      </c>
      <c r="F46" s="136"/>
      <c r="G46" s="136"/>
      <c r="H46" s="136">
        <f>'実質公債費比率（分子）の構造'!M$48</f>
        <v>447</v>
      </c>
      <c r="I46" s="136"/>
      <c r="J46" s="136"/>
      <c r="K46" s="136">
        <f>'実質公債費比率（分子）の構造'!N$48</f>
        <v>450</v>
      </c>
      <c r="L46" s="136"/>
      <c r="M46" s="136"/>
      <c r="N46" s="136">
        <f>'実質公債費比率（分子）の構造'!O$48</f>
        <v>450</v>
      </c>
      <c r="O46" s="136"/>
      <c r="P46" s="136"/>
    </row>
    <row r="47" spans="1:16">
      <c r="A47" s="136" t="s">
        <v>13</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54</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55</v>
      </c>
      <c r="B49" s="136">
        <f>'実質公債費比率（分子）の構造'!K$45</f>
        <v>2893</v>
      </c>
      <c r="C49" s="136"/>
      <c r="D49" s="136"/>
      <c r="E49" s="136">
        <f>'実質公債費比率（分子）の構造'!L$45</f>
        <v>2746</v>
      </c>
      <c r="F49" s="136"/>
      <c r="G49" s="136"/>
      <c r="H49" s="136">
        <f>'実質公債費比率（分子）の構造'!M$45</f>
        <v>2699</v>
      </c>
      <c r="I49" s="136"/>
      <c r="J49" s="136"/>
      <c r="K49" s="136">
        <f>'実質公債費比率（分子）の構造'!N$45</f>
        <v>2894</v>
      </c>
      <c r="L49" s="136"/>
      <c r="M49" s="136"/>
      <c r="N49" s="136">
        <f>'実質公債費比率（分子）の構造'!O$45</f>
        <v>2741</v>
      </c>
      <c r="O49" s="136"/>
      <c r="P49" s="136"/>
    </row>
    <row r="50" spans="1:16">
      <c r="A50" s="136" t="s">
        <v>56</v>
      </c>
      <c r="B50" s="136" t="e">
        <f>NA()</f>
        <v>#N/A</v>
      </c>
      <c r="C50" s="136">
        <f>IF(ISNUMBER('実質公債費比率（分子）の構造'!K$53),'実質公債費比率（分子）の構造'!K$53,NA())</f>
        <v>1156</v>
      </c>
      <c r="D50" s="136" t="e">
        <f>NA()</f>
        <v>#N/A</v>
      </c>
      <c r="E50" s="136" t="e">
        <f>NA()</f>
        <v>#N/A</v>
      </c>
      <c r="F50" s="136">
        <f>IF(ISNUMBER('実質公債費比率（分子）の構造'!L$53),'実質公債費比率（分子）の構造'!L$53,NA())</f>
        <v>987</v>
      </c>
      <c r="G50" s="136" t="e">
        <f>NA()</f>
        <v>#N/A</v>
      </c>
      <c r="H50" s="136" t="e">
        <f>NA()</f>
        <v>#N/A</v>
      </c>
      <c r="I50" s="136">
        <f>IF(ISNUMBER('実質公債費比率（分子）の構造'!M$53),'実質公債費比率（分子）の構造'!M$53,NA())</f>
        <v>945</v>
      </c>
      <c r="J50" s="136" t="e">
        <f>NA()</f>
        <v>#N/A</v>
      </c>
      <c r="K50" s="136" t="e">
        <f>NA()</f>
        <v>#N/A</v>
      </c>
      <c r="L50" s="136">
        <f>IF(ISNUMBER('実質公債費比率（分子）の構造'!N$53),'実質公債費比率（分子）の構造'!N$53,NA())</f>
        <v>1130</v>
      </c>
      <c r="M50" s="136" t="e">
        <f>NA()</f>
        <v>#N/A</v>
      </c>
      <c r="N50" s="136" t="e">
        <f>NA()</f>
        <v>#N/A</v>
      </c>
      <c r="O50" s="136">
        <f>IF(ISNUMBER('実質公債費比率（分子）の構造'!O$53),'実質公債費比率（分子）の構造'!O$53,NA())</f>
        <v>1028</v>
      </c>
      <c r="P50" s="136" t="e">
        <f>NA()</f>
        <v>#N/A</v>
      </c>
    </row>
    <row r="53" spans="1:16">
      <c r="A53" s="104" t="s">
        <v>57</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58</v>
      </c>
      <c r="C55" s="135"/>
      <c r="D55" s="135" t="s">
        <v>59</v>
      </c>
      <c r="E55" s="135" t="s">
        <v>58</v>
      </c>
      <c r="F55" s="135"/>
      <c r="G55" s="135" t="s">
        <v>59</v>
      </c>
      <c r="H55" s="135" t="s">
        <v>58</v>
      </c>
      <c r="I55" s="135"/>
      <c r="J55" s="135" t="s">
        <v>59</v>
      </c>
      <c r="K55" s="135" t="s">
        <v>58</v>
      </c>
      <c r="L55" s="135"/>
      <c r="M55" s="135" t="s">
        <v>59</v>
      </c>
      <c r="N55" s="135" t="s">
        <v>58</v>
      </c>
      <c r="O55" s="135"/>
      <c r="P55" s="135" t="s">
        <v>59</v>
      </c>
    </row>
    <row r="56" spans="1:16">
      <c r="A56" s="135" t="s">
        <v>35</v>
      </c>
      <c r="B56" s="135"/>
      <c r="C56" s="135"/>
      <c r="D56" s="135">
        <f>'将来負担比率（分子）の構造'!I$51</f>
        <v>19911</v>
      </c>
      <c r="E56" s="135"/>
      <c r="F56" s="135"/>
      <c r="G56" s="135">
        <f>'将来負担比率（分子）の構造'!J$51</f>
        <v>19544</v>
      </c>
      <c r="H56" s="135"/>
      <c r="I56" s="135"/>
      <c r="J56" s="135">
        <f>'将来負担比率（分子）の構造'!K$51</f>
        <v>19190</v>
      </c>
      <c r="K56" s="135"/>
      <c r="L56" s="135"/>
      <c r="M56" s="135">
        <f>'将来負担比率（分子）の構造'!L$51</f>
        <v>18765</v>
      </c>
      <c r="N56" s="135"/>
      <c r="O56" s="135"/>
      <c r="P56" s="135">
        <f>'将来負担比率（分子）の構造'!M$51</f>
        <v>19004</v>
      </c>
    </row>
    <row r="57" spans="1:16">
      <c r="A57" s="135" t="s">
        <v>34</v>
      </c>
      <c r="B57" s="135"/>
      <c r="C57" s="135"/>
      <c r="D57" s="135">
        <f>'将来負担比率（分子）の構造'!I$50</f>
        <v>6260</v>
      </c>
      <c r="E57" s="135"/>
      <c r="F57" s="135"/>
      <c r="G57" s="135">
        <f>'将来負担比率（分子）の構造'!J$50</f>
        <v>5812</v>
      </c>
      <c r="H57" s="135"/>
      <c r="I57" s="135"/>
      <c r="J57" s="135">
        <f>'将来負担比率（分子）の構造'!K$50</f>
        <v>5186</v>
      </c>
      <c r="K57" s="135"/>
      <c r="L57" s="135"/>
      <c r="M57" s="135">
        <f>'将来負担比率（分子）の構造'!L$50</f>
        <v>4911</v>
      </c>
      <c r="N57" s="135"/>
      <c r="O57" s="135"/>
      <c r="P57" s="135">
        <f>'将来負担比率（分子）の構造'!M$50</f>
        <v>4739</v>
      </c>
    </row>
    <row r="58" spans="1:16">
      <c r="A58" s="135" t="s">
        <v>33</v>
      </c>
      <c r="B58" s="135"/>
      <c r="C58" s="135"/>
      <c r="D58" s="135">
        <f>'将来負担比率（分子）の構造'!I$49</f>
        <v>1626</v>
      </c>
      <c r="E58" s="135"/>
      <c r="F58" s="135"/>
      <c r="G58" s="135">
        <f>'将来負担比率（分子）の構造'!J$49</f>
        <v>1870</v>
      </c>
      <c r="H58" s="135"/>
      <c r="I58" s="135"/>
      <c r="J58" s="135">
        <f>'将来負担比率（分子）の構造'!K$49</f>
        <v>2593</v>
      </c>
      <c r="K58" s="135"/>
      <c r="L58" s="135"/>
      <c r="M58" s="135">
        <f>'将来負担比率（分子）の構造'!L$49</f>
        <v>2637</v>
      </c>
      <c r="N58" s="135"/>
      <c r="O58" s="135"/>
      <c r="P58" s="135">
        <f>'将来負担比率（分子）の構造'!M$49</f>
        <v>2690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1615</v>
      </c>
      <c r="C61" s="135"/>
      <c r="D61" s="135"/>
      <c r="E61" s="135">
        <f>'将来負担比率（分子）の構造'!J$46</f>
        <v>1650</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4460</v>
      </c>
      <c r="C62" s="135"/>
      <c r="D62" s="135"/>
      <c r="E62" s="135">
        <f>'将来負担比率（分子）の構造'!J$45</f>
        <v>4329</v>
      </c>
      <c r="F62" s="135"/>
      <c r="G62" s="135"/>
      <c r="H62" s="135">
        <f>'将来負担比率（分子）の構造'!K$45</f>
        <v>3660</v>
      </c>
      <c r="I62" s="135"/>
      <c r="J62" s="135"/>
      <c r="K62" s="135">
        <f>'将来負担比率（分子）の構造'!L$45</f>
        <v>3349</v>
      </c>
      <c r="L62" s="135"/>
      <c r="M62" s="135"/>
      <c r="N62" s="135">
        <f>'将来負担比率（分子）の構造'!M$45</f>
        <v>3209</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f>'将来負担比率（分子）の構造'!L$44</f>
        <v>144</v>
      </c>
      <c r="L63" s="135"/>
      <c r="M63" s="135"/>
      <c r="N63" s="135">
        <f>'将来負担比率（分子）の構造'!M$44</f>
        <v>457</v>
      </c>
      <c r="O63" s="135"/>
      <c r="P63" s="135"/>
    </row>
    <row r="64" spans="1:16">
      <c r="A64" s="135" t="s">
        <v>26</v>
      </c>
      <c r="B64" s="135">
        <f>'将来負担比率（分子）の構造'!I$43</f>
        <v>9453</v>
      </c>
      <c r="C64" s="135"/>
      <c r="D64" s="135"/>
      <c r="E64" s="135">
        <f>'将来負担比率（分子）の構造'!J$43</f>
        <v>9438</v>
      </c>
      <c r="F64" s="135"/>
      <c r="G64" s="135"/>
      <c r="H64" s="135">
        <f>'将来負担比率（分子）の構造'!K$43</f>
        <v>9385</v>
      </c>
      <c r="I64" s="135"/>
      <c r="J64" s="135"/>
      <c r="K64" s="135">
        <f>'将来負担比率（分子）の構造'!L$43</f>
        <v>9294</v>
      </c>
      <c r="L64" s="135"/>
      <c r="M64" s="135"/>
      <c r="N64" s="135">
        <f>'将来負担比率（分子）の構造'!M$43</f>
        <v>9036</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23749</v>
      </c>
      <c r="C66" s="135"/>
      <c r="D66" s="135"/>
      <c r="E66" s="135">
        <f>'将来負担比率（分子）の構造'!J$41</f>
        <v>23261</v>
      </c>
      <c r="F66" s="135"/>
      <c r="G66" s="135"/>
      <c r="H66" s="135">
        <f>'将来負担比率（分子）の構造'!K$41</f>
        <v>24038</v>
      </c>
      <c r="I66" s="135"/>
      <c r="J66" s="135"/>
      <c r="K66" s="135">
        <f>'将来負担比率（分子）の構造'!L$41</f>
        <v>22824</v>
      </c>
      <c r="L66" s="135"/>
      <c r="M66" s="135"/>
      <c r="N66" s="135">
        <f>'将来負担比率（分子）の構造'!M$41</f>
        <v>22385</v>
      </c>
      <c r="O66" s="135"/>
      <c r="P66" s="135"/>
    </row>
    <row r="67" spans="1:16">
      <c r="A67" s="135" t="s">
        <v>60</v>
      </c>
      <c r="B67" s="135" t="e">
        <f>NA()</f>
        <v>#N/A</v>
      </c>
      <c r="C67" s="135">
        <f>IF(ISNUMBER('将来負担比率（分子）の構造'!I$52), IF('将来負担比率（分子）の構造'!I$52 &lt; 0, 0, '将来負担比率（分子）の構造'!I$52), NA())</f>
        <v>11479</v>
      </c>
      <c r="D67" s="135" t="e">
        <f>NA()</f>
        <v>#N/A</v>
      </c>
      <c r="E67" s="135" t="e">
        <f>NA()</f>
        <v>#N/A</v>
      </c>
      <c r="F67" s="135">
        <f>IF(ISNUMBER('将来負担比率（分子）の構造'!J$52), IF('将来負担比率（分子）の構造'!J$52 &lt; 0, 0, '将来負担比率（分子）の構造'!J$52), NA())</f>
        <v>11453</v>
      </c>
      <c r="G67" s="135" t="e">
        <f>NA()</f>
        <v>#N/A</v>
      </c>
      <c r="H67" s="135" t="e">
        <f>NA()</f>
        <v>#N/A</v>
      </c>
      <c r="I67" s="135">
        <f>IF(ISNUMBER('将来負担比率（分子）の構造'!K$52), IF('将来負担比率（分子）の構造'!K$52 &lt; 0, 0, '将来負担比率（分子）の構造'!K$52), NA())</f>
        <v>10113</v>
      </c>
      <c r="J67" s="135" t="e">
        <f>NA()</f>
        <v>#N/A</v>
      </c>
      <c r="K67" s="135" t="e">
        <f>NA()</f>
        <v>#N/A</v>
      </c>
      <c r="L67" s="135">
        <f>IF(ISNUMBER('将来負担比率（分子）の構造'!L$52), IF('将来負担比率（分子）の構造'!L$52 &lt; 0, 0, '将来負担比率（分子）の構造'!L$52), NA())</f>
        <v>9299</v>
      </c>
      <c r="M67" s="135" t="e">
        <f>NA()</f>
        <v>#N/A</v>
      </c>
      <c r="N67" s="135" t="e">
        <f>NA()</f>
        <v>#N/A</v>
      </c>
      <c r="O67" s="135">
        <f>IF(ISNUMBER('将来負担比率（分子）の構造'!M$52), IF('将来負担比率（分子）の構造'!M$52 &lt; 0, 0, '将来負担比率（分子）の構造'!M$52), NA())</f>
        <v>8655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6215268</v>
      </c>
      <c r="S5" s="613"/>
      <c r="T5" s="613"/>
      <c r="U5" s="613"/>
      <c r="V5" s="613"/>
      <c r="W5" s="613"/>
      <c r="X5" s="613"/>
      <c r="Y5" s="614"/>
      <c r="Z5" s="615">
        <v>26.9</v>
      </c>
      <c r="AA5" s="615"/>
      <c r="AB5" s="615"/>
      <c r="AC5" s="615"/>
      <c r="AD5" s="616">
        <v>5774817</v>
      </c>
      <c r="AE5" s="616"/>
      <c r="AF5" s="616"/>
      <c r="AG5" s="616"/>
      <c r="AH5" s="616"/>
      <c r="AI5" s="616"/>
      <c r="AJ5" s="616"/>
      <c r="AK5" s="616"/>
      <c r="AL5" s="617">
        <v>47.5</v>
      </c>
      <c r="AM5" s="618"/>
      <c r="AN5" s="618"/>
      <c r="AO5" s="619"/>
      <c r="AP5" s="609" t="s">
        <v>205</v>
      </c>
      <c r="AQ5" s="610"/>
      <c r="AR5" s="610"/>
      <c r="AS5" s="610"/>
      <c r="AT5" s="610"/>
      <c r="AU5" s="610"/>
      <c r="AV5" s="610"/>
      <c r="AW5" s="610"/>
      <c r="AX5" s="610"/>
      <c r="AY5" s="610"/>
      <c r="AZ5" s="610"/>
      <c r="BA5" s="610"/>
      <c r="BB5" s="610"/>
      <c r="BC5" s="610"/>
      <c r="BD5" s="610"/>
      <c r="BE5" s="610"/>
      <c r="BF5" s="611"/>
      <c r="BG5" s="623">
        <v>5774817</v>
      </c>
      <c r="BH5" s="624"/>
      <c r="BI5" s="624"/>
      <c r="BJ5" s="624"/>
      <c r="BK5" s="624"/>
      <c r="BL5" s="624"/>
      <c r="BM5" s="624"/>
      <c r="BN5" s="625"/>
      <c r="BO5" s="626">
        <v>92.9</v>
      </c>
      <c r="BP5" s="626"/>
      <c r="BQ5" s="626"/>
      <c r="BR5" s="626"/>
      <c r="BS5" s="627">
        <v>26672</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156843</v>
      </c>
      <c r="S6" s="624"/>
      <c r="T6" s="624"/>
      <c r="U6" s="624"/>
      <c r="V6" s="624"/>
      <c r="W6" s="624"/>
      <c r="X6" s="624"/>
      <c r="Y6" s="625"/>
      <c r="Z6" s="626">
        <v>0.7</v>
      </c>
      <c r="AA6" s="626"/>
      <c r="AB6" s="626"/>
      <c r="AC6" s="626"/>
      <c r="AD6" s="627">
        <v>156843</v>
      </c>
      <c r="AE6" s="627"/>
      <c r="AF6" s="627"/>
      <c r="AG6" s="627"/>
      <c r="AH6" s="627"/>
      <c r="AI6" s="627"/>
      <c r="AJ6" s="627"/>
      <c r="AK6" s="627"/>
      <c r="AL6" s="628">
        <v>1.3</v>
      </c>
      <c r="AM6" s="629"/>
      <c r="AN6" s="629"/>
      <c r="AO6" s="630"/>
      <c r="AP6" s="620" t="s">
        <v>210</v>
      </c>
      <c r="AQ6" s="621"/>
      <c r="AR6" s="621"/>
      <c r="AS6" s="621"/>
      <c r="AT6" s="621"/>
      <c r="AU6" s="621"/>
      <c r="AV6" s="621"/>
      <c r="AW6" s="621"/>
      <c r="AX6" s="621"/>
      <c r="AY6" s="621"/>
      <c r="AZ6" s="621"/>
      <c r="BA6" s="621"/>
      <c r="BB6" s="621"/>
      <c r="BC6" s="621"/>
      <c r="BD6" s="621"/>
      <c r="BE6" s="621"/>
      <c r="BF6" s="622"/>
      <c r="BG6" s="623">
        <v>5774817</v>
      </c>
      <c r="BH6" s="624"/>
      <c r="BI6" s="624"/>
      <c r="BJ6" s="624"/>
      <c r="BK6" s="624"/>
      <c r="BL6" s="624"/>
      <c r="BM6" s="624"/>
      <c r="BN6" s="625"/>
      <c r="BO6" s="626">
        <v>92.9</v>
      </c>
      <c r="BP6" s="626"/>
      <c r="BQ6" s="626"/>
      <c r="BR6" s="626"/>
      <c r="BS6" s="627">
        <v>26672</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236630</v>
      </c>
      <c r="CS6" s="624"/>
      <c r="CT6" s="624"/>
      <c r="CU6" s="624"/>
      <c r="CV6" s="624"/>
      <c r="CW6" s="624"/>
      <c r="CX6" s="624"/>
      <c r="CY6" s="625"/>
      <c r="CZ6" s="626">
        <v>1.1000000000000001</v>
      </c>
      <c r="DA6" s="626"/>
      <c r="DB6" s="626"/>
      <c r="DC6" s="626"/>
      <c r="DD6" s="632" t="s">
        <v>212</v>
      </c>
      <c r="DE6" s="624"/>
      <c r="DF6" s="624"/>
      <c r="DG6" s="624"/>
      <c r="DH6" s="624"/>
      <c r="DI6" s="624"/>
      <c r="DJ6" s="624"/>
      <c r="DK6" s="624"/>
      <c r="DL6" s="624"/>
      <c r="DM6" s="624"/>
      <c r="DN6" s="624"/>
      <c r="DO6" s="624"/>
      <c r="DP6" s="625"/>
      <c r="DQ6" s="632">
        <v>236630</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16459</v>
      </c>
      <c r="S7" s="624"/>
      <c r="T7" s="624"/>
      <c r="U7" s="624"/>
      <c r="V7" s="624"/>
      <c r="W7" s="624"/>
      <c r="X7" s="624"/>
      <c r="Y7" s="625"/>
      <c r="Z7" s="626">
        <v>0.1</v>
      </c>
      <c r="AA7" s="626"/>
      <c r="AB7" s="626"/>
      <c r="AC7" s="626"/>
      <c r="AD7" s="627">
        <v>16459</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2789437</v>
      </c>
      <c r="BH7" s="624"/>
      <c r="BI7" s="624"/>
      <c r="BJ7" s="624"/>
      <c r="BK7" s="624"/>
      <c r="BL7" s="624"/>
      <c r="BM7" s="624"/>
      <c r="BN7" s="625"/>
      <c r="BO7" s="626">
        <v>44.9</v>
      </c>
      <c r="BP7" s="626"/>
      <c r="BQ7" s="626"/>
      <c r="BR7" s="626"/>
      <c r="BS7" s="627">
        <v>26672</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2865014</v>
      </c>
      <c r="CS7" s="624"/>
      <c r="CT7" s="624"/>
      <c r="CU7" s="624"/>
      <c r="CV7" s="624"/>
      <c r="CW7" s="624"/>
      <c r="CX7" s="624"/>
      <c r="CY7" s="625"/>
      <c r="CZ7" s="626">
        <v>12.9</v>
      </c>
      <c r="DA7" s="626"/>
      <c r="DB7" s="626"/>
      <c r="DC7" s="626"/>
      <c r="DD7" s="632">
        <v>463936</v>
      </c>
      <c r="DE7" s="624"/>
      <c r="DF7" s="624"/>
      <c r="DG7" s="624"/>
      <c r="DH7" s="624"/>
      <c r="DI7" s="624"/>
      <c r="DJ7" s="624"/>
      <c r="DK7" s="624"/>
      <c r="DL7" s="624"/>
      <c r="DM7" s="624"/>
      <c r="DN7" s="624"/>
      <c r="DO7" s="624"/>
      <c r="DP7" s="625"/>
      <c r="DQ7" s="632">
        <v>2038837</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69062</v>
      </c>
      <c r="S8" s="624"/>
      <c r="T8" s="624"/>
      <c r="U8" s="624"/>
      <c r="V8" s="624"/>
      <c r="W8" s="624"/>
      <c r="X8" s="624"/>
      <c r="Y8" s="625"/>
      <c r="Z8" s="626">
        <v>0.3</v>
      </c>
      <c r="AA8" s="626"/>
      <c r="AB8" s="626"/>
      <c r="AC8" s="626"/>
      <c r="AD8" s="627">
        <v>69062</v>
      </c>
      <c r="AE8" s="627"/>
      <c r="AF8" s="627"/>
      <c r="AG8" s="627"/>
      <c r="AH8" s="627"/>
      <c r="AI8" s="627"/>
      <c r="AJ8" s="627"/>
      <c r="AK8" s="627"/>
      <c r="AL8" s="628">
        <v>0.6</v>
      </c>
      <c r="AM8" s="629"/>
      <c r="AN8" s="629"/>
      <c r="AO8" s="630"/>
      <c r="AP8" s="620" t="s">
        <v>217</v>
      </c>
      <c r="AQ8" s="621"/>
      <c r="AR8" s="621"/>
      <c r="AS8" s="621"/>
      <c r="AT8" s="621"/>
      <c r="AU8" s="621"/>
      <c r="AV8" s="621"/>
      <c r="AW8" s="621"/>
      <c r="AX8" s="621"/>
      <c r="AY8" s="621"/>
      <c r="AZ8" s="621"/>
      <c r="BA8" s="621"/>
      <c r="BB8" s="621"/>
      <c r="BC8" s="621"/>
      <c r="BD8" s="621"/>
      <c r="BE8" s="621"/>
      <c r="BF8" s="622"/>
      <c r="BG8" s="623">
        <v>89301</v>
      </c>
      <c r="BH8" s="624"/>
      <c r="BI8" s="624"/>
      <c r="BJ8" s="624"/>
      <c r="BK8" s="624"/>
      <c r="BL8" s="624"/>
      <c r="BM8" s="624"/>
      <c r="BN8" s="625"/>
      <c r="BO8" s="626">
        <v>1.4</v>
      </c>
      <c r="BP8" s="626"/>
      <c r="BQ8" s="626"/>
      <c r="BR8" s="626"/>
      <c r="BS8" s="632" t="s">
        <v>109</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9079426</v>
      </c>
      <c r="CS8" s="624"/>
      <c r="CT8" s="624"/>
      <c r="CU8" s="624"/>
      <c r="CV8" s="624"/>
      <c r="CW8" s="624"/>
      <c r="CX8" s="624"/>
      <c r="CY8" s="625"/>
      <c r="CZ8" s="626">
        <v>40.9</v>
      </c>
      <c r="DA8" s="626"/>
      <c r="DB8" s="626"/>
      <c r="DC8" s="626"/>
      <c r="DD8" s="632">
        <v>34409</v>
      </c>
      <c r="DE8" s="624"/>
      <c r="DF8" s="624"/>
      <c r="DG8" s="624"/>
      <c r="DH8" s="624"/>
      <c r="DI8" s="624"/>
      <c r="DJ8" s="624"/>
      <c r="DK8" s="624"/>
      <c r="DL8" s="624"/>
      <c r="DM8" s="624"/>
      <c r="DN8" s="624"/>
      <c r="DO8" s="624"/>
      <c r="DP8" s="625"/>
      <c r="DQ8" s="632">
        <v>4479855</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64971</v>
      </c>
      <c r="S9" s="624"/>
      <c r="T9" s="624"/>
      <c r="U9" s="624"/>
      <c r="V9" s="624"/>
      <c r="W9" s="624"/>
      <c r="X9" s="624"/>
      <c r="Y9" s="625"/>
      <c r="Z9" s="626">
        <v>0.3</v>
      </c>
      <c r="AA9" s="626"/>
      <c r="AB9" s="626"/>
      <c r="AC9" s="626"/>
      <c r="AD9" s="627">
        <v>64971</v>
      </c>
      <c r="AE9" s="627"/>
      <c r="AF9" s="627"/>
      <c r="AG9" s="627"/>
      <c r="AH9" s="627"/>
      <c r="AI9" s="627"/>
      <c r="AJ9" s="627"/>
      <c r="AK9" s="627"/>
      <c r="AL9" s="628">
        <v>0.5</v>
      </c>
      <c r="AM9" s="629"/>
      <c r="AN9" s="629"/>
      <c r="AO9" s="630"/>
      <c r="AP9" s="620" t="s">
        <v>220</v>
      </c>
      <c r="AQ9" s="621"/>
      <c r="AR9" s="621"/>
      <c r="AS9" s="621"/>
      <c r="AT9" s="621"/>
      <c r="AU9" s="621"/>
      <c r="AV9" s="621"/>
      <c r="AW9" s="621"/>
      <c r="AX9" s="621"/>
      <c r="AY9" s="621"/>
      <c r="AZ9" s="621"/>
      <c r="BA9" s="621"/>
      <c r="BB9" s="621"/>
      <c r="BC9" s="621"/>
      <c r="BD9" s="621"/>
      <c r="BE9" s="621"/>
      <c r="BF9" s="622"/>
      <c r="BG9" s="623">
        <v>2394819</v>
      </c>
      <c r="BH9" s="624"/>
      <c r="BI9" s="624"/>
      <c r="BJ9" s="624"/>
      <c r="BK9" s="624"/>
      <c r="BL9" s="624"/>
      <c r="BM9" s="624"/>
      <c r="BN9" s="625"/>
      <c r="BO9" s="626">
        <v>38.5</v>
      </c>
      <c r="BP9" s="626"/>
      <c r="BQ9" s="626"/>
      <c r="BR9" s="626"/>
      <c r="BS9" s="632" t="s">
        <v>109</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2276398</v>
      </c>
      <c r="CS9" s="624"/>
      <c r="CT9" s="624"/>
      <c r="CU9" s="624"/>
      <c r="CV9" s="624"/>
      <c r="CW9" s="624"/>
      <c r="CX9" s="624"/>
      <c r="CY9" s="625"/>
      <c r="CZ9" s="626">
        <v>10.199999999999999</v>
      </c>
      <c r="DA9" s="626"/>
      <c r="DB9" s="626"/>
      <c r="DC9" s="626"/>
      <c r="DD9" s="632">
        <v>254075</v>
      </c>
      <c r="DE9" s="624"/>
      <c r="DF9" s="624"/>
      <c r="DG9" s="624"/>
      <c r="DH9" s="624"/>
      <c r="DI9" s="624"/>
      <c r="DJ9" s="624"/>
      <c r="DK9" s="624"/>
      <c r="DL9" s="624"/>
      <c r="DM9" s="624"/>
      <c r="DN9" s="624"/>
      <c r="DO9" s="624"/>
      <c r="DP9" s="625"/>
      <c r="DQ9" s="632">
        <v>1820429</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949542</v>
      </c>
      <c r="S10" s="624"/>
      <c r="T10" s="624"/>
      <c r="U10" s="624"/>
      <c r="V10" s="624"/>
      <c r="W10" s="624"/>
      <c r="X10" s="624"/>
      <c r="Y10" s="625"/>
      <c r="Z10" s="626">
        <v>4.0999999999999996</v>
      </c>
      <c r="AA10" s="626"/>
      <c r="AB10" s="626"/>
      <c r="AC10" s="626"/>
      <c r="AD10" s="627">
        <v>949542</v>
      </c>
      <c r="AE10" s="627"/>
      <c r="AF10" s="627"/>
      <c r="AG10" s="627"/>
      <c r="AH10" s="627"/>
      <c r="AI10" s="627"/>
      <c r="AJ10" s="627"/>
      <c r="AK10" s="627"/>
      <c r="AL10" s="628">
        <v>7.8</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107552</v>
      </c>
      <c r="BH10" s="624"/>
      <c r="BI10" s="624"/>
      <c r="BJ10" s="624"/>
      <c r="BK10" s="624"/>
      <c r="BL10" s="624"/>
      <c r="BM10" s="624"/>
      <c r="BN10" s="625"/>
      <c r="BO10" s="626">
        <v>1.7</v>
      </c>
      <c r="BP10" s="626"/>
      <c r="BQ10" s="626"/>
      <c r="BR10" s="626"/>
      <c r="BS10" s="632" t="s">
        <v>109</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9274</v>
      </c>
      <c r="CS10" s="624"/>
      <c r="CT10" s="624"/>
      <c r="CU10" s="624"/>
      <c r="CV10" s="624"/>
      <c r="CW10" s="624"/>
      <c r="CX10" s="624"/>
      <c r="CY10" s="625"/>
      <c r="CZ10" s="626">
        <v>0</v>
      </c>
      <c r="DA10" s="626"/>
      <c r="DB10" s="626"/>
      <c r="DC10" s="626"/>
      <c r="DD10" s="632" t="s">
        <v>109</v>
      </c>
      <c r="DE10" s="624"/>
      <c r="DF10" s="624"/>
      <c r="DG10" s="624"/>
      <c r="DH10" s="624"/>
      <c r="DI10" s="624"/>
      <c r="DJ10" s="624"/>
      <c r="DK10" s="624"/>
      <c r="DL10" s="624"/>
      <c r="DM10" s="624"/>
      <c r="DN10" s="624"/>
      <c r="DO10" s="624"/>
      <c r="DP10" s="625"/>
      <c r="DQ10" s="632" t="s">
        <v>109</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v>9109</v>
      </c>
      <c r="S11" s="624"/>
      <c r="T11" s="624"/>
      <c r="U11" s="624"/>
      <c r="V11" s="624"/>
      <c r="W11" s="624"/>
      <c r="X11" s="624"/>
      <c r="Y11" s="625"/>
      <c r="Z11" s="626">
        <v>0</v>
      </c>
      <c r="AA11" s="626"/>
      <c r="AB11" s="626"/>
      <c r="AC11" s="626"/>
      <c r="AD11" s="627">
        <v>9109</v>
      </c>
      <c r="AE11" s="627"/>
      <c r="AF11" s="627"/>
      <c r="AG11" s="627"/>
      <c r="AH11" s="627"/>
      <c r="AI11" s="627"/>
      <c r="AJ11" s="627"/>
      <c r="AK11" s="627"/>
      <c r="AL11" s="628">
        <v>0.1</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197765</v>
      </c>
      <c r="BH11" s="624"/>
      <c r="BI11" s="624"/>
      <c r="BJ11" s="624"/>
      <c r="BK11" s="624"/>
      <c r="BL11" s="624"/>
      <c r="BM11" s="624"/>
      <c r="BN11" s="625"/>
      <c r="BO11" s="626">
        <v>3.2</v>
      </c>
      <c r="BP11" s="626"/>
      <c r="BQ11" s="626"/>
      <c r="BR11" s="626"/>
      <c r="BS11" s="632">
        <v>26672</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323539</v>
      </c>
      <c r="CS11" s="624"/>
      <c r="CT11" s="624"/>
      <c r="CU11" s="624"/>
      <c r="CV11" s="624"/>
      <c r="CW11" s="624"/>
      <c r="CX11" s="624"/>
      <c r="CY11" s="625"/>
      <c r="CZ11" s="626">
        <v>1.5</v>
      </c>
      <c r="DA11" s="626"/>
      <c r="DB11" s="626"/>
      <c r="DC11" s="626"/>
      <c r="DD11" s="632">
        <v>73077</v>
      </c>
      <c r="DE11" s="624"/>
      <c r="DF11" s="624"/>
      <c r="DG11" s="624"/>
      <c r="DH11" s="624"/>
      <c r="DI11" s="624"/>
      <c r="DJ11" s="624"/>
      <c r="DK11" s="624"/>
      <c r="DL11" s="624"/>
      <c r="DM11" s="624"/>
      <c r="DN11" s="624"/>
      <c r="DO11" s="624"/>
      <c r="DP11" s="625"/>
      <c r="DQ11" s="632">
        <v>220570</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2487965</v>
      </c>
      <c r="BH12" s="624"/>
      <c r="BI12" s="624"/>
      <c r="BJ12" s="624"/>
      <c r="BK12" s="624"/>
      <c r="BL12" s="624"/>
      <c r="BM12" s="624"/>
      <c r="BN12" s="625"/>
      <c r="BO12" s="626">
        <v>40</v>
      </c>
      <c r="BP12" s="626"/>
      <c r="BQ12" s="626"/>
      <c r="BR12" s="626"/>
      <c r="BS12" s="632" t="s">
        <v>109</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502975</v>
      </c>
      <c r="CS12" s="624"/>
      <c r="CT12" s="624"/>
      <c r="CU12" s="624"/>
      <c r="CV12" s="624"/>
      <c r="CW12" s="624"/>
      <c r="CX12" s="624"/>
      <c r="CY12" s="625"/>
      <c r="CZ12" s="626">
        <v>2.2999999999999998</v>
      </c>
      <c r="DA12" s="626"/>
      <c r="DB12" s="626"/>
      <c r="DC12" s="626"/>
      <c r="DD12" s="632">
        <v>4298</v>
      </c>
      <c r="DE12" s="624"/>
      <c r="DF12" s="624"/>
      <c r="DG12" s="624"/>
      <c r="DH12" s="624"/>
      <c r="DI12" s="624"/>
      <c r="DJ12" s="624"/>
      <c r="DK12" s="624"/>
      <c r="DL12" s="624"/>
      <c r="DM12" s="624"/>
      <c r="DN12" s="624"/>
      <c r="DO12" s="624"/>
      <c r="DP12" s="625"/>
      <c r="DQ12" s="632">
        <v>358005</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35938</v>
      </c>
      <c r="S13" s="624"/>
      <c r="T13" s="624"/>
      <c r="U13" s="624"/>
      <c r="V13" s="624"/>
      <c r="W13" s="624"/>
      <c r="X13" s="624"/>
      <c r="Y13" s="625"/>
      <c r="Z13" s="626">
        <v>0.2</v>
      </c>
      <c r="AA13" s="626"/>
      <c r="AB13" s="626"/>
      <c r="AC13" s="626"/>
      <c r="AD13" s="627">
        <v>35938</v>
      </c>
      <c r="AE13" s="627"/>
      <c r="AF13" s="627"/>
      <c r="AG13" s="627"/>
      <c r="AH13" s="627"/>
      <c r="AI13" s="627"/>
      <c r="AJ13" s="627"/>
      <c r="AK13" s="627"/>
      <c r="AL13" s="628">
        <v>0.3</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2465552</v>
      </c>
      <c r="BH13" s="624"/>
      <c r="BI13" s="624"/>
      <c r="BJ13" s="624"/>
      <c r="BK13" s="624"/>
      <c r="BL13" s="624"/>
      <c r="BM13" s="624"/>
      <c r="BN13" s="625"/>
      <c r="BO13" s="626">
        <v>39.700000000000003</v>
      </c>
      <c r="BP13" s="626"/>
      <c r="BQ13" s="626"/>
      <c r="BR13" s="626"/>
      <c r="BS13" s="632" t="s">
        <v>109</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1471750</v>
      </c>
      <c r="CS13" s="624"/>
      <c r="CT13" s="624"/>
      <c r="CU13" s="624"/>
      <c r="CV13" s="624"/>
      <c r="CW13" s="624"/>
      <c r="CX13" s="624"/>
      <c r="CY13" s="625"/>
      <c r="CZ13" s="626">
        <v>6.6</v>
      </c>
      <c r="DA13" s="626"/>
      <c r="DB13" s="626"/>
      <c r="DC13" s="626"/>
      <c r="DD13" s="632">
        <v>392160</v>
      </c>
      <c r="DE13" s="624"/>
      <c r="DF13" s="624"/>
      <c r="DG13" s="624"/>
      <c r="DH13" s="624"/>
      <c r="DI13" s="624"/>
      <c r="DJ13" s="624"/>
      <c r="DK13" s="624"/>
      <c r="DL13" s="624"/>
      <c r="DM13" s="624"/>
      <c r="DN13" s="624"/>
      <c r="DO13" s="624"/>
      <c r="DP13" s="625"/>
      <c r="DQ13" s="632">
        <v>1060216</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121327</v>
      </c>
      <c r="BH14" s="624"/>
      <c r="BI14" s="624"/>
      <c r="BJ14" s="624"/>
      <c r="BK14" s="624"/>
      <c r="BL14" s="624"/>
      <c r="BM14" s="624"/>
      <c r="BN14" s="625"/>
      <c r="BO14" s="626">
        <v>2</v>
      </c>
      <c r="BP14" s="626"/>
      <c r="BQ14" s="626"/>
      <c r="BR14" s="626"/>
      <c r="BS14" s="632" t="s">
        <v>109</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991991</v>
      </c>
      <c r="CS14" s="624"/>
      <c r="CT14" s="624"/>
      <c r="CU14" s="624"/>
      <c r="CV14" s="624"/>
      <c r="CW14" s="624"/>
      <c r="CX14" s="624"/>
      <c r="CY14" s="625"/>
      <c r="CZ14" s="626">
        <v>4.5</v>
      </c>
      <c r="DA14" s="626"/>
      <c r="DB14" s="626"/>
      <c r="DC14" s="626"/>
      <c r="DD14" s="632">
        <v>229567</v>
      </c>
      <c r="DE14" s="624"/>
      <c r="DF14" s="624"/>
      <c r="DG14" s="624"/>
      <c r="DH14" s="624"/>
      <c r="DI14" s="624"/>
      <c r="DJ14" s="624"/>
      <c r="DK14" s="624"/>
      <c r="DL14" s="624"/>
      <c r="DM14" s="624"/>
      <c r="DN14" s="624"/>
      <c r="DO14" s="624"/>
      <c r="DP14" s="625"/>
      <c r="DQ14" s="632">
        <v>770741</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28732</v>
      </c>
      <c r="S15" s="624"/>
      <c r="T15" s="624"/>
      <c r="U15" s="624"/>
      <c r="V15" s="624"/>
      <c r="W15" s="624"/>
      <c r="X15" s="624"/>
      <c r="Y15" s="625"/>
      <c r="Z15" s="626">
        <v>0.1</v>
      </c>
      <c r="AA15" s="626"/>
      <c r="AB15" s="626"/>
      <c r="AC15" s="626"/>
      <c r="AD15" s="627">
        <v>28732</v>
      </c>
      <c r="AE15" s="627"/>
      <c r="AF15" s="627"/>
      <c r="AG15" s="627"/>
      <c r="AH15" s="627"/>
      <c r="AI15" s="627"/>
      <c r="AJ15" s="627"/>
      <c r="AK15" s="627"/>
      <c r="AL15" s="628">
        <v>0.2</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376088</v>
      </c>
      <c r="BH15" s="624"/>
      <c r="BI15" s="624"/>
      <c r="BJ15" s="624"/>
      <c r="BK15" s="624"/>
      <c r="BL15" s="624"/>
      <c r="BM15" s="624"/>
      <c r="BN15" s="625"/>
      <c r="BO15" s="626">
        <v>6.1</v>
      </c>
      <c r="BP15" s="626"/>
      <c r="BQ15" s="626"/>
      <c r="BR15" s="626"/>
      <c r="BS15" s="632" t="s">
        <v>109</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1664622</v>
      </c>
      <c r="CS15" s="624"/>
      <c r="CT15" s="624"/>
      <c r="CU15" s="624"/>
      <c r="CV15" s="624"/>
      <c r="CW15" s="624"/>
      <c r="CX15" s="624"/>
      <c r="CY15" s="625"/>
      <c r="CZ15" s="626">
        <v>7.5</v>
      </c>
      <c r="DA15" s="626"/>
      <c r="DB15" s="626"/>
      <c r="DC15" s="626"/>
      <c r="DD15" s="632">
        <v>211695</v>
      </c>
      <c r="DE15" s="624"/>
      <c r="DF15" s="624"/>
      <c r="DG15" s="624"/>
      <c r="DH15" s="624"/>
      <c r="DI15" s="624"/>
      <c r="DJ15" s="624"/>
      <c r="DK15" s="624"/>
      <c r="DL15" s="624"/>
      <c r="DM15" s="624"/>
      <c r="DN15" s="624"/>
      <c r="DO15" s="624"/>
      <c r="DP15" s="625"/>
      <c r="DQ15" s="632">
        <v>1219387</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6007514</v>
      </c>
      <c r="S16" s="624"/>
      <c r="T16" s="624"/>
      <c r="U16" s="624"/>
      <c r="V16" s="624"/>
      <c r="W16" s="624"/>
      <c r="X16" s="624"/>
      <c r="Y16" s="625"/>
      <c r="Z16" s="626">
        <v>26</v>
      </c>
      <c r="AA16" s="626"/>
      <c r="AB16" s="626"/>
      <c r="AC16" s="626"/>
      <c r="AD16" s="627">
        <v>4981217</v>
      </c>
      <c r="AE16" s="627"/>
      <c r="AF16" s="627"/>
      <c r="AG16" s="627"/>
      <c r="AH16" s="627"/>
      <c r="AI16" s="627"/>
      <c r="AJ16" s="627"/>
      <c r="AK16" s="627"/>
      <c r="AL16" s="628">
        <v>41</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40218</v>
      </c>
      <c r="CS16" s="624"/>
      <c r="CT16" s="624"/>
      <c r="CU16" s="624"/>
      <c r="CV16" s="624"/>
      <c r="CW16" s="624"/>
      <c r="CX16" s="624"/>
      <c r="CY16" s="625"/>
      <c r="CZ16" s="626">
        <v>0.2</v>
      </c>
      <c r="DA16" s="626"/>
      <c r="DB16" s="626"/>
      <c r="DC16" s="626"/>
      <c r="DD16" s="632" t="s">
        <v>109</v>
      </c>
      <c r="DE16" s="624"/>
      <c r="DF16" s="624"/>
      <c r="DG16" s="624"/>
      <c r="DH16" s="624"/>
      <c r="DI16" s="624"/>
      <c r="DJ16" s="624"/>
      <c r="DK16" s="624"/>
      <c r="DL16" s="624"/>
      <c r="DM16" s="624"/>
      <c r="DN16" s="624"/>
      <c r="DO16" s="624"/>
      <c r="DP16" s="625"/>
      <c r="DQ16" s="632">
        <v>10625</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4981217</v>
      </c>
      <c r="S17" s="624"/>
      <c r="T17" s="624"/>
      <c r="U17" s="624"/>
      <c r="V17" s="624"/>
      <c r="W17" s="624"/>
      <c r="X17" s="624"/>
      <c r="Y17" s="625"/>
      <c r="Z17" s="626">
        <v>21.6</v>
      </c>
      <c r="AA17" s="626"/>
      <c r="AB17" s="626"/>
      <c r="AC17" s="626"/>
      <c r="AD17" s="627">
        <v>4981217</v>
      </c>
      <c r="AE17" s="627"/>
      <c r="AF17" s="627"/>
      <c r="AG17" s="627"/>
      <c r="AH17" s="627"/>
      <c r="AI17" s="627"/>
      <c r="AJ17" s="627"/>
      <c r="AK17" s="627"/>
      <c r="AL17" s="628">
        <v>41</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2759507</v>
      </c>
      <c r="CS17" s="624"/>
      <c r="CT17" s="624"/>
      <c r="CU17" s="624"/>
      <c r="CV17" s="624"/>
      <c r="CW17" s="624"/>
      <c r="CX17" s="624"/>
      <c r="CY17" s="625"/>
      <c r="CZ17" s="626">
        <v>12.4</v>
      </c>
      <c r="DA17" s="626"/>
      <c r="DB17" s="626"/>
      <c r="DC17" s="626"/>
      <c r="DD17" s="632" t="s">
        <v>109</v>
      </c>
      <c r="DE17" s="624"/>
      <c r="DF17" s="624"/>
      <c r="DG17" s="624"/>
      <c r="DH17" s="624"/>
      <c r="DI17" s="624"/>
      <c r="DJ17" s="624"/>
      <c r="DK17" s="624"/>
      <c r="DL17" s="624"/>
      <c r="DM17" s="624"/>
      <c r="DN17" s="624"/>
      <c r="DO17" s="624"/>
      <c r="DP17" s="625"/>
      <c r="DQ17" s="632">
        <v>2706260</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1026297</v>
      </c>
      <c r="S18" s="624"/>
      <c r="T18" s="624"/>
      <c r="U18" s="624"/>
      <c r="V18" s="624"/>
      <c r="W18" s="624"/>
      <c r="X18" s="624"/>
      <c r="Y18" s="625"/>
      <c r="Z18" s="626">
        <v>4.4000000000000004</v>
      </c>
      <c r="AA18" s="626"/>
      <c r="AB18" s="626"/>
      <c r="AC18" s="626"/>
      <c r="AD18" s="627" t="s">
        <v>109</v>
      </c>
      <c r="AE18" s="627"/>
      <c r="AF18" s="627"/>
      <c r="AG18" s="627"/>
      <c r="AH18" s="627"/>
      <c r="AI18" s="627"/>
      <c r="AJ18" s="627"/>
      <c r="AK18" s="627"/>
      <c r="AL18" s="628" t="s">
        <v>109</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440451</v>
      </c>
      <c r="BH19" s="624"/>
      <c r="BI19" s="624"/>
      <c r="BJ19" s="624"/>
      <c r="BK19" s="624"/>
      <c r="BL19" s="624"/>
      <c r="BM19" s="624"/>
      <c r="BN19" s="625"/>
      <c r="BO19" s="626">
        <v>7.1</v>
      </c>
      <c r="BP19" s="626"/>
      <c r="BQ19" s="626"/>
      <c r="BR19" s="626"/>
      <c r="BS19" s="632" t="s">
        <v>109</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13553438</v>
      </c>
      <c r="S20" s="624"/>
      <c r="T20" s="624"/>
      <c r="U20" s="624"/>
      <c r="V20" s="624"/>
      <c r="W20" s="624"/>
      <c r="X20" s="624"/>
      <c r="Y20" s="625"/>
      <c r="Z20" s="626">
        <v>58.7</v>
      </c>
      <c r="AA20" s="626"/>
      <c r="AB20" s="626"/>
      <c r="AC20" s="626"/>
      <c r="AD20" s="627">
        <v>12086690</v>
      </c>
      <c r="AE20" s="627"/>
      <c r="AF20" s="627"/>
      <c r="AG20" s="627"/>
      <c r="AH20" s="627"/>
      <c r="AI20" s="627"/>
      <c r="AJ20" s="627"/>
      <c r="AK20" s="627"/>
      <c r="AL20" s="628">
        <v>99.4</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440451</v>
      </c>
      <c r="BH20" s="624"/>
      <c r="BI20" s="624"/>
      <c r="BJ20" s="624"/>
      <c r="BK20" s="624"/>
      <c r="BL20" s="624"/>
      <c r="BM20" s="624"/>
      <c r="BN20" s="625"/>
      <c r="BO20" s="626">
        <v>7.1</v>
      </c>
      <c r="BP20" s="626"/>
      <c r="BQ20" s="626"/>
      <c r="BR20" s="626"/>
      <c r="BS20" s="632" t="s">
        <v>109</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22221344</v>
      </c>
      <c r="CS20" s="624"/>
      <c r="CT20" s="624"/>
      <c r="CU20" s="624"/>
      <c r="CV20" s="624"/>
      <c r="CW20" s="624"/>
      <c r="CX20" s="624"/>
      <c r="CY20" s="625"/>
      <c r="CZ20" s="626">
        <v>100</v>
      </c>
      <c r="DA20" s="626"/>
      <c r="DB20" s="626"/>
      <c r="DC20" s="626"/>
      <c r="DD20" s="632">
        <v>1663217</v>
      </c>
      <c r="DE20" s="624"/>
      <c r="DF20" s="624"/>
      <c r="DG20" s="624"/>
      <c r="DH20" s="624"/>
      <c r="DI20" s="624"/>
      <c r="DJ20" s="624"/>
      <c r="DK20" s="624"/>
      <c r="DL20" s="624"/>
      <c r="DM20" s="624"/>
      <c r="DN20" s="624"/>
      <c r="DO20" s="624"/>
      <c r="DP20" s="625"/>
      <c r="DQ20" s="632">
        <v>14921555</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7953</v>
      </c>
      <c r="S21" s="624"/>
      <c r="T21" s="624"/>
      <c r="U21" s="624"/>
      <c r="V21" s="624"/>
      <c r="W21" s="624"/>
      <c r="X21" s="624"/>
      <c r="Y21" s="625"/>
      <c r="Z21" s="626">
        <v>0</v>
      </c>
      <c r="AA21" s="626"/>
      <c r="AB21" s="626"/>
      <c r="AC21" s="626"/>
      <c r="AD21" s="627">
        <v>7953</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416127</v>
      </c>
      <c r="S22" s="624"/>
      <c r="T22" s="624"/>
      <c r="U22" s="624"/>
      <c r="V22" s="624"/>
      <c r="W22" s="624"/>
      <c r="X22" s="624"/>
      <c r="Y22" s="625"/>
      <c r="Z22" s="626">
        <v>1.8</v>
      </c>
      <c r="AA22" s="626"/>
      <c r="AB22" s="626"/>
      <c r="AC22" s="626"/>
      <c r="AD22" s="627" t="s">
        <v>109</v>
      </c>
      <c r="AE22" s="627"/>
      <c r="AF22" s="627"/>
      <c r="AG22" s="627"/>
      <c r="AH22" s="627"/>
      <c r="AI22" s="627"/>
      <c r="AJ22" s="627"/>
      <c r="AK22" s="627"/>
      <c r="AL22" s="628" t="s">
        <v>109</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291159</v>
      </c>
      <c r="S23" s="624"/>
      <c r="T23" s="624"/>
      <c r="U23" s="624"/>
      <c r="V23" s="624"/>
      <c r="W23" s="624"/>
      <c r="X23" s="624"/>
      <c r="Y23" s="625"/>
      <c r="Z23" s="626">
        <v>1.3</v>
      </c>
      <c r="AA23" s="626"/>
      <c r="AB23" s="626"/>
      <c r="AC23" s="626"/>
      <c r="AD23" s="627">
        <v>34765</v>
      </c>
      <c r="AE23" s="627"/>
      <c r="AF23" s="627"/>
      <c r="AG23" s="627"/>
      <c r="AH23" s="627"/>
      <c r="AI23" s="627"/>
      <c r="AJ23" s="627"/>
      <c r="AK23" s="627"/>
      <c r="AL23" s="628">
        <v>0.3</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v>440451</v>
      </c>
      <c r="BH23" s="624"/>
      <c r="BI23" s="624"/>
      <c r="BJ23" s="624"/>
      <c r="BK23" s="624"/>
      <c r="BL23" s="624"/>
      <c r="BM23" s="624"/>
      <c r="BN23" s="625"/>
      <c r="BO23" s="626">
        <v>7.1</v>
      </c>
      <c r="BP23" s="626"/>
      <c r="BQ23" s="626"/>
      <c r="BR23" s="626"/>
      <c r="BS23" s="632" t="s">
        <v>109</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382985</v>
      </c>
      <c r="S24" s="624"/>
      <c r="T24" s="624"/>
      <c r="U24" s="624"/>
      <c r="V24" s="624"/>
      <c r="W24" s="624"/>
      <c r="X24" s="624"/>
      <c r="Y24" s="625"/>
      <c r="Z24" s="626">
        <v>1.7</v>
      </c>
      <c r="AA24" s="626"/>
      <c r="AB24" s="626"/>
      <c r="AC24" s="626"/>
      <c r="AD24" s="627" t="s">
        <v>109</v>
      </c>
      <c r="AE24" s="627"/>
      <c r="AF24" s="627"/>
      <c r="AG24" s="627"/>
      <c r="AH24" s="627"/>
      <c r="AI24" s="627"/>
      <c r="AJ24" s="627"/>
      <c r="AK24" s="627"/>
      <c r="AL24" s="628" t="s">
        <v>109</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12133084</v>
      </c>
      <c r="CS24" s="613"/>
      <c r="CT24" s="613"/>
      <c r="CU24" s="613"/>
      <c r="CV24" s="613"/>
      <c r="CW24" s="613"/>
      <c r="CX24" s="613"/>
      <c r="CY24" s="614"/>
      <c r="CZ24" s="650">
        <v>54.6</v>
      </c>
      <c r="DA24" s="651"/>
      <c r="DB24" s="651"/>
      <c r="DC24" s="652"/>
      <c r="DD24" s="649">
        <v>7746261</v>
      </c>
      <c r="DE24" s="613"/>
      <c r="DF24" s="613"/>
      <c r="DG24" s="613"/>
      <c r="DH24" s="613"/>
      <c r="DI24" s="613"/>
      <c r="DJ24" s="613"/>
      <c r="DK24" s="614"/>
      <c r="DL24" s="649">
        <v>7674606</v>
      </c>
      <c r="DM24" s="613"/>
      <c r="DN24" s="613"/>
      <c r="DO24" s="613"/>
      <c r="DP24" s="613"/>
      <c r="DQ24" s="613"/>
      <c r="DR24" s="613"/>
      <c r="DS24" s="613"/>
      <c r="DT24" s="613"/>
      <c r="DU24" s="613"/>
      <c r="DV24" s="614"/>
      <c r="DW24" s="617">
        <v>58.8</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3702774</v>
      </c>
      <c r="S25" s="624"/>
      <c r="T25" s="624"/>
      <c r="U25" s="624"/>
      <c r="V25" s="624"/>
      <c r="W25" s="624"/>
      <c r="X25" s="624"/>
      <c r="Y25" s="625"/>
      <c r="Z25" s="626">
        <v>16</v>
      </c>
      <c r="AA25" s="626"/>
      <c r="AB25" s="626"/>
      <c r="AC25" s="626"/>
      <c r="AD25" s="627" t="s">
        <v>109</v>
      </c>
      <c r="AE25" s="627"/>
      <c r="AF25" s="627"/>
      <c r="AG25" s="627"/>
      <c r="AH25" s="627"/>
      <c r="AI25" s="627"/>
      <c r="AJ25" s="627"/>
      <c r="AK25" s="627"/>
      <c r="AL25" s="628" t="s">
        <v>109</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3866259</v>
      </c>
      <c r="CS25" s="655"/>
      <c r="CT25" s="655"/>
      <c r="CU25" s="655"/>
      <c r="CV25" s="655"/>
      <c r="CW25" s="655"/>
      <c r="CX25" s="655"/>
      <c r="CY25" s="656"/>
      <c r="CZ25" s="657">
        <v>17.399999999999999</v>
      </c>
      <c r="DA25" s="658"/>
      <c r="DB25" s="658"/>
      <c r="DC25" s="659"/>
      <c r="DD25" s="632">
        <v>3332803</v>
      </c>
      <c r="DE25" s="655"/>
      <c r="DF25" s="655"/>
      <c r="DG25" s="655"/>
      <c r="DH25" s="655"/>
      <c r="DI25" s="655"/>
      <c r="DJ25" s="655"/>
      <c r="DK25" s="656"/>
      <c r="DL25" s="632">
        <v>3261280</v>
      </c>
      <c r="DM25" s="655"/>
      <c r="DN25" s="655"/>
      <c r="DO25" s="655"/>
      <c r="DP25" s="655"/>
      <c r="DQ25" s="655"/>
      <c r="DR25" s="655"/>
      <c r="DS25" s="655"/>
      <c r="DT25" s="655"/>
      <c r="DU25" s="655"/>
      <c r="DV25" s="656"/>
      <c r="DW25" s="628">
        <v>25</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2498085</v>
      </c>
      <c r="CS26" s="624"/>
      <c r="CT26" s="624"/>
      <c r="CU26" s="624"/>
      <c r="CV26" s="624"/>
      <c r="CW26" s="624"/>
      <c r="CX26" s="624"/>
      <c r="CY26" s="625"/>
      <c r="CZ26" s="657">
        <v>11.2</v>
      </c>
      <c r="DA26" s="658"/>
      <c r="DB26" s="658"/>
      <c r="DC26" s="659"/>
      <c r="DD26" s="632">
        <v>2223725</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1291653</v>
      </c>
      <c r="S27" s="624"/>
      <c r="T27" s="624"/>
      <c r="U27" s="624"/>
      <c r="V27" s="624"/>
      <c r="W27" s="624"/>
      <c r="X27" s="624"/>
      <c r="Y27" s="625"/>
      <c r="Z27" s="626">
        <v>5.6</v>
      </c>
      <c r="AA27" s="626"/>
      <c r="AB27" s="626"/>
      <c r="AC27" s="626"/>
      <c r="AD27" s="627" t="s">
        <v>109</v>
      </c>
      <c r="AE27" s="627"/>
      <c r="AF27" s="627"/>
      <c r="AG27" s="627"/>
      <c r="AH27" s="627"/>
      <c r="AI27" s="627"/>
      <c r="AJ27" s="627"/>
      <c r="AK27" s="627"/>
      <c r="AL27" s="628" t="s">
        <v>109</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6215268</v>
      </c>
      <c r="BH27" s="624"/>
      <c r="BI27" s="624"/>
      <c r="BJ27" s="624"/>
      <c r="BK27" s="624"/>
      <c r="BL27" s="624"/>
      <c r="BM27" s="624"/>
      <c r="BN27" s="625"/>
      <c r="BO27" s="626">
        <v>100</v>
      </c>
      <c r="BP27" s="626"/>
      <c r="BQ27" s="626"/>
      <c r="BR27" s="626"/>
      <c r="BS27" s="632">
        <v>26672</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5507345</v>
      </c>
      <c r="CS27" s="655"/>
      <c r="CT27" s="655"/>
      <c r="CU27" s="655"/>
      <c r="CV27" s="655"/>
      <c r="CW27" s="655"/>
      <c r="CX27" s="655"/>
      <c r="CY27" s="656"/>
      <c r="CZ27" s="657">
        <v>24.8</v>
      </c>
      <c r="DA27" s="658"/>
      <c r="DB27" s="658"/>
      <c r="DC27" s="659"/>
      <c r="DD27" s="632">
        <v>1707225</v>
      </c>
      <c r="DE27" s="655"/>
      <c r="DF27" s="655"/>
      <c r="DG27" s="655"/>
      <c r="DH27" s="655"/>
      <c r="DI27" s="655"/>
      <c r="DJ27" s="655"/>
      <c r="DK27" s="656"/>
      <c r="DL27" s="632">
        <v>1707175</v>
      </c>
      <c r="DM27" s="655"/>
      <c r="DN27" s="655"/>
      <c r="DO27" s="655"/>
      <c r="DP27" s="655"/>
      <c r="DQ27" s="655"/>
      <c r="DR27" s="655"/>
      <c r="DS27" s="655"/>
      <c r="DT27" s="655"/>
      <c r="DU27" s="655"/>
      <c r="DV27" s="656"/>
      <c r="DW27" s="628">
        <v>13.1</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82771</v>
      </c>
      <c r="S28" s="624"/>
      <c r="T28" s="624"/>
      <c r="U28" s="624"/>
      <c r="V28" s="624"/>
      <c r="W28" s="624"/>
      <c r="X28" s="624"/>
      <c r="Y28" s="625"/>
      <c r="Z28" s="626">
        <v>0.4</v>
      </c>
      <c r="AA28" s="626"/>
      <c r="AB28" s="626"/>
      <c r="AC28" s="626"/>
      <c r="AD28" s="627">
        <v>18391</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2759480</v>
      </c>
      <c r="CS28" s="624"/>
      <c r="CT28" s="624"/>
      <c r="CU28" s="624"/>
      <c r="CV28" s="624"/>
      <c r="CW28" s="624"/>
      <c r="CX28" s="624"/>
      <c r="CY28" s="625"/>
      <c r="CZ28" s="657">
        <v>12.4</v>
      </c>
      <c r="DA28" s="658"/>
      <c r="DB28" s="658"/>
      <c r="DC28" s="659"/>
      <c r="DD28" s="632">
        <v>2706233</v>
      </c>
      <c r="DE28" s="624"/>
      <c r="DF28" s="624"/>
      <c r="DG28" s="624"/>
      <c r="DH28" s="624"/>
      <c r="DI28" s="624"/>
      <c r="DJ28" s="624"/>
      <c r="DK28" s="625"/>
      <c r="DL28" s="632">
        <v>2706151</v>
      </c>
      <c r="DM28" s="624"/>
      <c r="DN28" s="624"/>
      <c r="DO28" s="624"/>
      <c r="DP28" s="624"/>
      <c r="DQ28" s="624"/>
      <c r="DR28" s="624"/>
      <c r="DS28" s="624"/>
      <c r="DT28" s="624"/>
      <c r="DU28" s="624"/>
      <c r="DV28" s="625"/>
      <c r="DW28" s="628">
        <v>20.7</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8416</v>
      </c>
      <c r="S29" s="624"/>
      <c r="T29" s="624"/>
      <c r="U29" s="624"/>
      <c r="V29" s="624"/>
      <c r="W29" s="624"/>
      <c r="X29" s="624"/>
      <c r="Y29" s="625"/>
      <c r="Z29" s="626">
        <v>0</v>
      </c>
      <c r="AA29" s="626"/>
      <c r="AB29" s="626"/>
      <c r="AC29" s="626"/>
      <c r="AD29" s="627" t="s">
        <v>109</v>
      </c>
      <c r="AE29" s="627"/>
      <c r="AF29" s="627"/>
      <c r="AG29" s="627"/>
      <c r="AH29" s="627"/>
      <c r="AI29" s="627"/>
      <c r="AJ29" s="627"/>
      <c r="AK29" s="627"/>
      <c r="AL29" s="628" t="s">
        <v>109</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55</v>
      </c>
      <c r="CG29" s="638"/>
      <c r="CH29" s="638"/>
      <c r="CI29" s="638"/>
      <c r="CJ29" s="638"/>
      <c r="CK29" s="638"/>
      <c r="CL29" s="638"/>
      <c r="CM29" s="638"/>
      <c r="CN29" s="638"/>
      <c r="CO29" s="638"/>
      <c r="CP29" s="638"/>
      <c r="CQ29" s="639"/>
      <c r="CR29" s="623">
        <v>2759360</v>
      </c>
      <c r="CS29" s="655"/>
      <c r="CT29" s="655"/>
      <c r="CU29" s="655"/>
      <c r="CV29" s="655"/>
      <c r="CW29" s="655"/>
      <c r="CX29" s="655"/>
      <c r="CY29" s="656"/>
      <c r="CZ29" s="657">
        <v>12.4</v>
      </c>
      <c r="DA29" s="658"/>
      <c r="DB29" s="658"/>
      <c r="DC29" s="659"/>
      <c r="DD29" s="632">
        <v>2706113</v>
      </c>
      <c r="DE29" s="655"/>
      <c r="DF29" s="655"/>
      <c r="DG29" s="655"/>
      <c r="DH29" s="655"/>
      <c r="DI29" s="655"/>
      <c r="DJ29" s="655"/>
      <c r="DK29" s="656"/>
      <c r="DL29" s="632">
        <v>2706031</v>
      </c>
      <c r="DM29" s="655"/>
      <c r="DN29" s="655"/>
      <c r="DO29" s="655"/>
      <c r="DP29" s="655"/>
      <c r="DQ29" s="655"/>
      <c r="DR29" s="655"/>
      <c r="DS29" s="655"/>
      <c r="DT29" s="655"/>
      <c r="DU29" s="655"/>
      <c r="DV29" s="656"/>
      <c r="DW29" s="628">
        <v>20.7</v>
      </c>
      <c r="DX29" s="653"/>
      <c r="DY29" s="653"/>
      <c r="DZ29" s="653"/>
      <c r="EA29" s="653"/>
      <c r="EB29" s="653"/>
      <c r="EC29" s="654"/>
    </row>
    <row r="30" spans="2:133" ht="11.25" customHeight="1">
      <c r="B30" s="620" t="s">
        <v>285</v>
      </c>
      <c r="C30" s="621"/>
      <c r="D30" s="621"/>
      <c r="E30" s="621"/>
      <c r="F30" s="621"/>
      <c r="G30" s="621"/>
      <c r="H30" s="621"/>
      <c r="I30" s="621"/>
      <c r="J30" s="621"/>
      <c r="K30" s="621"/>
      <c r="L30" s="621"/>
      <c r="M30" s="621"/>
      <c r="N30" s="621"/>
      <c r="O30" s="621"/>
      <c r="P30" s="621"/>
      <c r="Q30" s="622"/>
      <c r="R30" s="623">
        <v>467691</v>
      </c>
      <c r="S30" s="624"/>
      <c r="T30" s="624"/>
      <c r="U30" s="624"/>
      <c r="V30" s="624"/>
      <c r="W30" s="624"/>
      <c r="X30" s="624"/>
      <c r="Y30" s="625"/>
      <c r="Z30" s="626">
        <v>2</v>
      </c>
      <c r="AA30" s="626"/>
      <c r="AB30" s="626"/>
      <c r="AC30" s="626"/>
      <c r="AD30" s="627" t="s">
        <v>109</v>
      </c>
      <c r="AE30" s="627"/>
      <c r="AF30" s="627"/>
      <c r="AG30" s="627"/>
      <c r="AH30" s="627"/>
      <c r="AI30" s="627"/>
      <c r="AJ30" s="627"/>
      <c r="AK30" s="627"/>
      <c r="AL30" s="628" t="s">
        <v>109</v>
      </c>
      <c r="AM30" s="629"/>
      <c r="AN30" s="629"/>
      <c r="AO30" s="630"/>
      <c r="AP30" s="669" t="s">
        <v>286</v>
      </c>
      <c r="AQ30" s="670"/>
      <c r="AR30" s="670"/>
      <c r="AS30" s="670"/>
      <c r="AT30" s="675" t="s">
        <v>287</v>
      </c>
      <c r="AU30" s="182"/>
      <c r="AV30" s="182"/>
      <c r="AW30" s="182"/>
      <c r="AX30" s="609" t="s">
        <v>166</v>
      </c>
      <c r="AY30" s="610"/>
      <c r="AZ30" s="610"/>
      <c r="BA30" s="610"/>
      <c r="BB30" s="610"/>
      <c r="BC30" s="610"/>
      <c r="BD30" s="610"/>
      <c r="BE30" s="610"/>
      <c r="BF30" s="611"/>
      <c r="BG30" s="681">
        <v>99.6</v>
      </c>
      <c r="BH30" s="682"/>
      <c r="BI30" s="682"/>
      <c r="BJ30" s="682"/>
      <c r="BK30" s="682"/>
      <c r="BL30" s="682"/>
      <c r="BM30" s="618">
        <v>98.3</v>
      </c>
      <c r="BN30" s="682"/>
      <c r="BO30" s="682"/>
      <c r="BP30" s="682"/>
      <c r="BQ30" s="683"/>
      <c r="BR30" s="681">
        <v>99.4</v>
      </c>
      <c r="BS30" s="682"/>
      <c r="BT30" s="682"/>
      <c r="BU30" s="682"/>
      <c r="BV30" s="682"/>
      <c r="BW30" s="682"/>
      <c r="BX30" s="618">
        <v>97.5</v>
      </c>
      <c r="BY30" s="682"/>
      <c r="BZ30" s="682"/>
      <c r="CA30" s="682"/>
      <c r="CB30" s="683"/>
      <c r="CD30" s="686"/>
      <c r="CE30" s="687"/>
      <c r="CF30" s="637" t="s">
        <v>288</v>
      </c>
      <c r="CG30" s="638"/>
      <c r="CH30" s="638"/>
      <c r="CI30" s="638"/>
      <c r="CJ30" s="638"/>
      <c r="CK30" s="638"/>
      <c r="CL30" s="638"/>
      <c r="CM30" s="638"/>
      <c r="CN30" s="638"/>
      <c r="CO30" s="638"/>
      <c r="CP30" s="638"/>
      <c r="CQ30" s="639"/>
      <c r="CR30" s="623">
        <v>2494705</v>
      </c>
      <c r="CS30" s="624"/>
      <c r="CT30" s="624"/>
      <c r="CU30" s="624"/>
      <c r="CV30" s="624"/>
      <c r="CW30" s="624"/>
      <c r="CX30" s="624"/>
      <c r="CY30" s="625"/>
      <c r="CZ30" s="657">
        <v>11.2</v>
      </c>
      <c r="DA30" s="658"/>
      <c r="DB30" s="658"/>
      <c r="DC30" s="659"/>
      <c r="DD30" s="632">
        <v>2446347</v>
      </c>
      <c r="DE30" s="624"/>
      <c r="DF30" s="624"/>
      <c r="DG30" s="624"/>
      <c r="DH30" s="624"/>
      <c r="DI30" s="624"/>
      <c r="DJ30" s="624"/>
      <c r="DK30" s="625"/>
      <c r="DL30" s="632">
        <v>2446265</v>
      </c>
      <c r="DM30" s="624"/>
      <c r="DN30" s="624"/>
      <c r="DO30" s="624"/>
      <c r="DP30" s="624"/>
      <c r="DQ30" s="624"/>
      <c r="DR30" s="624"/>
      <c r="DS30" s="624"/>
      <c r="DT30" s="624"/>
      <c r="DU30" s="624"/>
      <c r="DV30" s="625"/>
      <c r="DW30" s="628">
        <v>18.7</v>
      </c>
      <c r="DX30" s="653"/>
      <c r="DY30" s="653"/>
      <c r="DZ30" s="653"/>
      <c r="EA30" s="653"/>
      <c r="EB30" s="653"/>
      <c r="EC30" s="654"/>
    </row>
    <row r="31" spans="2:133" ht="11.25" customHeight="1">
      <c r="B31" s="620" t="s">
        <v>289</v>
      </c>
      <c r="C31" s="621"/>
      <c r="D31" s="621"/>
      <c r="E31" s="621"/>
      <c r="F31" s="621"/>
      <c r="G31" s="621"/>
      <c r="H31" s="621"/>
      <c r="I31" s="621"/>
      <c r="J31" s="621"/>
      <c r="K31" s="621"/>
      <c r="L31" s="621"/>
      <c r="M31" s="621"/>
      <c r="N31" s="621"/>
      <c r="O31" s="621"/>
      <c r="P31" s="621"/>
      <c r="Q31" s="622"/>
      <c r="R31" s="623">
        <v>495396</v>
      </c>
      <c r="S31" s="624"/>
      <c r="T31" s="624"/>
      <c r="U31" s="624"/>
      <c r="V31" s="624"/>
      <c r="W31" s="624"/>
      <c r="X31" s="624"/>
      <c r="Y31" s="625"/>
      <c r="Z31" s="626">
        <v>2.1</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99.6</v>
      </c>
      <c r="BH31" s="655"/>
      <c r="BI31" s="655"/>
      <c r="BJ31" s="655"/>
      <c r="BK31" s="655"/>
      <c r="BL31" s="655"/>
      <c r="BM31" s="629">
        <v>98.6</v>
      </c>
      <c r="BN31" s="679"/>
      <c r="BO31" s="679"/>
      <c r="BP31" s="679"/>
      <c r="BQ31" s="680"/>
      <c r="BR31" s="678">
        <v>99.4</v>
      </c>
      <c r="BS31" s="655"/>
      <c r="BT31" s="655"/>
      <c r="BU31" s="655"/>
      <c r="BV31" s="655"/>
      <c r="BW31" s="655"/>
      <c r="BX31" s="629">
        <v>98</v>
      </c>
      <c r="BY31" s="679"/>
      <c r="BZ31" s="679"/>
      <c r="CA31" s="679"/>
      <c r="CB31" s="680"/>
      <c r="CD31" s="686"/>
      <c r="CE31" s="687"/>
      <c r="CF31" s="637" t="s">
        <v>292</v>
      </c>
      <c r="CG31" s="638"/>
      <c r="CH31" s="638"/>
      <c r="CI31" s="638"/>
      <c r="CJ31" s="638"/>
      <c r="CK31" s="638"/>
      <c r="CL31" s="638"/>
      <c r="CM31" s="638"/>
      <c r="CN31" s="638"/>
      <c r="CO31" s="638"/>
      <c r="CP31" s="638"/>
      <c r="CQ31" s="639"/>
      <c r="CR31" s="623">
        <v>264655</v>
      </c>
      <c r="CS31" s="655"/>
      <c r="CT31" s="655"/>
      <c r="CU31" s="655"/>
      <c r="CV31" s="655"/>
      <c r="CW31" s="655"/>
      <c r="CX31" s="655"/>
      <c r="CY31" s="656"/>
      <c r="CZ31" s="657">
        <v>1.2</v>
      </c>
      <c r="DA31" s="658"/>
      <c r="DB31" s="658"/>
      <c r="DC31" s="659"/>
      <c r="DD31" s="632">
        <v>259766</v>
      </c>
      <c r="DE31" s="655"/>
      <c r="DF31" s="655"/>
      <c r="DG31" s="655"/>
      <c r="DH31" s="655"/>
      <c r="DI31" s="655"/>
      <c r="DJ31" s="655"/>
      <c r="DK31" s="656"/>
      <c r="DL31" s="632">
        <v>259766</v>
      </c>
      <c r="DM31" s="655"/>
      <c r="DN31" s="655"/>
      <c r="DO31" s="655"/>
      <c r="DP31" s="655"/>
      <c r="DQ31" s="655"/>
      <c r="DR31" s="655"/>
      <c r="DS31" s="655"/>
      <c r="DT31" s="655"/>
      <c r="DU31" s="655"/>
      <c r="DV31" s="656"/>
      <c r="DW31" s="628">
        <v>2</v>
      </c>
      <c r="DX31" s="653"/>
      <c r="DY31" s="653"/>
      <c r="DZ31" s="653"/>
      <c r="EA31" s="653"/>
      <c r="EB31" s="653"/>
      <c r="EC31" s="654"/>
    </row>
    <row r="32" spans="2:133" ht="11.25" customHeight="1">
      <c r="B32" s="620" t="s">
        <v>293</v>
      </c>
      <c r="C32" s="621"/>
      <c r="D32" s="621"/>
      <c r="E32" s="621"/>
      <c r="F32" s="621"/>
      <c r="G32" s="621"/>
      <c r="H32" s="621"/>
      <c r="I32" s="621"/>
      <c r="J32" s="621"/>
      <c r="K32" s="621"/>
      <c r="L32" s="621"/>
      <c r="M32" s="621"/>
      <c r="N32" s="621"/>
      <c r="O32" s="621"/>
      <c r="P32" s="621"/>
      <c r="Q32" s="622"/>
      <c r="R32" s="623">
        <v>337791</v>
      </c>
      <c r="S32" s="624"/>
      <c r="T32" s="624"/>
      <c r="U32" s="624"/>
      <c r="V32" s="624"/>
      <c r="W32" s="624"/>
      <c r="X32" s="624"/>
      <c r="Y32" s="625"/>
      <c r="Z32" s="626">
        <v>1.5</v>
      </c>
      <c r="AA32" s="626"/>
      <c r="AB32" s="626"/>
      <c r="AC32" s="626"/>
      <c r="AD32" s="627">
        <v>6496</v>
      </c>
      <c r="AE32" s="627"/>
      <c r="AF32" s="627"/>
      <c r="AG32" s="627"/>
      <c r="AH32" s="627"/>
      <c r="AI32" s="627"/>
      <c r="AJ32" s="627"/>
      <c r="AK32" s="627"/>
      <c r="AL32" s="628">
        <v>0.1</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99.6</v>
      </c>
      <c r="BH32" s="691"/>
      <c r="BI32" s="691"/>
      <c r="BJ32" s="691"/>
      <c r="BK32" s="691"/>
      <c r="BL32" s="691"/>
      <c r="BM32" s="692">
        <v>97.9</v>
      </c>
      <c r="BN32" s="691"/>
      <c r="BO32" s="691"/>
      <c r="BP32" s="691"/>
      <c r="BQ32" s="693"/>
      <c r="BR32" s="690">
        <v>99.3</v>
      </c>
      <c r="BS32" s="691"/>
      <c r="BT32" s="691"/>
      <c r="BU32" s="691"/>
      <c r="BV32" s="691"/>
      <c r="BW32" s="691"/>
      <c r="BX32" s="692">
        <v>96.9</v>
      </c>
      <c r="BY32" s="691"/>
      <c r="BZ32" s="691"/>
      <c r="CA32" s="691"/>
      <c r="CB32" s="693"/>
      <c r="CD32" s="688"/>
      <c r="CE32" s="689"/>
      <c r="CF32" s="637" t="s">
        <v>295</v>
      </c>
      <c r="CG32" s="638"/>
      <c r="CH32" s="638"/>
      <c r="CI32" s="638"/>
      <c r="CJ32" s="638"/>
      <c r="CK32" s="638"/>
      <c r="CL32" s="638"/>
      <c r="CM32" s="638"/>
      <c r="CN32" s="638"/>
      <c r="CO32" s="638"/>
      <c r="CP32" s="638"/>
      <c r="CQ32" s="639"/>
      <c r="CR32" s="623">
        <v>120</v>
      </c>
      <c r="CS32" s="624"/>
      <c r="CT32" s="624"/>
      <c r="CU32" s="624"/>
      <c r="CV32" s="624"/>
      <c r="CW32" s="624"/>
      <c r="CX32" s="624"/>
      <c r="CY32" s="625"/>
      <c r="CZ32" s="657">
        <v>0</v>
      </c>
      <c r="DA32" s="658"/>
      <c r="DB32" s="658"/>
      <c r="DC32" s="659"/>
      <c r="DD32" s="632">
        <v>120</v>
      </c>
      <c r="DE32" s="624"/>
      <c r="DF32" s="624"/>
      <c r="DG32" s="624"/>
      <c r="DH32" s="624"/>
      <c r="DI32" s="624"/>
      <c r="DJ32" s="624"/>
      <c r="DK32" s="625"/>
      <c r="DL32" s="632">
        <v>120</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296</v>
      </c>
      <c r="C33" s="621"/>
      <c r="D33" s="621"/>
      <c r="E33" s="621"/>
      <c r="F33" s="621"/>
      <c r="G33" s="621"/>
      <c r="H33" s="621"/>
      <c r="I33" s="621"/>
      <c r="J33" s="621"/>
      <c r="K33" s="621"/>
      <c r="L33" s="621"/>
      <c r="M33" s="621"/>
      <c r="N33" s="621"/>
      <c r="O33" s="621"/>
      <c r="P33" s="621"/>
      <c r="Q33" s="622"/>
      <c r="R33" s="623">
        <v>2055900</v>
      </c>
      <c r="S33" s="624"/>
      <c r="T33" s="624"/>
      <c r="U33" s="624"/>
      <c r="V33" s="624"/>
      <c r="W33" s="624"/>
      <c r="X33" s="624"/>
      <c r="Y33" s="625"/>
      <c r="Z33" s="626">
        <v>8.9</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8384825</v>
      </c>
      <c r="CS33" s="655"/>
      <c r="CT33" s="655"/>
      <c r="CU33" s="655"/>
      <c r="CV33" s="655"/>
      <c r="CW33" s="655"/>
      <c r="CX33" s="655"/>
      <c r="CY33" s="656"/>
      <c r="CZ33" s="657">
        <v>37.700000000000003</v>
      </c>
      <c r="DA33" s="658"/>
      <c r="DB33" s="658"/>
      <c r="DC33" s="659"/>
      <c r="DD33" s="632">
        <v>6638015</v>
      </c>
      <c r="DE33" s="655"/>
      <c r="DF33" s="655"/>
      <c r="DG33" s="655"/>
      <c r="DH33" s="655"/>
      <c r="DI33" s="655"/>
      <c r="DJ33" s="655"/>
      <c r="DK33" s="656"/>
      <c r="DL33" s="632">
        <v>5273886</v>
      </c>
      <c r="DM33" s="655"/>
      <c r="DN33" s="655"/>
      <c r="DO33" s="655"/>
      <c r="DP33" s="655"/>
      <c r="DQ33" s="655"/>
      <c r="DR33" s="655"/>
      <c r="DS33" s="655"/>
      <c r="DT33" s="655"/>
      <c r="DU33" s="655"/>
      <c r="DV33" s="656"/>
      <c r="DW33" s="628">
        <v>40.4</v>
      </c>
      <c r="DX33" s="653"/>
      <c r="DY33" s="653"/>
      <c r="DZ33" s="653"/>
      <c r="EA33" s="653"/>
      <c r="EB33" s="653"/>
      <c r="EC33" s="654"/>
    </row>
    <row r="34" spans="2:133" ht="11.25" customHeight="1">
      <c r="B34" s="620" t="s">
        <v>298</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3838785</v>
      </c>
      <c r="CS34" s="624"/>
      <c r="CT34" s="624"/>
      <c r="CU34" s="624"/>
      <c r="CV34" s="624"/>
      <c r="CW34" s="624"/>
      <c r="CX34" s="624"/>
      <c r="CY34" s="625"/>
      <c r="CZ34" s="657">
        <v>17.3</v>
      </c>
      <c r="DA34" s="658"/>
      <c r="DB34" s="658"/>
      <c r="DC34" s="659"/>
      <c r="DD34" s="632">
        <v>2900898</v>
      </c>
      <c r="DE34" s="624"/>
      <c r="DF34" s="624"/>
      <c r="DG34" s="624"/>
      <c r="DH34" s="624"/>
      <c r="DI34" s="624"/>
      <c r="DJ34" s="624"/>
      <c r="DK34" s="625"/>
      <c r="DL34" s="632">
        <v>2379694</v>
      </c>
      <c r="DM34" s="624"/>
      <c r="DN34" s="624"/>
      <c r="DO34" s="624"/>
      <c r="DP34" s="624"/>
      <c r="DQ34" s="624"/>
      <c r="DR34" s="624"/>
      <c r="DS34" s="624"/>
      <c r="DT34" s="624"/>
      <c r="DU34" s="624"/>
      <c r="DV34" s="625"/>
      <c r="DW34" s="628">
        <v>18.2</v>
      </c>
      <c r="DX34" s="653"/>
      <c r="DY34" s="653"/>
      <c r="DZ34" s="653"/>
      <c r="EA34" s="653"/>
      <c r="EB34" s="653"/>
      <c r="EC34" s="654"/>
    </row>
    <row r="35" spans="2:133" ht="11.25" customHeight="1">
      <c r="B35" s="620" t="s">
        <v>302</v>
      </c>
      <c r="C35" s="621"/>
      <c r="D35" s="621"/>
      <c r="E35" s="621"/>
      <c r="F35" s="621"/>
      <c r="G35" s="621"/>
      <c r="H35" s="621"/>
      <c r="I35" s="621"/>
      <c r="J35" s="621"/>
      <c r="K35" s="621"/>
      <c r="L35" s="621"/>
      <c r="M35" s="621"/>
      <c r="N35" s="621"/>
      <c r="O35" s="621"/>
      <c r="P35" s="621"/>
      <c r="Q35" s="622"/>
      <c r="R35" s="623">
        <v>908100</v>
      </c>
      <c r="S35" s="624"/>
      <c r="T35" s="624"/>
      <c r="U35" s="624"/>
      <c r="V35" s="624"/>
      <c r="W35" s="624"/>
      <c r="X35" s="624"/>
      <c r="Y35" s="625"/>
      <c r="Z35" s="626">
        <v>3.9</v>
      </c>
      <c r="AA35" s="626"/>
      <c r="AB35" s="626"/>
      <c r="AC35" s="626"/>
      <c r="AD35" s="627" t="s">
        <v>109</v>
      </c>
      <c r="AE35" s="627"/>
      <c r="AF35" s="627"/>
      <c r="AG35" s="627"/>
      <c r="AH35" s="627"/>
      <c r="AI35" s="627"/>
      <c r="AJ35" s="627"/>
      <c r="AK35" s="627"/>
      <c r="AL35" s="628" t="s">
        <v>109</v>
      </c>
      <c r="AM35" s="629"/>
      <c r="AN35" s="629"/>
      <c r="AO35" s="630"/>
      <c r="AP35" s="186"/>
      <c r="AQ35" s="634" t="s">
        <v>303</v>
      </c>
      <c r="AR35" s="635"/>
      <c r="AS35" s="635"/>
      <c r="AT35" s="635"/>
      <c r="AU35" s="635"/>
      <c r="AV35" s="635"/>
      <c r="AW35" s="635"/>
      <c r="AX35" s="635"/>
      <c r="AY35" s="636"/>
      <c r="AZ35" s="612">
        <v>2609933</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5631</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119153</v>
      </c>
      <c r="CS35" s="655"/>
      <c r="CT35" s="655"/>
      <c r="CU35" s="655"/>
      <c r="CV35" s="655"/>
      <c r="CW35" s="655"/>
      <c r="CX35" s="655"/>
      <c r="CY35" s="656"/>
      <c r="CZ35" s="657">
        <v>0.5</v>
      </c>
      <c r="DA35" s="658"/>
      <c r="DB35" s="658"/>
      <c r="DC35" s="659"/>
      <c r="DD35" s="632">
        <v>59731</v>
      </c>
      <c r="DE35" s="655"/>
      <c r="DF35" s="655"/>
      <c r="DG35" s="655"/>
      <c r="DH35" s="655"/>
      <c r="DI35" s="655"/>
      <c r="DJ35" s="655"/>
      <c r="DK35" s="656"/>
      <c r="DL35" s="632">
        <v>59645</v>
      </c>
      <c r="DM35" s="655"/>
      <c r="DN35" s="655"/>
      <c r="DO35" s="655"/>
      <c r="DP35" s="655"/>
      <c r="DQ35" s="655"/>
      <c r="DR35" s="655"/>
      <c r="DS35" s="655"/>
      <c r="DT35" s="655"/>
      <c r="DU35" s="655"/>
      <c r="DV35" s="656"/>
      <c r="DW35" s="628">
        <v>0.5</v>
      </c>
      <c r="DX35" s="653"/>
      <c r="DY35" s="653"/>
      <c r="DZ35" s="653"/>
      <c r="EA35" s="653"/>
      <c r="EB35" s="653"/>
      <c r="EC35" s="654"/>
    </row>
    <row r="36" spans="2:133" ht="11.25" customHeight="1">
      <c r="B36" s="666" t="s">
        <v>306</v>
      </c>
      <c r="C36" s="667"/>
      <c r="D36" s="667"/>
      <c r="E36" s="667"/>
      <c r="F36" s="667"/>
      <c r="G36" s="667"/>
      <c r="H36" s="667"/>
      <c r="I36" s="667"/>
      <c r="J36" s="667"/>
      <c r="K36" s="667"/>
      <c r="L36" s="667"/>
      <c r="M36" s="667"/>
      <c r="N36" s="667"/>
      <c r="O36" s="667"/>
      <c r="P36" s="667"/>
      <c r="Q36" s="668"/>
      <c r="R36" s="695">
        <v>23094054</v>
      </c>
      <c r="S36" s="696"/>
      <c r="T36" s="696"/>
      <c r="U36" s="696"/>
      <c r="V36" s="696"/>
      <c r="W36" s="696"/>
      <c r="X36" s="696"/>
      <c r="Y36" s="697"/>
      <c r="Z36" s="698">
        <v>100</v>
      </c>
      <c r="AA36" s="698"/>
      <c r="AB36" s="698"/>
      <c r="AC36" s="698"/>
      <c r="AD36" s="699">
        <v>12154295</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570369</v>
      </c>
      <c r="BA36" s="624"/>
      <c r="BB36" s="624"/>
      <c r="BC36" s="624"/>
      <c r="BD36" s="655"/>
      <c r="BE36" s="655"/>
      <c r="BF36" s="680"/>
      <c r="BG36" s="637" t="s">
        <v>308</v>
      </c>
      <c r="BH36" s="638"/>
      <c r="BI36" s="638"/>
      <c r="BJ36" s="638"/>
      <c r="BK36" s="638"/>
      <c r="BL36" s="638"/>
      <c r="BM36" s="638"/>
      <c r="BN36" s="638"/>
      <c r="BO36" s="638"/>
      <c r="BP36" s="638"/>
      <c r="BQ36" s="638"/>
      <c r="BR36" s="638"/>
      <c r="BS36" s="638"/>
      <c r="BT36" s="638"/>
      <c r="BU36" s="639"/>
      <c r="BV36" s="623">
        <v>-108016</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1453427</v>
      </c>
      <c r="CS36" s="624"/>
      <c r="CT36" s="624"/>
      <c r="CU36" s="624"/>
      <c r="CV36" s="624"/>
      <c r="CW36" s="624"/>
      <c r="CX36" s="624"/>
      <c r="CY36" s="625"/>
      <c r="CZ36" s="657">
        <v>6.5</v>
      </c>
      <c r="DA36" s="658"/>
      <c r="DB36" s="658"/>
      <c r="DC36" s="659"/>
      <c r="DD36" s="632">
        <v>1244155</v>
      </c>
      <c r="DE36" s="624"/>
      <c r="DF36" s="624"/>
      <c r="DG36" s="624"/>
      <c r="DH36" s="624"/>
      <c r="DI36" s="624"/>
      <c r="DJ36" s="624"/>
      <c r="DK36" s="625"/>
      <c r="DL36" s="632">
        <v>919986</v>
      </c>
      <c r="DM36" s="624"/>
      <c r="DN36" s="624"/>
      <c r="DO36" s="624"/>
      <c r="DP36" s="624"/>
      <c r="DQ36" s="624"/>
      <c r="DR36" s="624"/>
      <c r="DS36" s="624"/>
      <c r="DT36" s="624"/>
      <c r="DU36" s="624"/>
      <c r="DV36" s="625"/>
      <c r="DW36" s="628">
        <v>7</v>
      </c>
      <c r="DX36" s="653"/>
      <c r="DY36" s="653"/>
      <c r="DZ36" s="653"/>
      <c r="EA36" s="653"/>
      <c r="EB36" s="653"/>
      <c r="EC36" s="654"/>
    </row>
    <row r="37" spans="2:133" ht="11.25" customHeight="1">
      <c r="AQ37" s="702" t="s">
        <v>310</v>
      </c>
      <c r="AR37" s="703"/>
      <c r="AS37" s="703"/>
      <c r="AT37" s="703"/>
      <c r="AU37" s="703"/>
      <c r="AV37" s="703"/>
      <c r="AW37" s="703"/>
      <c r="AX37" s="703"/>
      <c r="AY37" s="704"/>
      <c r="AZ37" s="623">
        <v>5467</v>
      </c>
      <c r="BA37" s="624"/>
      <c r="BB37" s="624"/>
      <c r="BC37" s="624"/>
      <c r="BD37" s="655"/>
      <c r="BE37" s="655"/>
      <c r="BF37" s="680"/>
      <c r="BG37" s="637" t="s">
        <v>311</v>
      </c>
      <c r="BH37" s="638"/>
      <c r="BI37" s="638"/>
      <c r="BJ37" s="638"/>
      <c r="BK37" s="638"/>
      <c r="BL37" s="638"/>
      <c r="BM37" s="638"/>
      <c r="BN37" s="638"/>
      <c r="BO37" s="638"/>
      <c r="BP37" s="638"/>
      <c r="BQ37" s="638"/>
      <c r="BR37" s="638"/>
      <c r="BS37" s="638"/>
      <c r="BT37" s="638"/>
      <c r="BU37" s="639"/>
      <c r="BV37" s="623">
        <v>9057</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709037</v>
      </c>
      <c r="CS37" s="655"/>
      <c r="CT37" s="655"/>
      <c r="CU37" s="655"/>
      <c r="CV37" s="655"/>
      <c r="CW37" s="655"/>
      <c r="CX37" s="655"/>
      <c r="CY37" s="656"/>
      <c r="CZ37" s="657">
        <v>3.2</v>
      </c>
      <c r="DA37" s="658"/>
      <c r="DB37" s="658"/>
      <c r="DC37" s="659"/>
      <c r="DD37" s="632">
        <v>709037</v>
      </c>
      <c r="DE37" s="655"/>
      <c r="DF37" s="655"/>
      <c r="DG37" s="655"/>
      <c r="DH37" s="655"/>
      <c r="DI37" s="655"/>
      <c r="DJ37" s="655"/>
      <c r="DK37" s="656"/>
      <c r="DL37" s="632">
        <v>683114</v>
      </c>
      <c r="DM37" s="655"/>
      <c r="DN37" s="655"/>
      <c r="DO37" s="655"/>
      <c r="DP37" s="655"/>
      <c r="DQ37" s="655"/>
      <c r="DR37" s="655"/>
      <c r="DS37" s="655"/>
      <c r="DT37" s="655"/>
      <c r="DU37" s="655"/>
      <c r="DV37" s="656"/>
      <c r="DW37" s="628">
        <v>5.2</v>
      </c>
      <c r="DX37" s="653"/>
      <c r="DY37" s="653"/>
      <c r="DZ37" s="653"/>
      <c r="EA37" s="653"/>
      <c r="EB37" s="653"/>
      <c r="EC37" s="654"/>
    </row>
    <row r="38" spans="2:133" ht="11.25" customHeight="1">
      <c r="AQ38" s="702" t="s">
        <v>313</v>
      </c>
      <c r="AR38" s="703"/>
      <c r="AS38" s="703"/>
      <c r="AT38" s="703"/>
      <c r="AU38" s="703"/>
      <c r="AV38" s="703"/>
      <c r="AW38" s="703"/>
      <c r="AX38" s="703"/>
      <c r="AY38" s="704"/>
      <c r="AZ38" s="623">
        <v>1205</v>
      </c>
      <c r="BA38" s="624"/>
      <c r="BB38" s="624"/>
      <c r="BC38" s="624"/>
      <c r="BD38" s="655"/>
      <c r="BE38" s="655"/>
      <c r="BF38" s="680"/>
      <c r="BG38" s="637" t="s">
        <v>314</v>
      </c>
      <c r="BH38" s="638"/>
      <c r="BI38" s="638"/>
      <c r="BJ38" s="638"/>
      <c r="BK38" s="638"/>
      <c r="BL38" s="638"/>
      <c r="BM38" s="638"/>
      <c r="BN38" s="638"/>
      <c r="BO38" s="638"/>
      <c r="BP38" s="638"/>
      <c r="BQ38" s="638"/>
      <c r="BR38" s="638"/>
      <c r="BS38" s="638"/>
      <c r="BT38" s="638"/>
      <c r="BU38" s="639"/>
      <c r="BV38" s="623">
        <v>16248</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2608728</v>
      </c>
      <c r="CS38" s="624"/>
      <c r="CT38" s="624"/>
      <c r="CU38" s="624"/>
      <c r="CV38" s="624"/>
      <c r="CW38" s="624"/>
      <c r="CX38" s="624"/>
      <c r="CY38" s="625"/>
      <c r="CZ38" s="657">
        <v>11.7</v>
      </c>
      <c r="DA38" s="658"/>
      <c r="DB38" s="658"/>
      <c r="DC38" s="659"/>
      <c r="DD38" s="632">
        <v>2172799</v>
      </c>
      <c r="DE38" s="624"/>
      <c r="DF38" s="624"/>
      <c r="DG38" s="624"/>
      <c r="DH38" s="624"/>
      <c r="DI38" s="624"/>
      <c r="DJ38" s="624"/>
      <c r="DK38" s="625"/>
      <c r="DL38" s="632">
        <v>1914130</v>
      </c>
      <c r="DM38" s="624"/>
      <c r="DN38" s="624"/>
      <c r="DO38" s="624"/>
      <c r="DP38" s="624"/>
      <c r="DQ38" s="624"/>
      <c r="DR38" s="624"/>
      <c r="DS38" s="624"/>
      <c r="DT38" s="624"/>
      <c r="DU38" s="624"/>
      <c r="DV38" s="625"/>
      <c r="DW38" s="628">
        <v>14.7</v>
      </c>
      <c r="DX38" s="653"/>
      <c r="DY38" s="653"/>
      <c r="DZ38" s="653"/>
      <c r="EA38" s="653"/>
      <c r="EB38" s="653"/>
      <c r="EC38" s="654"/>
    </row>
    <row r="39" spans="2:133" ht="11.25" customHeight="1">
      <c r="AQ39" s="702" t="s">
        <v>316</v>
      </c>
      <c r="AR39" s="703"/>
      <c r="AS39" s="703"/>
      <c r="AT39" s="703"/>
      <c r="AU39" s="703"/>
      <c r="AV39" s="703"/>
      <c r="AW39" s="703"/>
      <c r="AX39" s="703"/>
      <c r="AY39" s="704"/>
      <c r="AZ39" s="623">
        <v>871</v>
      </c>
      <c r="BA39" s="624"/>
      <c r="BB39" s="624"/>
      <c r="BC39" s="624"/>
      <c r="BD39" s="655"/>
      <c r="BE39" s="655"/>
      <c r="BF39" s="680"/>
      <c r="BG39" s="708" t="s">
        <v>317</v>
      </c>
      <c r="BH39" s="709"/>
      <c r="BI39" s="709"/>
      <c r="BJ39" s="709"/>
      <c r="BK39" s="709"/>
      <c r="BL39" s="187"/>
      <c r="BM39" s="638" t="s">
        <v>318</v>
      </c>
      <c r="BN39" s="638"/>
      <c r="BO39" s="638"/>
      <c r="BP39" s="638"/>
      <c r="BQ39" s="638"/>
      <c r="BR39" s="638"/>
      <c r="BS39" s="638"/>
      <c r="BT39" s="638"/>
      <c r="BU39" s="639"/>
      <c r="BV39" s="623">
        <v>84</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267792</v>
      </c>
      <c r="CS39" s="655"/>
      <c r="CT39" s="655"/>
      <c r="CU39" s="655"/>
      <c r="CV39" s="655"/>
      <c r="CW39" s="655"/>
      <c r="CX39" s="655"/>
      <c r="CY39" s="656"/>
      <c r="CZ39" s="657">
        <v>1.2</v>
      </c>
      <c r="DA39" s="658"/>
      <c r="DB39" s="658"/>
      <c r="DC39" s="659"/>
      <c r="DD39" s="632">
        <v>260001</v>
      </c>
      <c r="DE39" s="655"/>
      <c r="DF39" s="655"/>
      <c r="DG39" s="655"/>
      <c r="DH39" s="655"/>
      <c r="DI39" s="655"/>
      <c r="DJ39" s="655"/>
      <c r="DK39" s="656"/>
      <c r="DL39" s="632" t="s">
        <v>320</v>
      </c>
      <c r="DM39" s="655"/>
      <c r="DN39" s="655"/>
      <c r="DO39" s="655"/>
      <c r="DP39" s="655"/>
      <c r="DQ39" s="655"/>
      <c r="DR39" s="655"/>
      <c r="DS39" s="655"/>
      <c r="DT39" s="655"/>
      <c r="DU39" s="655"/>
      <c r="DV39" s="656"/>
      <c r="DW39" s="628" t="s">
        <v>320</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589173</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117</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96940</v>
      </c>
      <c r="CS40" s="624"/>
      <c r="CT40" s="624"/>
      <c r="CU40" s="624"/>
      <c r="CV40" s="624"/>
      <c r="CW40" s="624"/>
      <c r="CX40" s="624"/>
      <c r="CY40" s="625"/>
      <c r="CZ40" s="657">
        <v>0.4</v>
      </c>
      <c r="DA40" s="658"/>
      <c r="DB40" s="658"/>
      <c r="DC40" s="659"/>
      <c r="DD40" s="632">
        <v>431</v>
      </c>
      <c r="DE40" s="624"/>
      <c r="DF40" s="624"/>
      <c r="DG40" s="624"/>
      <c r="DH40" s="624"/>
      <c r="DI40" s="624"/>
      <c r="DJ40" s="624"/>
      <c r="DK40" s="625"/>
      <c r="DL40" s="632">
        <v>431</v>
      </c>
      <c r="DM40" s="624"/>
      <c r="DN40" s="624"/>
      <c r="DO40" s="624"/>
      <c r="DP40" s="624"/>
      <c r="DQ40" s="624"/>
      <c r="DR40" s="624"/>
      <c r="DS40" s="624"/>
      <c r="DT40" s="624"/>
      <c r="DU40" s="624"/>
      <c r="DV40" s="625"/>
      <c r="DW40" s="628">
        <v>0</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1442848</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285</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327</v>
      </c>
      <c r="CS41" s="655"/>
      <c r="CT41" s="655"/>
      <c r="CU41" s="655"/>
      <c r="CV41" s="655"/>
      <c r="CW41" s="655"/>
      <c r="CX41" s="655"/>
      <c r="CY41" s="656"/>
      <c r="CZ41" s="657" t="s">
        <v>327</v>
      </c>
      <c r="DA41" s="658"/>
      <c r="DB41" s="658"/>
      <c r="DC41" s="659"/>
      <c r="DD41" s="632" t="s">
        <v>327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1703435</v>
      </c>
      <c r="CS42" s="624"/>
      <c r="CT42" s="624"/>
      <c r="CU42" s="624"/>
      <c r="CV42" s="624"/>
      <c r="CW42" s="624"/>
      <c r="CX42" s="624"/>
      <c r="CY42" s="625"/>
      <c r="CZ42" s="657">
        <v>7.7</v>
      </c>
      <c r="DA42" s="706"/>
      <c r="DB42" s="706"/>
      <c r="DC42" s="707"/>
      <c r="DD42" s="632">
        <v>537279</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48141</v>
      </c>
      <c r="CS43" s="655"/>
      <c r="CT43" s="655"/>
      <c r="CU43" s="655"/>
      <c r="CV43" s="655"/>
      <c r="CW43" s="655"/>
      <c r="CX43" s="655"/>
      <c r="CY43" s="656"/>
      <c r="CZ43" s="657">
        <v>0.2</v>
      </c>
      <c r="DA43" s="658"/>
      <c r="DB43" s="658"/>
      <c r="DC43" s="659"/>
      <c r="DD43" s="632">
        <v>48141</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284</v>
      </c>
      <c r="CE44" s="730"/>
      <c r="CF44" s="620" t="s">
        <v>333</v>
      </c>
      <c r="CG44" s="621"/>
      <c r="CH44" s="621"/>
      <c r="CI44" s="621"/>
      <c r="CJ44" s="621"/>
      <c r="CK44" s="621"/>
      <c r="CL44" s="621"/>
      <c r="CM44" s="621"/>
      <c r="CN44" s="621"/>
      <c r="CO44" s="621"/>
      <c r="CP44" s="621"/>
      <c r="CQ44" s="622"/>
      <c r="CR44" s="623">
        <v>1663217</v>
      </c>
      <c r="CS44" s="624"/>
      <c r="CT44" s="624"/>
      <c r="CU44" s="624"/>
      <c r="CV44" s="624"/>
      <c r="CW44" s="624"/>
      <c r="CX44" s="624"/>
      <c r="CY44" s="625"/>
      <c r="CZ44" s="657">
        <v>7.5</v>
      </c>
      <c r="DA44" s="706"/>
      <c r="DB44" s="706"/>
      <c r="DC44" s="707"/>
      <c r="DD44" s="632">
        <v>526654</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256335</v>
      </c>
      <c r="CS45" s="655"/>
      <c r="CT45" s="655"/>
      <c r="CU45" s="655"/>
      <c r="CV45" s="655"/>
      <c r="CW45" s="655"/>
      <c r="CX45" s="655"/>
      <c r="CY45" s="656"/>
      <c r="CZ45" s="657">
        <v>1.2</v>
      </c>
      <c r="DA45" s="658"/>
      <c r="DB45" s="658"/>
      <c r="DC45" s="659"/>
      <c r="DD45" s="632">
        <v>45534</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1395705</v>
      </c>
      <c r="CS46" s="624"/>
      <c r="CT46" s="624"/>
      <c r="CU46" s="624"/>
      <c r="CV46" s="624"/>
      <c r="CW46" s="624"/>
      <c r="CX46" s="624"/>
      <c r="CY46" s="625"/>
      <c r="CZ46" s="657">
        <v>6.3</v>
      </c>
      <c r="DA46" s="706"/>
      <c r="DB46" s="706"/>
      <c r="DC46" s="707"/>
      <c r="DD46" s="632">
        <v>472443</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40218</v>
      </c>
      <c r="CS47" s="655"/>
      <c r="CT47" s="655"/>
      <c r="CU47" s="655"/>
      <c r="CV47" s="655"/>
      <c r="CW47" s="655"/>
      <c r="CX47" s="655"/>
      <c r="CY47" s="656"/>
      <c r="CZ47" s="657">
        <v>0.2</v>
      </c>
      <c r="DA47" s="658"/>
      <c r="DB47" s="658"/>
      <c r="DC47" s="659"/>
      <c r="DD47" s="632">
        <v>10625</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109</v>
      </c>
      <c r="CS48" s="624"/>
      <c r="CT48" s="624"/>
      <c r="CU48" s="624"/>
      <c r="CV48" s="624"/>
      <c r="CW48" s="624"/>
      <c r="CX48" s="624"/>
      <c r="CY48" s="625"/>
      <c r="CZ48" s="657" t="s">
        <v>109</v>
      </c>
      <c r="DA48" s="706"/>
      <c r="DB48" s="706"/>
      <c r="DC48" s="707"/>
      <c r="DD48" s="632" t="s">
        <v>109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22221344</v>
      </c>
      <c r="CS49" s="691"/>
      <c r="CT49" s="691"/>
      <c r="CU49" s="691"/>
      <c r="CV49" s="691"/>
      <c r="CW49" s="691"/>
      <c r="CX49" s="691"/>
      <c r="CY49" s="718"/>
      <c r="CZ49" s="719">
        <v>100</v>
      </c>
      <c r="DA49" s="720"/>
      <c r="DB49" s="720"/>
      <c r="DC49" s="721"/>
      <c r="DD49" s="722">
        <v>14921555</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23091</v>
      </c>
      <c r="R7" s="753"/>
      <c r="S7" s="753"/>
      <c r="T7" s="753"/>
      <c r="U7" s="753"/>
      <c r="V7" s="753">
        <v>22165</v>
      </c>
      <c r="W7" s="753"/>
      <c r="X7" s="753"/>
      <c r="Y7" s="753"/>
      <c r="Z7" s="753"/>
      <c r="AA7" s="753">
        <v>926</v>
      </c>
      <c r="AB7" s="753"/>
      <c r="AC7" s="753"/>
      <c r="AD7" s="753"/>
      <c r="AE7" s="754"/>
      <c r="AF7" s="755">
        <v>885</v>
      </c>
      <c r="AG7" s="756"/>
      <c r="AH7" s="756"/>
      <c r="AI7" s="756"/>
      <c r="AJ7" s="757"/>
      <c r="AK7" s="792"/>
      <c r="AL7" s="793"/>
      <c r="AM7" s="793"/>
      <c r="AN7" s="793"/>
      <c r="AO7" s="793"/>
      <c r="AP7" s="793">
        <v>22295</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539</v>
      </c>
      <c r="BT7" s="797"/>
      <c r="BU7" s="797"/>
      <c r="BV7" s="797"/>
      <c r="BW7" s="797"/>
      <c r="BX7" s="797"/>
      <c r="BY7" s="797"/>
      <c r="BZ7" s="797"/>
      <c r="CA7" s="797"/>
      <c r="CB7" s="797"/>
      <c r="CC7" s="797"/>
      <c r="CD7" s="797"/>
      <c r="CE7" s="797"/>
      <c r="CF7" s="797"/>
      <c r="CG7" s="798"/>
      <c r="CH7" s="789">
        <v>0</v>
      </c>
      <c r="CI7" s="790"/>
      <c r="CJ7" s="790"/>
      <c r="CK7" s="790"/>
      <c r="CL7" s="791"/>
      <c r="CM7" s="789">
        <v>41</v>
      </c>
      <c r="CN7" s="790"/>
      <c r="CO7" s="790"/>
      <c r="CP7" s="790"/>
      <c r="CQ7" s="791"/>
      <c r="CR7" s="789">
        <v>3</v>
      </c>
      <c r="CS7" s="790"/>
      <c r="CT7" s="790"/>
      <c r="CU7" s="790"/>
      <c r="CV7" s="791"/>
      <c r="CW7" s="789">
        <v>0</v>
      </c>
      <c r="CX7" s="790"/>
      <c r="CY7" s="790"/>
      <c r="CZ7" s="790"/>
      <c r="DA7" s="791"/>
      <c r="DB7" s="789">
        <v>0</v>
      </c>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t="s">
        <v>362</v>
      </c>
      <c r="C8" s="774"/>
      <c r="D8" s="774"/>
      <c r="E8" s="774"/>
      <c r="F8" s="774"/>
      <c r="G8" s="774"/>
      <c r="H8" s="774"/>
      <c r="I8" s="774"/>
      <c r="J8" s="774"/>
      <c r="K8" s="774"/>
      <c r="L8" s="774"/>
      <c r="M8" s="774"/>
      <c r="N8" s="774"/>
      <c r="O8" s="774"/>
      <c r="P8" s="775"/>
      <c r="Q8" s="776">
        <v>35</v>
      </c>
      <c r="R8" s="777"/>
      <c r="S8" s="777"/>
      <c r="T8" s="777"/>
      <c r="U8" s="777"/>
      <c r="V8" s="777">
        <v>88</v>
      </c>
      <c r="W8" s="777"/>
      <c r="X8" s="777"/>
      <c r="Y8" s="777"/>
      <c r="Z8" s="777"/>
      <c r="AA8" s="777">
        <v>-53</v>
      </c>
      <c r="AB8" s="777"/>
      <c r="AC8" s="777"/>
      <c r="AD8" s="777"/>
      <c r="AE8" s="778"/>
      <c r="AF8" s="779">
        <v>-53</v>
      </c>
      <c r="AG8" s="780"/>
      <c r="AH8" s="780"/>
      <c r="AI8" s="780"/>
      <c r="AJ8" s="781"/>
      <c r="AK8" s="782"/>
      <c r="AL8" s="783"/>
      <c r="AM8" s="783"/>
      <c r="AN8" s="783"/>
      <c r="AO8" s="783"/>
      <c r="AP8" s="783">
        <v>90</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540</v>
      </c>
      <c r="BT8" s="787"/>
      <c r="BU8" s="787"/>
      <c r="BV8" s="787"/>
      <c r="BW8" s="787"/>
      <c r="BX8" s="787"/>
      <c r="BY8" s="787"/>
      <c r="BZ8" s="787"/>
      <c r="CA8" s="787"/>
      <c r="CB8" s="787"/>
      <c r="CC8" s="787"/>
      <c r="CD8" s="787"/>
      <c r="CE8" s="787"/>
      <c r="CF8" s="787"/>
      <c r="CG8" s="788"/>
      <c r="CH8" s="799">
        <v>0</v>
      </c>
      <c r="CI8" s="800"/>
      <c r="CJ8" s="800"/>
      <c r="CK8" s="800"/>
      <c r="CL8" s="801"/>
      <c r="CM8" s="799">
        <v>181</v>
      </c>
      <c r="CN8" s="800"/>
      <c r="CO8" s="800"/>
      <c r="CP8" s="800"/>
      <c r="CQ8" s="801"/>
      <c r="CR8" s="799">
        <v>3</v>
      </c>
      <c r="CS8" s="800"/>
      <c r="CT8" s="800"/>
      <c r="CU8" s="800"/>
      <c r="CV8" s="801"/>
      <c r="CW8" s="799">
        <v>0</v>
      </c>
      <c r="CX8" s="800"/>
      <c r="CY8" s="800"/>
      <c r="CZ8" s="800"/>
      <c r="DA8" s="801"/>
      <c r="DB8" s="799">
        <v>0</v>
      </c>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541</v>
      </c>
      <c r="BT9" s="787"/>
      <c r="BU9" s="787"/>
      <c r="BV9" s="787"/>
      <c r="BW9" s="787"/>
      <c r="BX9" s="787"/>
      <c r="BY9" s="787"/>
      <c r="BZ9" s="787"/>
      <c r="CA9" s="787"/>
      <c r="CB9" s="787"/>
      <c r="CC9" s="787"/>
      <c r="CD9" s="787"/>
      <c r="CE9" s="787"/>
      <c r="CF9" s="787"/>
      <c r="CG9" s="788"/>
      <c r="CH9" s="799">
        <v>-1</v>
      </c>
      <c r="CI9" s="800"/>
      <c r="CJ9" s="800"/>
      <c r="CK9" s="800"/>
      <c r="CL9" s="801"/>
      <c r="CM9" s="799">
        <v>51</v>
      </c>
      <c r="CN9" s="800"/>
      <c r="CO9" s="800"/>
      <c r="CP9" s="800"/>
      <c r="CQ9" s="801"/>
      <c r="CR9" s="799">
        <v>44</v>
      </c>
      <c r="CS9" s="800"/>
      <c r="CT9" s="800"/>
      <c r="CU9" s="800"/>
      <c r="CV9" s="801"/>
      <c r="CW9" s="799">
        <v>22</v>
      </c>
      <c r="CX9" s="800"/>
      <c r="CY9" s="800"/>
      <c r="CZ9" s="800"/>
      <c r="DA9" s="801"/>
      <c r="DB9" s="799">
        <v>0</v>
      </c>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542</v>
      </c>
      <c r="BT10" s="787"/>
      <c r="BU10" s="787"/>
      <c r="BV10" s="787"/>
      <c r="BW10" s="787"/>
      <c r="BX10" s="787"/>
      <c r="BY10" s="787"/>
      <c r="BZ10" s="787"/>
      <c r="CA10" s="787"/>
      <c r="CB10" s="787"/>
      <c r="CC10" s="787"/>
      <c r="CD10" s="787"/>
      <c r="CE10" s="787"/>
      <c r="CF10" s="787"/>
      <c r="CG10" s="788"/>
      <c r="CH10" s="799">
        <v>0</v>
      </c>
      <c r="CI10" s="800"/>
      <c r="CJ10" s="800"/>
      <c r="CK10" s="800"/>
      <c r="CL10" s="801"/>
      <c r="CM10" s="799">
        <v>27</v>
      </c>
      <c r="CN10" s="800"/>
      <c r="CO10" s="800"/>
      <c r="CP10" s="800"/>
      <c r="CQ10" s="801"/>
      <c r="CR10" s="799">
        <v>4</v>
      </c>
      <c r="CS10" s="800"/>
      <c r="CT10" s="800"/>
      <c r="CU10" s="800"/>
      <c r="CV10" s="801"/>
      <c r="CW10" s="799">
        <v>6</v>
      </c>
      <c r="CX10" s="800"/>
      <c r="CY10" s="800"/>
      <c r="CZ10" s="800"/>
      <c r="DA10" s="801"/>
      <c r="DB10" s="799">
        <v>0</v>
      </c>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c r="R23" s="812"/>
      <c r="S23" s="812"/>
      <c r="T23" s="812"/>
      <c r="U23" s="812"/>
      <c r="V23" s="812"/>
      <c r="W23" s="812"/>
      <c r="X23" s="812"/>
      <c r="Y23" s="812"/>
      <c r="Z23" s="812"/>
      <c r="AA23" s="812"/>
      <c r="AB23" s="812"/>
      <c r="AC23" s="812"/>
      <c r="AD23" s="812"/>
      <c r="AE23" s="813"/>
      <c r="AF23" s="814">
        <v>831</v>
      </c>
      <c r="AG23" s="812"/>
      <c r="AH23" s="812"/>
      <c r="AI23" s="812"/>
      <c r="AJ23" s="815"/>
      <c r="AK23" s="816"/>
      <c r="AL23" s="817"/>
      <c r="AM23" s="817"/>
      <c r="AN23" s="817"/>
      <c r="AO23" s="817"/>
      <c r="AP23" s="812"/>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8184</v>
      </c>
      <c r="R28" s="841"/>
      <c r="S28" s="841"/>
      <c r="T28" s="841"/>
      <c r="U28" s="841"/>
      <c r="V28" s="841">
        <v>8178</v>
      </c>
      <c r="W28" s="841"/>
      <c r="X28" s="841"/>
      <c r="Y28" s="841"/>
      <c r="Z28" s="841"/>
      <c r="AA28" s="841">
        <v>6</v>
      </c>
      <c r="AB28" s="841"/>
      <c r="AC28" s="841"/>
      <c r="AD28" s="841"/>
      <c r="AE28" s="842"/>
      <c r="AF28" s="843">
        <v>6</v>
      </c>
      <c r="AG28" s="841"/>
      <c r="AH28" s="841"/>
      <c r="AI28" s="841"/>
      <c r="AJ28" s="844"/>
      <c r="AK28" s="845">
        <v>589</v>
      </c>
      <c r="AL28" s="836"/>
      <c r="AM28" s="836"/>
      <c r="AN28" s="836"/>
      <c r="AO28" s="836"/>
      <c r="AP28" s="836"/>
      <c r="AQ28" s="836"/>
      <c r="AR28" s="836"/>
      <c r="AS28" s="836"/>
      <c r="AT28" s="836"/>
      <c r="AU28" s="836"/>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4795</v>
      </c>
      <c r="R29" s="777"/>
      <c r="S29" s="777"/>
      <c r="T29" s="777"/>
      <c r="U29" s="777"/>
      <c r="V29" s="777">
        <v>4775</v>
      </c>
      <c r="W29" s="777"/>
      <c r="X29" s="777"/>
      <c r="Y29" s="777"/>
      <c r="Z29" s="777"/>
      <c r="AA29" s="777">
        <v>20</v>
      </c>
      <c r="AB29" s="777"/>
      <c r="AC29" s="777"/>
      <c r="AD29" s="777"/>
      <c r="AE29" s="778"/>
      <c r="AF29" s="779">
        <v>20</v>
      </c>
      <c r="AG29" s="780"/>
      <c r="AH29" s="780"/>
      <c r="AI29" s="780"/>
      <c r="AJ29" s="781"/>
      <c r="AK29" s="848">
        <v>671</v>
      </c>
      <c r="AL29" s="849"/>
      <c r="AM29" s="849"/>
      <c r="AN29" s="849"/>
      <c r="AO29" s="849"/>
      <c r="AP29" s="849"/>
      <c r="AQ29" s="849"/>
      <c r="AR29" s="849"/>
      <c r="AS29" s="849"/>
      <c r="AT29" s="849"/>
      <c r="AU29" s="849"/>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653</v>
      </c>
      <c r="R30" s="777"/>
      <c r="S30" s="777"/>
      <c r="T30" s="777"/>
      <c r="U30" s="777"/>
      <c r="V30" s="777">
        <v>652</v>
      </c>
      <c r="W30" s="777"/>
      <c r="X30" s="777"/>
      <c r="Y30" s="777"/>
      <c r="Z30" s="777"/>
      <c r="AA30" s="777">
        <v>1</v>
      </c>
      <c r="AB30" s="777"/>
      <c r="AC30" s="777"/>
      <c r="AD30" s="777"/>
      <c r="AE30" s="778"/>
      <c r="AF30" s="779">
        <v>1</v>
      </c>
      <c r="AG30" s="780"/>
      <c r="AH30" s="780"/>
      <c r="AI30" s="780"/>
      <c r="AJ30" s="781"/>
      <c r="AK30" s="848">
        <v>177</v>
      </c>
      <c r="AL30" s="849"/>
      <c r="AM30" s="849"/>
      <c r="AN30" s="849"/>
      <c r="AO30" s="849"/>
      <c r="AP30" s="849"/>
      <c r="AQ30" s="849"/>
      <c r="AR30" s="849"/>
      <c r="AS30" s="849"/>
      <c r="AT30" s="849"/>
      <c r="AU30" s="849"/>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50</v>
      </c>
      <c r="R31" s="777"/>
      <c r="S31" s="777"/>
      <c r="T31" s="777"/>
      <c r="U31" s="777"/>
      <c r="V31" s="777">
        <v>173</v>
      </c>
      <c r="W31" s="777"/>
      <c r="X31" s="777"/>
      <c r="Y31" s="777"/>
      <c r="Z31" s="777"/>
      <c r="AA31" s="777">
        <v>-123</v>
      </c>
      <c r="AB31" s="777"/>
      <c r="AC31" s="777"/>
      <c r="AD31" s="777"/>
      <c r="AE31" s="778"/>
      <c r="AF31" s="779">
        <v>-123</v>
      </c>
      <c r="AG31" s="780"/>
      <c r="AH31" s="780"/>
      <c r="AI31" s="780"/>
      <c r="AJ31" s="781"/>
      <c r="AK31" s="848" t="s">
        <v>473</v>
      </c>
      <c r="AL31" s="849"/>
      <c r="AM31" s="849"/>
      <c r="AN31" s="849"/>
      <c r="AO31" s="849"/>
      <c r="AP31" s="849" t="s">
        <v>473</v>
      </c>
      <c r="AQ31" s="849"/>
      <c r="AR31" s="849"/>
      <c r="AS31" s="849"/>
      <c r="AT31" s="849"/>
      <c r="AU31" s="849" t="s">
        <v>473</v>
      </c>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380</v>
      </c>
      <c r="C32" s="774"/>
      <c r="D32" s="774"/>
      <c r="E32" s="774"/>
      <c r="F32" s="774"/>
      <c r="G32" s="774"/>
      <c r="H32" s="774"/>
      <c r="I32" s="774"/>
      <c r="J32" s="774"/>
      <c r="K32" s="774"/>
      <c r="L32" s="774"/>
      <c r="M32" s="774"/>
      <c r="N32" s="774"/>
      <c r="O32" s="774"/>
      <c r="P32" s="775"/>
      <c r="Q32" s="776"/>
      <c r="R32" s="777"/>
      <c r="S32" s="777"/>
      <c r="T32" s="777"/>
      <c r="U32" s="777"/>
      <c r="V32" s="777"/>
      <c r="W32" s="777"/>
      <c r="X32" s="777"/>
      <c r="Y32" s="777"/>
      <c r="Z32" s="777"/>
      <c r="AA32" s="777"/>
      <c r="AB32" s="777"/>
      <c r="AC32" s="777"/>
      <c r="AD32" s="777"/>
      <c r="AE32" s="778"/>
      <c r="AF32" s="779">
        <v>1268</v>
      </c>
      <c r="AG32" s="780"/>
      <c r="AH32" s="780"/>
      <c r="AI32" s="780"/>
      <c r="AJ32" s="781"/>
      <c r="AK32" s="848" t="s">
        <v>473</v>
      </c>
      <c r="AL32" s="849"/>
      <c r="AM32" s="849"/>
      <c r="AN32" s="849"/>
      <c r="AO32" s="849"/>
      <c r="AP32" s="849">
        <v>1188</v>
      </c>
      <c r="AQ32" s="849"/>
      <c r="AR32" s="849"/>
      <c r="AS32" s="849"/>
      <c r="AT32" s="849"/>
      <c r="AU32" s="849" t="s">
        <v>473</v>
      </c>
      <c r="AV32" s="849"/>
      <c r="AW32" s="849"/>
      <c r="AX32" s="849"/>
      <c r="AY32" s="849"/>
      <c r="AZ32" s="850" t="s">
        <v>473</v>
      </c>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382</v>
      </c>
      <c r="C33" s="774"/>
      <c r="D33" s="774"/>
      <c r="E33" s="774"/>
      <c r="F33" s="774"/>
      <c r="G33" s="774"/>
      <c r="H33" s="774"/>
      <c r="I33" s="774"/>
      <c r="J33" s="774"/>
      <c r="K33" s="774"/>
      <c r="L33" s="774"/>
      <c r="M33" s="774"/>
      <c r="N33" s="774"/>
      <c r="O33" s="774"/>
      <c r="P33" s="775"/>
      <c r="Q33" s="776">
        <v>1680</v>
      </c>
      <c r="R33" s="777"/>
      <c r="S33" s="777"/>
      <c r="T33" s="777"/>
      <c r="U33" s="777"/>
      <c r="V33" s="777">
        <v>1677</v>
      </c>
      <c r="W33" s="777"/>
      <c r="X33" s="777"/>
      <c r="Y33" s="777"/>
      <c r="Z33" s="777"/>
      <c r="AA33" s="777">
        <v>3</v>
      </c>
      <c r="AB33" s="777"/>
      <c r="AC33" s="777"/>
      <c r="AD33" s="777"/>
      <c r="AE33" s="778"/>
      <c r="AF33" s="779" t="s">
        <v>109</v>
      </c>
      <c r="AG33" s="780"/>
      <c r="AH33" s="780"/>
      <c r="AI33" s="780"/>
      <c r="AJ33" s="781"/>
      <c r="AK33" s="848">
        <v>570</v>
      </c>
      <c r="AL33" s="849"/>
      <c r="AM33" s="849"/>
      <c r="AN33" s="849"/>
      <c r="AO33" s="849"/>
      <c r="AP33" s="849">
        <v>11720</v>
      </c>
      <c r="AQ33" s="849"/>
      <c r="AR33" s="849"/>
      <c r="AS33" s="849"/>
      <c r="AT33" s="849"/>
      <c r="AU33" s="849">
        <v>9036</v>
      </c>
      <c r="AV33" s="849"/>
      <c r="AW33" s="849"/>
      <c r="AX33" s="849"/>
      <c r="AY33" s="849"/>
      <c r="AZ33" s="850" t="s">
        <v>473</v>
      </c>
      <c r="BA33" s="850"/>
      <c r="BB33" s="850"/>
      <c r="BC33" s="850"/>
      <c r="BD33" s="850"/>
      <c r="BE33" s="846" t="s">
        <v>383</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384</v>
      </c>
      <c r="C34" s="774"/>
      <c r="D34" s="774"/>
      <c r="E34" s="774"/>
      <c r="F34" s="774"/>
      <c r="G34" s="774"/>
      <c r="H34" s="774"/>
      <c r="I34" s="774"/>
      <c r="J34" s="774"/>
      <c r="K34" s="774"/>
      <c r="L34" s="774"/>
      <c r="M34" s="774"/>
      <c r="N34" s="774"/>
      <c r="O34" s="774"/>
      <c r="P34" s="775"/>
      <c r="Q34" s="776">
        <v>134</v>
      </c>
      <c r="R34" s="777"/>
      <c r="S34" s="777"/>
      <c r="T34" s="777"/>
      <c r="U34" s="777"/>
      <c r="V34" s="777">
        <v>101</v>
      </c>
      <c r="W34" s="777"/>
      <c r="X34" s="777"/>
      <c r="Y34" s="777"/>
      <c r="Z34" s="777"/>
      <c r="AA34" s="777">
        <v>33</v>
      </c>
      <c r="AB34" s="777"/>
      <c r="AC34" s="777"/>
      <c r="AD34" s="777"/>
      <c r="AE34" s="778"/>
      <c r="AF34" s="779">
        <v>33</v>
      </c>
      <c r="AG34" s="780"/>
      <c r="AH34" s="780"/>
      <c r="AI34" s="780"/>
      <c r="AJ34" s="781"/>
      <c r="AK34" s="848">
        <v>1</v>
      </c>
      <c r="AL34" s="849"/>
      <c r="AM34" s="849"/>
      <c r="AN34" s="849"/>
      <c r="AO34" s="849"/>
      <c r="AP34" s="849" t="s">
        <v>473</v>
      </c>
      <c r="AQ34" s="849"/>
      <c r="AR34" s="849"/>
      <c r="AS34" s="849"/>
      <c r="AT34" s="849"/>
      <c r="AU34" s="849" t="s">
        <v>473</v>
      </c>
      <c r="AV34" s="849"/>
      <c r="AW34" s="849"/>
      <c r="AX34" s="849"/>
      <c r="AY34" s="849"/>
      <c r="AZ34" s="850" t="s">
        <v>473</v>
      </c>
      <c r="BA34" s="850"/>
      <c r="BB34" s="850"/>
      <c r="BC34" s="850"/>
      <c r="BD34" s="850"/>
      <c r="BE34" s="846" t="s">
        <v>383</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385</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386</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1206</v>
      </c>
      <c r="AG63" s="860"/>
      <c r="AH63" s="860"/>
      <c r="AI63" s="860"/>
      <c r="AJ63" s="861"/>
      <c r="AK63" s="862"/>
      <c r="AL63" s="857"/>
      <c r="AM63" s="857"/>
      <c r="AN63" s="857"/>
      <c r="AO63" s="857"/>
      <c r="AP63" s="860">
        <f>SUM(AP28:AT62)</f>
        <v>12908</v>
      </c>
      <c r="AQ63" s="860"/>
      <c r="AR63" s="860"/>
      <c r="AS63" s="860"/>
      <c r="AT63" s="860"/>
      <c r="AU63" s="860">
        <f>SUM(AU28:AY62)</f>
        <v>9036</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388</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0" t="s">
        <v>371</v>
      </c>
      <c r="AG66" s="831"/>
      <c r="AH66" s="831"/>
      <c r="AI66" s="831"/>
      <c r="AJ66" s="871"/>
      <c r="AK66" s="735" t="s">
        <v>372</v>
      </c>
      <c r="AL66" s="759"/>
      <c r="AM66" s="759"/>
      <c r="AN66" s="759"/>
      <c r="AO66" s="760"/>
      <c r="AP66" s="735" t="s">
        <v>373</v>
      </c>
      <c r="AQ66" s="736"/>
      <c r="AR66" s="736"/>
      <c r="AS66" s="736"/>
      <c r="AT66" s="737"/>
      <c r="AU66" s="735" t="s">
        <v>389</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543</v>
      </c>
      <c r="C68" s="888"/>
      <c r="D68" s="888"/>
      <c r="E68" s="888"/>
      <c r="F68" s="888"/>
      <c r="G68" s="888"/>
      <c r="H68" s="888"/>
      <c r="I68" s="888"/>
      <c r="J68" s="888"/>
      <c r="K68" s="888"/>
      <c r="L68" s="888"/>
      <c r="M68" s="888"/>
      <c r="N68" s="888"/>
      <c r="O68" s="888"/>
      <c r="P68" s="889"/>
      <c r="Q68" s="890">
        <v>103</v>
      </c>
      <c r="R68" s="884"/>
      <c r="S68" s="884"/>
      <c r="T68" s="884"/>
      <c r="U68" s="884"/>
      <c r="V68" s="884">
        <v>101</v>
      </c>
      <c r="W68" s="884"/>
      <c r="X68" s="884"/>
      <c r="Y68" s="884"/>
      <c r="Z68" s="884"/>
      <c r="AA68" s="884">
        <v>2</v>
      </c>
      <c r="AB68" s="884"/>
      <c r="AC68" s="884"/>
      <c r="AD68" s="884"/>
      <c r="AE68" s="884"/>
      <c r="AF68" s="884"/>
      <c r="AG68" s="884"/>
      <c r="AH68" s="884"/>
      <c r="AI68" s="884"/>
      <c r="AJ68" s="884"/>
      <c r="AK68" s="884">
        <v>7</v>
      </c>
      <c r="AL68" s="884"/>
      <c r="AM68" s="884"/>
      <c r="AN68" s="884"/>
      <c r="AO68" s="884"/>
      <c r="AP68" s="884"/>
      <c r="AQ68" s="884"/>
      <c r="AR68" s="884"/>
      <c r="AS68" s="884"/>
      <c r="AT68" s="884"/>
      <c r="AU68" s="884"/>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544</v>
      </c>
      <c r="C69" s="892"/>
      <c r="D69" s="892"/>
      <c r="E69" s="892"/>
      <c r="F69" s="892"/>
      <c r="G69" s="892"/>
      <c r="H69" s="892"/>
      <c r="I69" s="892"/>
      <c r="J69" s="892"/>
      <c r="K69" s="892"/>
      <c r="L69" s="892"/>
      <c r="M69" s="892"/>
      <c r="N69" s="892"/>
      <c r="O69" s="892"/>
      <c r="P69" s="893"/>
      <c r="Q69" s="894">
        <v>86</v>
      </c>
      <c r="R69" s="849"/>
      <c r="S69" s="849"/>
      <c r="T69" s="849"/>
      <c r="U69" s="849"/>
      <c r="V69" s="849">
        <v>72</v>
      </c>
      <c r="W69" s="849"/>
      <c r="X69" s="849"/>
      <c r="Y69" s="849"/>
      <c r="Z69" s="849"/>
      <c r="AA69" s="849">
        <v>14</v>
      </c>
      <c r="AB69" s="849"/>
      <c r="AC69" s="849"/>
      <c r="AD69" s="849"/>
      <c r="AE69" s="849"/>
      <c r="AF69" s="849"/>
      <c r="AG69" s="849"/>
      <c r="AH69" s="849"/>
      <c r="AI69" s="849"/>
      <c r="AJ69" s="849"/>
      <c r="AK69" s="849">
        <v>6</v>
      </c>
      <c r="AL69" s="849"/>
      <c r="AM69" s="849"/>
      <c r="AN69" s="849"/>
      <c r="AO69" s="849"/>
      <c r="AP69" s="849"/>
      <c r="AQ69" s="849"/>
      <c r="AR69" s="849"/>
      <c r="AS69" s="849"/>
      <c r="AT69" s="849"/>
      <c r="AU69" s="849"/>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545</v>
      </c>
      <c r="C70" s="892"/>
      <c r="D70" s="892"/>
      <c r="E70" s="892"/>
      <c r="F70" s="892"/>
      <c r="G70" s="892"/>
      <c r="H70" s="892"/>
      <c r="I70" s="892"/>
      <c r="J70" s="892"/>
      <c r="K70" s="892"/>
      <c r="L70" s="892"/>
      <c r="M70" s="892"/>
      <c r="N70" s="892"/>
      <c r="O70" s="892"/>
      <c r="P70" s="893"/>
      <c r="Q70" s="894">
        <v>919</v>
      </c>
      <c r="R70" s="849"/>
      <c r="S70" s="849"/>
      <c r="T70" s="849"/>
      <c r="U70" s="849"/>
      <c r="V70" s="849">
        <v>818</v>
      </c>
      <c r="W70" s="849"/>
      <c r="X70" s="849"/>
      <c r="Y70" s="849"/>
      <c r="Z70" s="849"/>
      <c r="AA70" s="849">
        <v>101</v>
      </c>
      <c r="AB70" s="849"/>
      <c r="AC70" s="849"/>
      <c r="AD70" s="849"/>
      <c r="AE70" s="849"/>
      <c r="AF70" s="849"/>
      <c r="AG70" s="849"/>
      <c r="AH70" s="849"/>
      <c r="AI70" s="849"/>
      <c r="AJ70" s="849"/>
      <c r="AK70" s="849">
        <v>0</v>
      </c>
      <c r="AL70" s="849"/>
      <c r="AM70" s="849"/>
      <c r="AN70" s="849"/>
      <c r="AO70" s="849"/>
      <c r="AP70" s="849"/>
      <c r="AQ70" s="849"/>
      <c r="AR70" s="849"/>
      <c r="AS70" s="849"/>
      <c r="AT70" s="849"/>
      <c r="AU70" s="849"/>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546</v>
      </c>
      <c r="C71" s="892"/>
      <c r="D71" s="892"/>
      <c r="E71" s="892"/>
      <c r="F71" s="892"/>
      <c r="G71" s="892"/>
      <c r="H71" s="892"/>
      <c r="I71" s="892"/>
      <c r="J71" s="892"/>
      <c r="K71" s="892"/>
      <c r="L71" s="892"/>
      <c r="M71" s="892"/>
      <c r="N71" s="892"/>
      <c r="O71" s="892"/>
      <c r="P71" s="893"/>
      <c r="Q71" s="894">
        <v>15434</v>
      </c>
      <c r="R71" s="849"/>
      <c r="S71" s="849"/>
      <c r="T71" s="849"/>
      <c r="U71" s="849"/>
      <c r="V71" s="849">
        <v>15147</v>
      </c>
      <c r="W71" s="849"/>
      <c r="X71" s="849"/>
      <c r="Y71" s="849"/>
      <c r="Z71" s="849"/>
      <c r="AA71" s="849">
        <v>287</v>
      </c>
      <c r="AB71" s="849"/>
      <c r="AC71" s="849"/>
      <c r="AD71" s="849"/>
      <c r="AE71" s="849"/>
      <c r="AF71" s="849"/>
      <c r="AG71" s="849"/>
      <c r="AH71" s="849"/>
      <c r="AI71" s="849"/>
      <c r="AJ71" s="849"/>
      <c r="AK71" s="849">
        <v>8</v>
      </c>
      <c r="AL71" s="849"/>
      <c r="AM71" s="849"/>
      <c r="AN71" s="849"/>
      <c r="AO71" s="849"/>
      <c r="AP71" s="849"/>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c r="C72" s="892"/>
      <c r="D72" s="892"/>
      <c r="E72" s="892"/>
      <c r="F72" s="892"/>
      <c r="G72" s="892"/>
      <c r="H72" s="892"/>
      <c r="I72" s="892"/>
      <c r="J72" s="892"/>
      <c r="K72" s="892"/>
      <c r="L72" s="892"/>
      <c r="M72" s="892"/>
      <c r="N72" s="892"/>
      <c r="O72" s="892"/>
      <c r="P72" s="893"/>
      <c r="Q72" s="894"/>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364</v>
      </c>
      <c r="B88" s="808" t="s">
        <v>390</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391</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f>SUM(CR7:CV88)</f>
        <v>54</v>
      </c>
      <c r="CS102" s="868"/>
      <c r="CT102" s="868"/>
      <c r="CU102" s="868"/>
      <c r="CV102" s="911"/>
      <c r="CW102" s="910">
        <f>SUM(CW7:DA88)</f>
        <v>28</v>
      </c>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398</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399</v>
      </c>
      <c r="AB109" s="913"/>
      <c r="AC109" s="913"/>
      <c r="AD109" s="913"/>
      <c r="AE109" s="914"/>
      <c r="AF109" s="912" t="s">
        <v>283</v>
      </c>
      <c r="AG109" s="913"/>
      <c r="AH109" s="913"/>
      <c r="AI109" s="913"/>
      <c r="AJ109" s="914"/>
      <c r="AK109" s="912" t="s">
        <v>282</v>
      </c>
      <c r="AL109" s="913"/>
      <c r="AM109" s="913"/>
      <c r="AN109" s="913"/>
      <c r="AO109" s="914"/>
      <c r="AP109" s="912" t="s">
        <v>400</v>
      </c>
      <c r="AQ109" s="913"/>
      <c r="AR109" s="913"/>
      <c r="AS109" s="913"/>
      <c r="AT109" s="915"/>
      <c r="AU109" s="934" t="s">
        <v>398</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399</v>
      </c>
      <c r="BR109" s="913"/>
      <c r="BS109" s="913"/>
      <c r="BT109" s="913"/>
      <c r="BU109" s="914"/>
      <c r="BV109" s="912" t="s">
        <v>283</v>
      </c>
      <c r="BW109" s="913"/>
      <c r="BX109" s="913"/>
      <c r="BY109" s="913"/>
      <c r="BZ109" s="914"/>
      <c r="CA109" s="912" t="s">
        <v>282</v>
      </c>
      <c r="CB109" s="913"/>
      <c r="CC109" s="913"/>
      <c r="CD109" s="913"/>
      <c r="CE109" s="914"/>
      <c r="CF109" s="935" t="s">
        <v>400</v>
      </c>
      <c r="CG109" s="935"/>
      <c r="CH109" s="935"/>
      <c r="CI109" s="935"/>
      <c r="CJ109" s="935"/>
      <c r="CK109" s="912" t="s">
        <v>401</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399</v>
      </c>
      <c r="DH109" s="913"/>
      <c r="DI109" s="913"/>
      <c r="DJ109" s="913"/>
      <c r="DK109" s="914"/>
      <c r="DL109" s="912" t="s">
        <v>283</v>
      </c>
      <c r="DM109" s="913"/>
      <c r="DN109" s="913"/>
      <c r="DO109" s="913"/>
      <c r="DP109" s="914"/>
      <c r="DQ109" s="912" t="s">
        <v>282</v>
      </c>
      <c r="DR109" s="913"/>
      <c r="DS109" s="913"/>
      <c r="DT109" s="913"/>
      <c r="DU109" s="914"/>
      <c r="DV109" s="912" t="s">
        <v>400</v>
      </c>
      <c r="DW109" s="913"/>
      <c r="DX109" s="913"/>
      <c r="DY109" s="913"/>
      <c r="DZ109" s="915"/>
    </row>
    <row r="110" spans="1:131" s="197" customFormat="1" ht="26.25" customHeight="1">
      <c r="A110" s="916" t="s">
        <v>402</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2698682</v>
      </c>
      <c r="AB110" s="920"/>
      <c r="AC110" s="920"/>
      <c r="AD110" s="920"/>
      <c r="AE110" s="921"/>
      <c r="AF110" s="922">
        <v>2893899</v>
      </c>
      <c r="AG110" s="920"/>
      <c r="AH110" s="920"/>
      <c r="AI110" s="920"/>
      <c r="AJ110" s="921"/>
      <c r="AK110" s="922">
        <v>2741260</v>
      </c>
      <c r="AL110" s="920"/>
      <c r="AM110" s="920"/>
      <c r="AN110" s="920"/>
      <c r="AO110" s="921"/>
      <c r="AP110" s="923">
        <v>25.3</v>
      </c>
      <c r="AQ110" s="924"/>
      <c r="AR110" s="924"/>
      <c r="AS110" s="924"/>
      <c r="AT110" s="925"/>
      <c r="AU110" s="926" t="s">
        <v>58</v>
      </c>
      <c r="AV110" s="927"/>
      <c r="AW110" s="927"/>
      <c r="AX110" s="927"/>
      <c r="AY110" s="928"/>
      <c r="AZ110" s="970" t="s">
        <v>403</v>
      </c>
      <c r="BA110" s="917"/>
      <c r="BB110" s="917"/>
      <c r="BC110" s="917"/>
      <c r="BD110" s="917"/>
      <c r="BE110" s="917"/>
      <c r="BF110" s="917"/>
      <c r="BG110" s="917"/>
      <c r="BH110" s="917"/>
      <c r="BI110" s="917"/>
      <c r="BJ110" s="917"/>
      <c r="BK110" s="917"/>
      <c r="BL110" s="917"/>
      <c r="BM110" s="917"/>
      <c r="BN110" s="917"/>
      <c r="BO110" s="917"/>
      <c r="BP110" s="918"/>
      <c r="BQ110" s="956">
        <v>24037521</v>
      </c>
      <c r="BR110" s="957"/>
      <c r="BS110" s="957"/>
      <c r="BT110" s="957"/>
      <c r="BU110" s="957"/>
      <c r="BV110" s="957">
        <v>22823819</v>
      </c>
      <c r="BW110" s="957"/>
      <c r="BX110" s="957"/>
      <c r="BY110" s="957"/>
      <c r="BZ110" s="957"/>
      <c r="CA110" s="957">
        <v>22385014</v>
      </c>
      <c r="CB110" s="957"/>
      <c r="CC110" s="957"/>
      <c r="CD110" s="957"/>
      <c r="CE110" s="957"/>
      <c r="CF110" s="971">
        <v>206.3</v>
      </c>
      <c r="CG110" s="972"/>
      <c r="CH110" s="972"/>
      <c r="CI110" s="972"/>
      <c r="CJ110" s="972"/>
      <c r="CK110" s="973" t="s">
        <v>404</v>
      </c>
      <c r="CL110" s="974"/>
      <c r="CM110" s="953" t="s">
        <v>405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109</v>
      </c>
      <c r="DH110" s="957"/>
      <c r="DI110" s="957"/>
      <c r="DJ110" s="957"/>
      <c r="DK110" s="957"/>
      <c r="DL110" s="957" t="s">
        <v>109</v>
      </c>
      <c r="DM110" s="957"/>
      <c r="DN110" s="957"/>
      <c r="DO110" s="957"/>
      <c r="DP110" s="957"/>
      <c r="DQ110" s="957" t="s">
        <v>109</v>
      </c>
      <c r="DR110" s="957"/>
      <c r="DS110" s="957"/>
      <c r="DT110" s="957"/>
      <c r="DU110" s="957"/>
      <c r="DV110" s="958" t="s">
        <v>109</v>
      </c>
      <c r="DW110" s="958"/>
      <c r="DX110" s="958"/>
      <c r="DY110" s="958"/>
      <c r="DZ110" s="959"/>
    </row>
    <row r="111" spans="1:131" s="197" customFormat="1" ht="26.25" customHeight="1">
      <c r="A111" s="960" t="s">
        <v>406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407</v>
      </c>
      <c r="BA111" s="980"/>
      <c r="BB111" s="980"/>
      <c r="BC111" s="980"/>
      <c r="BD111" s="980"/>
      <c r="BE111" s="980"/>
      <c r="BF111" s="980"/>
      <c r="BG111" s="980"/>
      <c r="BH111" s="980"/>
      <c r="BI111" s="980"/>
      <c r="BJ111" s="980"/>
      <c r="BK111" s="980"/>
      <c r="BL111" s="980"/>
      <c r="BM111" s="980"/>
      <c r="BN111" s="980"/>
      <c r="BO111" s="980"/>
      <c r="BP111" s="981"/>
      <c r="BQ111" s="949" t="s">
        <v>109</v>
      </c>
      <c r="BR111" s="950"/>
      <c r="BS111" s="950"/>
      <c r="BT111" s="950"/>
      <c r="BU111" s="950"/>
      <c r="BV111" s="950" t="s">
        <v>109</v>
      </c>
      <c r="BW111" s="950"/>
      <c r="BX111" s="950"/>
      <c r="BY111" s="950"/>
      <c r="BZ111" s="950"/>
      <c r="CA111" s="950" t="s">
        <v>109</v>
      </c>
      <c r="CB111" s="950"/>
      <c r="CC111" s="950"/>
      <c r="CD111" s="950"/>
      <c r="CE111" s="950"/>
      <c r="CF111" s="944" t="s">
        <v>109</v>
      </c>
      <c r="CG111" s="945"/>
      <c r="CH111" s="945"/>
      <c r="CI111" s="945"/>
      <c r="CJ111" s="945"/>
      <c r="CK111" s="975"/>
      <c r="CL111" s="976"/>
      <c r="CM111" s="946" t="s">
        <v>408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109</v>
      </c>
      <c r="DH111" s="950"/>
      <c r="DI111" s="950"/>
      <c r="DJ111" s="950"/>
      <c r="DK111" s="950"/>
      <c r="DL111" s="950" t="s">
        <v>109</v>
      </c>
      <c r="DM111" s="950"/>
      <c r="DN111" s="950"/>
      <c r="DO111" s="950"/>
      <c r="DP111" s="950"/>
      <c r="DQ111" s="950" t="s">
        <v>109</v>
      </c>
      <c r="DR111" s="950"/>
      <c r="DS111" s="950"/>
      <c r="DT111" s="950"/>
      <c r="DU111" s="950"/>
      <c r="DV111" s="951" t="s">
        <v>109</v>
      </c>
      <c r="DW111" s="951"/>
      <c r="DX111" s="951"/>
      <c r="DY111" s="951"/>
      <c r="DZ111" s="952"/>
    </row>
    <row r="112" spans="1:131" s="197" customFormat="1" ht="26.25" customHeight="1">
      <c r="A112" s="982" t="s">
        <v>409</v>
      </c>
      <c r="B112" s="983"/>
      <c r="C112" s="980" t="s">
        <v>410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411</v>
      </c>
      <c r="BA112" s="980"/>
      <c r="BB112" s="980"/>
      <c r="BC112" s="980"/>
      <c r="BD112" s="980"/>
      <c r="BE112" s="980"/>
      <c r="BF112" s="980"/>
      <c r="BG112" s="980"/>
      <c r="BH112" s="980"/>
      <c r="BI112" s="980"/>
      <c r="BJ112" s="980"/>
      <c r="BK112" s="980"/>
      <c r="BL112" s="980"/>
      <c r="BM112" s="980"/>
      <c r="BN112" s="980"/>
      <c r="BO112" s="980"/>
      <c r="BP112" s="981"/>
      <c r="BQ112" s="949">
        <v>9384948</v>
      </c>
      <c r="BR112" s="950"/>
      <c r="BS112" s="950"/>
      <c r="BT112" s="950"/>
      <c r="BU112" s="950"/>
      <c r="BV112" s="950">
        <v>9294301</v>
      </c>
      <c r="BW112" s="950"/>
      <c r="BX112" s="950"/>
      <c r="BY112" s="950"/>
      <c r="BZ112" s="950"/>
      <c r="CA112" s="950">
        <v>9036359</v>
      </c>
      <c r="CB112" s="950"/>
      <c r="CC112" s="950"/>
      <c r="CD112" s="950"/>
      <c r="CE112" s="950"/>
      <c r="CF112" s="944">
        <v>83.3</v>
      </c>
      <c r="CG112" s="945"/>
      <c r="CH112" s="945"/>
      <c r="CI112" s="945"/>
      <c r="CJ112" s="945"/>
      <c r="CK112" s="975"/>
      <c r="CL112" s="976"/>
      <c r="CM112" s="946" t="s">
        <v>412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c r="A113" s="984"/>
      <c r="B113" s="985"/>
      <c r="C113" s="980" t="s">
        <v>413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446824</v>
      </c>
      <c r="AB113" s="964"/>
      <c r="AC113" s="964"/>
      <c r="AD113" s="964"/>
      <c r="AE113" s="965"/>
      <c r="AF113" s="966">
        <v>450257</v>
      </c>
      <c r="AG113" s="964"/>
      <c r="AH113" s="964"/>
      <c r="AI113" s="964"/>
      <c r="AJ113" s="965"/>
      <c r="AK113" s="966">
        <v>449830</v>
      </c>
      <c r="AL113" s="964"/>
      <c r="AM113" s="964"/>
      <c r="AN113" s="964"/>
      <c r="AO113" s="965"/>
      <c r="AP113" s="967">
        <v>4.0999999999999996</v>
      </c>
      <c r="AQ113" s="968"/>
      <c r="AR113" s="968"/>
      <c r="AS113" s="968"/>
      <c r="AT113" s="969"/>
      <c r="AU113" s="929"/>
      <c r="AV113" s="930"/>
      <c r="AW113" s="930"/>
      <c r="AX113" s="930"/>
      <c r="AY113" s="931"/>
      <c r="AZ113" s="979" t="s">
        <v>414</v>
      </c>
      <c r="BA113" s="980"/>
      <c r="BB113" s="980"/>
      <c r="BC113" s="980"/>
      <c r="BD113" s="980"/>
      <c r="BE113" s="980"/>
      <c r="BF113" s="980"/>
      <c r="BG113" s="980"/>
      <c r="BH113" s="980"/>
      <c r="BI113" s="980"/>
      <c r="BJ113" s="980"/>
      <c r="BK113" s="980"/>
      <c r="BL113" s="980"/>
      <c r="BM113" s="980"/>
      <c r="BN113" s="980"/>
      <c r="BO113" s="980"/>
      <c r="BP113" s="981"/>
      <c r="BQ113" s="949" t="s">
        <v>109</v>
      </c>
      <c r="BR113" s="950"/>
      <c r="BS113" s="950"/>
      <c r="BT113" s="950"/>
      <c r="BU113" s="950"/>
      <c r="BV113" s="950">
        <v>144195</v>
      </c>
      <c r="BW113" s="950"/>
      <c r="BX113" s="950"/>
      <c r="BY113" s="950"/>
      <c r="BZ113" s="950"/>
      <c r="CA113" s="950">
        <v>456989</v>
      </c>
      <c r="CB113" s="950"/>
      <c r="CC113" s="950"/>
      <c r="CD113" s="950"/>
      <c r="CE113" s="950"/>
      <c r="CF113" s="944">
        <v>4.2</v>
      </c>
      <c r="CG113" s="945"/>
      <c r="CH113" s="945"/>
      <c r="CI113" s="945"/>
      <c r="CJ113" s="945"/>
      <c r="CK113" s="975"/>
      <c r="CL113" s="976"/>
      <c r="CM113" s="946" t="s">
        <v>415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c r="A114" s="984"/>
      <c r="B114" s="985"/>
      <c r="C114" s="980" t="s">
        <v>416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109</v>
      </c>
      <c r="AB114" s="989"/>
      <c r="AC114" s="989"/>
      <c r="AD114" s="989"/>
      <c r="AE114" s="990"/>
      <c r="AF114" s="991">
        <v>2</v>
      </c>
      <c r="AG114" s="989"/>
      <c r="AH114" s="989"/>
      <c r="AI114" s="989"/>
      <c r="AJ114" s="990"/>
      <c r="AK114" s="991">
        <v>216</v>
      </c>
      <c r="AL114" s="989"/>
      <c r="AM114" s="989"/>
      <c r="AN114" s="989"/>
      <c r="AO114" s="990"/>
      <c r="AP114" s="992">
        <v>0</v>
      </c>
      <c r="AQ114" s="993"/>
      <c r="AR114" s="993"/>
      <c r="AS114" s="993"/>
      <c r="AT114" s="994"/>
      <c r="AU114" s="929"/>
      <c r="AV114" s="930"/>
      <c r="AW114" s="930"/>
      <c r="AX114" s="930"/>
      <c r="AY114" s="931"/>
      <c r="AZ114" s="979" t="s">
        <v>417</v>
      </c>
      <c r="BA114" s="980"/>
      <c r="BB114" s="980"/>
      <c r="BC114" s="980"/>
      <c r="BD114" s="980"/>
      <c r="BE114" s="980"/>
      <c r="BF114" s="980"/>
      <c r="BG114" s="980"/>
      <c r="BH114" s="980"/>
      <c r="BI114" s="980"/>
      <c r="BJ114" s="980"/>
      <c r="BK114" s="980"/>
      <c r="BL114" s="980"/>
      <c r="BM114" s="980"/>
      <c r="BN114" s="980"/>
      <c r="BO114" s="980"/>
      <c r="BP114" s="981"/>
      <c r="BQ114" s="949">
        <v>3659974</v>
      </c>
      <c r="BR114" s="950"/>
      <c r="BS114" s="950"/>
      <c r="BT114" s="950"/>
      <c r="BU114" s="950"/>
      <c r="BV114" s="950">
        <v>3349311</v>
      </c>
      <c r="BW114" s="950"/>
      <c r="BX114" s="950"/>
      <c r="BY114" s="950"/>
      <c r="BZ114" s="950"/>
      <c r="CA114" s="950">
        <v>3209409</v>
      </c>
      <c r="CB114" s="950"/>
      <c r="CC114" s="950"/>
      <c r="CD114" s="950"/>
      <c r="CE114" s="950"/>
      <c r="CF114" s="944">
        <v>29.6</v>
      </c>
      <c r="CG114" s="945"/>
      <c r="CH114" s="945"/>
      <c r="CI114" s="945"/>
      <c r="CJ114" s="945"/>
      <c r="CK114" s="975"/>
      <c r="CL114" s="976"/>
      <c r="CM114" s="946" t="s">
        <v>418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c r="A115" s="984"/>
      <c r="B115" s="985"/>
      <c r="C115" s="980" t="s">
        <v>419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109</v>
      </c>
      <c r="AB115" s="964"/>
      <c r="AC115" s="964"/>
      <c r="AD115" s="964"/>
      <c r="AE115" s="965"/>
      <c r="AF115" s="966" t="s">
        <v>109</v>
      </c>
      <c r="AG115" s="964"/>
      <c r="AH115" s="964"/>
      <c r="AI115" s="964"/>
      <c r="AJ115" s="965"/>
      <c r="AK115" s="966" t="s">
        <v>109</v>
      </c>
      <c r="AL115" s="964"/>
      <c r="AM115" s="964"/>
      <c r="AN115" s="964"/>
      <c r="AO115" s="965"/>
      <c r="AP115" s="967" t="s">
        <v>109</v>
      </c>
      <c r="AQ115" s="968"/>
      <c r="AR115" s="968"/>
      <c r="AS115" s="968"/>
      <c r="AT115" s="969"/>
      <c r="AU115" s="929"/>
      <c r="AV115" s="930"/>
      <c r="AW115" s="930"/>
      <c r="AX115" s="930"/>
      <c r="AY115" s="931"/>
      <c r="AZ115" s="979" t="s">
        <v>420</v>
      </c>
      <c r="BA115" s="980"/>
      <c r="BB115" s="980"/>
      <c r="BC115" s="980"/>
      <c r="BD115" s="980"/>
      <c r="BE115" s="980"/>
      <c r="BF115" s="980"/>
      <c r="BG115" s="980"/>
      <c r="BH115" s="980"/>
      <c r="BI115" s="980"/>
      <c r="BJ115" s="980"/>
      <c r="BK115" s="980"/>
      <c r="BL115" s="980"/>
      <c r="BM115" s="980"/>
      <c r="BN115" s="980"/>
      <c r="BO115" s="980"/>
      <c r="BP115" s="981"/>
      <c r="BQ115" s="949" t="s">
        <v>109</v>
      </c>
      <c r="BR115" s="950"/>
      <c r="BS115" s="950"/>
      <c r="BT115" s="950"/>
      <c r="BU115" s="950"/>
      <c r="BV115" s="950" t="s">
        <v>109</v>
      </c>
      <c r="BW115" s="950"/>
      <c r="BX115" s="950"/>
      <c r="BY115" s="950"/>
      <c r="BZ115" s="950"/>
      <c r="CA115" s="950" t="s">
        <v>109</v>
      </c>
      <c r="CB115" s="950"/>
      <c r="CC115" s="950"/>
      <c r="CD115" s="950"/>
      <c r="CE115" s="950"/>
      <c r="CF115" s="944" t="s">
        <v>109</v>
      </c>
      <c r="CG115" s="945"/>
      <c r="CH115" s="945"/>
      <c r="CI115" s="945"/>
      <c r="CJ115" s="945"/>
      <c r="CK115" s="975"/>
      <c r="CL115" s="976"/>
      <c r="CM115" s="979" t="s">
        <v>421</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c r="A116" s="986"/>
      <c r="B116" s="987"/>
      <c r="C116" s="1001" t="s">
        <v>422</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593</v>
      </c>
      <c r="AB116" s="989"/>
      <c r="AC116" s="989"/>
      <c r="AD116" s="989"/>
      <c r="AE116" s="990"/>
      <c r="AF116" s="991">
        <v>137</v>
      </c>
      <c r="AG116" s="989"/>
      <c r="AH116" s="989"/>
      <c r="AI116" s="989"/>
      <c r="AJ116" s="990"/>
      <c r="AK116" s="991">
        <v>120</v>
      </c>
      <c r="AL116" s="989"/>
      <c r="AM116" s="989"/>
      <c r="AN116" s="989"/>
      <c r="AO116" s="990"/>
      <c r="AP116" s="992">
        <v>0</v>
      </c>
      <c r="AQ116" s="993"/>
      <c r="AR116" s="993"/>
      <c r="AS116" s="993"/>
      <c r="AT116" s="994"/>
      <c r="AU116" s="929"/>
      <c r="AV116" s="930"/>
      <c r="AW116" s="930"/>
      <c r="AX116" s="930"/>
      <c r="AY116" s="931"/>
      <c r="AZ116" s="979" t="s">
        <v>423</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424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109</v>
      </c>
      <c r="DH116" s="989"/>
      <c r="DI116" s="989"/>
      <c r="DJ116" s="989"/>
      <c r="DK116" s="990"/>
      <c r="DL116" s="991" t="s">
        <v>109</v>
      </c>
      <c r="DM116" s="989"/>
      <c r="DN116" s="989"/>
      <c r="DO116" s="989"/>
      <c r="DP116" s="990"/>
      <c r="DQ116" s="991" t="s">
        <v>109</v>
      </c>
      <c r="DR116" s="989"/>
      <c r="DS116" s="989"/>
      <c r="DT116" s="989"/>
      <c r="DU116" s="990"/>
      <c r="DV116" s="992" t="s">
        <v>109</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425</v>
      </c>
      <c r="Z117" s="914"/>
      <c r="AA117" s="1026">
        <v>3146099</v>
      </c>
      <c r="AB117" s="996"/>
      <c r="AC117" s="996"/>
      <c r="AD117" s="996"/>
      <c r="AE117" s="997"/>
      <c r="AF117" s="995">
        <v>3344295</v>
      </c>
      <c r="AG117" s="996"/>
      <c r="AH117" s="996"/>
      <c r="AI117" s="996"/>
      <c r="AJ117" s="997"/>
      <c r="AK117" s="995">
        <v>3191426</v>
      </c>
      <c r="AL117" s="996"/>
      <c r="AM117" s="996"/>
      <c r="AN117" s="996"/>
      <c r="AO117" s="997"/>
      <c r="AP117" s="998"/>
      <c r="AQ117" s="999"/>
      <c r="AR117" s="999"/>
      <c r="AS117" s="999"/>
      <c r="AT117" s="1000"/>
      <c r="AU117" s="929"/>
      <c r="AV117" s="930"/>
      <c r="AW117" s="930"/>
      <c r="AX117" s="930"/>
      <c r="AY117" s="931"/>
      <c r="AZ117" s="1025" t="s">
        <v>426</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427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401</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399</v>
      </c>
      <c r="AB118" s="913"/>
      <c r="AC118" s="913"/>
      <c r="AD118" s="913"/>
      <c r="AE118" s="914"/>
      <c r="AF118" s="912" t="s">
        <v>283</v>
      </c>
      <c r="AG118" s="913"/>
      <c r="AH118" s="913"/>
      <c r="AI118" s="913"/>
      <c r="AJ118" s="914"/>
      <c r="AK118" s="912" t="s">
        <v>282</v>
      </c>
      <c r="AL118" s="913"/>
      <c r="AM118" s="913"/>
      <c r="AN118" s="913"/>
      <c r="AO118" s="914"/>
      <c r="AP118" s="1020" t="s">
        <v>400</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428</v>
      </c>
      <c r="BP118" s="1024"/>
      <c r="BQ118" s="1015">
        <v>37082443</v>
      </c>
      <c r="BR118" s="1016"/>
      <c r="BS118" s="1016"/>
      <c r="BT118" s="1016"/>
      <c r="BU118" s="1016"/>
      <c r="BV118" s="1016">
        <v>35611626</v>
      </c>
      <c r="BW118" s="1016"/>
      <c r="BX118" s="1016"/>
      <c r="BY118" s="1016"/>
      <c r="BZ118" s="1016"/>
      <c r="CA118" s="1016">
        <v>35087771</v>
      </c>
      <c r="CB118" s="1016"/>
      <c r="CC118" s="1016"/>
      <c r="CD118" s="1016"/>
      <c r="CE118" s="1016"/>
      <c r="CF118" s="1017"/>
      <c r="CG118" s="1018"/>
      <c r="CH118" s="1018"/>
      <c r="CI118" s="1018"/>
      <c r="CJ118" s="1019"/>
      <c r="CK118" s="975"/>
      <c r="CL118" s="976"/>
      <c r="CM118" s="946" t="s">
        <v>429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404</v>
      </c>
      <c r="B119" s="974"/>
      <c r="C119" s="953" t="s">
        <v>405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430</v>
      </c>
      <c r="AV119" s="1008"/>
      <c r="AW119" s="1008"/>
      <c r="AX119" s="1008"/>
      <c r="AY119" s="1009"/>
      <c r="AZ119" s="970" t="s">
        <v>431</v>
      </c>
      <c r="BA119" s="917"/>
      <c r="BB119" s="917"/>
      <c r="BC119" s="917"/>
      <c r="BD119" s="917"/>
      <c r="BE119" s="917"/>
      <c r="BF119" s="917"/>
      <c r="BG119" s="917"/>
      <c r="BH119" s="917"/>
      <c r="BI119" s="917"/>
      <c r="BJ119" s="917"/>
      <c r="BK119" s="917"/>
      <c r="BL119" s="917"/>
      <c r="BM119" s="917"/>
      <c r="BN119" s="917"/>
      <c r="BO119" s="917"/>
      <c r="BP119" s="918"/>
      <c r="BQ119" s="956">
        <v>2592841</v>
      </c>
      <c r="BR119" s="957"/>
      <c r="BS119" s="957"/>
      <c r="BT119" s="957"/>
      <c r="BU119" s="957"/>
      <c r="BV119" s="957">
        <v>2636659</v>
      </c>
      <c r="BW119" s="957"/>
      <c r="BX119" s="957"/>
      <c r="BY119" s="957"/>
      <c r="BZ119" s="957"/>
      <c r="CA119" s="957">
        <v>2690018</v>
      </c>
      <c r="CB119" s="957"/>
      <c r="CC119" s="957"/>
      <c r="CD119" s="957"/>
      <c r="CE119" s="957"/>
      <c r="CF119" s="971">
        <v>24.8</v>
      </c>
      <c r="CG119" s="972"/>
      <c r="CH119" s="972"/>
      <c r="CI119" s="972"/>
      <c r="CJ119" s="972"/>
      <c r="CK119" s="977"/>
      <c r="CL119" s="978"/>
      <c r="CM119" s="1034" t="s">
        <v>432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c r="A120" s="1005"/>
      <c r="B120" s="976"/>
      <c r="C120" s="946" t="s">
        <v>408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433</v>
      </c>
      <c r="BA120" s="980"/>
      <c r="BB120" s="980"/>
      <c r="BC120" s="980"/>
      <c r="BD120" s="980"/>
      <c r="BE120" s="980"/>
      <c r="BF120" s="980"/>
      <c r="BG120" s="980"/>
      <c r="BH120" s="980"/>
      <c r="BI120" s="980"/>
      <c r="BJ120" s="980"/>
      <c r="BK120" s="980"/>
      <c r="BL120" s="980"/>
      <c r="BM120" s="980"/>
      <c r="BN120" s="980"/>
      <c r="BO120" s="980"/>
      <c r="BP120" s="981"/>
      <c r="BQ120" s="949">
        <v>5185729</v>
      </c>
      <c r="BR120" s="950"/>
      <c r="BS120" s="950"/>
      <c r="BT120" s="950"/>
      <c r="BU120" s="950"/>
      <c r="BV120" s="950">
        <v>4911218</v>
      </c>
      <c r="BW120" s="950"/>
      <c r="BX120" s="950"/>
      <c r="BY120" s="950"/>
      <c r="BZ120" s="950"/>
      <c r="CA120" s="950">
        <v>4738722</v>
      </c>
      <c r="CB120" s="950"/>
      <c r="CC120" s="950"/>
      <c r="CD120" s="950"/>
      <c r="CE120" s="950"/>
      <c r="CF120" s="944">
        <v>43.7</v>
      </c>
      <c r="CG120" s="945"/>
      <c r="CH120" s="945"/>
      <c r="CI120" s="945"/>
      <c r="CJ120" s="945"/>
      <c r="CK120" s="1043" t="s">
        <v>434</v>
      </c>
      <c r="CL120" s="1044"/>
      <c r="CM120" s="1044"/>
      <c r="CN120" s="1044"/>
      <c r="CO120" s="1045"/>
      <c r="CP120" s="1051" t="s">
        <v>382</v>
      </c>
      <c r="CQ120" s="1052"/>
      <c r="CR120" s="1052"/>
      <c r="CS120" s="1052"/>
      <c r="CT120" s="1052"/>
      <c r="CU120" s="1052"/>
      <c r="CV120" s="1052"/>
      <c r="CW120" s="1052"/>
      <c r="CX120" s="1052"/>
      <c r="CY120" s="1052"/>
      <c r="CZ120" s="1052"/>
      <c r="DA120" s="1052"/>
      <c r="DB120" s="1052"/>
      <c r="DC120" s="1052"/>
      <c r="DD120" s="1052"/>
      <c r="DE120" s="1052"/>
      <c r="DF120" s="1053"/>
      <c r="DG120" s="956">
        <v>9384948</v>
      </c>
      <c r="DH120" s="957"/>
      <c r="DI120" s="957"/>
      <c r="DJ120" s="957"/>
      <c r="DK120" s="957"/>
      <c r="DL120" s="957">
        <v>9294301</v>
      </c>
      <c r="DM120" s="957"/>
      <c r="DN120" s="957"/>
      <c r="DO120" s="957"/>
      <c r="DP120" s="957"/>
      <c r="DQ120" s="957">
        <v>9036359</v>
      </c>
      <c r="DR120" s="957"/>
      <c r="DS120" s="957"/>
      <c r="DT120" s="957"/>
      <c r="DU120" s="957"/>
      <c r="DV120" s="958">
        <v>83.3</v>
      </c>
      <c r="DW120" s="958"/>
      <c r="DX120" s="958"/>
      <c r="DY120" s="958"/>
      <c r="DZ120" s="959"/>
    </row>
    <row r="121" spans="1:130" s="197" customFormat="1" ht="26.25" customHeight="1">
      <c r="A121" s="1005"/>
      <c r="B121" s="976"/>
      <c r="C121" s="1040" t="s">
        <v>435</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436</v>
      </c>
      <c r="BA121" s="1001"/>
      <c r="BB121" s="1001"/>
      <c r="BC121" s="1001"/>
      <c r="BD121" s="1001"/>
      <c r="BE121" s="1001"/>
      <c r="BF121" s="1001"/>
      <c r="BG121" s="1001"/>
      <c r="BH121" s="1001"/>
      <c r="BI121" s="1001"/>
      <c r="BJ121" s="1001"/>
      <c r="BK121" s="1001"/>
      <c r="BL121" s="1001"/>
      <c r="BM121" s="1001"/>
      <c r="BN121" s="1001"/>
      <c r="BO121" s="1001"/>
      <c r="BP121" s="1002"/>
      <c r="BQ121" s="1015">
        <v>19190399</v>
      </c>
      <c r="BR121" s="1016"/>
      <c r="BS121" s="1016"/>
      <c r="BT121" s="1016"/>
      <c r="BU121" s="1016"/>
      <c r="BV121" s="1016">
        <v>18765066</v>
      </c>
      <c r="BW121" s="1016"/>
      <c r="BX121" s="1016"/>
      <c r="BY121" s="1016"/>
      <c r="BZ121" s="1016"/>
      <c r="CA121" s="1016">
        <v>19003818</v>
      </c>
      <c r="CB121" s="1016"/>
      <c r="CC121" s="1016"/>
      <c r="CD121" s="1016"/>
      <c r="CE121" s="1016"/>
      <c r="CF121" s="1054">
        <v>175.1</v>
      </c>
      <c r="CG121" s="1055"/>
      <c r="CH121" s="1055"/>
      <c r="CI121" s="1055"/>
      <c r="CJ121" s="1055"/>
      <c r="CK121" s="1046"/>
      <c r="CL121" s="1047"/>
      <c r="CM121" s="1047"/>
      <c r="CN121" s="1047"/>
      <c r="CO121" s="1048"/>
      <c r="CP121" s="1037" t="s">
        <v>384</v>
      </c>
      <c r="CQ121" s="1038"/>
      <c r="CR121" s="1038"/>
      <c r="CS121" s="1038"/>
      <c r="CT121" s="1038"/>
      <c r="CU121" s="1038"/>
      <c r="CV121" s="1038"/>
      <c r="CW121" s="1038"/>
      <c r="CX121" s="1038"/>
      <c r="CY121" s="1038"/>
      <c r="CZ121" s="1038"/>
      <c r="DA121" s="1038"/>
      <c r="DB121" s="1038"/>
      <c r="DC121" s="1038"/>
      <c r="DD121" s="1038"/>
      <c r="DE121" s="1038"/>
      <c r="DF121" s="1039"/>
      <c r="DG121" s="949" t="s">
        <v>109</v>
      </c>
      <c r="DH121" s="950"/>
      <c r="DI121" s="950"/>
      <c r="DJ121" s="950"/>
      <c r="DK121" s="950"/>
      <c r="DL121" s="950" t="s">
        <v>109</v>
      </c>
      <c r="DM121" s="950"/>
      <c r="DN121" s="950"/>
      <c r="DO121" s="950"/>
      <c r="DP121" s="950"/>
      <c r="DQ121" s="950" t="s">
        <v>109</v>
      </c>
      <c r="DR121" s="950"/>
      <c r="DS121" s="950"/>
      <c r="DT121" s="950"/>
      <c r="DU121" s="950"/>
      <c r="DV121" s="951" t="s">
        <v>109</v>
      </c>
      <c r="DW121" s="951"/>
      <c r="DX121" s="951"/>
      <c r="DY121" s="951"/>
      <c r="DZ121" s="952"/>
    </row>
    <row r="122" spans="1:130" s="197" customFormat="1" ht="26.25" customHeight="1">
      <c r="A122" s="1005"/>
      <c r="B122" s="976"/>
      <c r="C122" s="946" t="s">
        <v>418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437</v>
      </c>
      <c r="BP122" s="1024"/>
      <c r="BQ122" s="1064">
        <v>26968969</v>
      </c>
      <c r="BR122" s="1065"/>
      <c r="BS122" s="1065"/>
      <c r="BT122" s="1065"/>
      <c r="BU122" s="1065"/>
      <c r="BV122" s="1065">
        <v>26312943</v>
      </c>
      <c r="BW122" s="1065"/>
      <c r="BX122" s="1065"/>
      <c r="BY122" s="1065"/>
      <c r="BZ122" s="1065"/>
      <c r="CA122" s="1065">
        <v>26432558</v>
      </c>
      <c r="CB122" s="1065"/>
      <c r="CC122" s="1065"/>
      <c r="CD122" s="1065"/>
      <c r="CE122" s="1065"/>
      <c r="CF122" s="1017"/>
      <c r="CG122" s="1018"/>
      <c r="CH122" s="1018"/>
      <c r="CI122" s="1018"/>
      <c r="CJ122" s="1019"/>
      <c r="CK122" s="1046"/>
      <c r="CL122" s="1047"/>
      <c r="CM122" s="1047"/>
      <c r="CN122" s="1047"/>
      <c r="CO122" s="1048"/>
      <c r="CP122" s="1037" t="s">
        <v>380</v>
      </c>
      <c r="CQ122" s="1038"/>
      <c r="CR122" s="1038"/>
      <c r="CS122" s="1038"/>
      <c r="CT122" s="1038"/>
      <c r="CU122" s="1038"/>
      <c r="CV122" s="1038"/>
      <c r="CW122" s="1038"/>
      <c r="CX122" s="1038"/>
      <c r="CY122" s="1038"/>
      <c r="CZ122" s="1038"/>
      <c r="DA122" s="1038"/>
      <c r="DB122" s="1038"/>
      <c r="DC122" s="1038"/>
      <c r="DD122" s="1038"/>
      <c r="DE122" s="1038"/>
      <c r="DF122" s="1039"/>
      <c r="DG122" s="949" t="s">
        <v>109</v>
      </c>
      <c r="DH122" s="950"/>
      <c r="DI122" s="950"/>
      <c r="DJ122" s="950"/>
      <c r="DK122" s="950"/>
      <c r="DL122" s="950" t="s">
        <v>109</v>
      </c>
      <c r="DM122" s="950"/>
      <c r="DN122" s="950"/>
      <c r="DO122" s="950"/>
      <c r="DP122" s="950"/>
      <c r="DQ122" s="950" t="s">
        <v>109</v>
      </c>
      <c r="DR122" s="950"/>
      <c r="DS122" s="950"/>
      <c r="DT122" s="950"/>
      <c r="DU122" s="950"/>
      <c r="DV122" s="951" t="s">
        <v>109</v>
      </c>
      <c r="DW122" s="951"/>
      <c r="DX122" s="951"/>
      <c r="DY122" s="951"/>
      <c r="DZ122" s="952"/>
    </row>
    <row r="123" spans="1:130" s="197" customFormat="1" ht="26.25" customHeight="1" thickBot="1">
      <c r="A123" s="1005"/>
      <c r="B123" s="976"/>
      <c r="C123" s="946" t="s">
        <v>424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438</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95.1</v>
      </c>
      <c r="BR123" s="1057"/>
      <c r="BS123" s="1057"/>
      <c r="BT123" s="1057"/>
      <c r="BU123" s="1057"/>
      <c r="BV123" s="1057">
        <v>88.1</v>
      </c>
      <c r="BW123" s="1057"/>
      <c r="BX123" s="1057"/>
      <c r="BY123" s="1057"/>
      <c r="BZ123" s="1057"/>
      <c r="CA123" s="1057">
        <v>79.7</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c r="A124" s="1005"/>
      <c r="B124" s="976"/>
      <c r="C124" s="946" t="s">
        <v>427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109</v>
      </c>
      <c r="AB124" s="989"/>
      <c r="AC124" s="989"/>
      <c r="AD124" s="989"/>
      <c r="AE124" s="990"/>
      <c r="AF124" s="991" t="s">
        <v>109</v>
      </c>
      <c r="AG124" s="989"/>
      <c r="AH124" s="989"/>
      <c r="AI124" s="989"/>
      <c r="AJ124" s="990"/>
      <c r="AK124" s="991" t="s">
        <v>109</v>
      </c>
      <c r="AL124" s="989"/>
      <c r="AM124" s="989"/>
      <c r="AN124" s="989"/>
      <c r="AO124" s="990"/>
      <c r="AP124" s="992" t="s">
        <v>109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439</v>
      </c>
      <c r="CQ124" s="1038"/>
      <c r="CR124" s="1038"/>
      <c r="CS124" s="1038"/>
      <c r="CT124" s="1038"/>
      <c r="CU124" s="1038"/>
      <c r="CV124" s="1038"/>
      <c r="CW124" s="1038"/>
      <c r="CX124" s="1038"/>
      <c r="CY124" s="1038"/>
      <c r="CZ124" s="1038"/>
      <c r="DA124" s="1038"/>
      <c r="DB124" s="1038"/>
      <c r="DC124" s="1038"/>
      <c r="DD124" s="1038"/>
      <c r="DE124" s="1038"/>
      <c r="DF124" s="1039"/>
      <c r="DG124" s="1027" t="s">
        <v>109</v>
      </c>
      <c r="DH124" s="1028"/>
      <c r="DI124" s="1028"/>
      <c r="DJ124" s="1028"/>
      <c r="DK124" s="1029"/>
      <c r="DL124" s="1030" t="s">
        <v>109</v>
      </c>
      <c r="DM124" s="1028"/>
      <c r="DN124" s="1028"/>
      <c r="DO124" s="1028"/>
      <c r="DP124" s="1029"/>
      <c r="DQ124" s="1030" t="s">
        <v>109</v>
      </c>
      <c r="DR124" s="1028"/>
      <c r="DS124" s="1028"/>
      <c r="DT124" s="1028"/>
      <c r="DU124" s="1029"/>
      <c r="DV124" s="1031" t="s">
        <v>109</v>
      </c>
      <c r="DW124" s="1032"/>
      <c r="DX124" s="1032"/>
      <c r="DY124" s="1032"/>
      <c r="DZ124" s="1033"/>
    </row>
    <row r="125" spans="1:130" s="197" customFormat="1" ht="26.25" customHeight="1" thickBot="1">
      <c r="A125" s="1005"/>
      <c r="B125" s="976"/>
      <c r="C125" s="946" t="s">
        <v>429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109</v>
      </c>
      <c r="AB125" s="989"/>
      <c r="AC125" s="989"/>
      <c r="AD125" s="989"/>
      <c r="AE125" s="990"/>
      <c r="AF125" s="991" t="s">
        <v>109</v>
      </c>
      <c r="AG125" s="989"/>
      <c r="AH125" s="989"/>
      <c r="AI125" s="989"/>
      <c r="AJ125" s="990"/>
      <c r="AK125" s="991" t="s">
        <v>109</v>
      </c>
      <c r="AL125" s="989"/>
      <c r="AM125" s="989"/>
      <c r="AN125" s="989"/>
      <c r="AO125" s="990"/>
      <c r="AP125" s="992" t="s">
        <v>109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440</v>
      </c>
      <c r="CL125" s="1044"/>
      <c r="CM125" s="1044"/>
      <c r="CN125" s="1044"/>
      <c r="CO125" s="1045"/>
      <c r="CP125" s="970" t="s">
        <v>441</v>
      </c>
      <c r="CQ125" s="917"/>
      <c r="CR125" s="917"/>
      <c r="CS125" s="917"/>
      <c r="CT125" s="917"/>
      <c r="CU125" s="917"/>
      <c r="CV125" s="917"/>
      <c r="CW125" s="917"/>
      <c r="CX125" s="917"/>
      <c r="CY125" s="917"/>
      <c r="CZ125" s="917"/>
      <c r="DA125" s="917"/>
      <c r="DB125" s="917"/>
      <c r="DC125" s="917"/>
      <c r="DD125" s="917"/>
      <c r="DE125" s="917"/>
      <c r="DF125" s="918"/>
      <c r="DG125" s="956" t="s">
        <v>109</v>
      </c>
      <c r="DH125" s="957"/>
      <c r="DI125" s="957"/>
      <c r="DJ125" s="957"/>
      <c r="DK125" s="957"/>
      <c r="DL125" s="957" t="s">
        <v>109</v>
      </c>
      <c r="DM125" s="957"/>
      <c r="DN125" s="957"/>
      <c r="DO125" s="957"/>
      <c r="DP125" s="957"/>
      <c r="DQ125" s="957" t="s">
        <v>109</v>
      </c>
      <c r="DR125" s="957"/>
      <c r="DS125" s="957"/>
      <c r="DT125" s="957"/>
      <c r="DU125" s="957"/>
      <c r="DV125" s="958" t="s">
        <v>109</v>
      </c>
      <c r="DW125" s="958"/>
      <c r="DX125" s="958"/>
      <c r="DY125" s="958"/>
      <c r="DZ125" s="959"/>
    </row>
    <row r="126" spans="1:130" s="197" customFormat="1" ht="26.25" customHeight="1">
      <c r="A126" s="1005"/>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109</v>
      </c>
      <c r="AB126" s="989"/>
      <c r="AC126" s="989"/>
      <c r="AD126" s="989"/>
      <c r="AE126" s="990"/>
      <c r="AF126" s="991" t="s">
        <v>109</v>
      </c>
      <c r="AG126" s="989"/>
      <c r="AH126" s="989"/>
      <c r="AI126" s="989"/>
      <c r="AJ126" s="990"/>
      <c r="AK126" s="991" t="s">
        <v>109</v>
      </c>
      <c r="AL126" s="989"/>
      <c r="AM126" s="989"/>
      <c r="AN126" s="989"/>
      <c r="AO126" s="990"/>
      <c r="AP126" s="992" t="s">
        <v>109</v>
      </c>
      <c r="AQ126" s="993"/>
      <c r="AR126" s="993"/>
      <c r="AS126" s="993"/>
      <c r="AT126" s="994"/>
      <c r="AU126" s="233"/>
      <c r="AV126" s="233"/>
      <c r="AW126" s="233"/>
      <c r="AX126" s="1066" t="s">
        <v>442</v>
      </c>
      <c r="AY126" s="1067"/>
      <c r="AZ126" s="1067"/>
      <c r="BA126" s="1067"/>
      <c r="BB126" s="1067"/>
      <c r="BC126" s="1067"/>
      <c r="BD126" s="1067"/>
      <c r="BE126" s="1068"/>
      <c r="BF126" s="1082" t="s">
        <v>443</v>
      </c>
      <c r="BG126" s="1067"/>
      <c r="BH126" s="1067"/>
      <c r="BI126" s="1067"/>
      <c r="BJ126" s="1067"/>
      <c r="BK126" s="1067"/>
      <c r="BL126" s="1068"/>
      <c r="BM126" s="1082" t="s">
        <v>444</v>
      </c>
      <c r="BN126" s="1067"/>
      <c r="BO126" s="1067"/>
      <c r="BP126" s="1067"/>
      <c r="BQ126" s="1067"/>
      <c r="BR126" s="1067"/>
      <c r="BS126" s="1068"/>
      <c r="BT126" s="1082" t="s">
        <v>445</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446</v>
      </c>
      <c r="CQ126" s="980"/>
      <c r="CR126" s="980"/>
      <c r="CS126" s="980"/>
      <c r="CT126" s="980"/>
      <c r="CU126" s="980"/>
      <c r="CV126" s="980"/>
      <c r="CW126" s="980"/>
      <c r="CX126" s="980"/>
      <c r="CY126" s="980"/>
      <c r="CZ126" s="980"/>
      <c r="DA126" s="980"/>
      <c r="DB126" s="980"/>
      <c r="DC126" s="980"/>
      <c r="DD126" s="980"/>
      <c r="DE126" s="980"/>
      <c r="DF126" s="981"/>
      <c r="DG126" s="949" t="s">
        <v>109</v>
      </c>
      <c r="DH126" s="950"/>
      <c r="DI126" s="950"/>
      <c r="DJ126" s="950"/>
      <c r="DK126" s="950"/>
      <c r="DL126" s="950" t="s">
        <v>109</v>
      </c>
      <c r="DM126" s="950"/>
      <c r="DN126" s="950"/>
      <c r="DO126" s="950"/>
      <c r="DP126" s="950"/>
      <c r="DQ126" s="950" t="s">
        <v>109</v>
      </c>
      <c r="DR126" s="950"/>
      <c r="DS126" s="950"/>
      <c r="DT126" s="950"/>
      <c r="DU126" s="950"/>
      <c r="DV126" s="951" t="s">
        <v>109</v>
      </c>
      <c r="DW126" s="951"/>
      <c r="DX126" s="951"/>
      <c r="DY126" s="951"/>
      <c r="DZ126" s="952"/>
    </row>
    <row r="127" spans="1:130" s="197" customFormat="1" ht="26.25" customHeight="1" thickBot="1">
      <c r="A127" s="1006"/>
      <c r="B127" s="978"/>
      <c r="C127" s="1034" t="s">
        <v>447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109</v>
      </c>
      <c r="AB127" s="989"/>
      <c r="AC127" s="989"/>
      <c r="AD127" s="989"/>
      <c r="AE127" s="990"/>
      <c r="AF127" s="991" t="s">
        <v>109</v>
      </c>
      <c r="AG127" s="989"/>
      <c r="AH127" s="989"/>
      <c r="AI127" s="989"/>
      <c r="AJ127" s="990"/>
      <c r="AK127" s="991" t="s">
        <v>109</v>
      </c>
      <c r="AL127" s="989"/>
      <c r="AM127" s="989"/>
      <c r="AN127" s="989"/>
      <c r="AO127" s="990"/>
      <c r="AP127" s="992" t="s">
        <v>109</v>
      </c>
      <c r="AQ127" s="993"/>
      <c r="AR127" s="993"/>
      <c r="AS127" s="993"/>
      <c r="AT127" s="994"/>
      <c r="AU127" s="233"/>
      <c r="AV127" s="233"/>
      <c r="AW127" s="233"/>
      <c r="AX127" s="916" t="s">
        <v>448</v>
      </c>
      <c r="AY127" s="917"/>
      <c r="AZ127" s="917"/>
      <c r="BA127" s="917"/>
      <c r="BB127" s="917"/>
      <c r="BC127" s="917"/>
      <c r="BD127" s="917"/>
      <c r="BE127" s="918"/>
      <c r="BF127" s="1071" t="s">
        <v>109</v>
      </c>
      <c r="BG127" s="1072"/>
      <c r="BH127" s="1072"/>
      <c r="BI127" s="1072"/>
      <c r="BJ127" s="1072"/>
      <c r="BK127" s="1072"/>
      <c r="BL127" s="1081"/>
      <c r="BM127" s="1071">
        <v>12.99</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449</v>
      </c>
      <c r="CQ127" s="1075"/>
      <c r="CR127" s="1075"/>
      <c r="CS127" s="1075"/>
      <c r="CT127" s="1075"/>
      <c r="CU127" s="1075"/>
      <c r="CV127" s="1075"/>
      <c r="CW127" s="1075"/>
      <c r="CX127" s="1075"/>
      <c r="CY127" s="1075"/>
      <c r="CZ127" s="1075"/>
      <c r="DA127" s="1075"/>
      <c r="DB127" s="1075"/>
      <c r="DC127" s="1075"/>
      <c r="DD127" s="1075"/>
      <c r="DE127" s="1075"/>
      <c r="DF127" s="1076"/>
      <c r="DG127" s="1077" t="s">
        <v>109</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c r="A128" s="1101" t="s">
        <v>450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451</v>
      </c>
      <c r="X128" s="1103"/>
      <c r="Y128" s="1103"/>
      <c r="Z128" s="1104"/>
      <c r="AA128" s="1119">
        <v>388589</v>
      </c>
      <c r="AB128" s="1120"/>
      <c r="AC128" s="1120"/>
      <c r="AD128" s="1120"/>
      <c r="AE128" s="1121"/>
      <c r="AF128" s="1122">
        <v>365251</v>
      </c>
      <c r="AG128" s="1120"/>
      <c r="AH128" s="1120"/>
      <c r="AI128" s="1120"/>
      <c r="AJ128" s="1121"/>
      <c r="AK128" s="1122">
        <v>398169</v>
      </c>
      <c r="AL128" s="1120"/>
      <c r="AM128" s="1120"/>
      <c r="AN128" s="1120"/>
      <c r="AO128" s="1121"/>
      <c r="AP128" s="1123"/>
      <c r="AQ128" s="1124"/>
      <c r="AR128" s="1124"/>
      <c r="AS128" s="1124"/>
      <c r="AT128" s="1125"/>
      <c r="AU128" s="235"/>
      <c r="AV128" s="235"/>
      <c r="AW128" s="235"/>
      <c r="AX128" s="1084" t="s">
        <v>452</v>
      </c>
      <c r="AY128" s="980"/>
      <c r="AZ128" s="980"/>
      <c r="BA128" s="980"/>
      <c r="BB128" s="980"/>
      <c r="BC128" s="980"/>
      <c r="BD128" s="980"/>
      <c r="BE128" s="981"/>
      <c r="BF128" s="1096" t="s">
        <v>109</v>
      </c>
      <c r="BG128" s="1097"/>
      <c r="BH128" s="1097"/>
      <c r="BI128" s="1097"/>
      <c r="BJ128" s="1097"/>
      <c r="BK128" s="1097"/>
      <c r="BL128" s="1098"/>
      <c r="BM128" s="1096">
        <v>17.989999999999998</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88</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453</v>
      </c>
      <c r="X129" s="1091"/>
      <c r="Y129" s="1091"/>
      <c r="Z129" s="1092"/>
      <c r="AA129" s="988">
        <v>12442354</v>
      </c>
      <c r="AB129" s="989"/>
      <c r="AC129" s="989"/>
      <c r="AD129" s="989"/>
      <c r="AE129" s="990"/>
      <c r="AF129" s="991">
        <v>12400388</v>
      </c>
      <c r="AG129" s="989"/>
      <c r="AH129" s="989"/>
      <c r="AI129" s="989"/>
      <c r="AJ129" s="990"/>
      <c r="AK129" s="991">
        <v>12617705</v>
      </c>
      <c r="AL129" s="989"/>
      <c r="AM129" s="989"/>
      <c r="AN129" s="989"/>
      <c r="AO129" s="990"/>
      <c r="AP129" s="1093"/>
      <c r="AQ129" s="1094"/>
      <c r="AR129" s="1094"/>
      <c r="AS129" s="1094"/>
      <c r="AT129" s="1095"/>
      <c r="AU129" s="235"/>
      <c r="AV129" s="235"/>
      <c r="AW129" s="235"/>
      <c r="AX129" s="1084" t="s">
        <v>454</v>
      </c>
      <c r="AY129" s="980"/>
      <c r="AZ129" s="980"/>
      <c r="BA129" s="980"/>
      <c r="BB129" s="980"/>
      <c r="BC129" s="980"/>
      <c r="BD129" s="980"/>
      <c r="BE129" s="981"/>
      <c r="BF129" s="1085">
        <v>9.6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456</v>
      </c>
      <c r="X130" s="1091"/>
      <c r="Y130" s="1091"/>
      <c r="Z130" s="1092"/>
      <c r="AA130" s="988">
        <v>1811504</v>
      </c>
      <c r="AB130" s="989"/>
      <c r="AC130" s="989"/>
      <c r="AD130" s="989"/>
      <c r="AE130" s="990"/>
      <c r="AF130" s="991">
        <v>1850277</v>
      </c>
      <c r="AG130" s="989"/>
      <c r="AH130" s="989"/>
      <c r="AI130" s="989"/>
      <c r="AJ130" s="990"/>
      <c r="AK130" s="991">
        <v>1764902</v>
      </c>
      <c r="AL130" s="989"/>
      <c r="AM130" s="989"/>
      <c r="AN130" s="989"/>
      <c r="AO130" s="990"/>
      <c r="AP130" s="1093"/>
      <c r="AQ130" s="1094"/>
      <c r="AR130" s="1094"/>
      <c r="AS130" s="1094"/>
      <c r="AT130" s="1095"/>
      <c r="AU130" s="235"/>
      <c r="AV130" s="235"/>
      <c r="AW130" s="235"/>
      <c r="AX130" s="1143" t="s">
        <v>457</v>
      </c>
      <c r="AY130" s="1075"/>
      <c r="AZ130" s="1075"/>
      <c r="BA130" s="1075"/>
      <c r="BB130" s="1075"/>
      <c r="BC130" s="1075"/>
      <c r="BD130" s="1075"/>
      <c r="BE130" s="1076"/>
      <c r="BF130" s="1105">
        <v>79.7</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458</v>
      </c>
      <c r="X131" s="1114"/>
      <c r="Y131" s="1114"/>
      <c r="Z131" s="1115"/>
      <c r="AA131" s="1027">
        <v>10630850</v>
      </c>
      <c r="AB131" s="1028"/>
      <c r="AC131" s="1028"/>
      <c r="AD131" s="1028"/>
      <c r="AE131" s="1029"/>
      <c r="AF131" s="1030">
        <v>10550111</v>
      </c>
      <c r="AG131" s="1028"/>
      <c r="AH131" s="1028"/>
      <c r="AI131" s="1028"/>
      <c r="AJ131" s="1029"/>
      <c r="AK131" s="1030">
        <v>10852803</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459</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460</v>
      </c>
      <c r="W132" s="1131"/>
      <c r="X132" s="1131"/>
      <c r="Y132" s="1131"/>
      <c r="Z132" s="1132"/>
      <c r="AA132" s="1133">
        <v>8.8986886740000006</v>
      </c>
      <c r="AB132" s="1134"/>
      <c r="AC132" s="1134"/>
      <c r="AD132" s="1134"/>
      <c r="AE132" s="1135"/>
      <c r="AF132" s="1136">
        <v>10.699095760000001</v>
      </c>
      <c r="AG132" s="1134"/>
      <c r="AH132" s="1134"/>
      <c r="AI132" s="1134"/>
      <c r="AJ132" s="1135"/>
      <c r="AK132" s="1136">
        <v>9.4754785179999992</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461</v>
      </c>
      <c r="W133" s="1138"/>
      <c r="X133" s="1138"/>
      <c r="Y133" s="1138"/>
      <c r="Z133" s="1139"/>
      <c r="AA133" s="1140">
        <v>9.6999999999999993</v>
      </c>
      <c r="AB133" s="1141"/>
      <c r="AC133" s="1141"/>
      <c r="AD133" s="1141"/>
      <c r="AE133" s="1142"/>
      <c r="AF133" s="1140">
        <v>9.6</v>
      </c>
      <c r="AG133" s="1141"/>
      <c r="AH133" s="1141"/>
      <c r="AI133" s="1141"/>
      <c r="AJ133" s="1142"/>
      <c r="AK133" s="1140">
        <v>9.6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47" t="s">
        <v>464</v>
      </c>
      <c r="L7" s="254"/>
      <c r="M7" s="255" t="s">
        <v>465</v>
      </c>
      <c r="N7" s="256"/>
    </row>
    <row r="8" spans="1:16">
      <c r="A8" s="248"/>
      <c r="B8" s="244"/>
      <c r="C8" s="244"/>
      <c r="D8" s="244"/>
      <c r="E8" s="244"/>
      <c r="F8" s="244"/>
      <c r="G8" s="257"/>
      <c r="H8" s="258"/>
      <c r="I8" s="258"/>
      <c r="J8" s="259"/>
      <c r="K8" s="1148"/>
      <c r="L8" s="260" t="s">
        <v>466</v>
      </c>
      <c r="M8" s="261" t="s">
        <v>467</v>
      </c>
      <c r="N8" s="262" t="s">
        <v>468</v>
      </c>
    </row>
    <row r="9" spans="1:16">
      <c r="A9" s="248"/>
      <c r="B9" s="244"/>
      <c r="C9" s="244"/>
      <c r="D9" s="244"/>
      <c r="E9" s="244"/>
      <c r="F9" s="244"/>
      <c r="G9" s="1149" t="s">
        <v>469</v>
      </c>
      <c r="H9" s="1150"/>
      <c r="I9" s="1150"/>
      <c r="J9" s="1151"/>
      <c r="K9" s="263">
        <v>3866259</v>
      </c>
      <c r="L9" s="264">
        <v>65480</v>
      </c>
      <c r="M9" s="265">
        <v>58112</v>
      </c>
      <c r="N9" s="266">
        <v>12.7</v>
      </c>
    </row>
    <row r="10" spans="1:16">
      <c r="A10" s="248"/>
      <c r="B10" s="244"/>
      <c r="C10" s="244"/>
      <c r="D10" s="244"/>
      <c r="E10" s="244"/>
      <c r="F10" s="244"/>
      <c r="G10" s="1149" t="s">
        <v>470</v>
      </c>
      <c r="H10" s="1150"/>
      <c r="I10" s="1150"/>
      <c r="J10" s="1151"/>
      <c r="K10" s="267">
        <v>462747</v>
      </c>
      <c r="L10" s="268">
        <v>7837</v>
      </c>
      <c r="M10" s="269">
        <v>3510</v>
      </c>
      <c r="N10" s="270">
        <v>123.3</v>
      </c>
    </row>
    <row r="11" spans="1:16" ht="13.5" customHeight="1">
      <c r="A11" s="248"/>
      <c r="B11" s="244"/>
      <c r="C11" s="244"/>
      <c r="D11" s="244"/>
      <c r="E11" s="244"/>
      <c r="F11" s="244"/>
      <c r="G11" s="1149" t="s">
        <v>471</v>
      </c>
      <c r="H11" s="1150"/>
      <c r="I11" s="1150"/>
      <c r="J11" s="1151"/>
      <c r="K11" s="267">
        <v>584889</v>
      </c>
      <c r="L11" s="268">
        <v>9906</v>
      </c>
      <c r="M11" s="269">
        <v>6281</v>
      </c>
      <c r="N11" s="270">
        <v>57.7</v>
      </c>
    </row>
    <row r="12" spans="1:16" ht="13.5" customHeight="1">
      <c r="A12" s="248"/>
      <c r="B12" s="244"/>
      <c r="C12" s="244"/>
      <c r="D12" s="244"/>
      <c r="E12" s="244"/>
      <c r="F12" s="244"/>
      <c r="G12" s="1149" t="s">
        <v>472</v>
      </c>
      <c r="H12" s="1150"/>
      <c r="I12" s="1150"/>
      <c r="J12" s="1151"/>
      <c r="K12" s="267" t="s">
        <v>473</v>
      </c>
      <c r="L12" s="268" t="s">
        <v>473</v>
      </c>
      <c r="M12" s="269">
        <v>744</v>
      </c>
      <c r="N12" s="270" t="s">
        <v>473</v>
      </c>
    </row>
    <row r="13" spans="1:16" ht="13.5" customHeight="1">
      <c r="A13" s="248"/>
      <c r="B13" s="244"/>
      <c r="C13" s="244"/>
      <c r="D13" s="244"/>
      <c r="E13" s="244"/>
      <c r="F13" s="244"/>
      <c r="G13" s="1149" t="s">
        <v>474</v>
      </c>
      <c r="H13" s="1150"/>
      <c r="I13" s="1150"/>
      <c r="J13" s="1151"/>
      <c r="K13" s="267" t="s">
        <v>473</v>
      </c>
      <c r="L13" s="268" t="s">
        <v>473</v>
      </c>
      <c r="M13" s="269">
        <v>1</v>
      </c>
      <c r="N13" s="270" t="s">
        <v>473</v>
      </c>
    </row>
    <row r="14" spans="1:16" ht="13.5" customHeight="1">
      <c r="A14" s="248"/>
      <c r="B14" s="244"/>
      <c r="C14" s="244"/>
      <c r="D14" s="244"/>
      <c r="E14" s="244"/>
      <c r="F14" s="244"/>
      <c r="G14" s="1149" t="s">
        <v>475</v>
      </c>
      <c r="H14" s="1150"/>
      <c r="I14" s="1150"/>
      <c r="J14" s="1151"/>
      <c r="K14" s="267">
        <v>209896</v>
      </c>
      <c r="L14" s="268">
        <v>3555</v>
      </c>
      <c r="M14" s="269">
        <v>2803</v>
      </c>
      <c r="N14" s="270">
        <v>26.8</v>
      </c>
    </row>
    <row r="15" spans="1:16" ht="13.5" customHeight="1">
      <c r="A15" s="248"/>
      <c r="B15" s="244"/>
      <c r="C15" s="244"/>
      <c r="D15" s="244"/>
      <c r="E15" s="244"/>
      <c r="F15" s="244"/>
      <c r="G15" s="1149" t="s">
        <v>476</v>
      </c>
      <c r="H15" s="1150"/>
      <c r="I15" s="1150"/>
      <c r="J15" s="1151"/>
      <c r="K15" s="267">
        <v>48141</v>
      </c>
      <c r="L15" s="268">
        <v>815</v>
      </c>
      <c r="M15" s="269">
        <v>1119</v>
      </c>
      <c r="N15" s="270">
        <v>-27.2</v>
      </c>
    </row>
    <row r="16" spans="1:16">
      <c r="A16" s="248"/>
      <c r="B16" s="244"/>
      <c r="C16" s="244"/>
      <c r="D16" s="244"/>
      <c r="E16" s="244"/>
      <c r="F16" s="244"/>
      <c r="G16" s="1152" t="s">
        <v>477</v>
      </c>
      <c r="H16" s="1153"/>
      <c r="I16" s="1153"/>
      <c r="J16" s="1154"/>
      <c r="K16" s="268">
        <v>-434854</v>
      </c>
      <c r="L16" s="268">
        <v>-7365</v>
      </c>
      <c r="M16" s="269">
        <v>-5386</v>
      </c>
      <c r="N16" s="270">
        <v>36.700000000000003</v>
      </c>
    </row>
    <row r="17" spans="1:16">
      <c r="A17" s="248"/>
      <c r="B17" s="244"/>
      <c r="C17" s="244"/>
      <c r="D17" s="244"/>
      <c r="E17" s="244"/>
      <c r="F17" s="244"/>
      <c r="G17" s="1152" t="s">
        <v>166</v>
      </c>
      <c r="H17" s="1153"/>
      <c r="I17" s="1153"/>
      <c r="J17" s="1154"/>
      <c r="K17" s="268">
        <v>4737078</v>
      </c>
      <c r="L17" s="268">
        <v>80228</v>
      </c>
      <c r="M17" s="269">
        <v>67183</v>
      </c>
      <c r="N17" s="270">
        <v>19.399999999999999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44" t="s">
        <v>482</v>
      </c>
      <c r="H21" s="1145"/>
      <c r="I21" s="1145"/>
      <c r="J21" s="1146"/>
      <c r="K21" s="280">
        <v>7.35</v>
      </c>
      <c r="L21" s="281">
        <v>6.12</v>
      </c>
      <c r="M21" s="282">
        <v>1.23</v>
      </c>
      <c r="N21" s="249"/>
      <c r="O21" s="283"/>
      <c r="P21" s="279"/>
    </row>
    <row r="22" spans="1:16" s="284" customFormat="1">
      <c r="A22" s="279"/>
      <c r="B22" s="249"/>
      <c r="C22" s="249"/>
      <c r="D22" s="249"/>
      <c r="E22" s="249"/>
      <c r="F22" s="249"/>
      <c r="G22" s="1144" t="s">
        <v>483</v>
      </c>
      <c r="H22" s="1145"/>
      <c r="I22" s="1145"/>
      <c r="J22" s="1146"/>
      <c r="K22" s="285">
        <v>99.7</v>
      </c>
      <c r="L22" s="286">
        <v>98.7</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47" t="s">
        <v>464</v>
      </c>
      <c r="L30" s="254"/>
      <c r="M30" s="255" t="s">
        <v>465</v>
      </c>
      <c r="N30" s="256"/>
    </row>
    <row r="31" spans="1:16">
      <c r="A31" s="248"/>
      <c r="B31" s="244"/>
      <c r="C31" s="244"/>
      <c r="D31" s="244"/>
      <c r="E31" s="244"/>
      <c r="F31" s="244"/>
      <c r="G31" s="257"/>
      <c r="H31" s="258"/>
      <c r="I31" s="258"/>
      <c r="J31" s="259"/>
      <c r="K31" s="1148"/>
      <c r="L31" s="260" t="s">
        <v>466</v>
      </c>
      <c r="M31" s="261" t="s">
        <v>467</v>
      </c>
      <c r="N31" s="262" t="s">
        <v>468</v>
      </c>
    </row>
    <row r="32" spans="1:16" ht="27" customHeight="1">
      <c r="A32" s="248"/>
      <c r="B32" s="244"/>
      <c r="C32" s="244"/>
      <c r="D32" s="244"/>
      <c r="E32" s="244"/>
      <c r="F32" s="244"/>
      <c r="G32" s="1160" t="s">
        <v>487</v>
      </c>
      <c r="H32" s="1161"/>
      <c r="I32" s="1161"/>
      <c r="J32" s="1162"/>
      <c r="K32" s="294">
        <v>2741260</v>
      </c>
      <c r="L32" s="294">
        <v>46427</v>
      </c>
      <c r="M32" s="295">
        <v>33998</v>
      </c>
      <c r="N32" s="296">
        <v>36.6</v>
      </c>
    </row>
    <row r="33" spans="1:16" ht="13.5" customHeight="1">
      <c r="A33" s="248"/>
      <c r="B33" s="244"/>
      <c r="C33" s="244"/>
      <c r="D33" s="244"/>
      <c r="E33" s="244"/>
      <c r="F33" s="244"/>
      <c r="G33" s="1160" t="s">
        <v>488</v>
      </c>
      <c r="H33" s="1161"/>
      <c r="I33" s="1161"/>
      <c r="J33" s="1162"/>
      <c r="K33" s="294" t="s">
        <v>473</v>
      </c>
      <c r="L33" s="294" t="s">
        <v>473</v>
      </c>
      <c r="M33" s="295">
        <v>1</v>
      </c>
      <c r="N33" s="296" t="s">
        <v>473</v>
      </c>
    </row>
    <row r="34" spans="1:16" ht="27" customHeight="1">
      <c r="A34" s="248"/>
      <c r="B34" s="244"/>
      <c r="C34" s="244"/>
      <c r="D34" s="244"/>
      <c r="E34" s="244"/>
      <c r="F34" s="244"/>
      <c r="G34" s="1160" t="s">
        <v>489</v>
      </c>
      <c r="H34" s="1161"/>
      <c r="I34" s="1161"/>
      <c r="J34" s="1162"/>
      <c r="K34" s="294" t="s">
        <v>473</v>
      </c>
      <c r="L34" s="294" t="s">
        <v>473</v>
      </c>
      <c r="M34" s="295">
        <v>39</v>
      </c>
      <c r="N34" s="296" t="s">
        <v>473</v>
      </c>
    </row>
    <row r="35" spans="1:16" ht="27" customHeight="1">
      <c r="A35" s="248"/>
      <c r="B35" s="244"/>
      <c r="C35" s="244"/>
      <c r="D35" s="244"/>
      <c r="E35" s="244"/>
      <c r="F35" s="244"/>
      <c r="G35" s="1160" t="s">
        <v>490</v>
      </c>
      <c r="H35" s="1161"/>
      <c r="I35" s="1161"/>
      <c r="J35" s="1162"/>
      <c r="K35" s="294">
        <v>449830</v>
      </c>
      <c r="L35" s="294">
        <v>7618</v>
      </c>
      <c r="M35" s="295">
        <v>9007</v>
      </c>
      <c r="N35" s="296">
        <v>-15.4</v>
      </c>
    </row>
    <row r="36" spans="1:16" ht="27" customHeight="1">
      <c r="A36" s="248"/>
      <c r="B36" s="244"/>
      <c r="C36" s="244"/>
      <c r="D36" s="244"/>
      <c r="E36" s="244"/>
      <c r="F36" s="244"/>
      <c r="G36" s="1160" t="s">
        <v>491</v>
      </c>
      <c r="H36" s="1161"/>
      <c r="I36" s="1161"/>
      <c r="J36" s="1162"/>
      <c r="K36" s="294">
        <v>216</v>
      </c>
      <c r="L36" s="294">
        <v>4</v>
      </c>
      <c r="M36" s="295">
        <v>2239</v>
      </c>
      <c r="N36" s="296">
        <v>-99.8</v>
      </c>
    </row>
    <row r="37" spans="1:16" ht="13.5" customHeight="1">
      <c r="A37" s="248"/>
      <c r="B37" s="244"/>
      <c r="C37" s="244"/>
      <c r="D37" s="244"/>
      <c r="E37" s="244"/>
      <c r="F37" s="244"/>
      <c r="G37" s="1160" t="s">
        <v>492</v>
      </c>
      <c r="H37" s="1161"/>
      <c r="I37" s="1161"/>
      <c r="J37" s="1162"/>
      <c r="K37" s="294" t="s">
        <v>473</v>
      </c>
      <c r="L37" s="294" t="s">
        <v>473</v>
      </c>
      <c r="M37" s="295">
        <v>951</v>
      </c>
      <c r="N37" s="296" t="s">
        <v>473</v>
      </c>
    </row>
    <row r="38" spans="1:16" ht="27" customHeight="1">
      <c r="A38" s="248"/>
      <c r="B38" s="244"/>
      <c r="C38" s="244"/>
      <c r="D38" s="244"/>
      <c r="E38" s="244"/>
      <c r="F38" s="244"/>
      <c r="G38" s="1163" t="s">
        <v>493</v>
      </c>
      <c r="H38" s="1164"/>
      <c r="I38" s="1164"/>
      <c r="J38" s="1165"/>
      <c r="K38" s="297">
        <v>120</v>
      </c>
      <c r="L38" s="297">
        <v>2</v>
      </c>
      <c r="M38" s="298">
        <v>6</v>
      </c>
      <c r="N38" s="299">
        <v>-66.7</v>
      </c>
      <c r="O38" s="293"/>
    </row>
    <row r="39" spans="1:16">
      <c r="A39" s="248"/>
      <c r="B39" s="244"/>
      <c r="C39" s="244"/>
      <c r="D39" s="244"/>
      <c r="E39" s="244"/>
      <c r="F39" s="244"/>
      <c r="G39" s="1163" t="s">
        <v>494</v>
      </c>
      <c r="H39" s="1164"/>
      <c r="I39" s="1164"/>
      <c r="J39" s="1165"/>
      <c r="K39" s="300">
        <v>-398169</v>
      </c>
      <c r="L39" s="300">
        <v>-6743</v>
      </c>
      <c r="M39" s="301">
        <v>-6589</v>
      </c>
      <c r="N39" s="302">
        <v>2.2999999999999998</v>
      </c>
      <c r="O39" s="293"/>
    </row>
    <row r="40" spans="1:16" ht="27" customHeight="1">
      <c r="A40" s="248"/>
      <c r="B40" s="244"/>
      <c r="C40" s="244"/>
      <c r="D40" s="244"/>
      <c r="E40" s="244"/>
      <c r="F40" s="244"/>
      <c r="G40" s="1160" t="s">
        <v>495</v>
      </c>
      <c r="H40" s="1161"/>
      <c r="I40" s="1161"/>
      <c r="J40" s="1162"/>
      <c r="K40" s="300">
        <v>-1764902</v>
      </c>
      <c r="L40" s="300">
        <v>-29891</v>
      </c>
      <c r="M40" s="301">
        <v>-27524</v>
      </c>
      <c r="N40" s="302">
        <v>8.6</v>
      </c>
      <c r="O40" s="293"/>
    </row>
    <row r="41" spans="1:16">
      <c r="A41" s="248"/>
      <c r="B41" s="244"/>
      <c r="C41" s="244"/>
      <c r="D41" s="244"/>
      <c r="E41" s="244"/>
      <c r="F41" s="244"/>
      <c r="G41" s="1166" t="s">
        <v>277</v>
      </c>
      <c r="H41" s="1167"/>
      <c r="I41" s="1167"/>
      <c r="J41" s="1168"/>
      <c r="K41" s="294">
        <v>1028355</v>
      </c>
      <c r="L41" s="300">
        <v>17416</v>
      </c>
      <c r="M41" s="301">
        <v>12127</v>
      </c>
      <c r="N41" s="302">
        <v>43.6</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55" t="s">
        <v>464</v>
      </c>
      <c r="J49" s="1157" t="s">
        <v>499</v>
      </c>
      <c r="K49" s="1158"/>
      <c r="L49" s="1158"/>
      <c r="M49" s="1158"/>
      <c r="N49" s="1159"/>
    </row>
    <row r="50" spans="1:14">
      <c r="A50" s="248"/>
      <c r="B50" s="244"/>
      <c r="C50" s="244"/>
      <c r="D50" s="244"/>
      <c r="E50" s="244"/>
      <c r="F50" s="244"/>
      <c r="G50" s="312"/>
      <c r="H50" s="313"/>
      <c r="I50" s="1156"/>
      <c r="J50" s="314" t="s">
        <v>500</v>
      </c>
      <c r="K50" s="315" t="s">
        <v>501</v>
      </c>
      <c r="L50" s="316" t="s">
        <v>502</v>
      </c>
      <c r="M50" s="317" t="s">
        <v>503</v>
      </c>
      <c r="N50" s="318" t="s">
        <v>504</v>
      </c>
    </row>
    <row r="51" spans="1:14">
      <c r="A51" s="248"/>
      <c r="B51" s="244"/>
      <c r="C51" s="244"/>
      <c r="D51" s="244"/>
      <c r="E51" s="244"/>
      <c r="F51" s="244"/>
      <c r="G51" s="310" t="s">
        <v>505</v>
      </c>
      <c r="H51" s="311"/>
      <c r="I51" s="319">
        <v>1268973</v>
      </c>
      <c r="J51" s="320">
        <v>21186</v>
      </c>
      <c r="K51" s="321">
        <v>-48.8</v>
      </c>
      <c r="L51" s="322">
        <v>33364</v>
      </c>
      <c r="M51" s="323">
        <v>-46.1</v>
      </c>
      <c r="N51" s="324">
        <v>-2.7</v>
      </c>
    </row>
    <row r="52" spans="1:14">
      <c r="A52" s="248"/>
      <c r="B52" s="244"/>
      <c r="C52" s="244"/>
      <c r="D52" s="244"/>
      <c r="E52" s="244"/>
      <c r="F52" s="244"/>
      <c r="G52" s="325"/>
      <c r="H52" s="326" t="s">
        <v>506</v>
      </c>
      <c r="I52" s="327">
        <v>919901</v>
      </c>
      <c r="J52" s="328">
        <v>15358</v>
      </c>
      <c r="K52" s="329">
        <v>-28.8</v>
      </c>
      <c r="L52" s="330">
        <v>21557</v>
      </c>
      <c r="M52" s="331">
        <v>-33</v>
      </c>
      <c r="N52" s="332">
        <v>4.2</v>
      </c>
    </row>
    <row r="53" spans="1:14">
      <c r="A53" s="248"/>
      <c r="B53" s="244"/>
      <c r="C53" s="244"/>
      <c r="D53" s="244"/>
      <c r="E53" s="244"/>
      <c r="F53" s="244"/>
      <c r="G53" s="310" t="s">
        <v>507</v>
      </c>
      <c r="H53" s="311"/>
      <c r="I53" s="319">
        <v>1547562</v>
      </c>
      <c r="J53" s="320">
        <v>25786</v>
      </c>
      <c r="K53" s="321">
        <v>21.7</v>
      </c>
      <c r="L53" s="322">
        <v>36396</v>
      </c>
      <c r="M53" s="323">
        <v>9.1</v>
      </c>
      <c r="N53" s="324">
        <v>12.6</v>
      </c>
    </row>
    <row r="54" spans="1:14">
      <c r="A54" s="248"/>
      <c r="B54" s="244"/>
      <c r="C54" s="244"/>
      <c r="D54" s="244"/>
      <c r="E54" s="244"/>
      <c r="F54" s="244"/>
      <c r="G54" s="325"/>
      <c r="H54" s="326" t="s">
        <v>506</v>
      </c>
      <c r="I54" s="327">
        <v>483494</v>
      </c>
      <c r="J54" s="328">
        <v>8056</v>
      </c>
      <c r="K54" s="329">
        <v>-47.5</v>
      </c>
      <c r="L54" s="330">
        <v>19057</v>
      </c>
      <c r="M54" s="331">
        <v>-11.6</v>
      </c>
      <c r="N54" s="332">
        <v>-35.9</v>
      </c>
    </row>
    <row r="55" spans="1:14">
      <c r="A55" s="248"/>
      <c r="B55" s="244"/>
      <c r="C55" s="244"/>
      <c r="D55" s="244"/>
      <c r="E55" s="244"/>
      <c r="F55" s="244"/>
      <c r="G55" s="310" t="s">
        <v>508</v>
      </c>
      <c r="H55" s="311"/>
      <c r="I55" s="319">
        <v>1290952</v>
      </c>
      <c r="J55" s="320">
        <v>21580</v>
      </c>
      <c r="K55" s="321">
        <v>-16.3</v>
      </c>
      <c r="L55" s="322">
        <v>62256</v>
      </c>
      <c r="M55" s="323">
        <v>71.099999999999994</v>
      </c>
      <c r="N55" s="324">
        <v>-87.4</v>
      </c>
    </row>
    <row r="56" spans="1:14">
      <c r="A56" s="248"/>
      <c r="B56" s="244"/>
      <c r="C56" s="244"/>
      <c r="D56" s="244"/>
      <c r="E56" s="244"/>
      <c r="F56" s="244"/>
      <c r="G56" s="325"/>
      <c r="H56" s="326" t="s">
        <v>506</v>
      </c>
      <c r="I56" s="327">
        <v>569122</v>
      </c>
      <c r="J56" s="328">
        <v>9514</v>
      </c>
      <c r="K56" s="329">
        <v>18.100000000000001</v>
      </c>
      <c r="L56" s="330">
        <v>24482</v>
      </c>
      <c r="M56" s="331">
        <v>28.5</v>
      </c>
      <c r="N56" s="332">
        <v>-10.4</v>
      </c>
    </row>
    <row r="57" spans="1:14">
      <c r="A57" s="248"/>
      <c r="B57" s="244"/>
      <c r="C57" s="244"/>
      <c r="D57" s="244"/>
      <c r="E57" s="244"/>
      <c r="F57" s="244"/>
      <c r="G57" s="310" t="s">
        <v>509</v>
      </c>
      <c r="H57" s="311"/>
      <c r="I57" s="319">
        <v>854693</v>
      </c>
      <c r="J57" s="320">
        <v>14383</v>
      </c>
      <c r="K57" s="321">
        <v>-33.4</v>
      </c>
      <c r="L57" s="322">
        <v>53896</v>
      </c>
      <c r="M57" s="323">
        <v>-13.4</v>
      </c>
      <c r="N57" s="324">
        <v>-20</v>
      </c>
    </row>
    <row r="58" spans="1:14">
      <c r="A58" s="248"/>
      <c r="B58" s="244"/>
      <c r="C58" s="244"/>
      <c r="D58" s="244"/>
      <c r="E58" s="244"/>
      <c r="F58" s="244"/>
      <c r="G58" s="325"/>
      <c r="H58" s="326" t="s">
        <v>506</v>
      </c>
      <c r="I58" s="327">
        <v>474878</v>
      </c>
      <c r="J58" s="328">
        <v>7991</v>
      </c>
      <c r="K58" s="329">
        <v>-16</v>
      </c>
      <c r="L58" s="330">
        <v>20608</v>
      </c>
      <c r="M58" s="331">
        <v>-15.8</v>
      </c>
      <c r="N58" s="332">
        <v>-0.2</v>
      </c>
    </row>
    <row r="59" spans="1:14">
      <c r="A59" s="248"/>
      <c r="B59" s="244"/>
      <c r="C59" s="244"/>
      <c r="D59" s="244"/>
      <c r="E59" s="244"/>
      <c r="F59" s="244"/>
      <c r="G59" s="310" t="s">
        <v>510</v>
      </c>
      <c r="H59" s="311"/>
      <c r="I59" s="319">
        <v>1663217</v>
      </c>
      <c r="J59" s="320">
        <v>28169</v>
      </c>
      <c r="K59" s="321">
        <v>95.8</v>
      </c>
      <c r="L59" s="322">
        <v>47278</v>
      </c>
      <c r="M59" s="323">
        <v>-12.3</v>
      </c>
      <c r="N59" s="324">
        <v>108.1</v>
      </c>
    </row>
    <row r="60" spans="1:14">
      <c r="A60" s="248"/>
      <c r="B60" s="244"/>
      <c r="C60" s="244"/>
      <c r="D60" s="244"/>
      <c r="E60" s="244"/>
      <c r="F60" s="244"/>
      <c r="G60" s="325"/>
      <c r="H60" s="326" t="s">
        <v>506</v>
      </c>
      <c r="I60" s="333">
        <v>1395705</v>
      </c>
      <c r="J60" s="328">
        <v>23638</v>
      </c>
      <c r="K60" s="329">
        <v>195.8</v>
      </c>
      <c r="L60" s="330">
        <v>24096</v>
      </c>
      <c r="M60" s="331">
        <v>16.899999999999999</v>
      </c>
      <c r="N60" s="332">
        <v>178.9</v>
      </c>
    </row>
    <row r="61" spans="1:14">
      <c r="A61" s="248"/>
      <c r="B61" s="244"/>
      <c r="C61" s="244"/>
      <c r="D61" s="244"/>
      <c r="E61" s="244"/>
      <c r="F61" s="244"/>
      <c r="G61" s="310" t="s">
        <v>511</v>
      </c>
      <c r="H61" s="334"/>
      <c r="I61" s="335">
        <v>1325079</v>
      </c>
      <c r="J61" s="336">
        <v>22221</v>
      </c>
      <c r="K61" s="337">
        <v>3.8</v>
      </c>
      <c r="L61" s="338">
        <v>46638</v>
      </c>
      <c r="M61" s="339">
        <v>1.7</v>
      </c>
      <c r="N61" s="324">
        <v>2.1</v>
      </c>
    </row>
    <row r="62" spans="1:14">
      <c r="A62" s="248"/>
      <c r="B62" s="244"/>
      <c r="C62" s="244"/>
      <c r="D62" s="244"/>
      <c r="E62" s="244"/>
      <c r="F62" s="244"/>
      <c r="G62" s="325"/>
      <c r="H62" s="326" t="s">
        <v>506</v>
      </c>
      <c r="I62" s="327">
        <v>768620</v>
      </c>
      <c r="J62" s="328">
        <v>12911</v>
      </c>
      <c r="K62" s="329">
        <v>24.3</v>
      </c>
      <c r="L62" s="330">
        <v>21960</v>
      </c>
      <c r="M62" s="331">
        <v>-3</v>
      </c>
      <c r="N62" s="332">
        <v>27.3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69" t="s">
        <v>3</v>
      </c>
      <c r="D47" s="1169"/>
      <c r="E47" s="1170"/>
      <c r="F47" s="11">
        <v>4.8099999999999996</v>
      </c>
      <c r="G47" s="12">
        <v>5.61</v>
      </c>
      <c r="H47" s="12">
        <v>8.1999999999999993</v>
      </c>
      <c r="I47" s="12">
        <v>9.2799999999999994</v>
      </c>
      <c r="J47" s="13">
        <v>8.41</v>
      </c>
    </row>
    <row r="48" spans="2:10" ht="57.75" customHeight="1">
      <c r="B48" s="14"/>
      <c r="C48" s="1171" t="s">
        <v>4</v>
      </c>
      <c r="D48" s="1171"/>
      <c r="E48" s="1172"/>
      <c r="F48" s="15">
        <v>1.51</v>
      </c>
      <c r="G48" s="16">
        <v>5.2</v>
      </c>
      <c r="H48" s="16">
        <v>6.77</v>
      </c>
      <c r="I48" s="16">
        <v>3.3</v>
      </c>
      <c r="J48" s="17">
        <v>6.59</v>
      </c>
    </row>
    <row r="49" spans="2:10" ht="57.75" customHeight="1" thickBot="1">
      <c r="B49" s="18"/>
      <c r="C49" s="1173" t="s">
        <v>5</v>
      </c>
      <c r="D49" s="1173"/>
      <c r="E49" s="1174"/>
      <c r="F49" s="19">
        <v>1.5</v>
      </c>
      <c r="G49" s="20">
        <v>4.51</v>
      </c>
      <c r="H49" s="20">
        <v>4.2699999999999996</v>
      </c>
      <c r="I49" s="20" t="s">
        <v>518</v>
      </c>
      <c r="J49" s="21">
        <v>2.78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2017-04-20T00:54:50Z</cp:lastPrinted>
  <dcterms:created xsi:type="dcterms:W3CDTF">2017-01-25T03:40:54Z</dcterms:created>
  <dcterms:modified xsi:type="dcterms:W3CDTF">2017-05-19T08:32:28Z</dcterms:modified>
  <cp:category/>
</cp:coreProperties>
</file>