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7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Q7" i="11" l="1"/>
  <c r="BG36" i="9" l="1"/>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AM36" i="9"/>
  <c r="C36" i="9"/>
  <c r="CO35" i="9"/>
  <c r="BW35" i="9"/>
  <c r="AM35" i="9"/>
  <c r="CO34" i="9"/>
  <c r="BW34" i="9"/>
  <c r="C34" i="9"/>
  <c r="C35" i="9" s="1"/>
  <c r="U34" i="9" l="1"/>
  <c r="U35" i="9" s="1"/>
  <c r="U36" i="9" s="1"/>
  <c r="U37" i="9" s="1"/>
  <c r="AM34" i="9"/>
  <c r="BE34" i="9" s="1"/>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<sst xmlns="http://schemas.openxmlformats.org/spreadsheetml/2006/main" count="1089" uniqueCount="564">
  <si>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</si>
  <si>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</si>
  <si>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</si>
  <si>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</si>
  <si>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</si>
  <si>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</si>
  <si>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</si>
  <si>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</si>
  <si>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</si>
  <si>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</si>
  <si>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</si>
  <si>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</si>
  <si>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</si>
  <si>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</si>
  <si>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</si>
  <si>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</si>
  <si>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</si>
  <si>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</si>
  <si>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</si>
  <si>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</si>
  <si>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</si>
  <si>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</si>
  <si>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</si>
  <si>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</si>
  <si>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</si>
  <si>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</si>
  <si>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</si>
  <si>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</si>
  <si>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</si>
  <si>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</si>
  <si>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</si>
  <si>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</si>
  <si>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</si>
  <si>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</si>
  <si>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</si>
  <si>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</si>
  <si>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</si>
  <si>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</si>
  <si>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</si>
  <si>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</si>
  <si>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</si>
  <si>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</si>
  <si>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</si>
  <si>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</si>
  <si>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</si>
  <si>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</si>
  <si>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</si>
  <si>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</si>
  <si>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</si>
  <si>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</si>
  <si>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</si>
  <si>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</si>
  <si>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</si>
  <si>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</si>
  <si>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</si>
  <si>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</si>
  <si>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</si>
  <si>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</si>
  <si>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</si>
  <si>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</si>
  <si>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</si>
  <si>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</si>
  <si>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</si>
  <si>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</si>
  <si>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</si>
  <si>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</si>
  <si>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</si>
  <si>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</si>
  <si>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</si>
  <si>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</si>
  <si>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</si>
  <si>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</si>
  <si>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</si>
  <si>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</si>
  <si>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</si>
  <si>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</si>
  <si>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</si>
  <si>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</si>
  <si>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</si>
  <si>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</si>
  <si>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</si>
  <si>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</si>
  <si>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吉野町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</si>
  <si>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</si>
  <si>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</si>
  <si>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</si>
  <si>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</si>
  <si>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</si>
  <si>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</si>
  <si>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</si>
  <si>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</si>
  <si>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</si>
  <si>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</si>
  <si>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</si>
  <si>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</si>
  <si>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</si>
  <si>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</si>
  <si>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</si>
  <si>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</si>
  <si>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</si>
  <si>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</si>
  <si>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</si>
  <si>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</si>
  <si>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</si>
  <si>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</si>
  <si>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</si>
  <si>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</si>
  <si>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</si>
  <si>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</si>
  <si>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</si>
  <si>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</si>
  <si>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</si>
  <si>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</si>
  <si>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</si>
  <si>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</si>
  <si>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</si>
  <si>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</si>
  <si>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</si>
  <si>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</si>
  <si>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</si>
  <si>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</si>
  <si>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</si>
  <si>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</si>
  <si>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</si>
  <si>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</si>
  <si>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</si>
  <si>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</si>
  <si>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</si>
  <si>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</si>
  <si>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</si>
  <si>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</si>
  <si>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</si>
  <si>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</si>
  <si>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</si>
  <si>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</si>
  <si>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</si>
  <si>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</si>
  <si>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</si>
  <si>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</si>
  <si>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</si>
  <si>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</si>
  <si>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</si>
  <si>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</si>
  <si>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</si>
  <si>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</si>
  <si>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</si>
  <si>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</si>
  <si>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</si>
  <si>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</si>
  <si>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</si>
  <si>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</si>
  <si>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</si>
  <si>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</si>
  <si>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</si>
  <si>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</si>
  <si>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</si>
  <si>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</si>
  <si>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</si>
  <si>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</si>
  <si>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</si>
  <si>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</si>
  <si>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</si>
  <si>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</si>
  <si>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</si>
  <si>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</si>
  <si>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</si>
  <si>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</si>
  <si>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</si>
  <si>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</si>
  <si>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</si>
  <si>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</si>
  <si>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</si>
  <si>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</si>
  <si>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</si>
  <si>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</si>
  <si>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</si>
  <si>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</si>
  <si>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</si>
  <si>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</si>
  <si>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</si>
  <si>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</si>
  <si>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</si>
  <si>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</si>
  <si>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</si>
  <si>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</si>
  <si>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</si>
  <si>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</si>
  <si>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</si>
  <si>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</si>
  <si>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</si>
  <si>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</si>
  <si>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</si>
  <si>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</si>
  <si>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</si>
  <si>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</si>
  <si>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</si>
  <si>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奈良県吉野町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</si>
  <si>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</si>
  <si>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</si>
  <si>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</si>
  <si>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</si>
  <si>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</si>
  <si>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</si>
  <si>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</si>
  <si>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</si>
  <si>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</si>
  <si>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</si>
  <si>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</si>
  <si>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</si>
  <si>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</si>
  <si>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</si>
  <si>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</si>
  <si>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</si>
  <si>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</si>
  <si>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</si>
  <si>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</si>
  <si>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</si>
  <si>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</si>
  <si>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</si>
  <si>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</si>
  <si>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</si>
  <si>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</si>
  <si>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</si>
  <si>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</si>
  <si>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</si>
  <si>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</si>
  <si>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</si>
  <si>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</si>
  <si>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</si>
  <si>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</si>
  <si>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</si>
  <si>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</si>
  <si>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</si>
  <si>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</si>
  <si>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</si>
  <si>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</si>
  <si>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</si>
  <si>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</si>
  <si>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</si>
  <si>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</si>
  <si>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</si>
  <si>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</si>
  <si>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</si>
  <si>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</si>
  <si>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</si>
  <si>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</si>
  <si>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</si>
  <si>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</si>
  <si>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</si>
  <si>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</si>
  <si>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</si>
  <si>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</si>
  <si>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</si>
  <si>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</si>
  <si>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</si>
  <si>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</si>
  <si>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</si>
  <si>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</si>
  <si>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</si>
  <si>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</si>
  <si>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</si>
  <si>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</si>
  <si>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</si>
  <si>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</si>
  <si>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</si>
  <si>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</si>
  <si>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</si>
  <si>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</si>
  <si>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</si>
  <si>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</si>
  <si>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</si>
  <si>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</si>
  <si>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</si>
  <si>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</si>
  <si>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</si>
  <si>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</si>
  <si>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</si>
  <si>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</si>
  <si>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</si>
  <si>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</si>
  <si>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</si>
  <si>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</si>
  <si>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</si>
  <si>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</si>
  <si>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</si>
  <si>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</si>
  <si>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</si>
  <si>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</si>
  <si>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</si>
  <si>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</si>
  <si>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</si>
  <si>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</si>
  <si>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</si>
  <si>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</si>
  <si>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</si>
  <si>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</si>
  <si>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</si>
  <si>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</si>
  <si>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</si>
  <si>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</si>
  <si>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</si>
  <si>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</si>
  <si>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</si>
  <si>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</si>
  <si>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</si>
  <si>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</si>
  <si>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</si>
  <si>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</si>
  <si>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</si>
  <si>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</si>
  <si>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</si>
  <si>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</si>
  <si>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</si>
  <si>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</si>
  <si>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</si>
  <si>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</si>
  <si>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</si>
  <si>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</si>
  <si>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</si>
  <si>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</si>
  <si>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</si>
  <si>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</si>
  <si>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</si>
  <si>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</si>
  <si>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</si>
  <si>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</si>
  <si>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</si>
  <si>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</si>
  <si>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</si>
  <si>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</si>
  <si>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</si>
  <si>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</si>
  <si>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</si>
  <si>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</si>
  <si>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</si>
  <si>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</si>
  <si>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</si>
  <si>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</si>
  <si>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</si>
  <si>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</si>
  <si>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</si>
  <si>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</si>
  <si>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</si>
  <si>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</si>
  <si>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</si>
  <si>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奈良県吉野町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</si>
  <si>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</si>
  <si>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</si>
  <si>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</si>
  <si>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</si>
  <si>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</si>
  <si>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</si>
  <si>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</si>
  <si>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</si>
  <si>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</si>
  <si>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</si>
  <si>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</si>
  <si>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</si>
  <si>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</si>
  <si>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</si>
  <si>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</si>
  <si>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</si>
  <si>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</si>
  <si>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</si>
  <si>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</si>
  <si>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</si>
  <si>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病院事業清算特別会計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</si>
  <si>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</si>
  <si>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</si>
  <si>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</si>
  <si>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</si>
  <si>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</si>
  <si>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</si>
  <si>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</si>
  <si>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</si>
  <si>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</si>
  <si>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</si>
  <si>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</si>
  <si>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</si>
  <si>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</si>
  <si>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</si>
  <si>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　保険事業勘定</t>
    <phoneticPr fontId="5"/>
  </si>
  <si>
    <t>介護保険特別会計　サービス事業勘定</t>
    <phoneticPr fontId="5"/>
  </si>
  <si>
    <t>後期高齢者医療特別会計</t>
    <phoneticPr fontId="5"/>
  </si>
  <si>
    <t>水道事業</t>
    <phoneticPr fontId="5"/>
  </si>
  <si>
    <t>法適用企業</t>
    <phoneticPr fontId="5"/>
  </si>
  <si>
    <t>簡易水道事業</t>
    <phoneticPr fontId="5"/>
  </si>
  <si>
    <t>法非適用企業</t>
    <phoneticPr fontId="5"/>
  </si>
  <si>
    <t>下水道事業</t>
    <phoneticPr fontId="5"/>
  </si>
  <si>
    <t>農業集落排水事業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</si>
  <si>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</si>
  <si>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</si>
  <si>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</si>
  <si>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</si>
  <si>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</si>
  <si>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</si>
  <si>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</si>
  <si>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</si>
  <si>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</si>
  <si>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</si>
  <si>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</si>
  <si>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</si>
  <si>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</si>
  <si>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</si>
  <si>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</si>
  <si>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</si>
  <si>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</si>
  <si>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</si>
  <si>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</si>
  <si>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</si>
  <si>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</si>
  <si>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</si>
  <si>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</si>
  <si>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</si>
  <si>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</si>
  <si>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</si>
  <si>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</si>
  <si>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</si>
  <si>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</si>
  <si>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</si>
  <si>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</si>
  <si>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</si>
  <si>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</si>
  <si>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</si>
  <si>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</si>
  <si>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</si>
  <si>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</si>
  <si>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</si>
  <si>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</si>
  <si>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</si>
  <si>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</si>
  <si>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</si>
  <si>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</si>
  <si>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</si>
  <si>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</si>
  <si>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</si>
  <si>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</si>
  <si>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</si>
  <si>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</si>
  <si>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</si>
  <si>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</si>
  <si>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</si>
  <si>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</si>
  <si>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</si>
  <si>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</si>
  <si>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</si>
  <si>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</si>
  <si>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</si>
  <si>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</si>
  <si>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</si>
  <si>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</si>
  <si>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</si>
  <si>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</si>
  <si>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</si>
  <si>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</si>
  <si>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</si>
  <si>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</si>
  <si>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</si>
  <si>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</si>
  <si>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</si>
  <si>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</si>
  <si>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</si>
  <si>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</si>
  <si>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</si>
  <si>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</si>
  <si>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</si>
  <si>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</si>
  <si>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</si>
  <si>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</si>
  <si>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</si>
  <si>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</si>
  <si>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</si>
  <si>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</si>
  <si>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</si>
  <si>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</si>
  <si>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</si>
  <si>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</si>
  <si>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</si>
  <si>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</si>
  <si>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</si>
  <si>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</si>
  <si>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</si>
  <si>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</si>
  <si>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</si>
  <si>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</si>
  <si>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</si>
  <si>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</si>
  <si>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</si>
  <si>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</si>
  <si>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</si>
  <si>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</si>
  <si>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</si>
  <si>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</si>
  <si>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</si>
  <si>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</si>
  <si>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</si>
  <si>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</si>
  <si>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</si>
  <si>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</si>
  <si>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</si>
  <si>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</si>
  <si>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</si>
  <si>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</si>
  <si>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</si>
  <si>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</si>
  <si>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</si>
  <si>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</si>
  <si>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</si>
  <si>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</si>
  <si>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</si>
  <si>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</si>
  <si>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</si>
  <si>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</si>
  <si>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</si>
  <si>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</si>
  <si>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</si>
  <si>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</si>
  <si>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</si>
  <si>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</si>
  <si>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</si>
  <si>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</si>
  <si>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</si>
  <si>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</si>
  <si>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</si>
  <si>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</si>
  <si>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</si>
  <si>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3.31</t>
  </si>
  <si>
    <t>国民健康保険特別会計</t>
  </si>
  <si>
    <t>▲ 0.09</t>
  </si>
  <si>
    <t>一般会計</t>
  </si>
  <si>
    <t>水道事業</t>
  </si>
  <si>
    <t>簡易水道事業</t>
  </si>
  <si>
    <t>介護保険特別会計　保険事業勘定</t>
  </si>
  <si>
    <t>農業集落排水事業</t>
  </si>
  <si>
    <t>後期高齢者医療特別会計</t>
  </si>
  <si>
    <t>病院事業清算特別会計</t>
  </si>
  <si>
    <t>その他会計（赤字）</t>
  </si>
  <si>
    <t>その他会計（黒字）</t>
  </si>
  <si>
    <t>-</t>
    <phoneticPr fontId="2"/>
  </si>
  <si>
    <t>-</t>
    <phoneticPr fontId="2"/>
  </si>
  <si>
    <t>奈良県市町村総合事務組合</t>
    <rPh sb="0" eb="3">
      <t>ナラケン</t>
    </rPh>
    <rPh sb="3" eb="6">
      <t>シチョウソン</t>
    </rPh>
    <rPh sb="6" eb="8">
      <t>ソウゴウ</t>
    </rPh>
    <rPh sb="8" eb="10">
      <t>ジム</t>
    </rPh>
    <rPh sb="10" eb="12">
      <t>クミアイ</t>
    </rPh>
    <phoneticPr fontId="2"/>
  </si>
  <si>
    <t>吉野広域行政組合</t>
    <rPh sb="0" eb="2">
      <t>ヨシノ</t>
    </rPh>
    <rPh sb="2" eb="4">
      <t>コウイキ</t>
    </rPh>
    <rPh sb="4" eb="6">
      <t>ギョウセイ</t>
    </rPh>
    <rPh sb="6" eb="8">
      <t>クミアイ</t>
    </rPh>
    <phoneticPr fontId="2"/>
  </si>
  <si>
    <t>奈良県広域水質検査センター組合</t>
    <rPh sb="0" eb="3">
      <t>ナラケン</t>
    </rPh>
    <rPh sb="3" eb="5">
      <t>コウイキ</t>
    </rPh>
    <rPh sb="5" eb="7">
      <t>スイシツ</t>
    </rPh>
    <rPh sb="7" eb="9">
      <t>ケンサ</t>
    </rPh>
    <rPh sb="13" eb="15">
      <t>クミアイ</t>
    </rPh>
    <phoneticPr fontId="2"/>
  </si>
  <si>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</si>
  <si>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</si>
  <si>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南和広域医療企業団</t>
    <rPh sb="0" eb="2">
      <t>ナンワ</t>
    </rPh>
    <rPh sb="2" eb="4">
      <t>コウイキ</t>
    </rPh>
    <rPh sb="4" eb="6">
      <t>イリョウ</t>
    </rPh>
    <rPh sb="6" eb="8">
      <t>キギョウ</t>
    </rPh>
    <rPh sb="8" eb="9">
      <t>ダン</t>
    </rPh>
    <phoneticPr fontId="2"/>
  </si>
  <si>
    <t>奈良県広域消防組合</t>
    <rPh sb="0" eb="3">
      <t>ナラケン</t>
    </rPh>
    <rPh sb="3" eb="5">
      <t>コウイキ</t>
    </rPh>
    <rPh sb="5" eb="7">
      <t>ショウボウ</t>
    </rPh>
    <rPh sb="7" eb="9">
      <t>クミアイ</t>
    </rPh>
    <phoneticPr fontId="2"/>
  </si>
  <si>
    <t>さくら広域環境衛生組合</t>
    <rPh sb="3" eb="5">
      <t>コウイキ</t>
    </rPh>
    <rPh sb="5" eb="7">
      <t>カンキョウ</t>
    </rPh>
    <rPh sb="7" eb="9">
      <t>エイセイ</t>
    </rPh>
    <rPh sb="9" eb="11">
      <t>クミアイ</t>
    </rPh>
    <phoneticPr fontId="2"/>
  </si>
  <si>
    <t>-</t>
    <phoneticPr fontId="2"/>
  </si>
  <si>
    <t>吉野町土地開発公社</t>
    <rPh sb="0" eb="3">
      <t>ヨシノチョウ</t>
    </rPh>
    <rPh sb="3" eb="5">
      <t>トチ</t>
    </rPh>
    <rPh sb="5" eb="7">
      <t>カイハツ</t>
    </rPh>
    <rPh sb="7" eb="9">
      <t>コウシャ</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</si>
  <si>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</si>
  <si>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</si>
  <si>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</si>
  <si>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</si>
  <si>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</si>
  <si>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</si>
  <si>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</si>
  <si>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</si>
  <si>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</si>
  <si>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</si>
  <si>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若干の改善が見られる。改善の要因は、南和地域の病院再編に伴い吉野病院を閉鎖したことにより病院事業特別会計の地方債償還への繰出金充当額が全額減少したことや、過去に借入れた地方債のうち大きな割合を占めていたものの返済が終了したことによる。年々比率は減少し類似団体内平均値を下回っているが、南和広域医療企業団への負担や簡易水道特別会計での大規模整備に伴う地方債の償還が始まると比率は悪化する見込みである。また将来負担比率は南和広域医療企業団への負担金や簡易水道特別会計での大規模整備の財源として多額の地方債を発行したこと、また、組合等への負担見込額や退職手当負担見込額が増加したことにより前年度に比べ将来負担比率が3.1％増加し103.3％になった。類似団体内平均値を大幅に上回る結果となっている。今後、将来負担を伴う新規事業については必要性の検証を行い、将来世代へ過度な負担をもたらすことのないよう、比率上昇を抑制していく。</t>
    <phoneticPr fontId="5"/>
  </si>
  <si>
    <t>（　参考　）</t>
    <rPh sb="2" eb="4">
      <t>サンコウ</t>
    </rPh>
    <phoneticPr fontId="5"/>
  </si>
  <si>
    <t>実質公債費比率</t>
    <rPh sb="0" eb="2">
      <t>ジッシツ</t>
    </rPh>
    <rPh sb="2" eb="5">
      <t>コウサイヒ</t>
    </rPh>
    <rPh sb="5" eb="7">
      <t>ヒリツ</t>
    </rPh>
    <phoneticPr fontId="5"/>
  </si>
  <si>
    <t>類似団体内平均値の将来負担比率（25.4％）を77.9％上回り、有形固定資産減価償却率（55.1％）を17.9％上回っている。
南和広域医療企業団への負担金や簡易水道特別会計での大規模整備等により将来負担比率が高くなっている。
今後、計画的に施設の更新及び廃止等を検討し進めていく。</t>
    <rPh sb="0" eb="2">
      <t>ルイジ</t>
    </rPh>
    <rPh sb="2" eb="4">
      <t>ダンタイ</t>
    </rPh>
    <rPh sb="4" eb="5">
      <t>ナイ</t>
    </rPh>
    <rPh sb="5" eb="8">
      <t>ヘイキンチ</t>
    </rPh>
    <rPh sb="9" eb="11">
      <t>ショウライ</t>
    </rPh>
    <rPh sb="11" eb="13">
      <t>フタン</t>
    </rPh>
    <rPh sb="13" eb="15">
      <t>ヒリツ</t>
    </rPh>
    <rPh sb="28" eb="30">
      <t>ウワマワ</t>
    </rPh>
    <rPh sb="32" eb="34">
      <t>ユウケイ</t>
    </rPh>
    <rPh sb="34" eb="38">
      <t>コテイシサン</t>
    </rPh>
    <rPh sb="38" eb="40">
      <t>ゲンカ</t>
    </rPh>
    <rPh sb="40" eb="43">
      <t>ショウキャクリツ</t>
    </rPh>
    <rPh sb="56" eb="58">
      <t>ウワマワ</t>
    </rPh>
    <rPh sb="64" eb="66">
      <t>ナンワ</t>
    </rPh>
    <rPh sb="66" eb="68">
      <t>コウイキ</t>
    </rPh>
    <rPh sb="68" eb="70">
      <t>イリョウ</t>
    </rPh>
    <rPh sb="70" eb="73">
      <t>キギョウダン</t>
    </rPh>
    <rPh sb="75" eb="78">
      <t>フタンキン</t>
    </rPh>
    <rPh sb="79" eb="81">
      <t>カンイ</t>
    </rPh>
    <rPh sb="81" eb="83">
      <t>スイドウ</t>
    </rPh>
    <rPh sb="83" eb="85">
      <t>トクベツ</t>
    </rPh>
    <rPh sb="85" eb="87">
      <t>カイケイ</t>
    </rPh>
    <rPh sb="89" eb="92">
      <t>ダイキボ</t>
    </rPh>
    <rPh sb="92" eb="94">
      <t>セイビ</t>
    </rPh>
    <rPh sb="94" eb="95">
      <t>ナド</t>
    </rPh>
    <rPh sb="98" eb="100">
      <t>ショウライ</t>
    </rPh>
    <rPh sb="105" eb="106">
      <t>タカ</t>
    </rPh>
    <rPh sb="114" eb="116">
      <t>コンゴ</t>
    </rPh>
    <rPh sb="117" eb="120">
      <t>ケイカクテキ</t>
    </rPh>
    <rPh sb="121" eb="123">
      <t>シセツ</t>
    </rPh>
    <rPh sb="124" eb="126">
      <t>コウシン</t>
    </rPh>
    <rPh sb="126" eb="127">
      <t>オヨ</t>
    </rPh>
    <rPh sb="128" eb="130">
      <t>ハイシ</t>
    </rPh>
    <rPh sb="130" eb="131">
      <t>ナド</t>
    </rPh>
    <rPh sb="132" eb="134">
      <t>ケントウ</t>
    </rPh>
    <rPh sb="135" eb="136">
      <t>スス</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</si>
</sst>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94828</c:v>
                </c:pt>
                <c:pt idx="1">
                  <c:v>119674</c:v>
                </c:pt>
                <c:pt idx="2">
                  <c:v>119685</c:v>
                </c:pt>
                <c:pt idx="3">
                  <c:v>109920</c:v>
                </c:pt>
                <c:pt idx="4">
                  <c:v>119882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26924</c:v>
                </c:pt>
                <c:pt idx="1">
                  <c:v>72013</c:v>
                </c:pt>
                <c:pt idx="2">
                  <c:v>76050</c:v>
                </c:pt>
                <c:pt idx="3">
                  <c:v>50800</c:v>
                </c:pt>
                <c:pt idx="4">
                  <c:v>51722</c:v>
                </c:pt>
              </c:numCache>
            </c:numRef>
          </c:val>
          <c:smooth val="0"/>
        </c:ser>
        <c:dLbls>
          <c:showLegendKey val="0"/>
          <c:showVal val="0"/>
          <c:showCatName val="0"/>
          <c:showSerName val="0"/>
          <c:showPercent val="0"/>
          <c:showBubbleSize val="0"/>
        </c:dLbls>
        <c:marker val="1"/>
        <c:smooth val="0"/>
        <c:axId val="109456384"/>
        <c:axId val="109487232"/>
      </c:lineChart>
      <c:catAx>
        <c:axId val="1094563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487232"/>
        <c:crosses val="autoZero"/>
        <c:auto val="1"/>
        <c:lblAlgn val="ctr"/>
        <c:lblOffset val="100"/>
        <c:tickLblSkip val="1"/>
        <c:tickMarkSkip val="1"/>
        <c:noMultiLvlLbl val="0"/>
      </c:catAx>
      <c:valAx>
        <c:axId val="10948723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4563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11.39</c:v>
                </c:pt>
                <c:pt idx="1">
                  <c:v>6.46</c:v>
                </c:pt>
                <c:pt idx="2">
                  <c:v>8.2799999999999994</c:v>
                </c:pt>
                <c:pt idx="3">
                  <c:v>11.31</c:v>
                </c:pt>
                <c:pt idx="4">
                  <c:v>11.55</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19.690000000000001</c:v>
                </c:pt>
                <c:pt idx="1">
                  <c:v>20.77</c:v>
                </c:pt>
                <c:pt idx="2">
                  <c:v>21.35</c:v>
                </c:pt>
                <c:pt idx="3">
                  <c:v>24.57</c:v>
                </c:pt>
                <c:pt idx="4">
                  <c:v>28.5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37235456"/>
        <c:axId val="1372376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1.9</c:v>
                </c:pt>
                <c:pt idx="1">
                  <c:v>-3.31</c:v>
                </c:pt>
                <c:pt idx="2">
                  <c:v>2.21</c:v>
                </c:pt>
                <c:pt idx="3">
                  <c:v>7.38</c:v>
                </c:pt>
                <c:pt idx="4">
                  <c:v>2.63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37235456"/>
        <c:axId val="137237632"/>
      </c:lineChart>
      <c:catAx>
        <c:axId val="137235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7237632"/>
        <c:crosses val="autoZero"/>
        <c:auto val="1"/>
        <c:lblAlgn val="ctr"/>
        <c:lblOffset val="100"/>
        <c:tickLblSkip val="1"/>
        <c:tickMarkSkip val="1"/>
        <c:noMultiLvlLbl val="0"/>
      </c:catAx>
      <c:valAx>
        <c:axId val="137237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235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6.59</c:v>
                </c:pt>
                <c:pt idx="2">
                  <c:v>#N/A</c:v>
                </c:pt>
                <c:pt idx="3">
                  <c:v>7.36</c:v>
                </c:pt>
                <c:pt idx="4">
                  <c:v>#N/A</c:v>
                </c:pt>
                <c:pt idx="5">
                  <c:v>1.73</c:v>
                </c:pt>
                <c:pt idx="6">
                  <c:v>#N/A</c:v>
                </c:pt>
                <c:pt idx="7">
                  <c:v>3.84</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病院事業清算特別会計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農業集落排水事業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0.2</c:v>
                </c:pt>
                <c:pt idx="2">
                  <c:v>#N/A</c:v>
                </c:pt>
                <c:pt idx="3">
                  <c:v>0.23</c:v>
                </c:pt>
                <c:pt idx="4">
                  <c:v>#N/A</c:v>
                </c:pt>
                <c:pt idx="5">
                  <c:v>0.15</c:v>
                </c:pt>
                <c:pt idx="6">
                  <c:v>#N/A</c:v>
                </c:pt>
                <c:pt idx="7">
                  <c:v>0.2</c:v>
                </c:pt>
                <c:pt idx="8">
                  <c:v>#N/A</c:v>
                </c:pt>
                <c:pt idx="9">
                  <c:v>0.25</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　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0.62</c:v>
                </c:pt>
                <c:pt idx="2">
                  <c:v>#N/A</c:v>
                </c:pt>
                <c:pt idx="3">
                  <c:v>0.03</c:v>
                </c:pt>
                <c:pt idx="4">
                  <c:v>#N/A</c:v>
                </c:pt>
                <c:pt idx="5">
                  <c:v>0.24</c:v>
                </c:pt>
                <c:pt idx="6">
                  <c:v>#N/A</c:v>
                </c:pt>
                <c:pt idx="7">
                  <c:v>0.6</c:v>
                </c:pt>
                <c:pt idx="8">
                  <c:v>#N/A</c:v>
                </c:pt>
                <c:pt idx="9">
                  <c:v>0.74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簡易水道事業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1.61</c:v>
                </c:pt>
                <c:pt idx="2">
                  <c:v>#N/A</c:v>
                </c:pt>
                <c:pt idx="3">
                  <c:v>1.43</c:v>
                </c:pt>
                <c:pt idx="4">
                  <c:v>#N/A</c:v>
                </c:pt>
                <c:pt idx="5">
                  <c:v>0.98</c:v>
                </c:pt>
                <c:pt idx="6">
                  <c:v>#N/A</c:v>
                </c:pt>
                <c:pt idx="7">
                  <c:v>1.1200000000000001</c:v>
                </c:pt>
                <c:pt idx="8">
                  <c:v>#N/A</c:v>
                </c:pt>
                <c:pt idx="9">
                  <c:v>1.63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6.74</c:v>
                </c:pt>
                <c:pt idx="2">
                  <c:v>#N/A</c:v>
                </c:pt>
                <c:pt idx="3">
                  <c:v>7.22</c:v>
                </c:pt>
                <c:pt idx="4">
                  <c:v>#N/A</c:v>
                </c:pt>
                <c:pt idx="5">
                  <c:v>5.91</c:v>
                </c:pt>
                <c:pt idx="6">
                  <c:v>#N/A</c:v>
                </c:pt>
                <c:pt idx="7">
                  <c:v>8.31</c:v>
                </c:pt>
                <c:pt idx="8">
                  <c:v>#N/A</c:v>
                </c:pt>
                <c:pt idx="9">
                  <c:v>7.84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11.39</c:v>
                </c:pt>
                <c:pt idx="2">
                  <c:v>#N/A</c:v>
                </c:pt>
                <c:pt idx="3">
                  <c:v>6.45</c:v>
                </c:pt>
                <c:pt idx="4">
                  <c:v>#N/A</c:v>
                </c:pt>
                <c:pt idx="5">
                  <c:v>8.2799999999999994</c:v>
                </c:pt>
                <c:pt idx="6">
                  <c:v>#N/A</c:v>
                </c:pt>
                <c:pt idx="7">
                  <c:v>10.83</c:v>
                </c:pt>
                <c:pt idx="8">
                  <c:v>#N/A</c:v>
                </c:pt>
                <c:pt idx="9">
                  <c:v>12.06</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2.27</c:v>
                </c:pt>
                <c:pt idx="2">
                  <c:v>#N/A</c:v>
                </c:pt>
                <c:pt idx="3">
                  <c:v>1.21</c:v>
                </c:pt>
                <c:pt idx="4">
                  <c:v>#N/A</c:v>
                </c:pt>
                <c:pt idx="5">
                  <c:v>0.46</c:v>
                </c:pt>
                <c:pt idx="6">
                  <c:v>#N/A</c:v>
                </c:pt>
                <c:pt idx="7">
                  <c:v>0.56999999999999995</c:v>
                </c:pt>
                <c:pt idx="8">
                  <c:v>0.09</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37294976"/>
        <c:axId val="137296512"/>
      </c:barChart>
      <c:catAx>
        <c:axId val="137294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7296512"/>
        <c:crosses val="autoZero"/>
        <c:auto val="1"/>
        <c:lblAlgn val="ctr"/>
        <c:lblOffset val="100"/>
        <c:tickLblSkip val="1"/>
        <c:tickMarkSkip val="1"/>
        <c:noMultiLvlLbl val="0"/>
      </c:catAx>
      <c:valAx>
        <c:axId val="137296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2949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671</c:v>
                </c:pt>
                <c:pt idx="5">
                  <c:v>688</c:v>
                </c:pt>
                <c:pt idx="8">
                  <c:v>689</c:v>
                </c:pt>
                <c:pt idx="11">
                  <c:v>649</c:v>
                </c:pt>
                <c:pt idx="14">
                  <c:v>582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54</c:v>
                </c:pt>
                <c:pt idx="3">
                  <c:v>51</c:v>
                </c:pt>
                <c:pt idx="6">
                  <c:v>54</c:v>
                </c:pt>
                <c:pt idx="9">
                  <c:v>51</c:v>
                </c:pt>
                <c:pt idx="12">
                  <c:v>52</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259</c:v>
                </c:pt>
                <c:pt idx="3">
                  <c:v>258</c:v>
                </c:pt>
                <c:pt idx="6">
                  <c:v>240</c:v>
                </c:pt>
                <c:pt idx="9">
                  <c:v>231</c:v>
                </c:pt>
                <c:pt idx="12">
                  <c:v>174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606</c:v>
                </c:pt>
                <c:pt idx="3">
                  <c:v>628</c:v>
                </c:pt>
                <c:pt idx="6">
                  <c:v>592</c:v>
                </c:pt>
                <c:pt idx="9">
                  <c:v>559</c:v>
                </c:pt>
                <c:pt idx="12">
                  <c:v>519</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43737216"/>
        <c:axId val="1437391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248</c:v>
                </c:pt>
                <c:pt idx="2">
                  <c:v>#N/A</c:v>
                </c:pt>
                <c:pt idx="3">
                  <c:v>#N/A</c:v>
                </c:pt>
                <c:pt idx="4">
                  <c:v>249</c:v>
                </c:pt>
                <c:pt idx="5">
                  <c:v>#N/A</c:v>
                </c:pt>
                <c:pt idx="6">
                  <c:v>#N/A</c:v>
                </c:pt>
                <c:pt idx="7">
                  <c:v>197</c:v>
                </c:pt>
                <c:pt idx="8">
                  <c:v>#N/A</c:v>
                </c:pt>
                <c:pt idx="9">
                  <c:v>#N/A</c:v>
                </c:pt>
                <c:pt idx="10">
                  <c:v>192</c:v>
                </c:pt>
                <c:pt idx="11">
                  <c:v>#N/A</c:v>
                </c:pt>
                <c:pt idx="12">
                  <c:v>#N/A</c:v>
                </c:pt>
                <c:pt idx="13">
                  <c:v>163</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43737216"/>
        <c:axId val="143739136"/>
      </c:lineChart>
      <c:catAx>
        <c:axId val="143737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3739136"/>
        <c:crosses val="autoZero"/>
        <c:auto val="1"/>
        <c:lblAlgn val="ctr"/>
        <c:lblOffset val="100"/>
        <c:tickLblSkip val="1"/>
        <c:tickMarkSkip val="1"/>
        <c:noMultiLvlLbl val="0"/>
      </c:catAx>
      <c:valAx>
        <c:axId val="143739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737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6476</c:v>
                </c:pt>
                <c:pt idx="5">
                  <c:v>6344</c:v>
                </c:pt>
                <c:pt idx="8">
                  <c:v>6242</c:v>
                </c:pt>
                <c:pt idx="11">
                  <c:v>6375</c:v>
                </c:pt>
                <c:pt idx="14">
                  <c:v>6368</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87</c:v>
                </c:pt>
                <c:pt idx="11">
                  <c:v>87</c:v>
                </c:pt>
                <c:pt idx="14">
                  <c:v>87</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1415</c:v>
                </c:pt>
                <c:pt idx="5">
                  <c:v>1572</c:v>
                </c:pt>
                <c:pt idx="8">
                  <c:v>1449</c:v>
                </c:pt>
                <c:pt idx="11">
                  <c:v>1536</c:v>
                </c:pt>
                <c:pt idx="14">
                  <c:v>1648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1270</c:v>
                </c:pt>
                <c:pt idx="3">
                  <c:v>1150</c:v>
                </c:pt>
                <c:pt idx="6">
                  <c:v>1172</c:v>
                </c:pt>
                <c:pt idx="9">
                  <c:v>1206</c:v>
                </c:pt>
                <c:pt idx="12">
                  <c:v>1367</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338</c:v>
                </c:pt>
                <c:pt idx="3">
                  <c:v>261</c:v>
                </c:pt>
                <c:pt idx="6">
                  <c:v>301</c:v>
                </c:pt>
                <c:pt idx="9">
                  <c:v>594</c:v>
                </c:pt>
                <c:pt idx="12">
                  <c:v>920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3709</c:v>
                </c:pt>
                <c:pt idx="3">
                  <c:v>3516</c:v>
                </c:pt>
                <c:pt idx="6">
                  <c:v>3365</c:v>
                </c:pt>
                <c:pt idx="9">
                  <c:v>3526</c:v>
                </c:pt>
                <c:pt idx="12">
                  <c:v>2982</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4966</c:v>
                </c:pt>
                <c:pt idx="3">
                  <c:v>4924</c:v>
                </c:pt>
                <c:pt idx="6">
                  <c:v>5000</c:v>
                </c:pt>
                <c:pt idx="9">
                  <c:v>5438</c:v>
                </c:pt>
                <c:pt idx="12">
                  <c:v>5613</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43834112"/>
        <c:axId val="1438362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2392</c:v>
                </c:pt>
                <c:pt idx="2">
                  <c:v>#N/A</c:v>
                </c:pt>
                <c:pt idx="3">
                  <c:v>#N/A</c:v>
                </c:pt>
                <c:pt idx="4">
                  <c:v>1935</c:v>
                </c:pt>
                <c:pt idx="5">
                  <c:v>#N/A</c:v>
                </c:pt>
                <c:pt idx="6">
                  <c:v>#N/A</c:v>
                </c:pt>
                <c:pt idx="7">
                  <c:v>2061</c:v>
                </c:pt>
                <c:pt idx="8">
                  <c:v>#N/A</c:v>
                </c:pt>
                <c:pt idx="9">
                  <c:v>#N/A</c:v>
                </c:pt>
                <c:pt idx="10">
                  <c:v>2765</c:v>
                </c:pt>
                <c:pt idx="11">
                  <c:v>#N/A</c:v>
                </c:pt>
                <c:pt idx="12">
                  <c:v>#N/A</c:v>
                </c:pt>
                <c:pt idx="13">
                  <c:v>2779</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43834112"/>
        <c:axId val="143836288"/>
      </c:lineChart>
      <c:catAx>
        <c:axId val="143834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3836288"/>
        <c:crosses val="autoZero"/>
        <c:auto val="1"/>
        <c:lblAlgn val="ctr"/>
        <c:lblOffset val="100"/>
        <c:tickLblSkip val="1"/>
        <c:tickMarkSkip val="1"/>
        <c:noMultiLvlLbl val="0"/>
      </c:catAx>
      <c:valAx>
        <c:axId val="143836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834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{B2949149-21E7-4A3C-BF24-1678C7B08CB9}</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{46373501-7BEB-4DC0-BCC9-7A95FA8F3388}</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{D29B4F77-99DD-42E0-92CD-D52530C05633}</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layout/>
                  <c15:dlblFieldTable>
                    <c15:dlblFTEntry>
                      <c15:txfldGUID>{CDC8F4B0-16B1-4664-90D1-E19F24C25671}</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layout/>
                  <c15:dlblFieldTable>
                    <c15:dlblFTEntry>
                      <c15:txfldGUID>{A4B069EA-8DE3-416A-BD95-B114532BBA95}</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71.599999999999994</c:v>
                </c:pt>
                <c:pt idx="4">
                  <c:v>73</c:v>
                </c:pt>
              </c:numCache>
            </c:numRef>
          </c:xVal>
          <c:yVal>
            <c:numRef>
              <c:f>公会計指標分析・財政指標組合せ分析表!$K$51:$O$51</c:f>
              <c:numCache>
                <c:formatCode>#,##0.0;"▲ "#,##0.0</c:formatCode>
                <c:ptCount val="5"/>
                <c:pt idx="3">
                  <c:v>100.2</c:v>
                </c:pt>
                <c:pt idx="4">
                  <c:v>103.3</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{D255714F-5DAF-40B9-B8EB-F65F55FE72D2}</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{BE5EF8C6-998E-4F27-B849-60CE01329754}</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{0FC6A333-4B69-4B83-A3DA-D45558C3268A}</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{DC84DA89-AD7D-4086-80E6-39D4CF7BD855}</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layout/>
                  <c15:dlblFieldTable>
                    <c15:dlblFTEntry>
                      <c15:txfldGUID>{6A08245B-5643-4638-9CEC-23A59A215613}</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57.2</c:v>
                </c:pt>
                <c:pt idx="4">
                  <c:v>55.1</c:v>
                </c:pt>
              </c:numCache>
            </c:numRef>
          </c:xVal>
          <c:yVal>
            <c:numRef>
              <c:f>公会計指標分析・財政指標組合せ分析表!$K$55:$O$55</c:f>
              <c:numCache>
                <c:formatCode>#,##0.0;"▲ "#,##0.0</c:formatCode>
                <c:ptCount val="5"/>
                <c:pt idx="3">
                  <c:v>27</c:v>
                </c:pt>
                <c:pt idx="4">
                  <c:v>25.4</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43974784"/>
        <c:axId val="143976704"/>
      </c:scatterChart>
      <c:valAx>
        <c:axId val="143974784"/>
        <c:scaling>
          <c:orientation val="minMax"/>
          <c:max val="75"/>
          <c:min val="54"/>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3976704"/>
        <c:crosses val="autoZero"/>
        <c:crossBetween val="midCat"/>
      </c:valAx>
      <c:valAx>
        <c:axId val="143976704"/>
        <c:scaling>
          <c:orientation val="minMax"/>
          <c:max val="117"/>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39747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{20FAE6A9-ABA5-48D8-A114-760AA4B1867F}</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{869CB78C-0851-4354-9833-93B333A17D73}</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{EE0AEB42-A8D5-4B5D-974A-9AA36B80524B}</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{F55E988A-0831-4CDB-919C-7E1CFCF3357E}</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{75FA293B-80F8-408D-A386-2D1F467ACBC8}</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10.9</c:v>
                </c:pt>
                <c:pt idx="1">
                  <c:v>9.6999999999999993</c:v>
                </c:pt>
                <c:pt idx="2">
                  <c:v>8.6999999999999993</c:v>
                </c:pt>
                <c:pt idx="3">
                  <c:v>7.9</c:v>
                </c:pt>
                <c:pt idx="4">
                  <c:v>6.8</c:v>
                </c:pt>
              </c:numCache>
            </c:numRef>
          </c:xVal>
          <c:yVal>
            <c:numRef>
              <c:f>公会計指標分析・財政指標組合せ分析表!$K$73:$O$73</c:f>
              <c:numCache>
                <c:formatCode>#,##0.0;"▲ "#,##0.0</c:formatCode>
                <c:ptCount val="5"/>
                <c:pt idx="0">
                  <c:v>89.7</c:v>
                </c:pt>
                <c:pt idx="1">
                  <c:v>73</c:v>
                </c:pt>
                <c:pt idx="2">
                  <c:v>79.3</c:v>
                </c:pt>
                <c:pt idx="3">
                  <c:v>100.2</c:v>
                </c:pt>
                <c:pt idx="4">
                  <c:v>103.3</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{43B85FFD-1002-411A-BF07-AA8AB45EF346}</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{05AB9BB0-A7B5-42E2-A60A-2FBDE1557C75}</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{8A26C80E-75DC-4B74-9224-24DBD927F2C1}</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2.6230849050845387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{EBCC8D03-BA5C-496D-85E6-B0C172944547}</c15:txfldGUID>
                      <c15:f>公会計指標分析・財政指標組合せ分析表!$N$72</c15:f>
                      <c15:dlblFieldTableCache>
                        <c:ptCount val="1"/>
                        <c:pt idx="0">
                          <c:v>H27</c:v>
                        </c:pt>
                      </c15:dlblFieldTableCache>
                    </c15:dlblFTEntry>
                  </c15:dlblFieldTable>
                  <c15:showDataLabelsRange val="0"/>
                </c:ext>
              </c:extLst>
            </c:dLbl>
            <c:dLbl>
              <c:idx val="4"/>
              <c:layout>
                <c:manualLayout>
                  <c:x val="-3.7180075472782043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{25D9F725-3126-46FB-BD16-B2E3C99D2566}</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11.4</c:v>
                </c:pt>
                <c:pt idx="1">
                  <c:v>10.5</c:v>
                </c:pt>
                <c:pt idx="2">
                  <c:v>9.5</c:v>
                </c:pt>
                <c:pt idx="3">
                  <c:v>8.6999999999999993</c:v>
                </c:pt>
                <c:pt idx="4">
                  <c:v>8.6</c:v>
                </c:pt>
              </c:numCache>
            </c:numRef>
          </c:xVal>
          <c:yVal>
            <c:numRef>
              <c:f>公会計指標分析・財政指標組合せ分析表!$K$77:$O$77</c:f>
              <c:numCache>
                <c:formatCode>#,##0.0;"▲ "#,##0.0</c:formatCode>
                <c:ptCount val="5"/>
                <c:pt idx="0">
                  <c:v>28.4</c:v>
                </c:pt>
                <c:pt idx="1">
                  <c:v>20.5</c:v>
                </c:pt>
                <c:pt idx="2">
                  <c:v>17.899999999999999</c:v>
                </c:pt>
                <c:pt idx="3">
                  <c:v>27</c:v>
                </c:pt>
                <c:pt idx="4">
                  <c:v>25.4</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44019840"/>
        <c:axId val="144021760"/>
      </c:scatterChart>
      <c:valAx>
        <c:axId val="144019840"/>
        <c:scaling>
          <c:orientation val="minMax"/>
          <c:max val="11.799999999999999"/>
          <c:min val="6.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4021760"/>
        <c:crosses val="autoZero"/>
        <c:crossBetween val="midCat"/>
      </c:valAx>
      <c:valAx>
        <c:axId val="144021760"/>
        <c:scaling>
          <c:orientation val="minMax"/>
          <c:max val="118"/>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401984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奈良県吉野町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7,632
7,567
95.65
5,683,158
5,297,224
377,520
3,269,405
5,612,988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103.3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過疎化・少子高齢化が</a:t>
          </a:r>
          <a:r>
            <a:rPr kumimoji="1" lang="ja-JP" altLang="en-US" sz="1100">
              <a:solidFill>
                <a:schemeClr val="dk1"/>
              </a:solidFill>
              <a:effectLst/>
              <a:latin typeface="+mn-lt"/>
              <a:ea typeface="+mn-ea"/>
              <a:cs typeface="+mn-cs"/>
            </a:rPr>
            <a:t>進み就労年齢人口が減少している。また</a:t>
          </a:r>
          <a:r>
            <a:rPr kumimoji="1" lang="ja-JP" altLang="ja-JP" sz="1100">
              <a:solidFill>
                <a:schemeClr val="dk1"/>
              </a:solidFill>
              <a:effectLst/>
              <a:latin typeface="+mn-lt"/>
              <a:ea typeface="+mn-ea"/>
              <a:cs typeface="+mn-cs"/>
            </a:rPr>
            <a:t>木材需要減少等による本町の主要産業である木材関連産業の衰退により税収</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年々減少していく状況にある。地方交付税等の依存財源</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歳入の</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％を超え、財政力指数が類似団体平均をかなり下回る結果となっている。</a:t>
          </a:r>
          <a:endParaRPr lang="ja-JP" altLang="ja-JP" sz="1400">
            <a:effectLst/>
          </a:endParaRPr>
        </a:p>
        <a:p>
          <a:r>
            <a:rPr kumimoji="1" lang="ja-JP" altLang="ja-JP" sz="1100">
              <a:solidFill>
                <a:schemeClr val="dk1"/>
              </a:solidFill>
              <a:effectLst/>
              <a:latin typeface="+mn-lt"/>
              <a:ea typeface="+mn-ea"/>
              <a:cs typeface="+mn-cs"/>
            </a:rPr>
            <a:t>　町域の約</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割が森林であり交通も不便であるが、「吉野」というブランドイメージをアピールし、定住</a:t>
          </a:r>
          <a:r>
            <a:rPr kumimoji="1" lang="ja-JP" altLang="en-US" sz="1100">
              <a:solidFill>
                <a:schemeClr val="dk1"/>
              </a:solidFill>
              <a:effectLst/>
              <a:latin typeface="+mn-lt"/>
              <a:ea typeface="+mn-ea"/>
              <a:cs typeface="+mn-cs"/>
            </a:rPr>
            <a:t>促進事業や空き家対策事業など</a:t>
          </a:r>
          <a:r>
            <a:rPr kumimoji="1" lang="ja-JP" altLang="ja-JP" sz="1100">
              <a:solidFill>
                <a:schemeClr val="dk1"/>
              </a:solidFill>
              <a:effectLst/>
              <a:latin typeface="+mn-lt"/>
              <a:ea typeface="+mn-ea"/>
              <a:cs typeface="+mn-cs"/>
            </a:rPr>
            <a:t>外部から人を呼び込む活力あるまちづくりをすすめ、地道な財政基盤強化に努める。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145445</xdr:rowOff>
    </xdr:from>
    <xdr:to>
      <xdr:col>7</xdr:col>
      <xdr:colOff>152400</xdr:colOff>
      <xdr:row>44</xdr:row>
      <xdr:rowOff>119138</xdr:rowOff>
    </xdr:to>
    <xdr:cxnSp macro="">
      <xdr:nvCxnSpPr>
        <xdr:cNvPr id="64" name="直線コネクタ 63"/>
        <xdr:cNvCxnSpPr/>
      </xdr:nvCxnSpPr>
      <xdr:spPr>
        <a:xfrm flipV="1">
          <a:off x="4953000" y="6146195"/>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60372</xdr:rowOff>
    </xdr:from>
    <xdr:ext cx="762000" cy="259045"/>
    <xdr:sp macro="" textlink="">
      <xdr:nvSpPr>
        <xdr:cNvPr id="67" name="財政力最大値テキスト"/>
        <xdr:cNvSpPr txBox="1"/>
      </xdr:nvSpPr>
      <xdr:spPr>
        <a:xfrm>
          <a:off x="5041900" y="58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7</xdr:col>
      <xdr:colOff>63500</xdr:colOff>
      <xdr:row>35</xdr:row>
      <xdr:rowOff>145445</xdr:rowOff>
    </xdr:from>
    <xdr:to>
      <xdr:col>7</xdr:col>
      <xdr:colOff>241300</xdr:colOff>
      <xdr:row>35</xdr:row>
      <xdr:rowOff>145445</xdr:rowOff>
    </xdr:to>
    <xdr:cxnSp macro="">
      <xdr:nvCxnSpPr>
        <xdr:cNvPr id="68" name="直線コネクタ 67"/>
        <xdr:cNvCxnSpPr/>
      </xdr:nvCxnSpPr>
      <xdr:spPr>
        <a:xfrm>
          <a:off x="4864100" y="614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4233</xdr:rowOff>
    </xdr:from>
    <xdr:to>
      <xdr:col>7</xdr:col>
      <xdr:colOff>152400</xdr:colOff>
      <xdr:row>44</xdr:row>
      <xdr:rowOff>15724</xdr:rowOff>
    </xdr:to>
    <xdr:cxnSp macro="">
      <xdr:nvCxnSpPr>
        <xdr:cNvPr id="69" name="直線コネクタ 68"/>
        <xdr:cNvCxnSpPr/>
      </xdr:nvCxnSpPr>
      <xdr:spPr>
        <a:xfrm flipV="1">
          <a:off x="4114800" y="7548033"/>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163484</xdr:rowOff>
    </xdr:from>
    <xdr:ext cx="762000" cy="259045"/>
    <xdr:sp macro="" textlink="">
      <xdr:nvSpPr>
        <xdr:cNvPr id="70"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15724</xdr:rowOff>
    </xdr:from>
    <xdr:to>
      <xdr:col>6</xdr:col>
      <xdr:colOff>0</xdr:colOff>
      <xdr:row>44</xdr:row>
      <xdr:rowOff>15724</xdr:rowOff>
    </xdr:to>
    <xdr:cxnSp macro="">
      <xdr:nvCxnSpPr>
        <xdr:cNvPr id="72" name="直線コネクタ 71"/>
        <xdr:cNvCxnSpPr/>
      </xdr:nvCxnSpPr>
      <xdr:spPr>
        <a:xfrm>
          <a:off x="3225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135467</xdr:rowOff>
    </xdr:from>
    <xdr:to>
      <xdr:col>6</xdr:col>
      <xdr:colOff>50800</xdr:colOff>
      <xdr:row>43</xdr:row>
      <xdr:rowOff>65617</xdr:rowOff>
    </xdr:to>
    <xdr:sp macro="" textlink="">
      <xdr:nvSpPr>
        <xdr:cNvPr id="73" name="フローチャート :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75794</xdr:rowOff>
    </xdr:from>
    <xdr:ext cx="736600" cy="259045"/>
    <xdr:sp macro="" textlink="">
      <xdr:nvSpPr>
        <xdr:cNvPr id="74" name="テキスト ボックス 73"/>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15724</xdr:rowOff>
    </xdr:from>
    <xdr:to>
      <xdr:col>4</xdr:col>
      <xdr:colOff>482600</xdr:colOff>
      <xdr:row>44</xdr:row>
      <xdr:rowOff>15724</xdr:rowOff>
    </xdr:to>
    <xdr:cxnSp macro="">
      <xdr:nvCxnSpPr>
        <xdr:cNvPr id="75" name="直線コネクタ 74"/>
        <xdr:cNvCxnSpPr/>
      </xdr:nvCxnSpPr>
      <xdr:spPr>
        <a:xfrm>
          <a:off x="2336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6" name="フローチャート : 判断 75"/>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87284</xdr:rowOff>
    </xdr:from>
    <xdr:ext cx="762000" cy="259045"/>
    <xdr:sp macro="" textlink="">
      <xdr:nvSpPr>
        <xdr:cNvPr id="77" name="テキスト ボックス 76"/>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15724</xdr:rowOff>
    </xdr:from>
    <xdr:to>
      <xdr:col>3</xdr:col>
      <xdr:colOff>279400</xdr:colOff>
      <xdr:row>44</xdr:row>
      <xdr:rowOff>15724</xdr:rowOff>
    </xdr:to>
    <xdr:cxnSp macro="">
      <xdr:nvCxnSpPr>
        <xdr:cNvPr id="78" name="直線コネクタ 77"/>
        <xdr:cNvCxnSpPr/>
      </xdr:nvCxnSpPr>
      <xdr:spPr>
        <a:xfrm>
          <a:off x="1447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135467</xdr:rowOff>
    </xdr:from>
    <xdr:to>
      <xdr:col>3</xdr:col>
      <xdr:colOff>330200</xdr:colOff>
      <xdr:row>43</xdr:row>
      <xdr:rowOff>65617</xdr:rowOff>
    </xdr:to>
    <xdr:sp macro="" textlink="">
      <xdr:nvSpPr>
        <xdr:cNvPr id="79" name="フローチャート : 判断 78"/>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75794</xdr:rowOff>
    </xdr:from>
    <xdr:ext cx="762000" cy="259045"/>
    <xdr:sp macro="" textlink="">
      <xdr:nvSpPr>
        <xdr:cNvPr id="80" name="テキスト ボックス 79"/>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123976</xdr:rowOff>
    </xdr:from>
    <xdr:to>
      <xdr:col>2</xdr:col>
      <xdr:colOff>127000</xdr:colOff>
      <xdr:row>43</xdr:row>
      <xdr:rowOff>54126</xdr:rowOff>
    </xdr:to>
    <xdr:sp macro="" textlink="">
      <xdr:nvSpPr>
        <xdr:cNvPr id="81" name="フローチャート : 判断 80"/>
        <xdr:cNvSpPr/>
      </xdr:nvSpPr>
      <xdr:spPr>
        <a:xfrm>
          <a:off x="1397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64303</xdr:rowOff>
    </xdr:from>
    <xdr:ext cx="762000" cy="259045"/>
    <xdr:sp macro="" textlink="">
      <xdr:nvSpPr>
        <xdr:cNvPr id="82" name="テキスト ボックス 81"/>
        <xdr:cNvSpPr txBox="1"/>
      </xdr:nvSpPr>
      <xdr:spPr>
        <a:xfrm>
          <a:off x="1066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124883</xdr:rowOff>
    </xdr:from>
    <xdr:to>
      <xdr:col>7</xdr:col>
      <xdr:colOff>203200</xdr:colOff>
      <xdr:row>44</xdr:row>
      <xdr:rowOff>55033</xdr:rowOff>
    </xdr:to>
    <xdr:sp macro="" textlink="">
      <xdr:nvSpPr>
        <xdr:cNvPr id="88" name="円/楕円 87"/>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20760</xdr:rowOff>
    </xdr:from>
    <xdr:ext cx="762000" cy="259045"/>
    <xdr:sp macro="" textlink="">
      <xdr:nvSpPr>
        <xdr:cNvPr id="89" name="財政力該当値テキスト"/>
        <xdr:cNvSpPr txBox="1"/>
      </xdr:nvSpPr>
      <xdr:spPr>
        <a:xfrm>
          <a:off x="5041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136374</xdr:rowOff>
    </xdr:from>
    <xdr:to>
      <xdr:col>6</xdr:col>
      <xdr:colOff>50800</xdr:colOff>
      <xdr:row>44</xdr:row>
      <xdr:rowOff>66524</xdr:rowOff>
    </xdr:to>
    <xdr:sp macro="" textlink="">
      <xdr:nvSpPr>
        <xdr:cNvPr id="90" name="円/楕円 89"/>
        <xdr:cNvSpPr/>
      </xdr:nvSpPr>
      <xdr:spPr>
        <a:xfrm>
          <a:off x="4064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51301</xdr:rowOff>
    </xdr:from>
    <xdr:ext cx="736600" cy="259045"/>
    <xdr:sp macro="" textlink="">
      <xdr:nvSpPr>
        <xdr:cNvPr id="91" name="テキスト ボックス 90"/>
        <xdr:cNvSpPr txBox="1"/>
      </xdr:nvSpPr>
      <xdr:spPr>
        <a:xfrm>
          <a:off x="3733800" y="759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136374</xdr:rowOff>
    </xdr:from>
    <xdr:to>
      <xdr:col>4</xdr:col>
      <xdr:colOff>533400</xdr:colOff>
      <xdr:row>44</xdr:row>
      <xdr:rowOff>66524</xdr:rowOff>
    </xdr:to>
    <xdr:sp macro="" textlink="">
      <xdr:nvSpPr>
        <xdr:cNvPr id="92" name="円/楕円 91"/>
        <xdr:cNvSpPr/>
      </xdr:nvSpPr>
      <xdr:spPr>
        <a:xfrm>
          <a:off x="3175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51301</xdr:rowOff>
    </xdr:from>
    <xdr:ext cx="762000" cy="259045"/>
    <xdr:sp macro="" textlink="">
      <xdr:nvSpPr>
        <xdr:cNvPr id="93" name="テキスト ボックス 92"/>
        <xdr:cNvSpPr txBox="1"/>
      </xdr:nvSpPr>
      <xdr:spPr>
        <a:xfrm>
          <a:off x="2844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136374</xdr:rowOff>
    </xdr:from>
    <xdr:to>
      <xdr:col>3</xdr:col>
      <xdr:colOff>330200</xdr:colOff>
      <xdr:row>44</xdr:row>
      <xdr:rowOff>66524</xdr:rowOff>
    </xdr:to>
    <xdr:sp macro="" textlink="">
      <xdr:nvSpPr>
        <xdr:cNvPr id="94" name="円/楕円 93"/>
        <xdr:cNvSpPr/>
      </xdr:nvSpPr>
      <xdr:spPr>
        <a:xfrm>
          <a:off x="2286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51301</xdr:rowOff>
    </xdr:from>
    <xdr:ext cx="762000" cy="259045"/>
    <xdr:sp macro="" textlink="">
      <xdr:nvSpPr>
        <xdr:cNvPr id="95" name="テキスト ボックス 94"/>
        <xdr:cNvSpPr txBox="1"/>
      </xdr:nvSpPr>
      <xdr:spPr>
        <a:xfrm>
          <a:off x="1955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136374</xdr:rowOff>
    </xdr:from>
    <xdr:to>
      <xdr:col>2</xdr:col>
      <xdr:colOff>127000</xdr:colOff>
      <xdr:row>44</xdr:row>
      <xdr:rowOff>66524</xdr:rowOff>
    </xdr:to>
    <xdr:sp macro="" textlink="">
      <xdr:nvSpPr>
        <xdr:cNvPr id="96" name="円/楕円 95"/>
        <xdr:cNvSpPr/>
      </xdr:nvSpPr>
      <xdr:spPr>
        <a:xfrm>
          <a:off x="1397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51301</xdr:rowOff>
    </xdr:from>
    <xdr:ext cx="762000" cy="259045"/>
    <xdr:sp macro="" textlink="">
      <xdr:nvSpPr>
        <xdr:cNvPr id="97" name="テキスト ボックス 96"/>
        <xdr:cNvSpPr txBox="1"/>
      </xdr:nvSpPr>
      <xdr:spPr>
        <a:xfrm>
          <a:off x="1066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前年度に比べ経常収支比率が悪化した要因は、普通交付税の減少・臨時財政対策債の減少・地方消費税交付金の減少など経常的な一般財源の減少に対し、人件費をはじめとする一般財源で賄う経費の削減が追い付かなかったためである。</a:t>
          </a:r>
          <a:endParaRPr kumimoji="1" lang="en-US" altLang="ja-JP" sz="1100">
            <a:latin typeface="ＭＳ Ｐゴシック"/>
          </a:endParaRPr>
        </a:p>
        <a:p>
          <a:r>
            <a:rPr kumimoji="1" lang="ja-JP" altLang="ja-JP" sz="1100">
              <a:solidFill>
                <a:schemeClr val="dk1"/>
              </a:solidFill>
              <a:effectLst/>
              <a:latin typeface="+mn-lt"/>
              <a:ea typeface="+mn-ea"/>
              <a:cs typeface="+mn-cs"/>
            </a:rPr>
            <a:t>少子高齢化・過疎化が進行している当町においては、町税収入の大幅な増加は見込めない。経常収支比率改善に向けて経常的な支出を切り詰め、町政運営のスリム化を図る必要がある。</a:t>
          </a:r>
          <a:endParaRPr lang="ja-JP" altLang="ja-JP" sz="1100">
            <a:effectLst/>
          </a:endParaRPr>
        </a:p>
        <a:p>
          <a:r>
            <a:rPr kumimoji="1" lang="ja-JP" altLang="ja-JP" sz="1100">
              <a:solidFill>
                <a:schemeClr val="dk1"/>
              </a:solidFill>
              <a:effectLst/>
              <a:latin typeface="+mn-lt"/>
              <a:ea typeface="+mn-ea"/>
              <a:cs typeface="+mn-cs"/>
            </a:rPr>
            <a:t>　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次行政改革大綱及び行政改革プラン</a:t>
          </a:r>
          <a:r>
            <a:rPr kumimoji="1" lang="en-US" altLang="ja-JP" sz="1100">
              <a:solidFill>
                <a:schemeClr val="dk1"/>
              </a:solidFill>
              <a:effectLst/>
              <a:latin typeface="+mn-lt"/>
              <a:ea typeface="+mn-ea"/>
              <a:cs typeface="+mn-cs"/>
            </a:rPr>
            <a:t>2016</a:t>
          </a:r>
          <a:r>
            <a:rPr kumimoji="1" lang="ja-JP" altLang="ja-JP" sz="1100">
              <a:solidFill>
                <a:schemeClr val="dk1"/>
              </a:solidFill>
              <a:effectLst/>
              <a:latin typeface="+mn-lt"/>
              <a:ea typeface="+mn-ea"/>
              <a:cs typeface="+mn-cs"/>
            </a:rPr>
            <a:t>に基づき、優先度の低い事業について廃止・縮小を進め経常経費の削減を目指す。</a:t>
          </a:r>
          <a:endParaRPr lang="ja-JP" altLang="ja-JP" sz="11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113454</xdr:rowOff>
    </xdr:from>
    <xdr:to>
      <xdr:col>7</xdr:col>
      <xdr:colOff>152400</xdr:colOff>
      <xdr:row>67</xdr:row>
      <xdr:rowOff>108162</xdr:rowOff>
    </xdr:to>
    <xdr:cxnSp macro="">
      <xdr:nvCxnSpPr>
        <xdr:cNvPr id="127" name="直線コネクタ 126"/>
        <xdr:cNvCxnSpPr/>
      </xdr:nvCxnSpPr>
      <xdr:spPr>
        <a:xfrm flipV="1">
          <a:off x="4953000" y="9886104"/>
          <a:ext cx="0" cy="17092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8"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9" name="直線コネクタ 128"/>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28381</xdr:rowOff>
    </xdr:from>
    <xdr:ext cx="762000" cy="259045"/>
    <xdr:sp macro="" textlink="">
      <xdr:nvSpPr>
        <xdr:cNvPr id="130" name="財政構造の弾力性最大値テキスト"/>
        <xdr:cNvSpPr txBox="1"/>
      </xdr:nvSpPr>
      <xdr:spPr>
        <a:xfrm>
          <a:off x="5041900" y="962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57.4</a:t>
          </a:r>
          <a:endParaRPr kumimoji="1" lang="ja-JP" altLang="en-US" sz="1000" b="1">
            <a:latin typeface="ＭＳ Ｐゴシック"/>
          </a:endParaRPr>
        </a:p>
      </xdr:txBody>
    </xdr:sp>
    <xdr:clientData/>
  </xdr:oneCellAnchor>
  <xdr:twoCellAnchor>
    <xdr:from>
      <xdr:col>7</xdr:col>
      <xdr:colOff>63500</xdr:colOff>
      <xdr:row>57</xdr:row>
      <xdr:rowOff>113454</xdr:rowOff>
    </xdr:from>
    <xdr:to>
      <xdr:col>7</xdr:col>
      <xdr:colOff>241300</xdr:colOff>
      <xdr:row>57</xdr:row>
      <xdr:rowOff>113454</xdr:rowOff>
    </xdr:to>
    <xdr:cxnSp macro="">
      <xdr:nvCxnSpPr>
        <xdr:cNvPr id="131" name="直線コネクタ 130"/>
        <xdr:cNvCxnSpPr/>
      </xdr:nvCxnSpPr>
      <xdr:spPr>
        <a:xfrm>
          <a:off x="4864100" y="9886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2117</xdr:rowOff>
    </xdr:from>
    <xdr:to>
      <xdr:col>7</xdr:col>
      <xdr:colOff>152400</xdr:colOff>
      <xdr:row>66</xdr:row>
      <xdr:rowOff>62442</xdr:rowOff>
    </xdr:to>
    <xdr:cxnSp macro="">
      <xdr:nvCxnSpPr>
        <xdr:cNvPr id="132" name="直線コネクタ 131"/>
        <xdr:cNvCxnSpPr/>
      </xdr:nvCxnSpPr>
      <xdr:spPr>
        <a:xfrm>
          <a:off x="4114800" y="11317817"/>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125747</xdr:rowOff>
    </xdr:from>
    <xdr:ext cx="762000" cy="259045"/>
    <xdr:sp macro="" textlink="">
      <xdr:nvSpPr>
        <xdr:cNvPr id="133" name="財政構造の弾力性平均値テキスト"/>
        <xdr:cNvSpPr txBox="1"/>
      </xdr:nvSpPr>
      <xdr:spPr>
        <a:xfrm>
          <a:off x="5041900" y="1092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109220</xdr:rowOff>
    </xdr:from>
    <xdr:to>
      <xdr:col>7</xdr:col>
      <xdr:colOff>203200</xdr:colOff>
      <xdr:row>65</xdr:row>
      <xdr:rowOff>39370</xdr:rowOff>
    </xdr:to>
    <xdr:sp macro="" textlink="">
      <xdr:nvSpPr>
        <xdr:cNvPr id="134" name="フローチャート : 判断 133"/>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2117</xdr:rowOff>
    </xdr:from>
    <xdr:to>
      <xdr:col>6</xdr:col>
      <xdr:colOff>0</xdr:colOff>
      <xdr:row>67</xdr:row>
      <xdr:rowOff>39794</xdr:rowOff>
    </xdr:to>
    <xdr:cxnSp macro="">
      <xdr:nvCxnSpPr>
        <xdr:cNvPr id="135" name="直線コネクタ 134"/>
        <xdr:cNvCxnSpPr/>
      </xdr:nvCxnSpPr>
      <xdr:spPr>
        <a:xfrm flipV="1">
          <a:off x="3225800" y="11317817"/>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36830</xdr:rowOff>
    </xdr:from>
    <xdr:to>
      <xdr:col>6</xdr:col>
      <xdr:colOff>50800</xdr:colOff>
      <xdr:row>64</xdr:row>
      <xdr:rowOff>138430</xdr:rowOff>
    </xdr:to>
    <xdr:sp macro="" textlink="">
      <xdr:nvSpPr>
        <xdr:cNvPr id="136" name="フローチャート : 判断 135"/>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148607</xdr:rowOff>
    </xdr:from>
    <xdr:ext cx="736600" cy="259045"/>
    <xdr:sp macro="" textlink="">
      <xdr:nvSpPr>
        <xdr:cNvPr id="137" name="テキスト ボックス 136"/>
        <xdr:cNvSpPr txBox="1"/>
      </xdr:nvSpPr>
      <xdr:spPr>
        <a:xfrm>
          <a:off x="3733800" y="1077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162983</xdr:rowOff>
    </xdr:from>
    <xdr:to>
      <xdr:col>4</xdr:col>
      <xdr:colOff>482600</xdr:colOff>
      <xdr:row>67</xdr:row>
      <xdr:rowOff>39794</xdr:rowOff>
    </xdr:to>
    <xdr:cxnSp macro="">
      <xdr:nvCxnSpPr>
        <xdr:cNvPr id="138" name="直線コネクタ 137"/>
        <xdr:cNvCxnSpPr/>
      </xdr:nvCxnSpPr>
      <xdr:spPr>
        <a:xfrm>
          <a:off x="2336800" y="1147868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77046</xdr:rowOff>
    </xdr:from>
    <xdr:to>
      <xdr:col>4</xdr:col>
      <xdr:colOff>533400</xdr:colOff>
      <xdr:row>65</xdr:row>
      <xdr:rowOff>7196</xdr:rowOff>
    </xdr:to>
    <xdr:sp macro="" textlink="">
      <xdr:nvSpPr>
        <xdr:cNvPr id="139" name="フローチャート : 判断 138"/>
        <xdr:cNvSpPr/>
      </xdr:nvSpPr>
      <xdr:spPr>
        <a:xfrm>
          <a:off x="3175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17373</xdr:rowOff>
    </xdr:from>
    <xdr:ext cx="762000" cy="259045"/>
    <xdr:sp macro="" textlink="">
      <xdr:nvSpPr>
        <xdr:cNvPr id="140" name="テキスト ボックス 139"/>
        <xdr:cNvSpPr txBox="1"/>
      </xdr:nvSpPr>
      <xdr:spPr>
        <a:xfrm>
          <a:off x="2844800" y="1081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102658</xdr:rowOff>
    </xdr:from>
    <xdr:to>
      <xdr:col>3</xdr:col>
      <xdr:colOff>279400</xdr:colOff>
      <xdr:row>66</xdr:row>
      <xdr:rowOff>162983</xdr:rowOff>
    </xdr:to>
    <xdr:cxnSp macro="">
      <xdr:nvCxnSpPr>
        <xdr:cNvPr id="141" name="直線コネクタ 140"/>
        <xdr:cNvCxnSpPr/>
      </xdr:nvCxnSpPr>
      <xdr:spPr>
        <a:xfrm>
          <a:off x="1447800" y="1141835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164042</xdr:rowOff>
    </xdr:from>
    <xdr:to>
      <xdr:col>3</xdr:col>
      <xdr:colOff>330200</xdr:colOff>
      <xdr:row>64</xdr:row>
      <xdr:rowOff>94192</xdr:rowOff>
    </xdr:to>
    <xdr:sp macro="" textlink="">
      <xdr:nvSpPr>
        <xdr:cNvPr id="142" name="フローチャート : 判断 141"/>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104369</xdr:rowOff>
    </xdr:from>
    <xdr:ext cx="762000" cy="259045"/>
    <xdr:sp macro="" textlink="">
      <xdr:nvSpPr>
        <xdr:cNvPr id="143" name="テキスト ボックス 142"/>
        <xdr:cNvSpPr txBox="1"/>
      </xdr:nvSpPr>
      <xdr:spPr>
        <a:xfrm>
          <a:off x="1955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164042</xdr:rowOff>
    </xdr:from>
    <xdr:to>
      <xdr:col>2</xdr:col>
      <xdr:colOff>127000</xdr:colOff>
      <xdr:row>64</xdr:row>
      <xdr:rowOff>94192</xdr:rowOff>
    </xdr:to>
    <xdr:sp macro="" textlink="">
      <xdr:nvSpPr>
        <xdr:cNvPr id="144" name="フローチャート : 判断 143"/>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104369</xdr:rowOff>
    </xdr:from>
    <xdr:ext cx="762000" cy="259045"/>
    <xdr:sp macro="" textlink="">
      <xdr:nvSpPr>
        <xdr:cNvPr id="145" name="テキスト ボックス 144"/>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66</xdr:row>
      <xdr:rowOff>11642</xdr:rowOff>
    </xdr:from>
    <xdr:to>
      <xdr:col>7</xdr:col>
      <xdr:colOff>203200</xdr:colOff>
      <xdr:row>66</xdr:row>
      <xdr:rowOff>113242</xdr:rowOff>
    </xdr:to>
    <xdr:sp macro="" textlink="">
      <xdr:nvSpPr>
        <xdr:cNvPr id="151" name="円/楕円 150"/>
        <xdr:cNvSpPr/>
      </xdr:nvSpPr>
      <xdr:spPr>
        <a:xfrm>
          <a:off x="4902200" y="1132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155169</xdr:rowOff>
    </xdr:from>
    <xdr:ext cx="762000" cy="259045"/>
    <xdr:sp macro="" textlink="">
      <xdr:nvSpPr>
        <xdr:cNvPr id="152" name="財政構造の弾力性該当値テキスト"/>
        <xdr:cNvSpPr txBox="1"/>
      </xdr:nvSpPr>
      <xdr:spPr>
        <a:xfrm>
          <a:off x="5041900" y="1129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122767</xdr:rowOff>
    </xdr:from>
    <xdr:to>
      <xdr:col>6</xdr:col>
      <xdr:colOff>50800</xdr:colOff>
      <xdr:row>66</xdr:row>
      <xdr:rowOff>52917</xdr:rowOff>
    </xdr:to>
    <xdr:sp macro="" textlink="">
      <xdr:nvSpPr>
        <xdr:cNvPr id="153" name="円/楕円 152"/>
        <xdr:cNvSpPr/>
      </xdr:nvSpPr>
      <xdr:spPr>
        <a:xfrm>
          <a:off x="4064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37694</xdr:rowOff>
    </xdr:from>
    <xdr:ext cx="736600" cy="259045"/>
    <xdr:sp macro="" textlink="">
      <xdr:nvSpPr>
        <xdr:cNvPr id="154" name="テキスト ボックス 153"/>
        <xdr:cNvSpPr txBox="1"/>
      </xdr:nvSpPr>
      <xdr:spPr>
        <a:xfrm>
          <a:off x="3733800" y="1135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160444</xdr:rowOff>
    </xdr:from>
    <xdr:to>
      <xdr:col>4</xdr:col>
      <xdr:colOff>533400</xdr:colOff>
      <xdr:row>67</xdr:row>
      <xdr:rowOff>90594</xdr:rowOff>
    </xdr:to>
    <xdr:sp macro="" textlink="">
      <xdr:nvSpPr>
        <xdr:cNvPr id="155" name="円/楕円 154"/>
        <xdr:cNvSpPr/>
      </xdr:nvSpPr>
      <xdr:spPr>
        <a:xfrm>
          <a:off x="3175000" y="1147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67</xdr:row>
      <xdr:rowOff>75371</xdr:rowOff>
    </xdr:from>
    <xdr:ext cx="762000" cy="259045"/>
    <xdr:sp macro="" textlink="">
      <xdr:nvSpPr>
        <xdr:cNvPr id="156" name="テキスト ボックス 155"/>
        <xdr:cNvSpPr txBox="1"/>
      </xdr:nvSpPr>
      <xdr:spPr>
        <a:xfrm>
          <a:off x="2844800" y="1156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112183</xdr:rowOff>
    </xdr:from>
    <xdr:to>
      <xdr:col>3</xdr:col>
      <xdr:colOff>330200</xdr:colOff>
      <xdr:row>67</xdr:row>
      <xdr:rowOff>42333</xdr:rowOff>
    </xdr:to>
    <xdr:sp macro="" textlink="">
      <xdr:nvSpPr>
        <xdr:cNvPr id="157" name="円/楕円 156"/>
        <xdr:cNvSpPr/>
      </xdr:nvSpPr>
      <xdr:spPr>
        <a:xfrm>
          <a:off x="2286000" y="114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67</xdr:row>
      <xdr:rowOff>27110</xdr:rowOff>
    </xdr:from>
    <xdr:ext cx="762000" cy="259045"/>
    <xdr:sp macro="" textlink="">
      <xdr:nvSpPr>
        <xdr:cNvPr id="158" name="テキスト ボックス 157"/>
        <xdr:cNvSpPr txBox="1"/>
      </xdr:nvSpPr>
      <xdr:spPr>
        <a:xfrm>
          <a:off x="1955800" y="1151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51858</xdr:rowOff>
    </xdr:from>
    <xdr:to>
      <xdr:col>2</xdr:col>
      <xdr:colOff>127000</xdr:colOff>
      <xdr:row>66</xdr:row>
      <xdr:rowOff>153458</xdr:rowOff>
    </xdr:to>
    <xdr:sp macro="" textlink="">
      <xdr:nvSpPr>
        <xdr:cNvPr id="159" name="円/楕円 158"/>
        <xdr:cNvSpPr/>
      </xdr:nvSpPr>
      <xdr:spPr>
        <a:xfrm>
          <a:off x="1397000" y="1136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138235</xdr:rowOff>
    </xdr:from>
    <xdr:ext cx="762000" cy="259045"/>
    <xdr:sp macro="" textlink="">
      <xdr:nvSpPr>
        <xdr:cNvPr id="160" name="テキスト ボックス 159"/>
        <xdr:cNvSpPr txBox="1"/>
      </xdr:nvSpPr>
      <xdr:spPr>
        <a:xfrm>
          <a:off x="1066800" y="1145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[238,298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平成</a:t>
          </a:r>
          <a:r>
            <a:rPr kumimoji="1" lang="en-US" altLang="ja-JP" sz="1050">
              <a:solidFill>
                <a:schemeClr val="dk1"/>
              </a:solidFill>
              <a:effectLst/>
              <a:latin typeface="+mn-lt"/>
              <a:ea typeface="+mn-ea"/>
              <a:cs typeface="+mn-cs"/>
            </a:rPr>
            <a:t>20</a:t>
          </a:r>
          <a:r>
            <a:rPr kumimoji="1" lang="ja-JP" altLang="ja-JP" sz="1050">
              <a:solidFill>
                <a:schemeClr val="dk1"/>
              </a:solidFill>
              <a:effectLst/>
              <a:latin typeface="+mn-lt"/>
              <a:ea typeface="+mn-ea"/>
              <a:cs typeface="+mn-cs"/>
            </a:rPr>
            <a:t>年度以降、上昇傾向にあるが毎年ほぼ類似団体平均となっている。</a:t>
          </a:r>
          <a:endParaRPr lang="ja-JP" altLang="ja-JP" sz="1050">
            <a:effectLst/>
          </a:endParaRPr>
        </a:p>
        <a:p>
          <a:r>
            <a:rPr kumimoji="1" lang="ja-JP" altLang="ja-JP" sz="1050">
              <a:solidFill>
                <a:schemeClr val="dk1"/>
              </a:solidFill>
              <a:effectLst/>
              <a:latin typeface="+mn-lt"/>
              <a:ea typeface="+mn-ea"/>
              <a:cs typeface="+mn-cs"/>
            </a:rPr>
            <a:t>前年度に比べ</a:t>
          </a:r>
          <a:r>
            <a:rPr kumimoji="1" lang="en-US" altLang="ja-JP" sz="1050">
              <a:solidFill>
                <a:schemeClr val="dk1"/>
              </a:solidFill>
              <a:effectLst/>
              <a:latin typeface="+mn-lt"/>
              <a:ea typeface="+mn-ea"/>
              <a:cs typeface="+mn-cs"/>
            </a:rPr>
            <a:t>19,568</a:t>
          </a:r>
          <a:r>
            <a:rPr kumimoji="1" lang="ja-JP" altLang="ja-JP" sz="1050">
              <a:solidFill>
                <a:schemeClr val="dk1"/>
              </a:solidFill>
              <a:effectLst/>
              <a:latin typeface="+mn-lt"/>
              <a:ea typeface="+mn-ea"/>
              <a:cs typeface="+mn-cs"/>
            </a:rPr>
            <a:t>円上昇した主な原因は人口減少に比べ、</a:t>
          </a:r>
          <a:r>
            <a:rPr kumimoji="1" lang="ja-JP" altLang="en-US" sz="1050">
              <a:solidFill>
                <a:schemeClr val="dk1"/>
              </a:solidFill>
              <a:effectLst/>
              <a:latin typeface="+mn-lt"/>
              <a:ea typeface="+mn-ea"/>
              <a:cs typeface="+mn-cs"/>
            </a:rPr>
            <a:t>人件費・物件費ともに増加</a:t>
          </a:r>
          <a:r>
            <a:rPr kumimoji="1" lang="ja-JP" altLang="ja-JP" sz="1050">
              <a:solidFill>
                <a:schemeClr val="dk1"/>
              </a:solidFill>
              <a:effectLst/>
              <a:latin typeface="+mn-lt"/>
              <a:ea typeface="+mn-ea"/>
              <a:cs typeface="+mn-cs"/>
            </a:rPr>
            <a:t>しているため</a:t>
          </a:r>
          <a:r>
            <a:rPr kumimoji="1" lang="ja-JP" altLang="en-US" sz="1050">
              <a:solidFill>
                <a:schemeClr val="dk1"/>
              </a:solidFill>
              <a:effectLst/>
              <a:latin typeface="+mn-lt"/>
              <a:ea typeface="+mn-ea"/>
              <a:cs typeface="+mn-cs"/>
            </a:rPr>
            <a:t>である。</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平成</a:t>
          </a:r>
          <a:r>
            <a:rPr kumimoji="1" lang="en-US" altLang="ja-JP" sz="1050">
              <a:solidFill>
                <a:schemeClr val="dk1"/>
              </a:solidFill>
              <a:effectLst/>
              <a:latin typeface="+mn-lt"/>
              <a:ea typeface="+mn-ea"/>
              <a:cs typeface="+mn-cs"/>
            </a:rPr>
            <a:t>27</a:t>
          </a:r>
          <a:r>
            <a:rPr kumimoji="1" lang="ja-JP" altLang="en-US" sz="1050">
              <a:solidFill>
                <a:schemeClr val="dk1"/>
              </a:solidFill>
              <a:effectLst/>
              <a:latin typeface="+mn-lt"/>
              <a:ea typeface="+mn-ea"/>
              <a:cs typeface="+mn-cs"/>
            </a:rPr>
            <a:t>年度末に</a:t>
          </a:r>
          <a:r>
            <a:rPr kumimoji="1" lang="en-US" altLang="ja-JP" sz="1050">
              <a:solidFill>
                <a:schemeClr val="dk1"/>
              </a:solidFill>
              <a:effectLst/>
              <a:latin typeface="+mn-lt"/>
              <a:ea typeface="+mn-ea"/>
              <a:cs typeface="+mn-cs"/>
            </a:rPr>
            <a:t>10</a:t>
          </a:r>
          <a:r>
            <a:rPr kumimoji="1" lang="ja-JP" altLang="en-US" sz="1050">
              <a:solidFill>
                <a:schemeClr val="dk1"/>
              </a:solidFill>
              <a:effectLst/>
              <a:latin typeface="+mn-lt"/>
              <a:ea typeface="+mn-ea"/>
              <a:cs typeface="+mn-cs"/>
            </a:rPr>
            <a:t>名の職員が退職し、それに対する退職手当特別負担金（平成</a:t>
          </a:r>
          <a:r>
            <a:rPr kumimoji="1" lang="en-US" altLang="ja-JP" sz="1050">
              <a:solidFill>
                <a:schemeClr val="dk1"/>
              </a:solidFill>
              <a:effectLst/>
              <a:latin typeface="+mn-lt"/>
              <a:ea typeface="+mn-ea"/>
              <a:cs typeface="+mn-cs"/>
            </a:rPr>
            <a:t>28</a:t>
          </a:r>
          <a:r>
            <a:rPr kumimoji="1" lang="ja-JP" altLang="en-US" sz="1050">
              <a:solidFill>
                <a:schemeClr val="dk1"/>
              </a:solidFill>
              <a:effectLst/>
              <a:latin typeface="+mn-lt"/>
              <a:ea typeface="+mn-ea"/>
              <a:cs typeface="+mn-cs"/>
            </a:rPr>
            <a:t>年度負担）の支出が人件費増加の大きな要因である。人件費を大幅に削減することは見込めないため今後も増加すると見込まれる。</a:t>
          </a:r>
        </a:p>
        <a:p>
          <a:r>
            <a:rPr kumimoji="1" lang="ja-JP" altLang="en-US" sz="1050">
              <a:solidFill>
                <a:schemeClr val="dk1"/>
              </a:solidFill>
              <a:effectLst/>
              <a:latin typeface="+mn-lt"/>
              <a:ea typeface="+mn-ea"/>
              <a:cs typeface="+mn-cs"/>
            </a:rPr>
            <a:t>物件費増加の主な要因は地域おこし協力隊を積極的に採用していること、情報セキュリティ強化事業や町制</a:t>
          </a:r>
          <a:r>
            <a:rPr kumimoji="1" lang="en-US" altLang="ja-JP" sz="1050">
              <a:solidFill>
                <a:schemeClr val="dk1"/>
              </a:solidFill>
              <a:effectLst/>
              <a:latin typeface="+mn-lt"/>
              <a:ea typeface="+mn-ea"/>
              <a:cs typeface="+mn-cs"/>
            </a:rPr>
            <a:t>60</a:t>
          </a:r>
          <a:r>
            <a:rPr kumimoji="1" lang="ja-JP" altLang="en-US" sz="1050">
              <a:solidFill>
                <a:schemeClr val="dk1"/>
              </a:solidFill>
              <a:effectLst/>
              <a:latin typeface="+mn-lt"/>
              <a:ea typeface="+mn-ea"/>
              <a:cs typeface="+mn-cs"/>
            </a:rPr>
            <a:t>周年記念事業、観光誘致おもてなし誘致戦略事業に関する委託料の増加である。これらは単年度の事業であるため、次年度の物件費は減少すると見込まれる。</a:t>
          </a:r>
          <a:endParaRPr kumimoji="1" lang="en-US" altLang="ja-JP" sz="1050">
            <a:solidFill>
              <a:schemeClr val="dk1"/>
            </a:solidFill>
            <a:effectLst/>
            <a:latin typeface="+mn-lt"/>
            <a:ea typeface="+mn-ea"/>
            <a:cs typeface="+mn-cs"/>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71932</xdr:rowOff>
    </xdr:from>
    <xdr:to>
      <xdr:col>7</xdr:col>
      <xdr:colOff>152400</xdr:colOff>
      <xdr:row>88</xdr:row>
      <xdr:rowOff>148870</xdr:rowOff>
    </xdr:to>
    <xdr:cxnSp macro="">
      <xdr:nvCxnSpPr>
        <xdr:cNvPr id="190" name="直線コネクタ 189"/>
        <xdr:cNvCxnSpPr/>
      </xdr:nvCxnSpPr>
      <xdr:spPr>
        <a:xfrm flipV="1">
          <a:off x="4953000" y="13959382"/>
          <a:ext cx="0" cy="12770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120947</xdr:rowOff>
    </xdr:from>
    <xdr:ext cx="762000" cy="259045"/>
    <xdr:sp macro="" textlink="">
      <xdr:nvSpPr>
        <xdr:cNvPr id="191" name="人件費・物件費等の状況最小値テキスト"/>
        <xdr:cNvSpPr txBox="1"/>
      </xdr:nvSpPr>
      <xdr:spPr>
        <a:xfrm>
          <a:off x="5041900" y="1520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457,017</a:t>
          </a:r>
          <a:endParaRPr kumimoji="1" lang="ja-JP" altLang="en-US" sz="1000" b="1">
            <a:latin typeface="ＭＳ Ｐゴシック"/>
          </a:endParaRPr>
        </a:p>
      </xdr:txBody>
    </xdr:sp>
    <xdr:clientData/>
  </xdr:oneCellAnchor>
  <xdr:twoCellAnchor>
    <xdr:from>
      <xdr:col>7</xdr:col>
      <xdr:colOff>63500</xdr:colOff>
      <xdr:row>88</xdr:row>
      <xdr:rowOff>148870</xdr:rowOff>
    </xdr:from>
    <xdr:to>
      <xdr:col>7</xdr:col>
      <xdr:colOff>241300</xdr:colOff>
      <xdr:row>88</xdr:row>
      <xdr:rowOff>148870</xdr:rowOff>
    </xdr:to>
    <xdr:cxnSp macro="">
      <xdr:nvCxnSpPr>
        <xdr:cNvPr id="192" name="直線コネクタ 191"/>
        <xdr:cNvCxnSpPr/>
      </xdr:nvCxnSpPr>
      <xdr:spPr>
        <a:xfrm>
          <a:off x="4864100" y="1523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158309</xdr:rowOff>
    </xdr:from>
    <xdr:ext cx="762000" cy="259045"/>
    <xdr:sp macro="" textlink="">
      <xdr:nvSpPr>
        <xdr:cNvPr id="193" name="人件費・物件費等の状況最大値テキスト"/>
        <xdr:cNvSpPr txBox="1"/>
      </xdr:nvSpPr>
      <xdr:spPr>
        <a:xfrm>
          <a:off x="5041900" y="13702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139,465</a:t>
          </a:r>
          <a:endParaRPr kumimoji="1" lang="ja-JP" altLang="en-US" sz="1000" b="1">
            <a:latin typeface="ＭＳ Ｐゴシック"/>
          </a:endParaRPr>
        </a:p>
      </xdr:txBody>
    </xdr:sp>
    <xdr:clientData/>
  </xdr:oneCellAnchor>
  <xdr:twoCellAnchor>
    <xdr:from>
      <xdr:col>7</xdr:col>
      <xdr:colOff>63500</xdr:colOff>
      <xdr:row>81</xdr:row>
      <xdr:rowOff>71932</xdr:rowOff>
    </xdr:from>
    <xdr:to>
      <xdr:col>7</xdr:col>
      <xdr:colOff>241300</xdr:colOff>
      <xdr:row>81</xdr:row>
      <xdr:rowOff>71932</xdr:rowOff>
    </xdr:to>
    <xdr:cxnSp macro="">
      <xdr:nvCxnSpPr>
        <xdr:cNvPr id="194" name="直線コネクタ 193"/>
        <xdr:cNvCxnSpPr/>
      </xdr:nvCxnSpPr>
      <xdr:spPr>
        <a:xfrm>
          <a:off x="4864100" y="1395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47809</xdr:rowOff>
    </xdr:from>
    <xdr:to>
      <xdr:col>7</xdr:col>
      <xdr:colOff>152400</xdr:colOff>
      <xdr:row>83</xdr:row>
      <xdr:rowOff>126505</xdr:rowOff>
    </xdr:to>
    <xdr:cxnSp macro="">
      <xdr:nvCxnSpPr>
        <xdr:cNvPr id="195" name="直線コネクタ 194"/>
        <xdr:cNvCxnSpPr/>
      </xdr:nvCxnSpPr>
      <xdr:spPr>
        <a:xfrm>
          <a:off x="4114800" y="14278159"/>
          <a:ext cx="838200" cy="7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68998</xdr:rowOff>
    </xdr:from>
    <xdr:ext cx="762000" cy="259045"/>
    <xdr:sp macro="" textlink="">
      <xdr:nvSpPr>
        <xdr:cNvPr id="196" name="人件費・物件費等の状況平均値テキスト"/>
        <xdr:cNvSpPr txBox="1"/>
      </xdr:nvSpPr>
      <xdr:spPr>
        <a:xfrm>
          <a:off x="5041900" y="14127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232,521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52471</xdr:rowOff>
    </xdr:from>
    <xdr:to>
      <xdr:col>7</xdr:col>
      <xdr:colOff>203200</xdr:colOff>
      <xdr:row>83</xdr:row>
      <xdr:rowOff>154071</xdr:rowOff>
    </xdr:to>
    <xdr:sp macro="" textlink="">
      <xdr:nvSpPr>
        <xdr:cNvPr id="197" name="フローチャート : 判断 196"/>
        <xdr:cNvSpPr/>
      </xdr:nvSpPr>
      <xdr:spPr>
        <a:xfrm>
          <a:off x="49022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151434</xdr:rowOff>
    </xdr:from>
    <xdr:to>
      <xdr:col>6</xdr:col>
      <xdr:colOff>0</xdr:colOff>
      <xdr:row>83</xdr:row>
      <xdr:rowOff>47809</xdr:rowOff>
    </xdr:to>
    <xdr:cxnSp macro="">
      <xdr:nvCxnSpPr>
        <xdr:cNvPr id="198" name="直線コネクタ 197"/>
        <xdr:cNvCxnSpPr/>
      </xdr:nvCxnSpPr>
      <xdr:spPr>
        <a:xfrm>
          <a:off x="3225800" y="14210334"/>
          <a:ext cx="889000" cy="67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169875</xdr:rowOff>
    </xdr:from>
    <xdr:to>
      <xdr:col>6</xdr:col>
      <xdr:colOff>50800</xdr:colOff>
      <xdr:row>83</xdr:row>
      <xdr:rowOff>100025</xdr:rowOff>
    </xdr:to>
    <xdr:sp macro="" textlink="">
      <xdr:nvSpPr>
        <xdr:cNvPr id="199" name="フローチャート : 判断 198"/>
        <xdr:cNvSpPr/>
      </xdr:nvSpPr>
      <xdr:spPr>
        <a:xfrm>
          <a:off x="4064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84802</xdr:rowOff>
    </xdr:from>
    <xdr:ext cx="736600" cy="259045"/>
    <xdr:sp macro="" textlink="">
      <xdr:nvSpPr>
        <xdr:cNvPr id="200" name="テキスト ボックス 199"/>
        <xdr:cNvSpPr txBox="1"/>
      </xdr:nvSpPr>
      <xdr:spPr>
        <a:xfrm>
          <a:off x="3733800" y="14315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145115</xdr:rowOff>
    </xdr:from>
    <xdr:to>
      <xdr:col>4</xdr:col>
      <xdr:colOff>482600</xdr:colOff>
      <xdr:row>82</xdr:row>
      <xdr:rowOff>151434</xdr:rowOff>
    </xdr:to>
    <xdr:cxnSp macro="">
      <xdr:nvCxnSpPr>
        <xdr:cNvPr id="201" name="直線コネクタ 200"/>
        <xdr:cNvCxnSpPr/>
      </xdr:nvCxnSpPr>
      <xdr:spPr>
        <a:xfrm>
          <a:off x="2336800" y="14204015"/>
          <a:ext cx="889000" cy="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159973</xdr:rowOff>
    </xdr:from>
    <xdr:to>
      <xdr:col>4</xdr:col>
      <xdr:colOff>533400</xdr:colOff>
      <xdr:row>83</xdr:row>
      <xdr:rowOff>90123</xdr:rowOff>
    </xdr:to>
    <xdr:sp macro="" textlink="">
      <xdr:nvSpPr>
        <xdr:cNvPr id="202" name="フローチャート : 判断 201"/>
        <xdr:cNvSpPr/>
      </xdr:nvSpPr>
      <xdr:spPr>
        <a:xfrm>
          <a:off x="3175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74900</xdr:rowOff>
    </xdr:from>
    <xdr:ext cx="762000" cy="259045"/>
    <xdr:sp macro="" textlink="">
      <xdr:nvSpPr>
        <xdr:cNvPr id="203" name="テキスト ボックス 202"/>
        <xdr:cNvSpPr txBox="1"/>
      </xdr:nvSpPr>
      <xdr:spPr>
        <a:xfrm>
          <a:off x="2844800" y="1430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136018</xdr:rowOff>
    </xdr:from>
    <xdr:to>
      <xdr:col>3</xdr:col>
      <xdr:colOff>279400</xdr:colOff>
      <xdr:row>82</xdr:row>
      <xdr:rowOff>145115</xdr:rowOff>
    </xdr:to>
    <xdr:cxnSp macro="">
      <xdr:nvCxnSpPr>
        <xdr:cNvPr id="204" name="直線コネクタ 203"/>
        <xdr:cNvCxnSpPr/>
      </xdr:nvCxnSpPr>
      <xdr:spPr>
        <a:xfrm>
          <a:off x="1447800" y="14194918"/>
          <a:ext cx="889000" cy="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92731</xdr:rowOff>
    </xdr:from>
    <xdr:to>
      <xdr:col>3</xdr:col>
      <xdr:colOff>330200</xdr:colOff>
      <xdr:row>83</xdr:row>
      <xdr:rowOff>22881</xdr:rowOff>
    </xdr:to>
    <xdr:sp macro="" textlink="">
      <xdr:nvSpPr>
        <xdr:cNvPr id="205" name="フローチャート : 判断 204"/>
        <xdr:cNvSpPr/>
      </xdr:nvSpPr>
      <xdr:spPr>
        <a:xfrm>
          <a:off x="2286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33058</xdr:rowOff>
    </xdr:from>
    <xdr:ext cx="762000" cy="259045"/>
    <xdr:sp macro="" textlink="">
      <xdr:nvSpPr>
        <xdr:cNvPr id="206" name="テキスト ボックス 205"/>
        <xdr:cNvSpPr txBox="1"/>
      </xdr:nvSpPr>
      <xdr:spPr>
        <a:xfrm>
          <a:off x="1955800" y="1392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129284</xdr:rowOff>
    </xdr:from>
    <xdr:to>
      <xdr:col>2</xdr:col>
      <xdr:colOff>127000</xdr:colOff>
      <xdr:row>83</xdr:row>
      <xdr:rowOff>59434</xdr:rowOff>
    </xdr:to>
    <xdr:sp macro="" textlink="">
      <xdr:nvSpPr>
        <xdr:cNvPr id="207" name="フローチャート : 判断 206"/>
        <xdr:cNvSpPr/>
      </xdr:nvSpPr>
      <xdr:spPr>
        <a:xfrm>
          <a:off x="1397000" y="141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44211</xdr:rowOff>
    </xdr:from>
    <xdr:ext cx="762000" cy="259045"/>
    <xdr:sp macro="" textlink="">
      <xdr:nvSpPr>
        <xdr:cNvPr id="208" name="テキスト ボックス 207"/>
        <xdr:cNvSpPr txBox="1"/>
      </xdr:nvSpPr>
      <xdr:spPr>
        <a:xfrm>
          <a:off x="1066800" y="142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75705</xdr:rowOff>
    </xdr:from>
    <xdr:to>
      <xdr:col>7</xdr:col>
      <xdr:colOff>203200</xdr:colOff>
      <xdr:row>84</xdr:row>
      <xdr:rowOff>5855</xdr:rowOff>
    </xdr:to>
    <xdr:sp macro="" textlink="">
      <xdr:nvSpPr>
        <xdr:cNvPr id="214" name="円/楕円 213"/>
        <xdr:cNvSpPr/>
      </xdr:nvSpPr>
      <xdr:spPr>
        <a:xfrm>
          <a:off x="4902200" y="1430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47782</xdr:rowOff>
    </xdr:from>
    <xdr:ext cx="762000" cy="259045"/>
    <xdr:sp macro="" textlink="">
      <xdr:nvSpPr>
        <xdr:cNvPr id="215" name="人件費・物件費等の状況該当値テキスト"/>
        <xdr:cNvSpPr txBox="1"/>
      </xdr:nvSpPr>
      <xdr:spPr>
        <a:xfrm>
          <a:off x="5041900" y="1427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238,298</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168459</xdr:rowOff>
    </xdr:from>
    <xdr:to>
      <xdr:col>6</xdr:col>
      <xdr:colOff>50800</xdr:colOff>
      <xdr:row>83</xdr:row>
      <xdr:rowOff>98609</xdr:rowOff>
    </xdr:to>
    <xdr:sp macro="" textlink="">
      <xdr:nvSpPr>
        <xdr:cNvPr id="216" name="円/楕円 215"/>
        <xdr:cNvSpPr/>
      </xdr:nvSpPr>
      <xdr:spPr>
        <a:xfrm>
          <a:off x="4064000" y="1422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108786</xdr:rowOff>
    </xdr:from>
    <xdr:ext cx="736600" cy="259045"/>
    <xdr:sp macro="" textlink="">
      <xdr:nvSpPr>
        <xdr:cNvPr id="217" name="テキスト ボックス 216"/>
        <xdr:cNvSpPr txBox="1"/>
      </xdr:nvSpPr>
      <xdr:spPr>
        <a:xfrm>
          <a:off x="3733800" y="13996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218,730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100634</xdr:rowOff>
    </xdr:from>
    <xdr:to>
      <xdr:col>4</xdr:col>
      <xdr:colOff>533400</xdr:colOff>
      <xdr:row>83</xdr:row>
      <xdr:rowOff>30784</xdr:rowOff>
    </xdr:to>
    <xdr:sp macro="" textlink="">
      <xdr:nvSpPr>
        <xdr:cNvPr id="218" name="円/楕円 217"/>
        <xdr:cNvSpPr/>
      </xdr:nvSpPr>
      <xdr:spPr>
        <a:xfrm>
          <a:off x="3175000" y="1415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40961</xdr:rowOff>
    </xdr:from>
    <xdr:ext cx="762000" cy="259045"/>
    <xdr:sp macro="" textlink="">
      <xdr:nvSpPr>
        <xdr:cNvPr id="219" name="テキスト ボックス 218"/>
        <xdr:cNvSpPr txBox="1"/>
      </xdr:nvSpPr>
      <xdr:spPr>
        <a:xfrm>
          <a:off x="2844800" y="1392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201,865</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94315</xdr:rowOff>
    </xdr:from>
    <xdr:to>
      <xdr:col>3</xdr:col>
      <xdr:colOff>330200</xdr:colOff>
      <xdr:row>83</xdr:row>
      <xdr:rowOff>24465</xdr:rowOff>
    </xdr:to>
    <xdr:sp macro="" textlink="">
      <xdr:nvSpPr>
        <xdr:cNvPr id="220" name="円/楕円 219"/>
        <xdr:cNvSpPr/>
      </xdr:nvSpPr>
      <xdr:spPr>
        <a:xfrm>
          <a:off x="2286000" y="1415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9242</xdr:rowOff>
    </xdr:from>
    <xdr:ext cx="762000" cy="259045"/>
    <xdr:sp macro="" textlink="">
      <xdr:nvSpPr>
        <xdr:cNvPr id="221" name="テキスト ボックス 220"/>
        <xdr:cNvSpPr txBox="1"/>
      </xdr:nvSpPr>
      <xdr:spPr>
        <a:xfrm>
          <a:off x="1955800" y="1423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200,294</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85218</xdr:rowOff>
    </xdr:from>
    <xdr:to>
      <xdr:col>2</xdr:col>
      <xdr:colOff>127000</xdr:colOff>
      <xdr:row>83</xdr:row>
      <xdr:rowOff>15368</xdr:rowOff>
    </xdr:to>
    <xdr:sp macro="" textlink="">
      <xdr:nvSpPr>
        <xdr:cNvPr id="222" name="円/楕円 221"/>
        <xdr:cNvSpPr/>
      </xdr:nvSpPr>
      <xdr:spPr>
        <a:xfrm>
          <a:off x="1397000" y="1414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25545</xdr:rowOff>
    </xdr:from>
    <xdr:ext cx="762000" cy="259045"/>
    <xdr:sp macro="" textlink="">
      <xdr:nvSpPr>
        <xdr:cNvPr id="223" name="テキスト ボックス 222"/>
        <xdr:cNvSpPr txBox="1"/>
      </xdr:nvSpPr>
      <xdr:spPr>
        <a:xfrm>
          <a:off x="1066800" y="13912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198,032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a:rPr>
            <a:t>92.4</a:t>
          </a:r>
          <a:r>
            <a:rPr kumimoji="1" lang="ja-JP" altLang="en-US" sz="1100">
              <a:latin typeface="ＭＳ Ｐゴシック"/>
            </a:rPr>
            <a:t>と類似団体平均より</a:t>
          </a:r>
          <a:r>
            <a:rPr kumimoji="1" lang="en-US" altLang="ja-JP" sz="1100">
              <a:latin typeface="ＭＳ Ｐゴシック"/>
            </a:rPr>
            <a:t>2.5</a:t>
          </a:r>
          <a:r>
            <a:rPr kumimoji="1" lang="ja-JP" altLang="en-US" sz="1100">
              <a:latin typeface="ＭＳ Ｐゴシック"/>
            </a:rPr>
            <a:t>下回っているが、昨年度に比べ</a:t>
          </a:r>
          <a:r>
            <a:rPr kumimoji="1" lang="en-US" altLang="ja-JP" sz="1100">
              <a:latin typeface="ＭＳ Ｐゴシック"/>
            </a:rPr>
            <a:t>0.9</a:t>
          </a:r>
          <a:r>
            <a:rPr kumimoji="1" lang="ja-JP" altLang="en-US" sz="1100">
              <a:latin typeface="ＭＳ Ｐゴシック"/>
            </a:rPr>
            <a:t>上昇した。過去</a:t>
          </a:r>
          <a:r>
            <a:rPr kumimoji="1" lang="en-US" altLang="ja-JP" sz="1100">
              <a:latin typeface="ＭＳ Ｐゴシック"/>
            </a:rPr>
            <a:t>5</a:t>
          </a:r>
          <a:r>
            <a:rPr kumimoji="1" lang="ja-JP" altLang="en-US" sz="1100">
              <a:latin typeface="ＭＳ Ｐゴシック"/>
            </a:rPr>
            <a:t>年間いずれも類似団体平均を下回り、今年度も類似団体平均・全国町村平均を下回っている。平成</a:t>
          </a:r>
          <a:r>
            <a:rPr kumimoji="1" lang="en-US" altLang="ja-JP" sz="1100">
              <a:latin typeface="ＭＳ Ｐゴシック"/>
            </a:rPr>
            <a:t>23</a:t>
          </a:r>
          <a:r>
            <a:rPr kumimoji="1" lang="ja-JP" altLang="en-US" sz="1100">
              <a:latin typeface="ＭＳ Ｐゴシック"/>
            </a:rPr>
            <a:t>年度・平成</a:t>
          </a:r>
          <a:r>
            <a:rPr kumimoji="1" lang="en-US" altLang="ja-JP" sz="1100">
              <a:latin typeface="ＭＳ Ｐゴシック"/>
            </a:rPr>
            <a:t>24</a:t>
          </a:r>
          <a:r>
            <a:rPr kumimoji="1" lang="ja-JP" altLang="en-US" sz="1100">
              <a:latin typeface="ＭＳ Ｐゴシック"/>
            </a:rPr>
            <a:t>年度は、国の臨時削減措置の影響により指数が高くなっているが、国の措置がないとした場合、平成</a:t>
          </a:r>
          <a:r>
            <a:rPr kumimoji="1" lang="en-US" altLang="ja-JP" sz="1100">
              <a:latin typeface="ＭＳ Ｐゴシック"/>
            </a:rPr>
            <a:t>23</a:t>
          </a:r>
          <a:r>
            <a:rPr kumimoji="1" lang="ja-JP" altLang="en-US" sz="1100">
              <a:latin typeface="ＭＳ Ｐゴシック"/>
            </a:rPr>
            <a:t>年度は</a:t>
          </a:r>
          <a:r>
            <a:rPr kumimoji="1" lang="en-US" altLang="ja-JP" sz="1100">
              <a:latin typeface="ＭＳ Ｐゴシック"/>
            </a:rPr>
            <a:t>91.7</a:t>
          </a:r>
          <a:r>
            <a:rPr kumimoji="1" lang="ja-JP" altLang="en-US" sz="1100">
              <a:latin typeface="ＭＳ Ｐゴシック"/>
            </a:rPr>
            <a:t>・平成</a:t>
          </a:r>
          <a:r>
            <a:rPr kumimoji="1" lang="en-US" altLang="ja-JP" sz="1100">
              <a:latin typeface="ＭＳ Ｐゴシック"/>
            </a:rPr>
            <a:t>24</a:t>
          </a:r>
          <a:r>
            <a:rPr kumimoji="1" lang="ja-JP" altLang="en-US" sz="1100">
              <a:latin typeface="ＭＳ Ｐゴシック"/>
            </a:rPr>
            <a:t>年度は</a:t>
          </a:r>
          <a:r>
            <a:rPr kumimoji="1" lang="en-US" altLang="ja-JP" sz="1100">
              <a:latin typeface="ＭＳ Ｐゴシック"/>
            </a:rPr>
            <a:t>92.2</a:t>
          </a:r>
          <a:r>
            <a:rPr kumimoji="1" lang="ja-JP" altLang="en-US" sz="1100">
              <a:latin typeface="ＭＳ Ｐゴシック"/>
            </a:rPr>
            <a:t>である。</a:t>
          </a:r>
        </a:p>
        <a:p>
          <a:r>
            <a:rPr kumimoji="1" lang="ja-JP" altLang="en-US" sz="1100">
              <a:latin typeface="ＭＳ Ｐゴシック"/>
            </a:rPr>
            <a:t>今後も引き続き給与水準の適正化に努めていく。</a:t>
          </a:r>
        </a:p>
        <a:p>
          <a:endParaRPr kumimoji="1" lang="ja-JP" altLang="en-US" sz="1300">
            <a:latin typeface="ＭＳ Ｐゴシック"/>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88</xdr:row>
      <xdr:rowOff>24130</xdr:rowOff>
    </xdr:to>
    <xdr:cxnSp macro="">
      <xdr:nvCxnSpPr>
        <xdr:cNvPr id="252" name="直線コネクタ 251"/>
        <xdr:cNvCxnSpPr/>
      </xdr:nvCxnSpPr>
      <xdr:spPr>
        <a:xfrm flipV="1">
          <a:off x="17018000" y="13977620"/>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167657</xdr:rowOff>
    </xdr:from>
    <xdr:ext cx="762000" cy="259045"/>
    <xdr:sp macro="" textlink="">
      <xdr:nvSpPr>
        <xdr:cNvPr id="253" name="給与水準   （国との比較）最小値テキスト"/>
        <xdr:cNvSpPr txBox="1"/>
      </xdr:nvSpPr>
      <xdr:spPr>
        <a:xfrm>
          <a:off x="17106900" y="1508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88</xdr:row>
      <xdr:rowOff>24130</xdr:rowOff>
    </xdr:from>
    <xdr:to>
      <xdr:col>24</xdr:col>
      <xdr:colOff>647700</xdr:colOff>
      <xdr:row>88</xdr:row>
      <xdr:rowOff>24130</xdr:rowOff>
    </xdr:to>
    <xdr:cxnSp macro="">
      <xdr:nvCxnSpPr>
        <xdr:cNvPr id="254" name="直線コネクタ 253"/>
        <xdr:cNvCxnSpPr/>
      </xdr:nvCxnSpPr>
      <xdr:spPr>
        <a:xfrm>
          <a:off x="16929100" y="1511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5"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6" name="直線コネクタ 255"/>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93134</xdr:rowOff>
    </xdr:from>
    <xdr:to>
      <xdr:col>24</xdr:col>
      <xdr:colOff>558800</xdr:colOff>
      <xdr:row>83</xdr:row>
      <xdr:rowOff>165523</xdr:rowOff>
    </xdr:to>
    <xdr:cxnSp macro="">
      <xdr:nvCxnSpPr>
        <xdr:cNvPr id="257" name="直線コネクタ 256"/>
        <xdr:cNvCxnSpPr/>
      </xdr:nvCxnSpPr>
      <xdr:spPr>
        <a:xfrm>
          <a:off x="16179800" y="14323484"/>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116434</xdr:rowOff>
    </xdr:from>
    <xdr:ext cx="762000" cy="259045"/>
    <xdr:sp macro="" textlink="">
      <xdr:nvSpPr>
        <xdr:cNvPr id="258" name="給与水準   （国との比較）平均値テキスト"/>
        <xdr:cNvSpPr txBox="1"/>
      </xdr:nvSpPr>
      <xdr:spPr>
        <a:xfrm>
          <a:off x="17106900" y="14518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59" name="フローチャート : 判断 258"/>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93134</xdr:rowOff>
    </xdr:from>
    <xdr:to>
      <xdr:col>23</xdr:col>
      <xdr:colOff>406400</xdr:colOff>
      <xdr:row>83</xdr:row>
      <xdr:rowOff>117263</xdr:rowOff>
    </xdr:to>
    <xdr:cxnSp macro="">
      <xdr:nvCxnSpPr>
        <xdr:cNvPr id="260" name="直線コネクタ 259"/>
        <xdr:cNvCxnSpPr/>
      </xdr:nvCxnSpPr>
      <xdr:spPr>
        <a:xfrm flipV="1">
          <a:off x="15290800" y="1432348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152400</xdr:rowOff>
    </xdr:from>
    <xdr:to>
      <xdr:col>23</xdr:col>
      <xdr:colOff>457200</xdr:colOff>
      <xdr:row>85</xdr:row>
      <xdr:rowOff>82550</xdr:rowOff>
    </xdr:to>
    <xdr:sp macro="" textlink="">
      <xdr:nvSpPr>
        <xdr:cNvPr id="261" name="フローチャート : 判断 260"/>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67327</xdr:rowOff>
    </xdr:from>
    <xdr:ext cx="736600" cy="259045"/>
    <xdr:sp macro="" textlink="">
      <xdr:nvSpPr>
        <xdr:cNvPr id="262" name="テキスト ボックス 261"/>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117263</xdr:rowOff>
    </xdr:from>
    <xdr:to>
      <xdr:col>22</xdr:col>
      <xdr:colOff>203200</xdr:colOff>
      <xdr:row>83</xdr:row>
      <xdr:rowOff>165523</xdr:rowOff>
    </xdr:to>
    <xdr:cxnSp macro="">
      <xdr:nvCxnSpPr>
        <xdr:cNvPr id="263" name="直線コネクタ 262"/>
        <xdr:cNvCxnSpPr/>
      </xdr:nvCxnSpPr>
      <xdr:spPr>
        <a:xfrm flipV="1">
          <a:off x="14401800" y="1434761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4" name="フローチャート : 判断 263"/>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75370</xdr:rowOff>
    </xdr:from>
    <xdr:ext cx="762000" cy="259045"/>
    <xdr:sp macro="" textlink="">
      <xdr:nvSpPr>
        <xdr:cNvPr id="265" name="テキスト ボックス 264"/>
        <xdr:cNvSpPr txBox="1"/>
      </xdr:nvSpPr>
      <xdr:spPr>
        <a:xfrm>
          <a:off x="14909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165523</xdr:rowOff>
    </xdr:from>
    <xdr:to>
      <xdr:col>21</xdr:col>
      <xdr:colOff>0</xdr:colOff>
      <xdr:row>87</xdr:row>
      <xdr:rowOff>82973</xdr:rowOff>
    </xdr:to>
    <xdr:cxnSp macro="">
      <xdr:nvCxnSpPr>
        <xdr:cNvPr id="266" name="直線コネクタ 265"/>
        <xdr:cNvCxnSpPr/>
      </xdr:nvCxnSpPr>
      <xdr:spPr>
        <a:xfrm flipV="1">
          <a:off x="13512800" y="14395873"/>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144357</xdr:rowOff>
    </xdr:from>
    <xdr:to>
      <xdr:col>21</xdr:col>
      <xdr:colOff>50800</xdr:colOff>
      <xdr:row>85</xdr:row>
      <xdr:rowOff>74507</xdr:rowOff>
    </xdr:to>
    <xdr:sp macro="" textlink="">
      <xdr:nvSpPr>
        <xdr:cNvPr id="267" name="フローチャート : 判断 266"/>
        <xdr:cNvSpPr/>
      </xdr:nvSpPr>
      <xdr:spPr>
        <a:xfrm>
          <a:off x="14351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59284</xdr:rowOff>
    </xdr:from>
    <xdr:ext cx="762000" cy="259045"/>
    <xdr:sp macro="" textlink="">
      <xdr:nvSpPr>
        <xdr:cNvPr id="268" name="テキスト ボックス 267"/>
        <xdr:cNvSpPr txBox="1"/>
      </xdr:nvSpPr>
      <xdr:spPr>
        <a:xfrm>
          <a:off x="14020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61807</xdr:rowOff>
    </xdr:from>
    <xdr:to>
      <xdr:col>19</xdr:col>
      <xdr:colOff>533400</xdr:colOff>
      <xdr:row>88</xdr:row>
      <xdr:rowOff>163407</xdr:rowOff>
    </xdr:to>
    <xdr:sp macro="" textlink="">
      <xdr:nvSpPr>
        <xdr:cNvPr id="269" name="フローチャート : 判断 268"/>
        <xdr:cNvSpPr/>
      </xdr:nvSpPr>
      <xdr:spPr>
        <a:xfrm>
          <a:off x="13462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148184</xdr:rowOff>
    </xdr:from>
    <xdr:ext cx="762000" cy="259045"/>
    <xdr:sp macro="" textlink="">
      <xdr:nvSpPr>
        <xdr:cNvPr id="270" name="テキスト ボックス 269"/>
        <xdr:cNvSpPr txBox="1"/>
      </xdr:nvSpPr>
      <xdr:spPr>
        <a:xfrm>
          <a:off x="13131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114723</xdr:rowOff>
    </xdr:from>
    <xdr:to>
      <xdr:col>24</xdr:col>
      <xdr:colOff>609600</xdr:colOff>
      <xdr:row>84</xdr:row>
      <xdr:rowOff>44873</xdr:rowOff>
    </xdr:to>
    <xdr:sp macro="" textlink="">
      <xdr:nvSpPr>
        <xdr:cNvPr id="276" name="円/楕円 275"/>
        <xdr:cNvSpPr/>
      </xdr:nvSpPr>
      <xdr:spPr>
        <a:xfrm>
          <a:off x="16967200" y="1434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131250</xdr:rowOff>
    </xdr:from>
    <xdr:ext cx="762000" cy="259045"/>
    <xdr:sp macro="" textlink="">
      <xdr:nvSpPr>
        <xdr:cNvPr id="277" name="給与水準   （国との比較）該当値テキスト"/>
        <xdr:cNvSpPr txBox="1"/>
      </xdr:nvSpPr>
      <xdr:spPr>
        <a:xfrm>
          <a:off x="17106900" y="1419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42334</xdr:rowOff>
    </xdr:from>
    <xdr:to>
      <xdr:col>23</xdr:col>
      <xdr:colOff>457200</xdr:colOff>
      <xdr:row>83</xdr:row>
      <xdr:rowOff>143934</xdr:rowOff>
    </xdr:to>
    <xdr:sp macro="" textlink="">
      <xdr:nvSpPr>
        <xdr:cNvPr id="278" name="円/楕円 277"/>
        <xdr:cNvSpPr/>
      </xdr:nvSpPr>
      <xdr:spPr>
        <a:xfrm>
          <a:off x="16129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154111</xdr:rowOff>
    </xdr:from>
    <xdr:ext cx="736600" cy="259045"/>
    <xdr:sp macro="" textlink="">
      <xdr:nvSpPr>
        <xdr:cNvPr id="279" name="テキスト ボックス 278"/>
        <xdr:cNvSpPr txBox="1"/>
      </xdr:nvSpPr>
      <xdr:spPr>
        <a:xfrm>
          <a:off x="15798800" y="1404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66463</xdr:rowOff>
    </xdr:from>
    <xdr:to>
      <xdr:col>22</xdr:col>
      <xdr:colOff>254000</xdr:colOff>
      <xdr:row>83</xdr:row>
      <xdr:rowOff>168063</xdr:rowOff>
    </xdr:to>
    <xdr:sp macro="" textlink="">
      <xdr:nvSpPr>
        <xdr:cNvPr id="280" name="円/楕円 279"/>
        <xdr:cNvSpPr/>
      </xdr:nvSpPr>
      <xdr:spPr>
        <a:xfrm>
          <a:off x="15240000" y="1429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6790</xdr:rowOff>
    </xdr:from>
    <xdr:ext cx="762000" cy="259045"/>
    <xdr:sp macro="" textlink="">
      <xdr:nvSpPr>
        <xdr:cNvPr id="281" name="テキスト ボックス 280"/>
        <xdr:cNvSpPr txBox="1"/>
      </xdr:nvSpPr>
      <xdr:spPr>
        <a:xfrm>
          <a:off x="14909800" y="1406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114723</xdr:rowOff>
    </xdr:from>
    <xdr:to>
      <xdr:col>21</xdr:col>
      <xdr:colOff>50800</xdr:colOff>
      <xdr:row>84</xdr:row>
      <xdr:rowOff>44873</xdr:rowOff>
    </xdr:to>
    <xdr:sp macro="" textlink="">
      <xdr:nvSpPr>
        <xdr:cNvPr id="282" name="円/楕円 281"/>
        <xdr:cNvSpPr/>
      </xdr:nvSpPr>
      <xdr:spPr>
        <a:xfrm>
          <a:off x="14351000" y="1434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55050</xdr:rowOff>
    </xdr:from>
    <xdr:ext cx="762000" cy="259045"/>
    <xdr:sp macro="" textlink="">
      <xdr:nvSpPr>
        <xdr:cNvPr id="283" name="テキスト ボックス 282"/>
        <xdr:cNvSpPr txBox="1"/>
      </xdr:nvSpPr>
      <xdr:spPr>
        <a:xfrm>
          <a:off x="14020800" y="1411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32173</xdr:rowOff>
    </xdr:from>
    <xdr:to>
      <xdr:col>19</xdr:col>
      <xdr:colOff>533400</xdr:colOff>
      <xdr:row>87</xdr:row>
      <xdr:rowOff>133773</xdr:rowOff>
    </xdr:to>
    <xdr:sp macro="" textlink="">
      <xdr:nvSpPr>
        <xdr:cNvPr id="284" name="円/楕円 283"/>
        <xdr:cNvSpPr/>
      </xdr:nvSpPr>
      <xdr:spPr>
        <a:xfrm>
          <a:off x="13462000" y="149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143950</xdr:rowOff>
    </xdr:from>
    <xdr:ext cx="762000" cy="259045"/>
    <xdr:sp macro="" textlink="">
      <xdr:nvSpPr>
        <xdr:cNvPr id="285" name="テキスト ボックス 284"/>
        <xdr:cNvSpPr txBox="1"/>
      </xdr:nvSpPr>
      <xdr:spPr>
        <a:xfrm>
          <a:off x="13131800" y="1471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[16.12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1.51</a:t>
          </a:r>
          <a:r>
            <a:rPr kumimoji="1" lang="ja-JP" altLang="ja-JP" sz="1100">
              <a:solidFill>
                <a:schemeClr val="dk1"/>
              </a:solidFill>
              <a:effectLst/>
              <a:latin typeface="+mn-lt"/>
              <a:ea typeface="+mn-ea"/>
              <a:cs typeface="+mn-cs"/>
            </a:rPr>
            <a:t>人</a:t>
          </a:r>
          <a:r>
            <a:rPr kumimoji="1" lang="ja-JP" altLang="en-US" sz="1100">
              <a:solidFill>
                <a:schemeClr val="dk1"/>
              </a:solidFill>
              <a:effectLst/>
              <a:latin typeface="+mn-lt"/>
              <a:ea typeface="+mn-ea"/>
              <a:cs typeface="+mn-cs"/>
            </a:rPr>
            <a:t>増加し</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2.68</a:t>
          </a:r>
          <a:r>
            <a:rPr kumimoji="1" lang="ja-JP" altLang="ja-JP" sz="1100">
              <a:solidFill>
                <a:schemeClr val="dk1"/>
              </a:solidFill>
              <a:effectLst/>
              <a:latin typeface="+mn-lt"/>
              <a:ea typeface="+mn-ea"/>
              <a:cs typeface="+mn-cs"/>
            </a:rPr>
            <a:t>人上回っている。人口減少に応じた組織のスリム化が進んでいない状況である。年齢構成適正化のため職員の新規採用を行って</a:t>
          </a:r>
          <a:r>
            <a:rPr kumimoji="1" lang="ja-JP" altLang="en-US" sz="1100">
              <a:solidFill>
                <a:schemeClr val="dk1"/>
              </a:solidFill>
              <a:effectLst/>
              <a:latin typeface="+mn-lt"/>
              <a:ea typeface="+mn-ea"/>
              <a:cs typeface="+mn-cs"/>
            </a:rPr>
            <a:t>いること、</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また従来民間委託していた</a:t>
          </a:r>
          <a:r>
            <a:rPr kumimoji="1" lang="ja-JP" altLang="ja-JP" sz="1100">
              <a:solidFill>
                <a:schemeClr val="dk1"/>
              </a:solidFill>
              <a:effectLst/>
              <a:latin typeface="+mn-lt"/>
              <a:ea typeface="+mn-ea"/>
              <a:cs typeface="+mn-cs"/>
            </a:rPr>
            <a:t>ゴミ</a:t>
          </a:r>
          <a:r>
            <a:rPr kumimoji="1" lang="ja-JP" altLang="en-US" sz="1100">
              <a:solidFill>
                <a:schemeClr val="dk1"/>
              </a:solidFill>
              <a:effectLst/>
              <a:latin typeface="+mn-lt"/>
              <a:ea typeface="+mn-ea"/>
              <a:cs typeface="+mn-cs"/>
            </a:rPr>
            <a:t>収集</a:t>
          </a:r>
          <a:r>
            <a:rPr kumimoji="1" lang="ja-JP" altLang="ja-JP" sz="1100">
              <a:solidFill>
                <a:schemeClr val="dk1"/>
              </a:solidFill>
              <a:effectLst/>
              <a:latin typeface="+mn-lt"/>
              <a:ea typeface="+mn-ea"/>
              <a:cs typeface="+mn-cs"/>
            </a:rPr>
            <a:t>事業を直営化</a:t>
          </a:r>
          <a:r>
            <a:rPr kumimoji="1" lang="ja-JP" altLang="en-US" sz="1100">
              <a:solidFill>
                <a:schemeClr val="dk1"/>
              </a:solidFill>
              <a:effectLst/>
              <a:latin typeface="+mn-lt"/>
              <a:ea typeface="+mn-ea"/>
              <a:cs typeface="+mn-cs"/>
            </a:rPr>
            <a:t>する際に</a:t>
          </a:r>
          <a:r>
            <a:rPr kumimoji="1" lang="ja-JP" altLang="ja-JP" sz="1100">
              <a:solidFill>
                <a:schemeClr val="dk1"/>
              </a:solidFill>
              <a:effectLst/>
              <a:latin typeface="+mn-lt"/>
              <a:ea typeface="+mn-ea"/>
              <a:cs typeface="+mn-cs"/>
            </a:rPr>
            <a:t>職員を採用</a:t>
          </a:r>
          <a:r>
            <a:rPr kumimoji="1" lang="ja-JP" altLang="en-US" sz="1100">
              <a:solidFill>
                <a:schemeClr val="dk1"/>
              </a:solidFill>
              <a:effectLst/>
              <a:latin typeface="+mn-lt"/>
              <a:ea typeface="+mn-ea"/>
              <a:cs typeface="+mn-cs"/>
            </a:rPr>
            <a:t>したことが増加の要因である。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今後は事業の効率化の促進を図り、類似団体平均の水準まで職員数を削減するなど、適正な定員管理に努める。</a:t>
          </a:r>
          <a:endParaRPr kumimoji="1" lang="ja-JP" altLang="en-US" sz="11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101939</xdr:rowOff>
    </xdr:from>
    <xdr:to>
      <xdr:col>24</xdr:col>
      <xdr:colOff>558800</xdr:colOff>
      <xdr:row>66</xdr:row>
      <xdr:rowOff>123571</xdr:rowOff>
    </xdr:to>
    <xdr:cxnSp macro="">
      <xdr:nvCxnSpPr>
        <xdr:cNvPr id="315" name="直線コネクタ 314"/>
        <xdr:cNvCxnSpPr/>
      </xdr:nvCxnSpPr>
      <xdr:spPr>
        <a:xfrm flipV="1">
          <a:off x="17018000" y="10217489"/>
          <a:ext cx="0" cy="1221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95648</xdr:rowOff>
    </xdr:from>
    <xdr:ext cx="762000" cy="259045"/>
    <xdr:sp macro="" textlink="">
      <xdr:nvSpPr>
        <xdr:cNvPr id="316" name="定員管理の状況最小値テキスト"/>
        <xdr:cNvSpPr txBox="1"/>
      </xdr:nvSpPr>
      <xdr:spPr>
        <a:xfrm>
          <a:off x="17106900" y="114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23.01</a:t>
          </a:r>
          <a:endParaRPr kumimoji="1" lang="ja-JP" altLang="en-US" sz="1000" b="1">
            <a:latin typeface="ＭＳ Ｐゴシック"/>
          </a:endParaRPr>
        </a:p>
      </xdr:txBody>
    </xdr:sp>
    <xdr:clientData/>
  </xdr:oneCellAnchor>
  <xdr:twoCellAnchor>
    <xdr:from>
      <xdr:col>24</xdr:col>
      <xdr:colOff>469900</xdr:colOff>
      <xdr:row>66</xdr:row>
      <xdr:rowOff>123571</xdr:rowOff>
    </xdr:from>
    <xdr:to>
      <xdr:col>24</xdr:col>
      <xdr:colOff>647700</xdr:colOff>
      <xdr:row>66</xdr:row>
      <xdr:rowOff>123571</xdr:rowOff>
    </xdr:to>
    <xdr:cxnSp macro="">
      <xdr:nvCxnSpPr>
        <xdr:cNvPr id="317" name="直線コネクタ 316"/>
        <xdr:cNvCxnSpPr/>
      </xdr:nvCxnSpPr>
      <xdr:spPr>
        <a:xfrm>
          <a:off x="16929100" y="11439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16866</xdr:rowOff>
    </xdr:from>
    <xdr:ext cx="762000" cy="259045"/>
    <xdr:sp macro="" textlink="">
      <xdr:nvSpPr>
        <xdr:cNvPr id="318" name="定員管理の状況最大値テキスト"/>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7.82</a:t>
          </a:r>
          <a:endParaRPr kumimoji="1" lang="ja-JP" altLang="en-US" sz="1000" b="1">
            <a:latin typeface="ＭＳ Ｐゴシック"/>
          </a:endParaRPr>
        </a:p>
      </xdr:txBody>
    </xdr:sp>
    <xdr:clientData/>
  </xdr:oneCellAnchor>
  <xdr:twoCellAnchor>
    <xdr:from>
      <xdr:col>24</xdr:col>
      <xdr:colOff>469900</xdr:colOff>
      <xdr:row>59</xdr:row>
      <xdr:rowOff>101939</xdr:rowOff>
    </xdr:from>
    <xdr:to>
      <xdr:col>24</xdr:col>
      <xdr:colOff>647700</xdr:colOff>
      <xdr:row>59</xdr:row>
      <xdr:rowOff>101939</xdr:rowOff>
    </xdr:to>
    <xdr:cxnSp macro="">
      <xdr:nvCxnSpPr>
        <xdr:cNvPr id="319" name="直線コネクタ 318"/>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133731</xdr:rowOff>
    </xdr:from>
    <xdr:to>
      <xdr:col>24</xdr:col>
      <xdr:colOff>558800</xdr:colOff>
      <xdr:row>63</xdr:row>
      <xdr:rowOff>83735</xdr:rowOff>
    </xdr:to>
    <xdr:cxnSp macro="">
      <xdr:nvCxnSpPr>
        <xdr:cNvPr id="320" name="直線コネクタ 319"/>
        <xdr:cNvCxnSpPr/>
      </xdr:nvCxnSpPr>
      <xdr:spPr>
        <a:xfrm>
          <a:off x="16179800" y="10763631"/>
          <a:ext cx="838200" cy="12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5351</xdr:rowOff>
    </xdr:from>
    <xdr:ext cx="762000" cy="259045"/>
    <xdr:sp macro="" textlink="">
      <xdr:nvSpPr>
        <xdr:cNvPr id="321" name="定員管理の状況平均値テキスト"/>
        <xdr:cNvSpPr txBox="1"/>
      </xdr:nvSpPr>
      <xdr:spPr>
        <a:xfrm>
          <a:off x="17106900" y="10463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160274</xdr:rowOff>
    </xdr:from>
    <xdr:to>
      <xdr:col>24</xdr:col>
      <xdr:colOff>609600</xdr:colOff>
      <xdr:row>62</xdr:row>
      <xdr:rowOff>90424</xdr:rowOff>
    </xdr:to>
    <xdr:sp macro="" textlink="">
      <xdr:nvSpPr>
        <xdr:cNvPr id="322" name="フローチャート : 判断 321"/>
        <xdr:cNvSpPr/>
      </xdr:nvSpPr>
      <xdr:spPr>
        <a:xfrm>
          <a:off x="16967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83058</xdr:rowOff>
    </xdr:from>
    <xdr:to>
      <xdr:col>23</xdr:col>
      <xdr:colOff>406400</xdr:colOff>
      <xdr:row>62</xdr:row>
      <xdr:rowOff>133731</xdr:rowOff>
    </xdr:to>
    <xdr:cxnSp macro="">
      <xdr:nvCxnSpPr>
        <xdr:cNvPr id="323" name="直線コネクタ 322"/>
        <xdr:cNvCxnSpPr/>
      </xdr:nvCxnSpPr>
      <xdr:spPr>
        <a:xfrm>
          <a:off x="15290800" y="10712958"/>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130514</xdr:rowOff>
    </xdr:from>
    <xdr:to>
      <xdr:col>23</xdr:col>
      <xdr:colOff>457200</xdr:colOff>
      <xdr:row>62</xdr:row>
      <xdr:rowOff>60664</xdr:rowOff>
    </xdr:to>
    <xdr:sp macro="" textlink="">
      <xdr:nvSpPr>
        <xdr:cNvPr id="324" name="フローチャート : 判断 323"/>
        <xdr:cNvSpPr/>
      </xdr:nvSpPr>
      <xdr:spPr>
        <a:xfrm>
          <a:off x="16129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70841</xdr:rowOff>
    </xdr:from>
    <xdr:ext cx="736600" cy="259045"/>
    <xdr:sp macro="" textlink="">
      <xdr:nvSpPr>
        <xdr:cNvPr id="325" name="テキスト ボックス 324"/>
        <xdr:cNvSpPr txBox="1"/>
      </xdr:nvSpPr>
      <xdr:spPr>
        <a:xfrm>
          <a:off x="15798800" y="103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47668</xdr:rowOff>
    </xdr:from>
    <xdr:to>
      <xdr:col>22</xdr:col>
      <xdr:colOff>203200</xdr:colOff>
      <xdr:row>62</xdr:row>
      <xdr:rowOff>83058</xdr:rowOff>
    </xdr:to>
    <xdr:cxnSp macro="">
      <xdr:nvCxnSpPr>
        <xdr:cNvPr id="326" name="直線コネクタ 325"/>
        <xdr:cNvCxnSpPr/>
      </xdr:nvCxnSpPr>
      <xdr:spPr>
        <a:xfrm>
          <a:off x="14401800" y="10677568"/>
          <a:ext cx="889000" cy="3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79841</xdr:rowOff>
    </xdr:from>
    <xdr:to>
      <xdr:col>22</xdr:col>
      <xdr:colOff>254000</xdr:colOff>
      <xdr:row>62</xdr:row>
      <xdr:rowOff>9991</xdr:rowOff>
    </xdr:to>
    <xdr:sp macro="" textlink="">
      <xdr:nvSpPr>
        <xdr:cNvPr id="327" name="フローチャート : 判断 326"/>
        <xdr:cNvSpPr/>
      </xdr:nvSpPr>
      <xdr:spPr>
        <a:xfrm>
          <a:off x="15240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20168</xdr:rowOff>
    </xdr:from>
    <xdr:ext cx="762000" cy="259045"/>
    <xdr:sp macro="" textlink="">
      <xdr:nvSpPr>
        <xdr:cNvPr id="328" name="テキスト ボックス 327"/>
        <xdr:cNvSpPr txBox="1"/>
      </xdr:nvSpPr>
      <xdr:spPr>
        <a:xfrm>
          <a:off x="14909800" y="1030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32385</xdr:rowOff>
    </xdr:from>
    <xdr:to>
      <xdr:col>21</xdr:col>
      <xdr:colOff>0</xdr:colOff>
      <xdr:row>62</xdr:row>
      <xdr:rowOff>47668</xdr:rowOff>
    </xdr:to>
    <xdr:cxnSp macro="">
      <xdr:nvCxnSpPr>
        <xdr:cNvPr id="329" name="直線コネクタ 328"/>
        <xdr:cNvCxnSpPr/>
      </xdr:nvCxnSpPr>
      <xdr:spPr>
        <a:xfrm>
          <a:off x="13512800" y="10662285"/>
          <a:ext cx="889000" cy="1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65363</xdr:rowOff>
    </xdr:from>
    <xdr:to>
      <xdr:col>21</xdr:col>
      <xdr:colOff>50800</xdr:colOff>
      <xdr:row>61</xdr:row>
      <xdr:rowOff>166963</xdr:rowOff>
    </xdr:to>
    <xdr:sp macro="" textlink="">
      <xdr:nvSpPr>
        <xdr:cNvPr id="330" name="フローチャート : 判断 329"/>
        <xdr:cNvSpPr/>
      </xdr:nvSpPr>
      <xdr:spPr>
        <a:xfrm>
          <a:off x="14351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5690</xdr:rowOff>
    </xdr:from>
    <xdr:ext cx="762000" cy="259045"/>
    <xdr:sp macro="" textlink="">
      <xdr:nvSpPr>
        <xdr:cNvPr id="331" name="テキスト ボックス 330"/>
        <xdr:cNvSpPr txBox="1"/>
      </xdr:nvSpPr>
      <xdr:spPr>
        <a:xfrm>
          <a:off x="14020800" y="1029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61341</xdr:rowOff>
    </xdr:from>
    <xdr:to>
      <xdr:col>19</xdr:col>
      <xdr:colOff>533400</xdr:colOff>
      <xdr:row>61</xdr:row>
      <xdr:rowOff>162941</xdr:rowOff>
    </xdr:to>
    <xdr:sp macro="" textlink="">
      <xdr:nvSpPr>
        <xdr:cNvPr id="332" name="フローチャート : 判断 331"/>
        <xdr:cNvSpPr/>
      </xdr:nvSpPr>
      <xdr:spPr>
        <a:xfrm>
          <a:off x="13462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1668</xdr:rowOff>
    </xdr:from>
    <xdr:ext cx="762000" cy="259045"/>
    <xdr:sp macro="" textlink="">
      <xdr:nvSpPr>
        <xdr:cNvPr id="333" name="テキスト ボックス 332"/>
        <xdr:cNvSpPr txBox="1"/>
      </xdr:nvSpPr>
      <xdr:spPr>
        <a:xfrm>
          <a:off x="13131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32935</xdr:rowOff>
    </xdr:from>
    <xdr:to>
      <xdr:col>24</xdr:col>
      <xdr:colOff>609600</xdr:colOff>
      <xdr:row>63</xdr:row>
      <xdr:rowOff>134535</xdr:rowOff>
    </xdr:to>
    <xdr:sp macro="" textlink="">
      <xdr:nvSpPr>
        <xdr:cNvPr id="339" name="円/楕円 338"/>
        <xdr:cNvSpPr/>
      </xdr:nvSpPr>
      <xdr:spPr>
        <a:xfrm>
          <a:off x="16967200" y="1083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5012</xdr:rowOff>
    </xdr:from>
    <xdr:ext cx="762000" cy="259045"/>
    <xdr:sp macro="" textlink="">
      <xdr:nvSpPr>
        <xdr:cNvPr id="340" name="定員管理の状況該当値テキスト"/>
        <xdr:cNvSpPr txBox="1"/>
      </xdr:nvSpPr>
      <xdr:spPr>
        <a:xfrm>
          <a:off x="17106900" y="10806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16.12</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82931</xdr:rowOff>
    </xdr:from>
    <xdr:to>
      <xdr:col>23</xdr:col>
      <xdr:colOff>457200</xdr:colOff>
      <xdr:row>63</xdr:row>
      <xdr:rowOff>13081</xdr:rowOff>
    </xdr:to>
    <xdr:sp macro="" textlink="">
      <xdr:nvSpPr>
        <xdr:cNvPr id="341" name="円/楕円 340"/>
        <xdr:cNvSpPr/>
      </xdr:nvSpPr>
      <xdr:spPr>
        <a:xfrm>
          <a:off x="16129000" y="1071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169308</xdr:rowOff>
    </xdr:from>
    <xdr:ext cx="736600" cy="259045"/>
    <xdr:sp macro="" textlink="">
      <xdr:nvSpPr>
        <xdr:cNvPr id="342" name="テキスト ボックス 341"/>
        <xdr:cNvSpPr txBox="1"/>
      </xdr:nvSpPr>
      <xdr:spPr>
        <a:xfrm>
          <a:off x="15798800" y="10799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14.61</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32258</xdr:rowOff>
    </xdr:from>
    <xdr:to>
      <xdr:col>22</xdr:col>
      <xdr:colOff>254000</xdr:colOff>
      <xdr:row>62</xdr:row>
      <xdr:rowOff>133858</xdr:rowOff>
    </xdr:to>
    <xdr:sp macro="" textlink="">
      <xdr:nvSpPr>
        <xdr:cNvPr id="343" name="円/楕円 342"/>
        <xdr:cNvSpPr/>
      </xdr:nvSpPr>
      <xdr:spPr>
        <a:xfrm>
          <a:off x="15240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118635</xdr:rowOff>
    </xdr:from>
    <xdr:ext cx="762000" cy="259045"/>
    <xdr:sp macro="" textlink="">
      <xdr:nvSpPr>
        <xdr:cNvPr id="344" name="テキスト ボックス 343"/>
        <xdr:cNvSpPr txBox="1"/>
      </xdr:nvSpPr>
      <xdr:spPr>
        <a:xfrm>
          <a:off x="149098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13.98</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168318</xdr:rowOff>
    </xdr:from>
    <xdr:to>
      <xdr:col>21</xdr:col>
      <xdr:colOff>50800</xdr:colOff>
      <xdr:row>62</xdr:row>
      <xdr:rowOff>98468</xdr:rowOff>
    </xdr:to>
    <xdr:sp macro="" textlink="">
      <xdr:nvSpPr>
        <xdr:cNvPr id="345" name="円/楕円 344"/>
        <xdr:cNvSpPr/>
      </xdr:nvSpPr>
      <xdr:spPr>
        <a:xfrm>
          <a:off x="14351000" y="1062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83245</xdr:rowOff>
    </xdr:from>
    <xdr:ext cx="762000" cy="259045"/>
    <xdr:sp macro="" textlink="">
      <xdr:nvSpPr>
        <xdr:cNvPr id="346" name="テキスト ボックス 345"/>
        <xdr:cNvSpPr txBox="1"/>
      </xdr:nvSpPr>
      <xdr:spPr>
        <a:xfrm>
          <a:off x="14020800" y="1071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13.54</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153035</xdr:rowOff>
    </xdr:from>
    <xdr:to>
      <xdr:col>19</xdr:col>
      <xdr:colOff>533400</xdr:colOff>
      <xdr:row>62</xdr:row>
      <xdr:rowOff>83185</xdr:rowOff>
    </xdr:to>
    <xdr:sp macro="" textlink="">
      <xdr:nvSpPr>
        <xdr:cNvPr id="347" name="円/楕円 346"/>
        <xdr:cNvSpPr/>
      </xdr:nvSpPr>
      <xdr:spPr>
        <a:xfrm>
          <a:off x="13462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67962</xdr:rowOff>
    </xdr:from>
    <xdr:ext cx="762000" cy="259045"/>
    <xdr:sp macro="" textlink="">
      <xdr:nvSpPr>
        <xdr:cNvPr id="348" name="テキスト ボックス 347"/>
        <xdr:cNvSpPr txBox="1"/>
      </xdr:nvSpPr>
      <xdr:spPr>
        <a:xfrm>
          <a:off x="13131800" y="1069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％改善している。改善の要因は、</a:t>
          </a:r>
          <a:r>
            <a:rPr kumimoji="1" lang="ja-JP" altLang="en-US" sz="1100">
              <a:solidFill>
                <a:schemeClr val="dk1"/>
              </a:solidFill>
              <a:effectLst/>
              <a:latin typeface="+mn-lt"/>
              <a:ea typeface="+mn-ea"/>
              <a:cs typeface="+mn-cs"/>
            </a:rPr>
            <a:t>南和地域の病院再編に伴い吉野病院を閉鎖したことにより病院事業特別会計の地方債償還への繰出金充当額が全額減少したことや、過去に借入れた地方債のうち大きな割合を占めていたものの返済が終了したことによ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年々比率は改善し類似団体平均を下回っているが、南和広域医療</a:t>
          </a:r>
          <a:r>
            <a:rPr kumimoji="1" lang="ja-JP" altLang="en-US" sz="1100">
              <a:solidFill>
                <a:schemeClr val="dk1"/>
              </a:solidFill>
              <a:effectLst/>
              <a:latin typeface="+mn-lt"/>
              <a:ea typeface="+mn-ea"/>
              <a:cs typeface="+mn-cs"/>
            </a:rPr>
            <a:t>企業団</a:t>
          </a:r>
          <a:r>
            <a:rPr kumimoji="1" lang="ja-JP" altLang="ja-JP" sz="1100">
              <a:solidFill>
                <a:schemeClr val="dk1"/>
              </a:solidFill>
              <a:effectLst/>
              <a:latin typeface="+mn-lt"/>
              <a:ea typeface="+mn-ea"/>
              <a:cs typeface="+mn-cs"/>
            </a:rPr>
            <a:t>への負担や簡易水道特別会計での大規模整備に伴う地方債の償還が始まると比率は悪化する見込みである。</a:t>
          </a:r>
          <a:endParaRPr lang="ja-JP" altLang="ja-JP" sz="11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46</xdr:row>
      <xdr:rowOff>3175</xdr:rowOff>
    </xdr:from>
    <xdr:to>
      <xdr:col>26</xdr:col>
      <xdr:colOff>76200</xdr:colOff>
      <xdr:row>46</xdr:row>
      <xdr:rowOff>3175</xdr:rowOff>
    </xdr:to>
    <xdr:cxnSp macro="">
      <xdr:nvCxnSpPr>
        <xdr:cNvPr id="365" name="直線コネクタ 364"/>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45</xdr:row>
      <xdr:rowOff>32402</xdr:rowOff>
    </xdr:from>
    <xdr:ext cx="762000" cy="259045"/>
    <xdr:sp macro="" textlink="">
      <xdr:nvSpPr>
        <xdr:cNvPr id="366" name="テキスト ボックス 365"/>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85725</xdr:rowOff>
    </xdr:from>
    <xdr:to>
      <xdr:col>26</xdr:col>
      <xdr:colOff>76200</xdr:colOff>
      <xdr:row>42</xdr:row>
      <xdr:rowOff>85725</xdr:rowOff>
    </xdr:to>
    <xdr:cxnSp macro="">
      <xdr:nvCxnSpPr>
        <xdr:cNvPr id="369" name="直線コネクタ 368"/>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114952</xdr:rowOff>
    </xdr:from>
    <xdr:ext cx="762000" cy="259045"/>
    <xdr:sp macro="" textlink="">
      <xdr:nvSpPr>
        <xdr:cNvPr id="370" name="テキスト ボックス 369"/>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168275</xdr:rowOff>
    </xdr:from>
    <xdr:to>
      <xdr:col>26</xdr:col>
      <xdr:colOff>76200</xdr:colOff>
      <xdr:row>38</xdr:row>
      <xdr:rowOff>168275</xdr:rowOff>
    </xdr:to>
    <xdr:cxnSp macro="">
      <xdr:nvCxnSpPr>
        <xdr:cNvPr id="373" name="直線コネクタ 372"/>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26052</xdr:rowOff>
    </xdr:from>
    <xdr:ext cx="762000" cy="259045"/>
    <xdr:sp macro="" textlink="">
      <xdr:nvSpPr>
        <xdr:cNvPr id="374" name="テキスト ボックス 373"/>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5" name="直線コネクタ 37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6" name="テキスト ボックス 37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79375</xdr:rowOff>
    </xdr:from>
    <xdr:to>
      <xdr:col>26</xdr:col>
      <xdr:colOff>76200</xdr:colOff>
      <xdr:row>35</xdr:row>
      <xdr:rowOff>79375</xdr:rowOff>
    </xdr:to>
    <xdr:cxnSp macro="">
      <xdr:nvCxnSpPr>
        <xdr:cNvPr id="377" name="直線コネクタ 376"/>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108602</xdr:rowOff>
    </xdr:from>
    <xdr:ext cx="762000" cy="259045"/>
    <xdr:sp macro="" textlink="">
      <xdr:nvSpPr>
        <xdr:cNvPr id="378" name="テキスト ボックス 377"/>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18521</xdr:rowOff>
    </xdr:from>
    <xdr:to>
      <xdr:col>24</xdr:col>
      <xdr:colOff>558800</xdr:colOff>
      <xdr:row>44</xdr:row>
      <xdr:rowOff>124883</xdr:rowOff>
    </xdr:to>
    <xdr:cxnSp macro="">
      <xdr:nvCxnSpPr>
        <xdr:cNvPr id="381" name="直線コネクタ 380"/>
        <xdr:cNvCxnSpPr/>
      </xdr:nvCxnSpPr>
      <xdr:spPr>
        <a:xfrm flipV="1">
          <a:off x="17018000" y="6190721"/>
          <a:ext cx="0" cy="1477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96960</xdr:rowOff>
    </xdr:from>
    <xdr:ext cx="762000" cy="259045"/>
    <xdr:sp macro="" textlink="">
      <xdr:nvSpPr>
        <xdr:cNvPr id="382" name="公債費負担の状況最小値テキスト"/>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24</xdr:col>
      <xdr:colOff>469900</xdr:colOff>
      <xdr:row>44</xdr:row>
      <xdr:rowOff>124883</xdr:rowOff>
    </xdr:from>
    <xdr:to>
      <xdr:col>24</xdr:col>
      <xdr:colOff>647700</xdr:colOff>
      <xdr:row>44</xdr:row>
      <xdr:rowOff>124883</xdr:rowOff>
    </xdr:to>
    <xdr:cxnSp macro="">
      <xdr:nvCxnSpPr>
        <xdr:cNvPr id="383" name="直線コネクタ 382"/>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104898</xdr:rowOff>
    </xdr:from>
    <xdr:ext cx="762000" cy="259045"/>
    <xdr:sp macro="" textlink="">
      <xdr:nvSpPr>
        <xdr:cNvPr id="384" name="公債費負担の状況最大値テキスト"/>
        <xdr:cNvSpPr txBox="1"/>
      </xdr:nvSpPr>
      <xdr:spPr>
        <a:xfrm>
          <a:off x="17106900" y="5934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18521</xdr:rowOff>
    </xdr:from>
    <xdr:to>
      <xdr:col>24</xdr:col>
      <xdr:colOff>647700</xdr:colOff>
      <xdr:row>36</xdr:row>
      <xdr:rowOff>18521</xdr:rowOff>
    </xdr:to>
    <xdr:cxnSp macro="">
      <xdr:nvCxnSpPr>
        <xdr:cNvPr id="385" name="直線コネクタ 384"/>
        <xdr:cNvCxnSpPr/>
      </xdr:nvCxnSpPr>
      <xdr:spPr>
        <a:xfrm>
          <a:off x="16929100" y="619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77258</xdr:rowOff>
    </xdr:from>
    <xdr:to>
      <xdr:col>24</xdr:col>
      <xdr:colOff>558800</xdr:colOff>
      <xdr:row>40</xdr:row>
      <xdr:rowOff>16404</xdr:rowOff>
    </xdr:to>
    <xdr:cxnSp macro="">
      <xdr:nvCxnSpPr>
        <xdr:cNvPr id="386" name="直線コネクタ 385"/>
        <xdr:cNvCxnSpPr/>
      </xdr:nvCxnSpPr>
      <xdr:spPr>
        <a:xfrm flipV="1">
          <a:off x="16179800" y="6763808"/>
          <a:ext cx="838200" cy="11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8060</xdr:rowOff>
    </xdr:from>
    <xdr:ext cx="762000" cy="259045"/>
    <xdr:sp macro="" textlink="">
      <xdr:nvSpPr>
        <xdr:cNvPr id="387"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8" name="フローチャート : 判断 387"/>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16404</xdr:rowOff>
    </xdr:from>
    <xdr:to>
      <xdr:col>23</xdr:col>
      <xdr:colOff>406400</xdr:colOff>
      <xdr:row>40</xdr:row>
      <xdr:rowOff>96838</xdr:rowOff>
    </xdr:to>
    <xdr:cxnSp macro="">
      <xdr:nvCxnSpPr>
        <xdr:cNvPr id="389" name="直線コネクタ 388"/>
        <xdr:cNvCxnSpPr/>
      </xdr:nvCxnSpPr>
      <xdr:spPr>
        <a:xfrm flipV="1">
          <a:off x="15290800" y="6874404"/>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46038</xdr:rowOff>
    </xdr:from>
    <xdr:to>
      <xdr:col>23</xdr:col>
      <xdr:colOff>457200</xdr:colOff>
      <xdr:row>40</xdr:row>
      <xdr:rowOff>147638</xdr:rowOff>
    </xdr:to>
    <xdr:sp macro="" textlink="">
      <xdr:nvSpPr>
        <xdr:cNvPr id="390" name="フローチャート : 判断 389"/>
        <xdr:cNvSpPr/>
      </xdr:nvSpPr>
      <xdr:spPr>
        <a:xfrm>
          <a:off x="16129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132415</xdr:rowOff>
    </xdr:from>
    <xdr:ext cx="736600" cy="259045"/>
    <xdr:sp macro="" textlink="">
      <xdr:nvSpPr>
        <xdr:cNvPr id="391" name="テキスト ボックス 390"/>
        <xdr:cNvSpPr txBox="1"/>
      </xdr:nvSpPr>
      <xdr:spPr>
        <a:xfrm>
          <a:off x="15798800" y="6990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96838</xdr:rowOff>
    </xdr:from>
    <xdr:to>
      <xdr:col>22</xdr:col>
      <xdr:colOff>203200</xdr:colOff>
      <xdr:row>41</xdr:row>
      <xdr:rowOff>25929</xdr:rowOff>
    </xdr:to>
    <xdr:cxnSp macro="">
      <xdr:nvCxnSpPr>
        <xdr:cNvPr id="392" name="直線コネクタ 391"/>
        <xdr:cNvCxnSpPr/>
      </xdr:nvCxnSpPr>
      <xdr:spPr>
        <a:xfrm flipV="1">
          <a:off x="14401800" y="6954838"/>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126471</xdr:rowOff>
    </xdr:from>
    <xdr:to>
      <xdr:col>22</xdr:col>
      <xdr:colOff>254000</xdr:colOff>
      <xdr:row>41</xdr:row>
      <xdr:rowOff>56621</xdr:rowOff>
    </xdr:to>
    <xdr:sp macro="" textlink="">
      <xdr:nvSpPr>
        <xdr:cNvPr id="393" name="フローチャート : 判断 392"/>
        <xdr:cNvSpPr/>
      </xdr:nvSpPr>
      <xdr:spPr>
        <a:xfrm>
          <a:off x="15240000" y="698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41398</xdr:rowOff>
    </xdr:from>
    <xdr:ext cx="762000" cy="259045"/>
    <xdr:sp macro="" textlink="">
      <xdr:nvSpPr>
        <xdr:cNvPr id="394" name="テキスト ボックス 393"/>
        <xdr:cNvSpPr txBox="1"/>
      </xdr:nvSpPr>
      <xdr:spPr>
        <a:xfrm>
          <a:off x="14909800" y="707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25929</xdr:rowOff>
    </xdr:from>
    <xdr:to>
      <xdr:col>21</xdr:col>
      <xdr:colOff>0</xdr:colOff>
      <xdr:row>41</xdr:row>
      <xdr:rowOff>146579</xdr:rowOff>
    </xdr:to>
    <xdr:cxnSp macro="">
      <xdr:nvCxnSpPr>
        <xdr:cNvPr id="395" name="直線コネクタ 394"/>
        <xdr:cNvCxnSpPr/>
      </xdr:nvCxnSpPr>
      <xdr:spPr>
        <a:xfrm flipV="1">
          <a:off x="13512800" y="705537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55563</xdr:rowOff>
    </xdr:from>
    <xdr:to>
      <xdr:col>21</xdr:col>
      <xdr:colOff>50800</xdr:colOff>
      <xdr:row>41</xdr:row>
      <xdr:rowOff>157163</xdr:rowOff>
    </xdr:to>
    <xdr:sp macro="" textlink="">
      <xdr:nvSpPr>
        <xdr:cNvPr id="396" name="フローチャート : 判断 395"/>
        <xdr:cNvSpPr/>
      </xdr:nvSpPr>
      <xdr:spPr>
        <a:xfrm>
          <a:off x="143510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141940</xdr:rowOff>
    </xdr:from>
    <xdr:ext cx="762000" cy="259045"/>
    <xdr:sp macro="" textlink="">
      <xdr:nvSpPr>
        <xdr:cNvPr id="397" name="テキスト ボックス 396"/>
        <xdr:cNvSpPr txBox="1"/>
      </xdr:nvSpPr>
      <xdr:spPr>
        <a:xfrm>
          <a:off x="14020800" y="717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146050</xdr:rowOff>
    </xdr:from>
    <xdr:to>
      <xdr:col>19</xdr:col>
      <xdr:colOff>533400</xdr:colOff>
      <xdr:row>42</xdr:row>
      <xdr:rowOff>76200</xdr:rowOff>
    </xdr:to>
    <xdr:sp macro="" textlink="">
      <xdr:nvSpPr>
        <xdr:cNvPr id="398" name="フローチャート : 判断 397"/>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60977</xdr:rowOff>
    </xdr:from>
    <xdr:ext cx="762000" cy="259045"/>
    <xdr:sp macro="" textlink="">
      <xdr:nvSpPr>
        <xdr:cNvPr id="399" name="テキスト ボックス 398"/>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26458</xdr:rowOff>
    </xdr:from>
    <xdr:to>
      <xdr:col>24</xdr:col>
      <xdr:colOff>609600</xdr:colOff>
      <xdr:row>39</xdr:row>
      <xdr:rowOff>128058</xdr:rowOff>
    </xdr:to>
    <xdr:sp macro="" textlink="">
      <xdr:nvSpPr>
        <xdr:cNvPr id="405" name="円/楕円 404"/>
        <xdr:cNvSpPr/>
      </xdr:nvSpPr>
      <xdr:spPr>
        <a:xfrm>
          <a:off x="169672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42985</xdr:rowOff>
    </xdr:from>
    <xdr:ext cx="762000" cy="259045"/>
    <xdr:sp macro="" textlink="">
      <xdr:nvSpPr>
        <xdr:cNvPr id="406" name="公債費負担の状況該当値テキスト"/>
        <xdr:cNvSpPr txBox="1"/>
      </xdr:nvSpPr>
      <xdr:spPr>
        <a:xfrm>
          <a:off x="17106900" y="655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137054</xdr:rowOff>
    </xdr:from>
    <xdr:to>
      <xdr:col>23</xdr:col>
      <xdr:colOff>457200</xdr:colOff>
      <xdr:row>40</xdr:row>
      <xdr:rowOff>67204</xdr:rowOff>
    </xdr:to>
    <xdr:sp macro="" textlink="">
      <xdr:nvSpPr>
        <xdr:cNvPr id="407" name="円/楕円 406"/>
        <xdr:cNvSpPr/>
      </xdr:nvSpPr>
      <xdr:spPr>
        <a:xfrm>
          <a:off x="16129000" y="682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77381</xdr:rowOff>
    </xdr:from>
    <xdr:ext cx="736600" cy="259045"/>
    <xdr:sp macro="" textlink="">
      <xdr:nvSpPr>
        <xdr:cNvPr id="408" name="テキスト ボックス 407"/>
        <xdr:cNvSpPr txBox="1"/>
      </xdr:nvSpPr>
      <xdr:spPr>
        <a:xfrm>
          <a:off x="15798800" y="6592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46038</xdr:rowOff>
    </xdr:from>
    <xdr:to>
      <xdr:col>22</xdr:col>
      <xdr:colOff>254000</xdr:colOff>
      <xdr:row>40</xdr:row>
      <xdr:rowOff>147638</xdr:rowOff>
    </xdr:to>
    <xdr:sp macro="" textlink="">
      <xdr:nvSpPr>
        <xdr:cNvPr id="409" name="円/楕円 408"/>
        <xdr:cNvSpPr/>
      </xdr:nvSpPr>
      <xdr:spPr>
        <a:xfrm>
          <a:off x="15240000" y="69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157815</xdr:rowOff>
    </xdr:from>
    <xdr:ext cx="762000" cy="259045"/>
    <xdr:sp macro="" textlink="">
      <xdr:nvSpPr>
        <xdr:cNvPr id="410" name="テキスト ボックス 409"/>
        <xdr:cNvSpPr txBox="1"/>
      </xdr:nvSpPr>
      <xdr:spPr>
        <a:xfrm>
          <a:off x="14909800" y="667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146579</xdr:rowOff>
    </xdr:from>
    <xdr:to>
      <xdr:col>21</xdr:col>
      <xdr:colOff>50800</xdr:colOff>
      <xdr:row>41</xdr:row>
      <xdr:rowOff>76729</xdr:rowOff>
    </xdr:to>
    <xdr:sp macro="" textlink="">
      <xdr:nvSpPr>
        <xdr:cNvPr id="411" name="円/楕円 410"/>
        <xdr:cNvSpPr/>
      </xdr:nvSpPr>
      <xdr:spPr>
        <a:xfrm>
          <a:off x="14351000" y="700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86906</xdr:rowOff>
    </xdr:from>
    <xdr:ext cx="762000" cy="259045"/>
    <xdr:sp macro="" textlink="">
      <xdr:nvSpPr>
        <xdr:cNvPr id="412" name="テキスト ボックス 411"/>
        <xdr:cNvSpPr txBox="1"/>
      </xdr:nvSpPr>
      <xdr:spPr>
        <a:xfrm>
          <a:off x="14020800" y="6773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95779</xdr:rowOff>
    </xdr:from>
    <xdr:to>
      <xdr:col>19</xdr:col>
      <xdr:colOff>533400</xdr:colOff>
      <xdr:row>42</xdr:row>
      <xdr:rowOff>25929</xdr:rowOff>
    </xdr:to>
    <xdr:sp macro="" textlink="">
      <xdr:nvSpPr>
        <xdr:cNvPr id="413" name="円/楕円 412"/>
        <xdr:cNvSpPr/>
      </xdr:nvSpPr>
      <xdr:spPr>
        <a:xfrm>
          <a:off x="13462000" y="712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36106</xdr:rowOff>
    </xdr:from>
    <xdr:ext cx="762000" cy="259045"/>
    <xdr:sp macro="" textlink="">
      <xdr:nvSpPr>
        <xdr:cNvPr id="414" name="テキスト ボックス 413"/>
        <xdr:cNvSpPr txBox="1"/>
      </xdr:nvSpPr>
      <xdr:spPr>
        <a:xfrm>
          <a:off x="13131800" y="689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南和広域医療</a:t>
          </a:r>
          <a:r>
            <a:rPr kumimoji="1" lang="ja-JP" altLang="en-US" sz="1100">
              <a:solidFill>
                <a:schemeClr val="dk1"/>
              </a:solidFill>
              <a:effectLst/>
              <a:latin typeface="+mn-lt"/>
              <a:ea typeface="+mn-ea"/>
              <a:cs typeface="+mn-cs"/>
            </a:rPr>
            <a:t>企業団</a:t>
          </a:r>
          <a:r>
            <a:rPr kumimoji="1" lang="ja-JP" altLang="ja-JP" sz="1100">
              <a:solidFill>
                <a:schemeClr val="dk1"/>
              </a:solidFill>
              <a:effectLst/>
              <a:latin typeface="+mn-lt"/>
              <a:ea typeface="+mn-ea"/>
              <a:cs typeface="+mn-cs"/>
            </a:rPr>
            <a:t>への負担</a:t>
          </a:r>
          <a:r>
            <a:rPr kumimoji="1" lang="ja-JP" altLang="en-US" sz="1100">
              <a:solidFill>
                <a:schemeClr val="dk1"/>
              </a:solidFill>
              <a:effectLst/>
              <a:latin typeface="+mn-lt"/>
              <a:ea typeface="+mn-ea"/>
              <a:cs typeface="+mn-cs"/>
            </a:rPr>
            <a:t>金</a:t>
          </a:r>
          <a:r>
            <a:rPr kumimoji="1" lang="ja-JP" altLang="ja-JP" sz="1100">
              <a:solidFill>
                <a:schemeClr val="dk1"/>
              </a:solidFill>
              <a:effectLst/>
              <a:latin typeface="+mn-lt"/>
              <a:ea typeface="+mn-ea"/>
              <a:cs typeface="+mn-cs"/>
            </a:rPr>
            <a:t>や簡易水道特別会計での大規模整備の財源として多額の地方債を発行したこと、</a:t>
          </a:r>
          <a:r>
            <a:rPr kumimoji="1" lang="ja-JP" altLang="en-US" sz="1100">
              <a:solidFill>
                <a:schemeClr val="dk1"/>
              </a:solidFill>
              <a:effectLst/>
              <a:latin typeface="+mn-lt"/>
              <a:ea typeface="+mn-ea"/>
              <a:cs typeface="+mn-cs"/>
            </a:rPr>
            <a:t>また、組合等への負担見込額や退職手当負担見込額が増加したことにより</a:t>
          </a:r>
          <a:r>
            <a:rPr kumimoji="1" lang="ja-JP" altLang="ja-JP" sz="1100">
              <a:solidFill>
                <a:schemeClr val="dk1"/>
              </a:solidFill>
              <a:effectLst/>
              <a:latin typeface="+mn-lt"/>
              <a:ea typeface="+mn-ea"/>
              <a:cs typeface="+mn-cs"/>
            </a:rPr>
            <a:t>前年度に比べ将来負担比率が</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増加し</a:t>
          </a:r>
          <a:r>
            <a:rPr kumimoji="1" lang="en-US" altLang="ja-JP" sz="1100">
              <a:solidFill>
                <a:schemeClr val="dk1"/>
              </a:solidFill>
              <a:effectLst/>
              <a:latin typeface="+mn-lt"/>
              <a:ea typeface="+mn-ea"/>
              <a:cs typeface="+mn-cs"/>
            </a:rPr>
            <a:t>103.3</a:t>
          </a:r>
          <a:r>
            <a:rPr kumimoji="1" lang="ja-JP" altLang="ja-JP" sz="1100">
              <a:solidFill>
                <a:schemeClr val="dk1"/>
              </a:solidFill>
              <a:effectLst/>
              <a:latin typeface="+mn-lt"/>
              <a:ea typeface="+mn-ea"/>
              <a:cs typeface="+mn-cs"/>
            </a:rPr>
            <a:t>％になった。類似団体平均を大幅に上回る結果となっている。今後、将来負担を伴う新規事業については必要性の検証を行い、将来世代へ過度な負担をもたらすことのないよう、比率上昇を抑制していく。</a:t>
          </a:r>
          <a:endParaRPr lang="ja-JP" altLang="ja-JP" sz="11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1" name="直線コネクタ 43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2" name="テキスト ボックス 43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3" name="直線コネクタ 43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4" name="テキスト ボックス 43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5" name="直線コネクタ 43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6" name="テキスト ボックス 43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7" name="直線コネクタ 43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8" name="テキスト ボックス 43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52070</xdr:rowOff>
    </xdr:to>
    <xdr:cxnSp macro="">
      <xdr:nvCxnSpPr>
        <xdr:cNvPr id="441" name="直線コネクタ 440"/>
        <xdr:cNvCxnSpPr/>
      </xdr:nvCxnSpPr>
      <xdr:spPr>
        <a:xfrm flipV="1">
          <a:off x="17018000" y="245110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24147</xdr:rowOff>
    </xdr:from>
    <xdr:ext cx="762000" cy="259045"/>
    <xdr:sp macro="" textlink="">
      <xdr:nvSpPr>
        <xdr:cNvPr id="442" name="将来負担の状況最小値テキスト"/>
        <xdr:cNvSpPr txBox="1"/>
      </xdr:nvSpPr>
      <xdr:spPr>
        <a:xfrm>
          <a:off x="17106900" y="396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160.0</a:t>
          </a:r>
          <a:endParaRPr kumimoji="1" lang="ja-JP" altLang="en-US" sz="1000" b="1">
            <a:latin typeface="ＭＳ Ｐゴシック"/>
          </a:endParaRPr>
        </a:p>
      </xdr:txBody>
    </xdr:sp>
    <xdr:clientData/>
  </xdr:oneCellAnchor>
  <xdr:twoCellAnchor>
    <xdr:from>
      <xdr:col>24</xdr:col>
      <xdr:colOff>469900</xdr:colOff>
      <xdr:row>23</xdr:row>
      <xdr:rowOff>52070</xdr:rowOff>
    </xdr:from>
    <xdr:to>
      <xdr:col>24</xdr:col>
      <xdr:colOff>647700</xdr:colOff>
      <xdr:row>23</xdr:row>
      <xdr:rowOff>52070</xdr:rowOff>
    </xdr:to>
    <xdr:cxnSp macro="">
      <xdr:nvCxnSpPr>
        <xdr:cNvPr id="443" name="直線コネクタ 442"/>
        <xdr:cNvCxnSpPr/>
      </xdr:nvCxnSpPr>
      <xdr:spPr>
        <a:xfrm>
          <a:off x="16929100" y="39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5" name="直線コネクタ 44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160681</xdr:rowOff>
    </xdr:from>
    <xdr:to>
      <xdr:col>24</xdr:col>
      <xdr:colOff>558800</xdr:colOff>
      <xdr:row>20</xdr:row>
      <xdr:rowOff>19152</xdr:rowOff>
    </xdr:to>
    <xdr:cxnSp macro="">
      <xdr:nvCxnSpPr>
        <xdr:cNvPr id="446" name="直線コネクタ 445"/>
        <xdr:cNvCxnSpPr/>
      </xdr:nvCxnSpPr>
      <xdr:spPr>
        <a:xfrm>
          <a:off x="16179800" y="3418231"/>
          <a:ext cx="838200" cy="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90238</xdr:rowOff>
    </xdr:from>
    <xdr:ext cx="762000" cy="259045"/>
    <xdr:sp macro="" textlink="">
      <xdr:nvSpPr>
        <xdr:cNvPr id="447" name="将来負担の状況平均値テキスト"/>
        <xdr:cNvSpPr txBox="1"/>
      </xdr:nvSpPr>
      <xdr:spPr>
        <a:xfrm>
          <a:off x="17106900" y="2490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73711</xdr:rowOff>
    </xdr:from>
    <xdr:to>
      <xdr:col>24</xdr:col>
      <xdr:colOff>609600</xdr:colOff>
      <xdr:row>16</xdr:row>
      <xdr:rowOff>3861</xdr:rowOff>
    </xdr:to>
    <xdr:sp macro="" textlink="">
      <xdr:nvSpPr>
        <xdr:cNvPr id="448" name="フローチャート : 判断 447"/>
        <xdr:cNvSpPr/>
      </xdr:nvSpPr>
      <xdr:spPr>
        <a:xfrm>
          <a:off x="169672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130404</xdr:rowOff>
    </xdr:from>
    <xdr:to>
      <xdr:col>23</xdr:col>
      <xdr:colOff>406400</xdr:colOff>
      <xdr:row>19</xdr:row>
      <xdr:rowOff>160681</xdr:rowOff>
    </xdr:to>
    <xdr:cxnSp macro="">
      <xdr:nvCxnSpPr>
        <xdr:cNvPr id="449" name="直線コネクタ 448"/>
        <xdr:cNvCxnSpPr/>
      </xdr:nvCxnSpPr>
      <xdr:spPr>
        <a:xfrm>
          <a:off x="15290800" y="3216504"/>
          <a:ext cx="889000" cy="20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89154</xdr:rowOff>
    </xdr:from>
    <xdr:to>
      <xdr:col>23</xdr:col>
      <xdr:colOff>457200</xdr:colOff>
      <xdr:row>16</xdr:row>
      <xdr:rowOff>19304</xdr:rowOff>
    </xdr:to>
    <xdr:sp macro="" textlink="">
      <xdr:nvSpPr>
        <xdr:cNvPr id="450" name="フローチャート : 判断 449"/>
        <xdr:cNvSpPr/>
      </xdr:nvSpPr>
      <xdr:spPr>
        <a:xfrm>
          <a:off x="16129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29481</xdr:rowOff>
    </xdr:from>
    <xdr:ext cx="736600" cy="259045"/>
    <xdr:sp macro="" textlink="">
      <xdr:nvSpPr>
        <xdr:cNvPr id="451" name="テキスト ボックス 450"/>
        <xdr:cNvSpPr txBox="1"/>
      </xdr:nvSpPr>
      <xdr:spPr>
        <a:xfrm>
          <a:off x="15798800" y="2429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69596</xdr:rowOff>
    </xdr:from>
    <xdr:to>
      <xdr:col>22</xdr:col>
      <xdr:colOff>203200</xdr:colOff>
      <xdr:row>18</xdr:row>
      <xdr:rowOff>130404</xdr:rowOff>
    </xdr:to>
    <xdr:cxnSp macro="">
      <xdr:nvCxnSpPr>
        <xdr:cNvPr id="452" name="直線コネクタ 451"/>
        <xdr:cNvCxnSpPr/>
      </xdr:nvCxnSpPr>
      <xdr:spPr>
        <a:xfrm>
          <a:off x="14401800" y="3155696"/>
          <a:ext cx="889000" cy="6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1321</xdr:rowOff>
    </xdr:from>
    <xdr:to>
      <xdr:col>22</xdr:col>
      <xdr:colOff>254000</xdr:colOff>
      <xdr:row>15</xdr:row>
      <xdr:rowOff>102921</xdr:rowOff>
    </xdr:to>
    <xdr:sp macro="" textlink="">
      <xdr:nvSpPr>
        <xdr:cNvPr id="453" name="フローチャート : 判断 452"/>
        <xdr:cNvSpPr/>
      </xdr:nvSpPr>
      <xdr:spPr>
        <a:xfrm>
          <a:off x="15240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113098</xdr:rowOff>
    </xdr:from>
    <xdr:ext cx="762000" cy="259045"/>
    <xdr:sp macro="" textlink="">
      <xdr:nvSpPr>
        <xdr:cNvPr id="454" name="テキスト ボックス 453"/>
        <xdr:cNvSpPr txBox="1"/>
      </xdr:nvSpPr>
      <xdr:spPr>
        <a:xfrm>
          <a:off x="14909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69596</xdr:rowOff>
    </xdr:from>
    <xdr:to>
      <xdr:col>21</xdr:col>
      <xdr:colOff>0</xdr:colOff>
      <xdr:row>19</xdr:row>
      <xdr:rowOff>59334</xdr:rowOff>
    </xdr:to>
    <xdr:cxnSp macro="">
      <xdr:nvCxnSpPr>
        <xdr:cNvPr id="455" name="直線コネクタ 454"/>
        <xdr:cNvCxnSpPr/>
      </xdr:nvCxnSpPr>
      <xdr:spPr>
        <a:xfrm flipV="1">
          <a:off x="13512800" y="3155696"/>
          <a:ext cx="889000" cy="16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26416</xdr:rowOff>
    </xdr:from>
    <xdr:to>
      <xdr:col>21</xdr:col>
      <xdr:colOff>50800</xdr:colOff>
      <xdr:row>15</xdr:row>
      <xdr:rowOff>128016</xdr:rowOff>
    </xdr:to>
    <xdr:sp macro="" textlink="">
      <xdr:nvSpPr>
        <xdr:cNvPr id="456" name="フローチャート : 判断 455"/>
        <xdr:cNvSpPr/>
      </xdr:nvSpPr>
      <xdr:spPr>
        <a:xfrm>
          <a:off x="14351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138193</xdr:rowOff>
    </xdr:from>
    <xdr:ext cx="762000" cy="259045"/>
    <xdr:sp macro="" textlink="">
      <xdr:nvSpPr>
        <xdr:cNvPr id="457" name="テキスト ボックス 456"/>
        <xdr:cNvSpPr txBox="1"/>
      </xdr:nvSpPr>
      <xdr:spPr>
        <a:xfrm>
          <a:off x="14020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102667</xdr:rowOff>
    </xdr:from>
    <xdr:to>
      <xdr:col>19</xdr:col>
      <xdr:colOff>533400</xdr:colOff>
      <xdr:row>16</xdr:row>
      <xdr:rowOff>32817</xdr:rowOff>
    </xdr:to>
    <xdr:sp macro="" textlink="">
      <xdr:nvSpPr>
        <xdr:cNvPr id="458" name="フローチャート : 判断 457"/>
        <xdr:cNvSpPr/>
      </xdr:nvSpPr>
      <xdr:spPr>
        <a:xfrm>
          <a:off x="13462000" y="26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42994</xdr:rowOff>
    </xdr:from>
    <xdr:ext cx="762000" cy="259045"/>
    <xdr:sp macro="" textlink="">
      <xdr:nvSpPr>
        <xdr:cNvPr id="459" name="テキスト ボックス 458"/>
        <xdr:cNvSpPr txBox="1"/>
      </xdr:nvSpPr>
      <xdr:spPr>
        <a:xfrm>
          <a:off x="13131800" y="24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19</xdr:row>
      <xdr:rowOff>139802</xdr:rowOff>
    </xdr:from>
    <xdr:to>
      <xdr:col>24</xdr:col>
      <xdr:colOff>609600</xdr:colOff>
      <xdr:row>20</xdr:row>
      <xdr:rowOff>69952</xdr:rowOff>
    </xdr:to>
    <xdr:sp macro="" textlink="">
      <xdr:nvSpPr>
        <xdr:cNvPr id="465" name="円/楕円 464"/>
        <xdr:cNvSpPr/>
      </xdr:nvSpPr>
      <xdr:spPr>
        <a:xfrm>
          <a:off x="16967200" y="339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111879</xdr:rowOff>
    </xdr:from>
    <xdr:ext cx="762000" cy="259045"/>
    <xdr:sp macro="" textlink="">
      <xdr:nvSpPr>
        <xdr:cNvPr id="466" name="将来負担の状況該当値テキスト"/>
        <xdr:cNvSpPr txBox="1"/>
      </xdr:nvSpPr>
      <xdr:spPr>
        <a:xfrm>
          <a:off x="17106900" y="3369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103.3</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109881</xdr:rowOff>
    </xdr:from>
    <xdr:to>
      <xdr:col>23</xdr:col>
      <xdr:colOff>457200</xdr:colOff>
      <xdr:row>20</xdr:row>
      <xdr:rowOff>40031</xdr:rowOff>
    </xdr:to>
    <xdr:sp macro="" textlink="">
      <xdr:nvSpPr>
        <xdr:cNvPr id="467" name="円/楕円 466"/>
        <xdr:cNvSpPr/>
      </xdr:nvSpPr>
      <xdr:spPr>
        <a:xfrm>
          <a:off x="16129000" y="336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24808</xdr:rowOff>
    </xdr:from>
    <xdr:ext cx="736600" cy="259045"/>
    <xdr:sp macro="" textlink="">
      <xdr:nvSpPr>
        <xdr:cNvPr id="468" name="テキスト ボックス 467"/>
        <xdr:cNvSpPr txBox="1"/>
      </xdr:nvSpPr>
      <xdr:spPr>
        <a:xfrm>
          <a:off x="15798800" y="3453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79604</xdr:rowOff>
    </xdr:from>
    <xdr:to>
      <xdr:col>22</xdr:col>
      <xdr:colOff>254000</xdr:colOff>
      <xdr:row>19</xdr:row>
      <xdr:rowOff>9754</xdr:rowOff>
    </xdr:to>
    <xdr:sp macro="" textlink="">
      <xdr:nvSpPr>
        <xdr:cNvPr id="469" name="円/楕円 468"/>
        <xdr:cNvSpPr/>
      </xdr:nvSpPr>
      <xdr:spPr>
        <a:xfrm>
          <a:off x="15240000" y="31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165981</xdr:rowOff>
    </xdr:from>
    <xdr:ext cx="762000" cy="259045"/>
    <xdr:sp macro="" textlink="">
      <xdr:nvSpPr>
        <xdr:cNvPr id="470" name="テキスト ボックス 469"/>
        <xdr:cNvSpPr txBox="1"/>
      </xdr:nvSpPr>
      <xdr:spPr>
        <a:xfrm>
          <a:off x="14909800" y="325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18796</xdr:rowOff>
    </xdr:from>
    <xdr:to>
      <xdr:col>21</xdr:col>
      <xdr:colOff>50800</xdr:colOff>
      <xdr:row>18</xdr:row>
      <xdr:rowOff>120396</xdr:rowOff>
    </xdr:to>
    <xdr:sp macro="" textlink="">
      <xdr:nvSpPr>
        <xdr:cNvPr id="471" name="円/楕円 470"/>
        <xdr:cNvSpPr/>
      </xdr:nvSpPr>
      <xdr:spPr>
        <a:xfrm>
          <a:off x="14351000" y="310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105173</xdr:rowOff>
    </xdr:from>
    <xdr:ext cx="762000" cy="259045"/>
    <xdr:sp macro="" textlink="">
      <xdr:nvSpPr>
        <xdr:cNvPr id="472" name="テキスト ボックス 471"/>
        <xdr:cNvSpPr txBox="1"/>
      </xdr:nvSpPr>
      <xdr:spPr>
        <a:xfrm>
          <a:off x="14020800" y="319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8534</xdr:rowOff>
    </xdr:from>
    <xdr:to>
      <xdr:col>19</xdr:col>
      <xdr:colOff>533400</xdr:colOff>
      <xdr:row>19</xdr:row>
      <xdr:rowOff>110134</xdr:rowOff>
    </xdr:to>
    <xdr:sp macro="" textlink="">
      <xdr:nvSpPr>
        <xdr:cNvPr id="473" name="円/楕円 472"/>
        <xdr:cNvSpPr/>
      </xdr:nvSpPr>
      <xdr:spPr>
        <a:xfrm>
          <a:off x="13462000" y="326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94911</xdr:rowOff>
    </xdr:from>
    <xdr:ext cx="762000" cy="259045"/>
    <xdr:sp macro="" textlink="">
      <xdr:nvSpPr>
        <xdr:cNvPr id="474" name="テキスト ボックス 473"/>
        <xdr:cNvSpPr txBox="1"/>
      </xdr:nvSpPr>
      <xdr:spPr>
        <a:xfrm>
          <a:off x="13131800" y="335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奈良県吉野町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7,632
7,567
95.65
5,683,158
5,297,224
377,520
3,269,405
5,612,988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103.3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前年度に比べ</a:t>
          </a:r>
          <a:r>
            <a:rPr kumimoji="1" lang="en-US" altLang="ja-JP" sz="1100">
              <a:latin typeface="ＭＳ Ｐゴシック"/>
            </a:rPr>
            <a:t>2.4</a:t>
          </a:r>
          <a:r>
            <a:rPr kumimoji="1" lang="ja-JP" altLang="en-US" sz="1100">
              <a:latin typeface="ＭＳ Ｐゴシック"/>
            </a:rPr>
            <a:t>％増加し</a:t>
          </a:r>
          <a:r>
            <a:rPr kumimoji="1" lang="en-US" altLang="ja-JP" sz="1100">
              <a:latin typeface="ＭＳ Ｐゴシック"/>
            </a:rPr>
            <a:t>27.9</a:t>
          </a:r>
          <a:r>
            <a:rPr kumimoji="1" lang="ja-JP" altLang="en-US" sz="1100">
              <a:latin typeface="ＭＳ Ｐゴシック"/>
            </a:rPr>
            <a:t>％となった。</a:t>
          </a:r>
          <a:endParaRPr kumimoji="1" lang="en-US" altLang="ja-JP" sz="1100">
            <a:latin typeface="ＭＳ Ｐゴシック"/>
          </a:endParaRPr>
        </a:p>
        <a:p>
          <a:r>
            <a:rPr kumimoji="1" lang="ja-JP" altLang="en-US" sz="1100">
              <a:latin typeface="ＭＳ Ｐゴシック"/>
            </a:rPr>
            <a:t>平成</a:t>
          </a:r>
          <a:r>
            <a:rPr kumimoji="1" lang="en-US" altLang="ja-JP" sz="1100">
              <a:latin typeface="ＭＳ Ｐゴシック"/>
            </a:rPr>
            <a:t>27</a:t>
          </a:r>
          <a:r>
            <a:rPr kumimoji="1" lang="ja-JP" altLang="en-US" sz="1100">
              <a:latin typeface="ＭＳ Ｐゴシック"/>
            </a:rPr>
            <a:t>年度末に</a:t>
          </a:r>
          <a:r>
            <a:rPr kumimoji="1" lang="en-US" altLang="ja-JP" sz="1100">
              <a:latin typeface="ＭＳ Ｐゴシック"/>
            </a:rPr>
            <a:t>10</a:t>
          </a:r>
          <a:r>
            <a:rPr kumimoji="1" lang="ja-JP" altLang="en-US" sz="1100">
              <a:latin typeface="ＭＳ Ｐゴシック"/>
            </a:rPr>
            <a:t>名の職員が退職し、それに対する退職手当特別負担金（平成</a:t>
          </a:r>
          <a:r>
            <a:rPr kumimoji="1" lang="en-US" altLang="ja-JP" sz="1100">
              <a:latin typeface="ＭＳ Ｐゴシック"/>
            </a:rPr>
            <a:t>28</a:t>
          </a:r>
          <a:r>
            <a:rPr kumimoji="1" lang="ja-JP" altLang="en-US" sz="1100">
              <a:latin typeface="ＭＳ Ｐゴシック"/>
            </a:rPr>
            <a:t>年度支出）の増加が人件費増加の大きな要因である。</a:t>
          </a:r>
          <a:endParaRPr kumimoji="1" lang="en-US" altLang="ja-JP" sz="1100">
            <a:latin typeface="ＭＳ Ｐゴシック"/>
          </a:endParaRPr>
        </a:p>
        <a:p>
          <a:r>
            <a:rPr kumimoji="1" lang="ja-JP" altLang="en-US" sz="1100">
              <a:latin typeface="ＭＳ Ｐゴシック"/>
            </a:rPr>
            <a:t>平成</a:t>
          </a:r>
          <a:r>
            <a:rPr kumimoji="1" lang="en-US" altLang="ja-JP" sz="1100">
              <a:latin typeface="ＭＳ Ｐゴシック"/>
            </a:rPr>
            <a:t>28</a:t>
          </a:r>
          <a:r>
            <a:rPr kumimoji="1" lang="ja-JP" altLang="en-US" sz="1100">
              <a:latin typeface="ＭＳ Ｐゴシック"/>
            </a:rPr>
            <a:t>年度よりごみ収集事業を直営化した分の人件費の増加、その他職員の人件費を大幅に削減することは見込めないため、今後も類似団体平均・全国平均を上回ることが見込まれる。</a:t>
          </a:r>
          <a:endParaRPr kumimoji="1" lang="en-US" altLang="ja-JP" sz="11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42</xdr:row>
      <xdr:rowOff>20320</xdr:rowOff>
    </xdr:to>
    <xdr:cxnSp macro="">
      <xdr:nvCxnSpPr>
        <xdr:cNvPr id="61" name="直線コネクタ 60"/>
        <xdr:cNvCxnSpPr/>
      </xdr:nvCxnSpPr>
      <xdr:spPr>
        <a:xfrm flipV="1">
          <a:off x="4826000" y="577342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163847</xdr:rowOff>
    </xdr:from>
    <xdr:ext cx="762000" cy="259045"/>
    <xdr:sp macro="" textlink="">
      <xdr:nvSpPr>
        <xdr:cNvPr id="62" name="人件費最小値テキスト"/>
        <xdr:cNvSpPr txBox="1"/>
      </xdr:nvSpPr>
      <xdr:spPr>
        <a:xfrm>
          <a:off x="4914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42</xdr:row>
      <xdr:rowOff>20320</xdr:rowOff>
    </xdr:from>
    <xdr:to>
      <xdr:col>7</xdr:col>
      <xdr:colOff>104775</xdr:colOff>
      <xdr:row>42</xdr:row>
      <xdr:rowOff>20320</xdr:rowOff>
    </xdr:to>
    <xdr:cxnSp macro="">
      <xdr:nvCxnSpPr>
        <xdr:cNvPr id="63" name="直線コネクタ 62"/>
        <xdr:cNvCxnSpPr/>
      </xdr:nvCxnSpPr>
      <xdr:spPr>
        <a:xfrm>
          <a:off x="4737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107950</xdr:rowOff>
    </xdr:from>
    <xdr:to>
      <xdr:col>7</xdr:col>
      <xdr:colOff>15875</xdr:colOff>
      <xdr:row>38</xdr:row>
      <xdr:rowOff>119380</xdr:rowOff>
    </xdr:to>
    <xdr:cxnSp macro="">
      <xdr:nvCxnSpPr>
        <xdr:cNvPr id="66" name="直線コネクタ 65"/>
        <xdr:cNvCxnSpPr/>
      </xdr:nvCxnSpPr>
      <xdr:spPr>
        <a:xfrm>
          <a:off x="3987800" y="645160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73677</xdr:rowOff>
    </xdr:from>
    <xdr:ext cx="762000" cy="259045"/>
    <xdr:sp macro="" textlink="">
      <xdr:nvSpPr>
        <xdr:cNvPr id="67" name="人件費平均値テキスト"/>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57150</xdr:rowOff>
    </xdr:from>
    <xdr:to>
      <xdr:col>7</xdr:col>
      <xdr:colOff>66675</xdr:colOff>
      <xdr:row>37</xdr:row>
      <xdr:rowOff>158750</xdr:rowOff>
    </xdr:to>
    <xdr:sp macro="" textlink="">
      <xdr:nvSpPr>
        <xdr:cNvPr id="68" name="フローチャート :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107950</xdr:rowOff>
    </xdr:from>
    <xdr:to>
      <xdr:col>5</xdr:col>
      <xdr:colOff>549275</xdr:colOff>
      <xdr:row>38</xdr:row>
      <xdr:rowOff>81280</xdr:rowOff>
    </xdr:to>
    <xdr:cxnSp macro="">
      <xdr:nvCxnSpPr>
        <xdr:cNvPr id="69" name="直線コネクタ 68"/>
        <xdr:cNvCxnSpPr/>
      </xdr:nvCxnSpPr>
      <xdr:spPr>
        <a:xfrm flipV="1">
          <a:off x="3098800" y="64516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34290</xdr:rowOff>
    </xdr:from>
    <xdr:to>
      <xdr:col>5</xdr:col>
      <xdr:colOff>600075</xdr:colOff>
      <xdr:row>37</xdr:row>
      <xdr:rowOff>135890</xdr:rowOff>
    </xdr:to>
    <xdr:sp macro="" textlink="">
      <xdr:nvSpPr>
        <xdr:cNvPr id="70" name="フローチャート : 判断 69"/>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146067</xdr:rowOff>
    </xdr:from>
    <xdr:ext cx="736600" cy="259045"/>
    <xdr:sp macro="" textlink="">
      <xdr:nvSpPr>
        <xdr:cNvPr id="71" name="テキスト ボックス 70"/>
        <xdr:cNvSpPr txBox="1"/>
      </xdr:nvSpPr>
      <xdr:spPr>
        <a:xfrm>
          <a:off x="3606800" y="614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66040</xdr:rowOff>
    </xdr:from>
    <xdr:to>
      <xdr:col>4</xdr:col>
      <xdr:colOff>346075</xdr:colOff>
      <xdr:row>38</xdr:row>
      <xdr:rowOff>81280</xdr:rowOff>
    </xdr:to>
    <xdr:cxnSp macro="">
      <xdr:nvCxnSpPr>
        <xdr:cNvPr id="72" name="直線コネクタ 71"/>
        <xdr:cNvCxnSpPr/>
      </xdr:nvCxnSpPr>
      <xdr:spPr>
        <a:xfrm>
          <a:off x="2209800" y="6581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4" name="テキスト ボックス 73"/>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50800</xdr:rowOff>
    </xdr:from>
    <xdr:to>
      <xdr:col>3</xdr:col>
      <xdr:colOff>142875</xdr:colOff>
      <xdr:row>38</xdr:row>
      <xdr:rowOff>66040</xdr:rowOff>
    </xdr:to>
    <xdr:cxnSp macro="">
      <xdr:nvCxnSpPr>
        <xdr:cNvPr id="75" name="直線コネクタ 74"/>
        <xdr:cNvCxnSpPr/>
      </xdr:nvCxnSpPr>
      <xdr:spPr>
        <a:xfrm>
          <a:off x="1320800" y="65659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6" name="フローチャート :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85107</xdr:rowOff>
    </xdr:from>
    <xdr:ext cx="762000" cy="259045"/>
    <xdr:sp macro="" textlink="">
      <xdr:nvSpPr>
        <xdr:cNvPr id="77" name="テキスト ボックス 76"/>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8" name="フローチャート :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115587</xdr:rowOff>
    </xdr:from>
    <xdr:ext cx="762000" cy="259045"/>
    <xdr:sp macro="" textlink="">
      <xdr:nvSpPr>
        <xdr:cNvPr id="79" name="テキスト ボックス 78"/>
        <xdr:cNvSpPr txBox="1"/>
      </xdr:nvSpPr>
      <xdr:spPr>
        <a:xfrm>
          <a:off x="939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68580</xdr:rowOff>
    </xdr:from>
    <xdr:to>
      <xdr:col>7</xdr:col>
      <xdr:colOff>66675</xdr:colOff>
      <xdr:row>38</xdr:row>
      <xdr:rowOff>170180</xdr:rowOff>
    </xdr:to>
    <xdr:sp macro="" textlink="">
      <xdr:nvSpPr>
        <xdr:cNvPr id="85" name="円/楕円 84"/>
        <xdr:cNvSpPr/>
      </xdr:nvSpPr>
      <xdr:spPr>
        <a:xfrm>
          <a:off x="47752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40657</xdr:rowOff>
    </xdr:from>
    <xdr:ext cx="762000" cy="259045"/>
    <xdr:sp macro="" textlink="">
      <xdr:nvSpPr>
        <xdr:cNvPr id="86" name="人件費該当値テキスト"/>
        <xdr:cNvSpPr txBox="1"/>
      </xdr:nvSpPr>
      <xdr:spPr>
        <a:xfrm>
          <a:off x="49149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57150</xdr:rowOff>
    </xdr:from>
    <xdr:to>
      <xdr:col>5</xdr:col>
      <xdr:colOff>600075</xdr:colOff>
      <xdr:row>37</xdr:row>
      <xdr:rowOff>158750</xdr:rowOff>
    </xdr:to>
    <xdr:sp macro="" textlink="">
      <xdr:nvSpPr>
        <xdr:cNvPr id="87" name="円/楕円 86"/>
        <xdr:cNvSpPr/>
      </xdr:nvSpPr>
      <xdr:spPr>
        <a:xfrm>
          <a:off x="3937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143527</xdr:rowOff>
    </xdr:from>
    <xdr:ext cx="736600" cy="259045"/>
    <xdr:sp macro="" textlink="">
      <xdr:nvSpPr>
        <xdr:cNvPr id="88" name="テキスト ボックス 87"/>
        <xdr:cNvSpPr txBox="1"/>
      </xdr:nvSpPr>
      <xdr:spPr>
        <a:xfrm>
          <a:off x="3606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30480</xdr:rowOff>
    </xdr:from>
    <xdr:to>
      <xdr:col>4</xdr:col>
      <xdr:colOff>396875</xdr:colOff>
      <xdr:row>38</xdr:row>
      <xdr:rowOff>132080</xdr:rowOff>
    </xdr:to>
    <xdr:sp macro="" textlink="">
      <xdr:nvSpPr>
        <xdr:cNvPr id="89" name="円/楕円 88"/>
        <xdr:cNvSpPr/>
      </xdr:nvSpPr>
      <xdr:spPr>
        <a:xfrm>
          <a:off x="3048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116857</xdr:rowOff>
    </xdr:from>
    <xdr:ext cx="762000" cy="259045"/>
    <xdr:sp macro="" textlink="">
      <xdr:nvSpPr>
        <xdr:cNvPr id="90" name="テキスト ボックス 89"/>
        <xdr:cNvSpPr txBox="1"/>
      </xdr:nvSpPr>
      <xdr:spPr>
        <a:xfrm>
          <a:off x="2717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15240</xdr:rowOff>
    </xdr:from>
    <xdr:to>
      <xdr:col>3</xdr:col>
      <xdr:colOff>193675</xdr:colOff>
      <xdr:row>38</xdr:row>
      <xdr:rowOff>116840</xdr:rowOff>
    </xdr:to>
    <xdr:sp macro="" textlink="">
      <xdr:nvSpPr>
        <xdr:cNvPr id="91" name="円/楕円 90"/>
        <xdr:cNvSpPr/>
      </xdr:nvSpPr>
      <xdr:spPr>
        <a:xfrm>
          <a:off x="2159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101617</xdr:rowOff>
    </xdr:from>
    <xdr:ext cx="762000" cy="259045"/>
    <xdr:sp macro="" textlink="">
      <xdr:nvSpPr>
        <xdr:cNvPr id="92" name="テキスト ボックス 91"/>
        <xdr:cNvSpPr txBox="1"/>
      </xdr:nvSpPr>
      <xdr:spPr>
        <a:xfrm>
          <a:off x="1828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0</xdr:rowOff>
    </xdr:from>
    <xdr:to>
      <xdr:col>1</xdr:col>
      <xdr:colOff>676275</xdr:colOff>
      <xdr:row>38</xdr:row>
      <xdr:rowOff>101600</xdr:rowOff>
    </xdr:to>
    <xdr:sp macro="" textlink="">
      <xdr:nvSpPr>
        <xdr:cNvPr id="93" name="円/楕円 92"/>
        <xdr:cNvSpPr/>
      </xdr:nvSpPr>
      <xdr:spPr>
        <a:xfrm>
          <a:off x="1270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86377</xdr:rowOff>
    </xdr:from>
    <xdr:ext cx="762000" cy="259045"/>
    <xdr:sp macro="" textlink="">
      <xdr:nvSpPr>
        <xdr:cNvPr id="94" name="テキスト ボックス 93"/>
        <xdr:cNvSpPr txBox="1"/>
      </xdr:nvSpPr>
      <xdr:spPr>
        <a:xfrm>
          <a:off x="939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前年度に比べて</a:t>
          </a:r>
          <a:r>
            <a:rPr lang="en-US" altLang="ja-JP" sz="1100" b="0" i="0" baseline="0">
              <a:solidFill>
                <a:schemeClr val="dk1"/>
              </a:solidFill>
              <a:effectLst/>
              <a:latin typeface="+mn-lt"/>
              <a:ea typeface="+mn-ea"/>
              <a:cs typeface="+mn-cs"/>
            </a:rPr>
            <a:t>0.4</a:t>
          </a:r>
          <a:r>
            <a:rPr lang="ja-JP" altLang="en-US" sz="1100" b="0" i="0" baseline="0">
              <a:solidFill>
                <a:schemeClr val="dk1"/>
              </a:solidFill>
              <a:effectLst/>
              <a:latin typeface="+mn-lt"/>
              <a:ea typeface="+mn-ea"/>
              <a:cs typeface="+mn-cs"/>
            </a:rPr>
            <a:t>％増加し</a:t>
          </a:r>
          <a:r>
            <a:rPr lang="en-US" altLang="ja-JP" sz="1100" b="0" i="0" baseline="0">
              <a:solidFill>
                <a:schemeClr val="dk1"/>
              </a:solidFill>
              <a:effectLst/>
              <a:latin typeface="+mn-lt"/>
              <a:ea typeface="+mn-ea"/>
              <a:cs typeface="+mn-cs"/>
            </a:rPr>
            <a:t>10.8</a:t>
          </a:r>
          <a:r>
            <a:rPr lang="ja-JP" altLang="en-US" sz="1100" b="0" i="0" baseline="0">
              <a:solidFill>
                <a:schemeClr val="dk1"/>
              </a:solidFill>
              <a:effectLst/>
              <a:latin typeface="+mn-lt"/>
              <a:ea typeface="+mn-ea"/>
              <a:cs typeface="+mn-cs"/>
            </a:rPr>
            <a:t>％となった</a:t>
          </a:r>
          <a:r>
            <a:rPr lang="ja-JP" altLang="ja-JP" sz="1100" b="0" i="0" baseline="0">
              <a:solidFill>
                <a:schemeClr val="dk1"/>
              </a:solidFill>
              <a:effectLst/>
              <a:latin typeface="+mn-lt"/>
              <a:ea typeface="+mn-ea"/>
              <a:cs typeface="+mn-cs"/>
            </a:rPr>
            <a:t>。</a:t>
          </a:r>
          <a:endParaRPr lang="ja-JP" altLang="ja-JP" sz="1400">
            <a:effectLst/>
          </a:endParaRPr>
        </a:p>
        <a:p>
          <a:pPr rtl="0"/>
          <a:r>
            <a:rPr lang="ja-JP" altLang="en-US" sz="1100" b="0" i="0" baseline="0">
              <a:solidFill>
                <a:schemeClr val="dk1"/>
              </a:solidFill>
              <a:effectLst/>
              <a:latin typeface="+mn-lt"/>
              <a:ea typeface="+mn-ea"/>
              <a:cs typeface="+mn-cs"/>
            </a:rPr>
            <a:t>増加した</a:t>
          </a:r>
          <a:r>
            <a:rPr lang="ja-JP" altLang="ja-JP" sz="1100" b="0" i="0" baseline="0">
              <a:solidFill>
                <a:schemeClr val="dk1"/>
              </a:solidFill>
              <a:effectLst/>
              <a:latin typeface="+mn-lt"/>
              <a:ea typeface="+mn-ea"/>
              <a:cs typeface="+mn-cs"/>
            </a:rPr>
            <a:t>主な要因は、</a:t>
          </a:r>
          <a:r>
            <a:rPr lang="ja-JP" altLang="en-US" sz="1100" b="0" i="0" baseline="0">
              <a:solidFill>
                <a:schemeClr val="dk1"/>
              </a:solidFill>
              <a:effectLst/>
              <a:latin typeface="+mn-lt"/>
              <a:ea typeface="+mn-ea"/>
              <a:cs typeface="+mn-cs"/>
            </a:rPr>
            <a:t>継続的に地域おこし協力隊を積極的に採用していることや、情報セキュリティ対策強化事業や町制</a:t>
          </a:r>
          <a:r>
            <a:rPr lang="en-US" altLang="ja-JP" sz="1100" b="0" i="0" baseline="0">
              <a:solidFill>
                <a:schemeClr val="dk1"/>
              </a:solidFill>
              <a:effectLst/>
              <a:latin typeface="+mn-lt"/>
              <a:ea typeface="+mn-ea"/>
              <a:cs typeface="+mn-cs"/>
            </a:rPr>
            <a:t>60</a:t>
          </a:r>
          <a:r>
            <a:rPr lang="ja-JP" altLang="en-US" sz="1100" b="0" i="0" baseline="0">
              <a:solidFill>
                <a:schemeClr val="dk1"/>
              </a:solidFill>
              <a:effectLst/>
              <a:latin typeface="+mn-lt"/>
              <a:ea typeface="+mn-ea"/>
              <a:cs typeface="+mn-cs"/>
            </a:rPr>
            <a:t>周年記念事業、観光おもてなし事業などに関する委託料が増加しているためである。</a:t>
          </a:r>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類似団体平均</a:t>
          </a:r>
          <a:r>
            <a:rPr lang="ja-JP" altLang="en-US" sz="1100" b="0" i="0" baseline="0">
              <a:solidFill>
                <a:schemeClr val="dk1"/>
              </a:solidFill>
              <a:effectLst/>
              <a:latin typeface="+mn-lt"/>
              <a:ea typeface="+mn-ea"/>
              <a:cs typeface="+mn-cs"/>
            </a:rPr>
            <a:t>や全国平均</a:t>
          </a:r>
          <a:r>
            <a:rPr lang="ja-JP" altLang="ja-JP" sz="1100" b="0" i="0" baseline="0">
              <a:solidFill>
                <a:schemeClr val="dk1"/>
              </a:solidFill>
              <a:effectLst/>
              <a:latin typeface="+mn-lt"/>
              <a:ea typeface="+mn-ea"/>
              <a:cs typeface="+mn-cs"/>
            </a:rPr>
            <a:t>を下回っているが、事務事業評価制度・施策評価制度を通じ経常的な物件費の抑制に向け取組強化を行う。</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24130</xdr:rowOff>
    </xdr:to>
    <xdr:cxnSp macro="">
      <xdr:nvCxnSpPr>
        <xdr:cNvPr id="119" name="直線コネクタ 118"/>
        <xdr:cNvCxnSpPr/>
      </xdr:nvCxnSpPr>
      <xdr:spPr>
        <a:xfrm flipV="1">
          <a:off x="16510000" y="261416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20"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29.0</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1" name="直線コネクタ 120"/>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22"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23" name="直線コネクタ 122"/>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30988</xdr:rowOff>
    </xdr:from>
    <xdr:to>
      <xdr:col>24</xdr:col>
      <xdr:colOff>31750</xdr:colOff>
      <xdr:row>16</xdr:row>
      <xdr:rowOff>49276</xdr:rowOff>
    </xdr:to>
    <xdr:cxnSp macro="">
      <xdr:nvCxnSpPr>
        <xdr:cNvPr id="124" name="直線コネクタ 123"/>
        <xdr:cNvCxnSpPr/>
      </xdr:nvCxnSpPr>
      <xdr:spPr>
        <a:xfrm>
          <a:off x="15671800" y="277418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89425</xdr:rowOff>
    </xdr:from>
    <xdr:ext cx="762000" cy="259045"/>
    <xdr:sp macro="" textlink="">
      <xdr:nvSpPr>
        <xdr:cNvPr id="125" name="物件費平均値テキスト"/>
        <xdr:cNvSpPr txBox="1"/>
      </xdr:nvSpPr>
      <xdr:spPr>
        <a:xfrm>
          <a:off x="16598900" y="283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117348</xdr:rowOff>
    </xdr:from>
    <xdr:to>
      <xdr:col>24</xdr:col>
      <xdr:colOff>82550</xdr:colOff>
      <xdr:row>17</xdr:row>
      <xdr:rowOff>47498</xdr:rowOff>
    </xdr:to>
    <xdr:sp macro="" textlink="">
      <xdr:nvSpPr>
        <xdr:cNvPr id="126" name="フローチャート : 判断 125"/>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133858</xdr:rowOff>
    </xdr:from>
    <xdr:to>
      <xdr:col>22</xdr:col>
      <xdr:colOff>565150</xdr:colOff>
      <xdr:row>16</xdr:row>
      <xdr:rowOff>30988</xdr:rowOff>
    </xdr:to>
    <xdr:cxnSp macro="">
      <xdr:nvCxnSpPr>
        <xdr:cNvPr id="127" name="直線コネクタ 126"/>
        <xdr:cNvCxnSpPr/>
      </xdr:nvCxnSpPr>
      <xdr:spPr>
        <a:xfrm>
          <a:off x="14782800" y="270560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121920</xdr:rowOff>
    </xdr:from>
    <xdr:to>
      <xdr:col>22</xdr:col>
      <xdr:colOff>615950</xdr:colOff>
      <xdr:row>17</xdr:row>
      <xdr:rowOff>52070</xdr:rowOff>
    </xdr:to>
    <xdr:sp macro="" textlink="">
      <xdr:nvSpPr>
        <xdr:cNvPr id="128" name="フローチャート : 判断 127"/>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36847</xdr:rowOff>
    </xdr:from>
    <xdr:ext cx="736600" cy="259045"/>
    <xdr:sp macro="" textlink="">
      <xdr:nvSpPr>
        <xdr:cNvPr id="129" name="テキスト ボックス 128"/>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97282</xdr:rowOff>
    </xdr:from>
    <xdr:to>
      <xdr:col>21</xdr:col>
      <xdr:colOff>361950</xdr:colOff>
      <xdr:row>15</xdr:row>
      <xdr:rowOff>133858</xdr:rowOff>
    </xdr:to>
    <xdr:cxnSp macro="">
      <xdr:nvCxnSpPr>
        <xdr:cNvPr id="130" name="直線コネクタ 129"/>
        <xdr:cNvCxnSpPr/>
      </xdr:nvCxnSpPr>
      <xdr:spPr>
        <a:xfrm>
          <a:off x="13893800" y="26690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117348</xdr:rowOff>
    </xdr:from>
    <xdr:to>
      <xdr:col>21</xdr:col>
      <xdr:colOff>412750</xdr:colOff>
      <xdr:row>17</xdr:row>
      <xdr:rowOff>47498</xdr:rowOff>
    </xdr:to>
    <xdr:sp macro="" textlink="">
      <xdr:nvSpPr>
        <xdr:cNvPr id="131" name="フローチャート : 判断 130"/>
        <xdr:cNvSpPr/>
      </xdr:nvSpPr>
      <xdr:spPr>
        <a:xfrm>
          <a:off x="14732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32275</xdr:rowOff>
    </xdr:from>
    <xdr:ext cx="762000" cy="259045"/>
    <xdr:sp macro="" textlink="">
      <xdr:nvSpPr>
        <xdr:cNvPr id="132" name="テキスト ボックス 131"/>
        <xdr:cNvSpPr txBox="1"/>
      </xdr:nvSpPr>
      <xdr:spPr>
        <a:xfrm>
          <a:off x="14401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92710</xdr:rowOff>
    </xdr:from>
    <xdr:to>
      <xdr:col>20</xdr:col>
      <xdr:colOff>158750</xdr:colOff>
      <xdr:row>15</xdr:row>
      <xdr:rowOff>97282</xdr:rowOff>
    </xdr:to>
    <xdr:cxnSp macro="">
      <xdr:nvCxnSpPr>
        <xdr:cNvPr id="133" name="直線コネクタ 132"/>
        <xdr:cNvCxnSpPr/>
      </xdr:nvCxnSpPr>
      <xdr:spPr>
        <a:xfrm>
          <a:off x="13004800" y="26644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89916</xdr:rowOff>
    </xdr:from>
    <xdr:to>
      <xdr:col>20</xdr:col>
      <xdr:colOff>209550</xdr:colOff>
      <xdr:row>17</xdr:row>
      <xdr:rowOff>20066</xdr:rowOff>
    </xdr:to>
    <xdr:sp macro="" textlink="">
      <xdr:nvSpPr>
        <xdr:cNvPr id="134" name="フローチャート : 判断 133"/>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4843</xdr:rowOff>
    </xdr:from>
    <xdr:ext cx="762000" cy="259045"/>
    <xdr:sp macro="" textlink="">
      <xdr:nvSpPr>
        <xdr:cNvPr id="135" name="テキスト ボックス 134"/>
        <xdr:cNvSpPr txBox="1"/>
      </xdr:nvSpPr>
      <xdr:spPr>
        <a:xfrm>
          <a:off x="13512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36" name="フローチャート : 判断 135"/>
        <xdr:cNvSpPr/>
      </xdr:nvSpPr>
      <xdr:spPr>
        <a:xfrm>
          <a:off x="12954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144289</xdr:rowOff>
    </xdr:from>
    <xdr:ext cx="762000" cy="259045"/>
    <xdr:sp macro="" textlink="">
      <xdr:nvSpPr>
        <xdr:cNvPr id="137" name="テキスト ボックス 136"/>
        <xdr:cNvSpPr txBox="1"/>
      </xdr:nvSpPr>
      <xdr:spPr>
        <a:xfrm>
          <a:off x="126238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169926</xdr:rowOff>
    </xdr:from>
    <xdr:to>
      <xdr:col>24</xdr:col>
      <xdr:colOff>82550</xdr:colOff>
      <xdr:row>16</xdr:row>
      <xdr:rowOff>100076</xdr:rowOff>
    </xdr:to>
    <xdr:sp macro="" textlink="">
      <xdr:nvSpPr>
        <xdr:cNvPr id="143" name="円/楕円 142"/>
        <xdr:cNvSpPr/>
      </xdr:nvSpPr>
      <xdr:spPr>
        <a:xfrm>
          <a:off x="164592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15003</xdr:rowOff>
    </xdr:from>
    <xdr:ext cx="762000" cy="259045"/>
    <xdr:sp macro="" textlink="">
      <xdr:nvSpPr>
        <xdr:cNvPr id="144" name="物件費該当値テキスト"/>
        <xdr:cNvSpPr txBox="1"/>
      </xdr:nvSpPr>
      <xdr:spPr>
        <a:xfrm>
          <a:off x="16598900" y="258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151638</xdr:rowOff>
    </xdr:from>
    <xdr:to>
      <xdr:col>22</xdr:col>
      <xdr:colOff>615950</xdr:colOff>
      <xdr:row>16</xdr:row>
      <xdr:rowOff>81788</xdr:rowOff>
    </xdr:to>
    <xdr:sp macro="" textlink="">
      <xdr:nvSpPr>
        <xdr:cNvPr id="145" name="円/楕円 144"/>
        <xdr:cNvSpPr/>
      </xdr:nvSpPr>
      <xdr:spPr>
        <a:xfrm>
          <a:off x="15621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91965</xdr:rowOff>
    </xdr:from>
    <xdr:ext cx="736600" cy="259045"/>
    <xdr:sp macro="" textlink="">
      <xdr:nvSpPr>
        <xdr:cNvPr id="146" name="テキスト ボックス 145"/>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83058</xdr:rowOff>
    </xdr:from>
    <xdr:to>
      <xdr:col>21</xdr:col>
      <xdr:colOff>412750</xdr:colOff>
      <xdr:row>16</xdr:row>
      <xdr:rowOff>13208</xdr:rowOff>
    </xdr:to>
    <xdr:sp macro="" textlink="">
      <xdr:nvSpPr>
        <xdr:cNvPr id="147" name="円/楕円 146"/>
        <xdr:cNvSpPr/>
      </xdr:nvSpPr>
      <xdr:spPr>
        <a:xfrm>
          <a:off x="14732000" y="265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23385</xdr:rowOff>
    </xdr:from>
    <xdr:ext cx="762000" cy="259045"/>
    <xdr:sp macro="" textlink="">
      <xdr:nvSpPr>
        <xdr:cNvPr id="148" name="テキスト ボックス 147"/>
        <xdr:cNvSpPr txBox="1"/>
      </xdr:nvSpPr>
      <xdr:spPr>
        <a:xfrm>
          <a:off x="14401800" y="2423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46482</xdr:rowOff>
    </xdr:from>
    <xdr:to>
      <xdr:col>20</xdr:col>
      <xdr:colOff>209550</xdr:colOff>
      <xdr:row>15</xdr:row>
      <xdr:rowOff>148082</xdr:rowOff>
    </xdr:to>
    <xdr:sp macro="" textlink="">
      <xdr:nvSpPr>
        <xdr:cNvPr id="149" name="円/楕円 148"/>
        <xdr:cNvSpPr/>
      </xdr:nvSpPr>
      <xdr:spPr>
        <a:xfrm>
          <a:off x="13843000" y="261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158259</xdr:rowOff>
    </xdr:from>
    <xdr:ext cx="762000" cy="259045"/>
    <xdr:sp macro="" textlink="">
      <xdr:nvSpPr>
        <xdr:cNvPr id="150" name="テキスト ボックス 149"/>
        <xdr:cNvSpPr txBox="1"/>
      </xdr:nvSpPr>
      <xdr:spPr>
        <a:xfrm>
          <a:off x="13512800" y="2387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41910</xdr:rowOff>
    </xdr:from>
    <xdr:to>
      <xdr:col>19</xdr:col>
      <xdr:colOff>6350</xdr:colOff>
      <xdr:row>15</xdr:row>
      <xdr:rowOff>143510</xdr:rowOff>
    </xdr:to>
    <xdr:sp macro="" textlink="">
      <xdr:nvSpPr>
        <xdr:cNvPr id="151" name="円/楕円 150"/>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153687</xdr:rowOff>
    </xdr:from>
    <xdr:ext cx="762000" cy="259045"/>
    <xdr:sp macro="" textlink="">
      <xdr:nvSpPr>
        <xdr:cNvPr id="152" name="テキスト ボックス 151"/>
        <xdr:cNvSpPr txBox="1"/>
      </xdr:nvSpPr>
      <xdr:spPr>
        <a:xfrm>
          <a:off x="12623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前年度に比べ</a:t>
          </a:r>
          <a:r>
            <a:rPr lang="en-US" altLang="ja-JP" sz="1100" b="0" i="0" baseline="0">
              <a:solidFill>
                <a:schemeClr val="dk1"/>
              </a:solidFill>
              <a:effectLst/>
              <a:latin typeface="+mn-lt"/>
              <a:ea typeface="+mn-ea"/>
              <a:cs typeface="+mn-cs"/>
            </a:rPr>
            <a:t>0.2</a:t>
          </a:r>
          <a:r>
            <a:rPr lang="ja-JP" altLang="en-US" sz="1100" b="0" i="0" baseline="0">
              <a:solidFill>
                <a:schemeClr val="dk1"/>
              </a:solidFill>
              <a:effectLst/>
              <a:latin typeface="+mn-lt"/>
              <a:ea typeface="+mn-ea"/>
              <a:cs typeface="+mn-cs"/>
            </a:rPr>
            <a:t>％増加し</a:t>
          </a:r>
          <a:r>
            <a:rPr lang="en-US" altLang="ja-JP" sz="1100" b="0" i="0" baseline="0">
              <a:solidFill>
                <a:schemeClr val="dk1"/>
              </a:solidFill>
              <a:effectLst/>
              <a:latin typeface="+mn-lt"/>
              <a:ea typeface="+mn-ea"/>
              <a:cs typeface="+mn-cs"/>
            </a:rPr>
            <a:t>2.9</a:t>
          </a:r>
          <a:r>
            <a:rPr lang="ja-JP" altLang="en-US" sz="1100" b="0" i="0" baseline="0">
              <a:solidFill>
                <a:schemeClr val="dk1"/>
              </a:solidFill>
              <a:effectLst/>
              <a:latin typeface="+mn-lt"/>
              <a:ea typeface="+mn-ea"/>
              <a:cs typeface="+mn-cs"/>
            </a:rPr>
            <a:t>％となった。</a:t>
          </a:r>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年７月から、子育て支援施策として子ども医療費助成を中学卒業まで拡充を行っている。また、本町の高齢化率は平成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年度末で、</a:t>
          </a:r>
          <a:r>
            <a:rPr lang="en-US" altLang="ja-JP" sz="1100" b="0" i="0" baseline="0">
              <a:solidFill>
                <a:sysClr val="windowText" lastClr="000000"/>
              </a:solidFill>
              <a:effectLst/>
              <a:latin typeface="+mn-lt"/>
              <a:ea typeface="+mn-ea"/>
              <a:cs typeface="+mn-cs"/>
            </a:rPr>
            <a:t>47.2</a:t>
          </a:r>
          <a:r>
            <a:rPr lang="ja-JP" altLang="ja-JP" sz="1100" b="0" i="0" baseline="0">
              <a:solidFill>
                <a:sysClr val="windowText" lastClr="000000"/>
              </a:solidFill>
              <a:effectLst/>
              <a:latin typeface="+mn-lt"/>
              <a:ea typeface="+mn-ea"/>
              <a:cs typeface="+mn-cs"/>
            </a:rPr>
            <a:t>％</a:t>
          </a:r>
          <a:r>
            <a:rPr lang="ja-JP" altLang="ja-JP" sz="1100" b="0" i="0" baseline="0">
              <a:solidFill>
                <a:schemeClr val="dk1"/>
              </a:solidFill>
              <a:effectLst/>
              <a:latin typeface="+mn-lt"/>
              <a:ea typeface="+mn-ea"/>
              <a:cs typeface="+mn-cs"/>
            </a:rPr>
            <a:t>と極めて高い状況であり、今後も社会保障費の負担は増加する見込である。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以前から類似団体平均値を下回っているものの、容易に縮小できない経費であり、保険･医療･福祉の連携による負担抑制への取組みを行い比率上昇を抑制していく。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62</xdr:row>
      <xdr:rowOff>12700</xdr:rowOff>
    </xdr:to>
    <xdr:cxnSp macro="">
      <xdr:nvCxnSpPr>
        <xdr:cNvPr id="180" name="直線コネクタ 179"/>
        <xdr:cNvCxnSpPr/>
      </xdr:nvCxnSpPr>
      <xdr:spPr>
        <a:xfrm flipV="1">
          <a:off x="4826000" y="89662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1"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2" name="直線コネクタ 181"/>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3"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4" name="直線コネクタ 183"/>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127000</xdr:rowOff>
    </xdr:from>
    <xdr:to>
      <xdr:col>7</xdr:col>
      <xdr:colOff>15875</xdr:colOff>
      <xdr:row>53</xdr:row>
      <xdr:rowOff>165100</xdr:rowOff>
    </xdr:to>
    <xdr:cxnSp macro="">
      <xdr:nvCxnSpPr>
        <xdr:cNvPr id="185" name="直線コネクタ 184"/>
        <xdr:cNvCxnSpPr/>
      </xdr:nvCxnSpPr>
      <xdr:spPr>
        <a:xfrm>
          <a:off x="3987800" y="92138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6"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7" name="フローチャート : 判断 186"/>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69850</xdr:rowOff>
    </xdr:from>
    <xdr:to>
      <xdr:col>5</xdr:col>
      <xdr:colOff>549275</xdr:colOff>
      <xdr:row>53</xdr:row>
      <xdr:rowOff>127000</xdr:rowOff>
    </xdr:to>
    <xdr:cxnSp macro="">
      <xdr:nvCxnSpPr>
        <xdr:cNvPr id="188" name="直線コネクタ 187"/>
        <xdr:cNvCxnSpPr/>
      </xdr:nvCxnSpPr>
      <xdr:spPr>
        <a:xfrm>
          <a:off x="3098800" y="9156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89" name="フローチャート : 判断 188"/>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10177</xdr:rowOff>
    </xdr:from>
    <xdr:ext cx="736600" cy="259045"/>
    <xdr:sp macro="" textlink="">
      <xdr:nvSpPr>
        <xdr:cNvPr id="190" name="テキスト ボックス 189"/>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69850</xdr:rowOff>
    </xdr:from>
    <xdr:to>
      <xdr:col>4</xdr:col>
      <xdr:colOff>346075</xdr:colOff>
      <xdr:row>53</xdr:row>
      <xdr:rowOff>107950</xdr:rowOff>
    </xdr:to>
    <xdr:cxnSp macro="">
      <xdr:nvCxnSpPr>
        <xdr:cNvPr id="191" name="直線コネクタ 190"/>
        <xdr:cNvCxnSpPr/>
      </xdr:nvCxnSpPr>
      <xdr:spPr>
        <a:xfrm flipV="1">
          <a:off x="2209800" y="9156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57150</xdr:rowOff>
    </xdr:from>
    <xdr:to>
      <xdr:col>4</xdr:col>
      <xdr:colOff>396875</xdr:colOff>
      <xdr:row>55</xdr:row>
      <xdr:rowOff>158750</xdr:rowOff>
    </xdr:to>
    <xdr:sp macro="" textlink="">
      <xdr:nvSpPr>
        <xdr:cNvPr id="192" name="フローチャート : 判断 191"/>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143527</xdr:rowOff>
    </xdr:from>
    <xdr:ext cx="762000" cy="259045"/>
    <xdr:sp macro="" textlink="">
      <xdr:nvSpPr>
        <xdr:cNvPr id="193" name="テキスト ボックス 192"/>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69850</xdr:rowOff>
    </xdr:from>
    <xdr:to>
      <xdr:col>3</xdr:col>
      <xdr:colOff>142875</xdr:colOff>
      <xdr:row>53</xdr:row>
      <xdr:rowOff>107950</xdr:rowOff>
    </xdr:to>
    <xdr:cxnSp macro="">
      <xdr:nvCxnSpPr>
        <xdr:cNvPr id="194" name="直線コネクタ 193"/>
        <xdr:cNvCxnSpPr/>
      </xdr:nvCxnSpPr>
      <xdr:spPr>
        <a:xfrm>
          <a:off x="1320800" y="9156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5" name="フローチャート : 判断 194"/>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86377</xdr:rowOff>
    </xdr:from>
    <xdr:ext cx="762000" cy="259045"/>
    <xdr:sp macro="" textlink="">
      <xdr:nvSpPr>
        <xdr:cNvPr id="196" name="テキスト ボックス 195"/>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0</xdr:rowOff>
    </xdr:from>
    <xdr:to>
      <xdr:col>1</xdr:col>
      <xdr:colOff>676275</xdr:colOff>
      <xdr:row>55</xdr:row>
      <xdr:rowOff>101600</xdr:rowOff>
    </xdr:to>
    <xdr:sp macro="" textlink="">
      <xdr:nvSpPr>
        <xdr:cNvPr id="197" name="フローチャート : 判断 196"/>
        <xdr:cNvSpPr/>
      </xdr:nvSpPr>
      <xdr:spPr>
        <a:xfrm>
          <a:off x="1270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86377</xdr:rowOff>
    </xdr:from>
    <xdr:ext cx="762000" cy="259045"/>
    <xdr:sp macro="" textlink="">
      <xdr:nvSpPr>
        <xdr:cNvPr id="198" name="テキスト ボックス 197"/>
        <xdr:cNvSpPr txBox="1"/>
      </xdr:nvSpPr>
      <xdr:spPr>
        <a:xfrm>
          <a:off x="939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114300</xdr:rowOff>
    </xdr:from>
    <xdr:to>
      <xdr:col>7</xdr:col>
      <xdr:colOff>66675</xdr:colOff>
      <xdr:row>54</xdr:row>
      <xdr:rowOff>44450</xdr:rowOff>
    </xdr:to>
    <xdr:sp macro="" textlink="">
      <xdr:nvSpPr>
        <xdr:cNvPr id="204" name="円/楕円 203"/>
        <xdr:cNvSpPr/>
      </xdr:nvSpPr>
      <xdr:spPr>
        <a:xfrm>
          <a:off x="47752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130827</xdr:rowOff>
    </xdr:from>
    <xdr:ext cx="762000" cy="259045"/>
    <xdr:sp macro="" textlink="">
      <xdr:nvSpPr>
        <xdr:cNvPr id="205" name="扶助費該当値テキスト"/>
        <xdr:cNvSpPr txBox="1"/>
      </xdr:nvSpPr>
      <xdr:spPr>
        <a:xfrm>
          <a:off x="49149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76200</xdr:rowOff>
    </xdr:from>
    <xdr:to>
      <xdr:col>5</xdr:col>
      <xdr:colOff>600075</xdr:colOff>
      <xdr:row>54</xdr:row>
      <xdr:rowOff>6350</xdr:rowOff>
    </xdr:to>
    <xdr:sp macro="" textlink="">
      <xdr:nvSpPr>
        <xdr:cNvPr id="206" name="円/楕円 205"/>
        <xdr:cNvSpPr/>
      </xdr:nvSpPr>
      <xdr:spPr>
        <a:xfrm>
          <a:off x="3937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16527</xdr:rowOff>
    </xdr:from>
    <xdr:ext cx="736600" cy="259045"/>
    <xdr:sp macro="" textlink="">
      <xdr:nvSpPr>
        <xdr:cNvPr id="207" name="テキスト ボックス 206"/>
        <xdr:cNvSpPr txBox="1"/>
      </xdr:nvSpPr>
      <xdr:spPr>
        <a:xfrm>
          <a:off x="3606800" y="893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19050</xdr:rowOff>
    </xdr:from>
    <xdr:to>
      <xdr:col>4</xdr:col>
      <xdr:colOff>396875</xdr:colOff>
      <xdr:row>53</xdr:row>
      <xdr:rowOff>120650</xdr:rowOff>
    </xdr:to>
    <xdr:sp macro="" textlink="">
      <xdr:nvSpPr>
        <xdr:cNvPr id="208" name="円/楕円 207"/>
        <xdr:cNvSpPr/>
      </xdr:nvSpPr>
      <xdr:spPr>
        <a:xfrm>
          <a:off x="3048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130827</xdr:rowOff>
    </xdr:from>
    <xdr:ext cx="762000" cy="259045"/>
    <xdr:sp macro="" textlink="">
      <xdr:nvSpPr>
        <xdr:cNvPr id="209" name="テキスト ボックス 208"/>
        <xdr:cNvSpPr txBox="1"/>
      </xdr:nvSpPr>
      <xdr:spPr>
        <a:xfrm>
          <a:off x="2717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57150</xdr:rowOff>
    </xdr:from>
    <xdr:to>
      <xdr:col>3</xdr:col>
      <xdr:colOff>193675</xdr:colOff>
      <xdr:row>53</xdr:row>
      <xdr:rowOff>158750</xdr:rowOff>
    </xdr:to>
    <xdr:sp macro="" textlink="">
      <xdr:nvSpPr>
        <xdr:cNvPr id="210" name="円/楕円 209"/>
        <xdr:cNvSpPr/>
      </xdr:nvSpPr>
      <xdr:spPr>
        <a:xfrm>
          <a:off x="2159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168927</xdr:rowOff>
    </xdr:from>
    <xdr:ext cx="762000" cy="259045"/>
    <xdr:sp macro="" textlink="">
      <xdr:nvSpPr>
        <xdr:cNvPr id="211" name="テキスト ボックス 210"/>
        <xdr:cNvSpPr txBox="1"/>
      </xdr:nvSpPr>
      <xdr:spPr>
        <a:xfrm>
          <a:off x="1828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19050</xdr:rowOff>
    </xdr:from>
    <xdr:to>
      <xdr:col>1</xdr:col>
      <xdr:colOff>676275</xdr:colOff>
      <xdr:row>53</xdr:row>
      <xdr:rowOff>120650</xdr:rowOff>
    </xdr:to>
    <xdr:sp macro="" textlink="">
      <xdr:nvSpPr>
        <xdr:cNvPr id="212" name="円/楕円 211"/>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130827</xdr:rowOff>
    </xdr:from>
    <xdr:ext cx="762000" cy="259045"/>
    <xdr:sp macro="" textlink="">
      <xdr:nvSpPr>
        <xdr:cNvPr id="213" name="テキスト ボックス 212"/>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1.8</a:t>
          </a:r>
          <a:r>
            <a:rPr kumimoji="1" lang="ja-JP" altLang="en-US" sz="1100">
              <a:solidFill>
                <a:schemeClr val="dk1"/>
              </a:solidFill>
              <a:effectLst/>
              <a:latin typeface="+mn-lt"/>
              <a:ea typeface="+mn-ea"/>
              <a:cs typeface="+mn-cs"/>
            </a:rPr>
            <a:t>％増加し</a:t>
          </a:r>
          <a:r>
            <a:rPr kumimoji="1" lang="en-US" altLang="ja-JP" sz="1100">
              <a:solidFill>
                <a:schemeClr val="dk1"/>
              </a:solidFill>
              <a:effectLst/>
              <a:latin typeface="+mn-lt"/>
              <a:ea typeface="+mn-ea"/>
              <a:cs typeface="+mn-cs"/>
            </a:rPr>
            <a:t>17.2</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この比率に含まれる主なものは下水道・簡易水道・介護保険など特別会計への繰出金</a:t>
          </a:r>
          <a:r>
            <a:rPr kumimoji="1" lang="ja-JP" altLang="en-US" sz="1100">
              <a:solidFill>
                <a:schemeClr val="dk1"/>
              </a:solidFill>
              <a:effectLst/>
              <a:latin typeface="+mn-lt"/>
              <a:ea typeface="+mn-ea"/>
              <a:cs typeface="+mn-cs"/>
            </a:rPr>
            <a:t>や投資及び出資金・貸付金である。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年度は実践型地域雇用創造事業で貸付金が増加したことや施設整備に伴う簡易水道への繰出金が増加したことが増加の主な要因である。</a:t>
          </a:r>
          <a:endParaRPr lang="ja-JP" altLang="ja-JP" sz="1400">
            <a:effectLst/>
          </a:endParaRPr>
        </a:p>
        <a:p>
          <a:r>
            <a:rPr kumimoji="1" lang="ja-JP" altLang="en-US" sz="1100">
              <a:solidFill>
                <a:schemeClr val="dk1"/>
              </a:solidFill>
              <a:effectLst/>
              <a:latin typeface="+mn-lt"/>
              <a:ea typeface="+mn-ea"/>
              <a:cs typeface="+mn-cs"/>
            </a:rPr>
            <a:t>下水道事業や介護保険特別会計・後期高齢者医療保険特別会計などに例年多額の繰出しを行っており、今後もその傾向は続くと見込まれる。</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127000</xdr:rowOff>
    </xdr:from>
    <xdr:to>
      <xdr:col>24</xdr:col>
      <xdr:colOff>31750</xdr:colOff>
      <xdr:row>60</xdr:row>
      <xdr:rowOff>40132</xdr:rowOff>
    </xdr:to>
    <xdr:cxnSp macro="">
      <xdr:nvCxnSpPr>
        <xdr:cNvPr id="238" name="直線コネクタ 237"/>
        <xdr:cNvCxnSpPr/>
      </xdr:nvCxnSpPr>
      <xdr:spPr>
        <a:xfrm flipV="1">
          <a:off x="16510000" y="938530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9" name="その他最小値テキスト"/>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40" name="直線コネクタ 239"/>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41927</xdr:rowOff>
    </xdr:from>
    <xdr:ext cx="762000" cy="259045"/>
    <xdr:sp macro="" textlink="">
      <xdr:nvSpPr>
        <xdr:cNvPr id="241" name="その他最大値テキスト"/>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54</xdr:row>
      <xdr:rowOff>127000</xdr:rowOff>
    </xdr:from>
    <xdr:to>
      <xdr:col>24</xdr:col>
      <xdr:colOff>120650</xdr:colOff>
      <xdr:row>54</xdr:row>
      <xdr:rowOff>127000</xdr:rowOff>
    </xdr:to>
    <xdr:cxnSp macro="">
      <xdr:nvCxnSpPr>
        <xdr:cNvPr id="242" name="直線コネクタ 241"/>
        <xdr:cNvCxnSpPr/>
      </xdr:nvCxnSpPr>
      <xdr:spPr>
        <a:xfrm>
          <a:off x="16421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88138</xdr:rowOff>
    </xdr:from>
    <xdr:to>
      <xdr:col>24</xdr:col>
      <xdr:colOff>31750</xdr:colOff>
      <xdr:row>57</xdr:row>
      <xdr:rowOff>170434</xdr:rowOff>
    </xdr:to>
    <xdr:cxnSp macro="">
      <xdr:nvCxnSpPr>
        <xdr:cNvPr id="243" name="直線コネクタ 242"/>
        <xdr:cNvCxnSpPr/>
      </xdr:nvCxnSpPr>
      <xdr:spPr>
        <a:xfrm>
          <a:off x="15671800" y="986078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161307</xdr:rowOff>
    </xdr:from>
    <xdr:ext cx="762000" cy="259045"/>
    <xdr:sp macro="" textlink="">
      <xdr:nvSpPr>
        <xdr:cNvPr id="244"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45" name="フローチャート : 判断 24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88138</xdr:rowOff>
    </xdr:from>
    <xdr:to>
      <xdr:col>22</xdr:col>
      <xdr:colOff>565150</xdr:colOff>
      <xdr:row>57</xdr:row>
      <xdr:rowOff>88138</xdr:rowOff>
    </xdr:to>
    <xdr:cxnSp macro="">
      <xdr:nvCxnSpPr>
        <xdr:cNvPr id="246" name="直線コネクタ 245"/>
        <xdr:cNvCxnSpPr/>
      </xdr:nvCxnSpPr>
      <xdr:spPr>
        <a:xfrm>
          <a:off x="14782800" y="98607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117348</xdr:rowOff>
    </xdr:from>
    <xdr:to>
      <xdr:col>22</xdr:col>
      <xdr:colOff>615950</xdr:colOff>
      <xdr:row>57</xdr:row>
      <xdr:rowOff>47498</xdr:rowOff>
    </xdr:to>
    <xdr:sp macro="" textlink="">
      <xdr:nvSpPr>
        <xdr:cNvPr id="247" name="フローチャート : 判断 246"/>
        <xdr:cNvSpPr/>
      </xdr:nvSpPr>
      <xdr:spPr>
        <a:xfrm>
          <a:off x="15621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57675</xdr:rowOff>
    </xdr:from>
    <xdr:ext cx="736600" cy="259045"/>
    <xdr:sp macro="" textlink="">
      <xdr:nvSpPr>
        <xdr:cNvPr id="248" name="テキスト ボックス 247"/>
        <xdr:cNvSpPr txBox="1"/>
      </xdr:nvSpPr>
      <xdr:spPr>
        <a:xfrm>
          <a:off x="15290800" y="9487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60706</xdr:rowOff>
    </xdr:from>
    <xdr:to>
      <xdr:col>21</xdr:col>
      <xdr:colOff>361950</xdr:colOff>
      <xdr:row>57</xdr:row>
      <xdr:rowOff>88138</xdr:rowOff>
    </xdr:to>
    <xdr:cxnSp macro="">
      <xdr:nvCxnSpPr>
        <xdr:cNvPr id="249" name="直線コネクタ 248"/>
        <xdr:cNvCxnSpPr/>
      </xdr:nvCxnSpPr>
      <xdr:spPr>
        <a:xfrm>
          <a:off x="13893800" y="98333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121920</xdr:rowOff>
    </xdr:from>
    <xdr:to>
      <xdr:col>21</xdr:col>
      <xdr:colOff>412750</xdr:colOff>
      <xdr:row>57</xdr:row>
      <xdr:rowOff>52070</xdr:rowOff>
    </xdr:to>
    <xdr:sp macro="" textlink="">
      <xdr:nvSpPr>
        <xdr:cNvPr id="250" name="フローチャート : 判断 249"/>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62247</xdr:rowOff>
    </xdr:from>
    <xdr:ext cx="762000" cy="259045"/>
    <xdr:sp macro="" textlink="">
      <xdr:nvSpPr>
        <xdr:cNvPr id="251" name="テキスト ボックス 250"/>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46990</xdr:rowOff>
    </xdr:from>
    <xdr:to>
      <xdr:col>20</xdr:col>
      <xdr:colOff>158750</xdr:colOff>
      <xdr:row>57</xdr:row>
      <xdr:rowOff>60706</xdr:rowOff>
    </xdr:to>
    <xdr:cxnSp macro="">
      <xdr:nvCxnSpPr>
        <xdr:cNvPr id="252" name="直線コネクタ 251"/>
        <xdr:cNvCxnSpPr/>
      </xdr:nvCxnSpPr>
      <xdr:spPr>
        <a:xfrm>
          <a:off x="13004800" y="98196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89916</xdr:rowOff>
    </xdr:from>
    <xdr:to>
      <xdr:col>20</xdr:col>
      <xdr:colOff>209550</xdr:colOff>
      <xdr:row>57</xdr:row>
      <xdr:rowOff>20066</xdr:rowOff>
    </xdr:to>
    <xdr:sp macro="" textlink="">
      <xdr:nvSpPr>
        <xdr:cNvPr id="253" name="フローチャート : 判断 252"/>
        <xdr:cNvSpPr/>
      </xdr:nvSpPr>
      <xdr:spPr>
        <a:xfrm>
          <a:off x="13843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30243</xdr:rowOff>
    </xdr:from>
    <xdr:ext cx="762000" cy="259045"/>
    <xdr:sp macro="" textlink="">
      <xdr:nvSpPr>
        <xdr:cNvPr id="254" name="テキスト ボックス 253"/>
        <xdr:cNvSpPr txBox="1"/>
      </xdr:nvSpPr>
      <xdr:spPr>
        <a:xfrm>
          <a:off x="13512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89916</xdr:rowOff>
    </xdr:from>
    <xdr:to>
      <xdr:col>19</xdr:col>
      <xdr:colOff>6350</xdr:colOff>
      <xdr:row>57</xdr:row>
      <xdr:rowOff>20066</xdr:rowOff>
    </xdr:to>
    <xdr:sp macro="" textlink="">
      <xdr:nvSpPr>
        <xdr:cNvPr id="255" name="フローチャート : 判断 254"/>
        <xdr:cNvSpPr/>
      </xdr:nvSpPr>
      <xdr:spPr>
        <a:xfrm>
          <a:off x="12954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30243</xdr:rowOff>
    </xdr:from>
    <xdr:ext cx="762000" cy="259045"/>
    <xdr:sp macro="" textlink="">
      <xdr:nvSpPr>
        <xdr:cNvPr id="256" name="テキスト ボックス 255"/>
        <xdr:cNvSpPr txBox="1"/>
      </xdr:nvSpPr>
      <xdr:spPr>
        <a:xfrm>
          <a:off x="12623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119634</xdr:rowOff>
    </xdr:from>
    <xdr:to>
      <xdr:col>24</xdr:col>
      <xdr:colOff>82550</xdr:colOff>
      <xdr:row>58</xdr:row>
      <xdr:rowOff>49784</xdr:rowOff>
    </xdr:to>
    <xdr:sp macro="" textlink="">
      <xdr:nvSpPr>
        <xdr:cNvPr id="262" name="円/楕円 261"/>
        <xdr:cNvSpPr/>
      </xdr:nvSpPr>
      <xdr:spPr>
        <a:xfrm>
          <a:off x="16459200" y="989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91711</xdr:rowOff>
    </xdr:from>
    <xdr:ext cx="762000" cy="259045"/>
    <xdr:sp macro="" textlink="">
      <xdr:nvSpPr>
        <xdr:cNvPr id="263" name="その他該当値テキスト"/>
        <xdr:cNvSpPr txBox="1"/>
      </xdr:nvSpPr>
      <xdr:spPr>
        <a:xfrm>
          <a:off x="165989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37338</xdr:rowOff>
    </xdr:from>
    <xdr:to>
      <xdr:col>22</xdr:col>
      <xdr:colOff>615950</xdr:colOff>
      <xdr:row>57</xdr:row>
      <xdr:rowOff>138938</xdr:rowOff>
    </xdr:to>
    <xdr:sp macro="" textlink="">
      <xdr:nvSpPr>
        <xdr:cNvPr id="264" name="円/楕円 263"/>
        <xdr:cNvSpPr/>
      </xdr:nvSpPr>
      <xdr:spPr>
        <a:xfrm>
          <a:off x="156210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123715</xdr:rowOff>
    </xdr:from>
    <xdr:ext cx="736600" cy="259045"/>
    <xdr:sp macro="" textlink="">
      <xdr:nvSpPr>
        <xdr:cNvPr id="265" name="テキスト ボックス 264"/>
        <xdr:cNvSpPr txBox="1"/>
      </xdr:nvSpPr>
      <xdr:spPr>
        <a:xfrm>
          <a:off x="15290800" y="9896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37338</xdr:rowOff>
    </xdr:from>
    <xdr:to>
      <xdr:col>21</xdr:col>
      <xdr:colOff>412750</xdr:colOff>
      <xdr:row>57</xdr:row>
      <xdr:rowOff>138938</xdr:rowOff>
    </xdr:to>
    <xdr:sp macro="" textlink="">
      <xdr:nvSpPr>
        <xdr:cNvPr id="266" name="円/楕円 265"/>
        <xdr:cNvSpPr/>
      </xdr:nvSpPr>
      <xdr:spPr>
        <a:xfrm>
          <a:off x="147320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123715</xdr:rowOff>
    </xdr:from>
    <xdr:ext cx="762000" cy="259045"/>
    <xdr:sp macro="" textlink="">
      <xdr:nvSpPr>
        <xdr:cNvPr id="267" name="テキスト ボックス 266"/>
        <xdr:cNvSpPr txBox="1"/>
      </xdr:nvSpPr>
      <xdr:spPr>
        <a:xfrm>
          <a:off x="14401800" y="989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9906</xdr:rowOff>
    </xdr:from>
    <xdr:to>
      <xdr:col>20</xdr:col>
      <xdr:colOff>209550</xdr:colOff>
      <xdr:row>57</xdr:row>
      <xdr:rowOff>111506</xdr:rowOff>
    </xdr:to>
    <xdr:sp macro="" textlink="">
      <xdr:nvSpPr>
        <xdr:cNvPr id="268" name="円/楕円 267"/>
        <xdr:cNvSpPr/>
      </xdr:nvSpPr>
      <xdr:spPr>
        <a:xfrm>
          <a:off x="138430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96283</xdr:rowOff>
    </xdr:from>
    <xdr:ext cx="762000" cy="259045"/>
    <xdr:sp macro="" textlink="">
      <xdr:nvSpPr>
        <xdr:cNvPr id="269" name="テキスト ボックス 268"/>
        <xdr:cNvSpPr txBox="1"/>
      </xdr:nvSpPr>
      <xdr:spPr>
        <a:xfrm>
          <a:off x="13512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167640</xdr:rowOff>
    </xdr:from>
    <xdr:to>
      <xdr:col>19</xdr:col>
      <xdr:colOff>6350</xdr:colOff>
      <xdr:row>57</xdr:row>
      <xdr:rowOff>97790</xdr:rowOff>
    </xdr:to>
    <xdr:sp macro="" textlink="">
      <xdr:nvSpPr>
        <xdr:cNvPr id="270" name="円/楕円 269"/>
        <xdr:cNvSpPr/>
      </xdr:nvSpPr>
      <xdr:spPr>
        <a:xfrm>
          <a:off x="12954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82567</xdr:rowOff>
    </xdr:from>
    <xdr:ext cx="762000" cy="259045"/>
    <xdr:sp macro="" textlink="">
      <xdr:nvSpPr>
        <xdr:cNvPr id="271" name="テキスト ボックス 270"/>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％減少し</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19.8</a:t>
          </a:r>
          <a:r>
            <a:rPr kumimoji="1" lang="ja-JP" altLang="ja-JP" sz="1100">
              <a:solidFill>
                <a:schemeClr val="dk1"/>
              </a:solidFill>
              <a:effectLst/>
              <a:latin typeface="+mn-lt"/>
              <a:ea typeface="+mn-ea"/>
              <a:cs typeface="+mn-cs"/>
            </a:rPr>
            <a:t>％となったが</a:t>
          </a:r>
          <a:r>
            <a:rPr kumimoji="1" lang="ja-JP" altLang="en-US" sz="1100">
              <a:solidFill>
                <a:schemeClr val="dk1"/>
              </a:solidFill>
              <a:effectLst/>
              <a:latin typeface="+mn-lt"/>
              <a:ea typeface="+mn-ea"/>
              <a:cs typeface="+mn-cs"/>
            </a:rPr>
            <a:t>依然として</a:t>
          </a:r>
          <a:r>
            <a:rPr kumimoji="1" lang="ja-JP" altLang="ja-JP" sz="1100">
              <a:solidFill>
                <a:schemeClr val="dk1"/>
              </a:solidFill>
              <a:effectLst/>
              <a:latin typeface="+mn-lt"/>
              <a:ea typeface="+mn-ea"/>
              <a:cs typeface="+mn-cs"/>
            </a:rPr>
            <a:t>類似団体平均を大きく上回る状況にある。</a:t>
          </a:r>
          <a:endParaRPr lang="ja-JP" altLang="ja-JP" sz="1400">
            <a:effectLst/>
          </a:endParaRPr>
        </a:p>
        <a:p>
          <a:r>
            <a:rPr kumimoji="1" lang="ja-JP" altLang="ja-JP" sz="1100">
              <a:solidFill>
                <a:schemeClr val="dk1"/>
              </a:solidFill>
              <a:effectLst/>
              <a:latin typeface="+mn-lt"/>
              <a:ea typeface="+mn-ea"/>
              <a:cs typeface="+mn-cs"/>
            </a:rPr>
            <a:t>類似団体平均に比べ高い水準で推移している要因は、福祉･衛生･消防･戸籍の共同事務における一部事務組合への負担金、南和広域医療</a:t>
          </a:r>
          <a:r>
            <a:rPr kumimoji="1" lang="ja-JP" altLang="en-US" sz="1100">
              <a:solidFill>
                <a:schemeClr val="dk1"/>
              </a:solidFill>
              <a:effectLst/>
              <a:latin typeface="+mn-lt"/>
              <a:ea typeface="+mn-ea"/>
              <a:cs typeface="+mn-cs"/>
            </a:rPr>
            <a:t>企業団</a:t>
          </a:r>
          <a:r>
            <a:rPr kumimoji="1" lang="ja-JP" altLang="ja-JP" sz="1100">
              <a:solidFill>
                <a:schemeClr val="dk1"/>
              </a:solidFill>
              <a:effectLst/>
              <a:latin typeface="+mn-lt"/>
              <a:ea typeface="+mn-ea"/>
              <a:cs typeface="+mn-cs"/>
            </a:rPr>
            <a:t>への負担金が大きいことがあげられる。</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年度末で町立吉野病院が閉院したことにより繰出金支出がなくなり、今回の補助費等の減少につながった。</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136144</xdr:rowOff>
    </xdr:from>
    <xdr:to>
      <xdr:col>24</xdr:col>
      <xdr:colOff>31750</xdr:colOff>
      <xdr:row>40</xdr:row>
      <xdr:rowOff>104140</xdr:rowOff>
    </xdr:to>
    <xdr:cxnSp macro="">
      <xdr:nvCxnSpPr>
        <xdr:cNvPr id="296" name="直線コネクタ 295"/>
        <xdr:cNvCxnSpPr/>
      </xdr:nvCxnSpPr>
      <xdr:spPr>
        <a:xfrm flipV="1">
          <a:off x="16510000" y="5965444"/>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7"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298" name="直線コネクタ 297"/>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51071</xdr:rowOff>
    </xdr:from>
    <xdr:ext cx="762000" cy="259045"/>
    <xdr:sp macro="" textlink="">
      <xdr:nvSpPr>
        <xdr:cNvPr id="299" name="補助費等最大値テキスト"/>
        <xdr:cNvSpPr txBox="1"/>
      </xdr:nvSpPr>
      <xdr:spPr>
        <a:xfrm>
          <a:off x="16598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23</xdr:col>
      <xdr:colOff>628650</xdr:colOff>
      <xdr:row>34</xdr:row>
      <xdr:rowOff>136144</xdr:rowOff>
    </xdr:from>
    <xdr:to>
      <xdr:col>24</xdr:col>
      <xdr:colOff>120650</xdr:colOff>
      <xdr:row>34</xdr:row>
      <xdr:rowOff>136144</xdr:rowOff>
    </xdr:to>
    <xdr:cxnSp macro="">
      <xdr:nvCxnSpPr>
        <xdr:cNvPr id="300" name="直線コネクタ 299"/>
        <xdr:cNvCxnSpPr/>
      </xdr:nvCxnSpPr>
      <xdr:spPr>
        <a:xfrm>
          <a:off x="16421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117856</xdr:rowOff>
    </xdr:from>
    <xdr:to>
      <xdr:col>24</xdr:col>
      <xdr:colOff>31750</xdr:colOff>
      <xdr:row>39</xdr:row>
      <xdr:rowOff>83566</xdr:rowOff>
    </xdr:to>
    <xdr:cxnSp macro="">
      <xdr:nvCxnSpPr>
        <xdr:cNvPr id="301" name="直線コネクタ 300"/>
        <xdr:cNvCxnSpPr/>
      </xdr:nvCxnSpPr>
      <xdr:spPr>
        <a:xfrm flipV="1">
          <a:off x="15671800" y="6632956"/>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8145</xdr:rowOff>
    </xdr:from>
    <xdr:ext cx="762000" cy="259045"/>
    <xdr:sp macro="" textlink="">
      <xdr:nvSpPr>
        <xdr:cNvPr id="302"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03" name="フローチャート : 判断 302"/>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83566</xdr:rowOff>
    </xdr:from>
    <xdr:to>
      <xdr:col>22</xdr:col>
      <xdr:colOff>565150</xdr:colOff>
      <xdr:row>40</xdr:row>
      <xdr:rowOff>72136</xdr:rowOff>
    </xdr:to>
    <xdr:cxnSp macro="">
      <xdr:nvCxnSpPr>
        <xdr:cNvPr id="304" name="直線コネクタ 303"/>
        <xdr:cNvCxnSpPr/>
      </xdr:nvCxnSpPr>
      <xdr:spPr>
        <a:xfrm flipV="1">
          <a:off x="14782800" y="6770116"/>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762</xdr:rowOff>
    </xdr:from>
    <xdr:to>
      <xdr:col>22</xdr:col>
      <xdr:colOff>615950</xdr:colOff>
      <xdr:row>37</xdr:row>
      <xdr:rowOff>102362</xdr:rowOff>
    </xdr:to>
    <xdr:sp macro="" textlink="">
      <xdr:nvSpPr>
        <xdr:cNvPr id="305" name="フローチャート : 判断 304"/>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112539</xdr:rowOff>
    </xdr:from>
    <xdr:ext cx="736600" cy="259045"/>
    <xdr:sp macro="" textlink="">
      <xdr:nvSpPr>
        <xdr:cNvPr id="306" name="テキスト ボックス 305"/>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44704</xdr:rowOff>
    </xdr:from>
    <xdr:to>
      <xdr:col>21</xdr:col>
      <xdr:colOff>361950</xdr:colOff>
      <xdr:row>40</xdr:row>
      <xdr:rowOff>72136</xdr:rowOff>
    </xdr:to>
    <xdr:cxnSp macro="">
      <xdr:nvCxnSpPr>
        <xdr:cNvPr id="307" name="直線コネクタ 306"/>
        <xdr:cNvCxnSpPr/>
      </xdr:nvCxnSpPr>
      <xdr:spPr>
        <a:xfrm>
          <a:off x="13893800" y="69027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163068</xdr:rowOff>
    </xdr:from>
    <xdr:to>
      <xdr:col>21</xdr:col>
      <xdr:colOff>412750</xdr:colOff>
      <xdr:row>37</xdr:row>
      <xdr:rowOff>93218</xdr:rowOff>
    </xdr:to>
    <xdr:sp macro="" textlink="">
      <xdr:nvSpPr>
        <xdr:cNvPr id="308" name="フローチャート : 判断 307"/>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103395</xdr:rowOff>
    </xdr:from>
    <xdr:ext cx="762000" cy="259045"/>
    <xdr:sp macro="" textlink="">
      <xdr:nvSpPr>
        <xdr:cNvPr id="309" name="テキスト ボックス 308"/>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40</xdr:row>
      <xdr:rowOff>40132</xdr:rowOff>
    </xdr:from>
    <xdr:to>
      <xdr:col>20</xdr:col>
      <xdr:colOff>158750</xdr:colOff>
      <xdr:row>40</xdr:row>
      <xdr:rowOff>44704</xdr:rowOff>
    </xdr:to>
    <xdr:cxnSp macro="">
      <xdr:nvCxnSpPr>
        <xdr:cNvPr id="310" name="直線コネクタ 309"/>
        <xdr:cNvCxnSpPr/>
      </xdr:nvCxnSpPr>
      <xdr:spPr>
        <a:xfrm>
          <a:off x="13004800" y="68981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1" name="フローチャート : 判断 310"/>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89679</xdr:rowOff>
    </xdr:from>
    <xdr:ext cx="762000" cy="259045"/>
    <xdr:sp macro="" textlink="">
      <xdr:nvSpPr>
        <xdr:cNvPr id="312" name="テキスト ボックス 311"/>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13" name="フローチャート : 判断 312"/>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89679</xdr:rowOff>
    </xdr:from>
    <xdr:ext cx="762000" cy="259045"/>
    <xdr:sp macro="" textlink="">
      <xdr:nvSpPr>
        <xdr:cNvPr id="314" name="テキスト ボックス 313"/>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67056</xdr:rowOff>
    </xdr:from>
    <xdr:to>
      <xdr:col>24</xdr:col>
      <xdr:colOff>82550</xdr:colOff>
      <xdr:row>38</xdr:row>
      <xdr:rowOff>168656</xdr:rowOff>
    </xdr:to>
    <xdr:sp macro="" textlink="">
      <xdr:nvSpPr>
        <xdr:cNvPr id="320" name="円/楕円 319"/>
        <xdr:cNvSpPr/>
      </xdr:nvSpPr>
      <xdr:spPr>
        <a:xfrm>
          <a:off x="164592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39133</xdr:rowOff>
    </xdr:from>
    <xdr:ext cx="762000" cy="259045"/>
    <xdr:sp macro="" textlink="">
      <xdr:nvSpPr>
        <xdr:cNvPr id="321" name="補助費等該当値テキスト"/>
        <xdr:cNvSpPr txBox="1"/>
      </xdr:nvSpPr>
      <xdr:spPr>
        <a:xfrm>
          <a:off x="165989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32766</xdr:rowOff>
    </xdr:from>
    <xdr:to>
      <xdr:col>22</xdr:col>
      <xdr:colOff>615950</xdr:colOff>
      <xdr:row>39</xdr:row>
      <xdr:rowOff>134366</xdr:rowOff>
    </xdr:to>
    <xdr:sp macro="" textlink="">
      <xdr:nvSpPr>
        <xdr:cNvPr id="322" name="円/楕円 321"/>
        <xdr:cNvSpPr/>
      </xdr:nvSpPr>
      <xdr:spPr>
        <a:xfrm>
          <a:off x="156210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119143</xdr:rowOff>
    </xdr:from>
    <xdr:ext cx="736600" cy="259045"/>
    <xdr:sp macro="" textlink="">
      <xdr:nvSpPr>
        <xdr:cNvPr id="323" name="テキスト ボックス 322"/>
        <xdr:cNvSpPr txBox="1"/>
      </xdr:nvSpPr>
      <xdr:spPr>
        <a:xfrm>
          <a:off x="15290800" y="6805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21</xdr:col>
      <xdr:colOff>311150</xdr:colOff>
      <xdr:row>40</xdr:row>
      <xdr:rowOff>21336</xdr:rowOff>
    </xdr:from>
    <xdr:to>
      <xdr:col>21</xdr:col>
      <xdr:colOff>412750</xdr:colOff>
      <xdr:row>40</xdr:row>
      <xdr:rowOff>122936</xdr:rowOff>
    </xdr:to>
    <xdr:sp macro="" textlink="">
      <xdr:nvSpPr>
        <xdr:cNvPr id="324" name="円/楕円 323"/>
        <xdr:cNvSpPr/>
      </xdr:nvSpPr>
      <xdr:spPr>
        <a:xfrm>
          <a:off x="14732000" y="687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107713</xdr:rowOff>
    </xdr:from>
    <xdr:ext cx="762000" cy="259045"/>
    <xdr:sp macro="" textlink="">
      <xdr:nvSpPr>
        <xdr:cNvPr id="325" name="テキスト ボックス 324"/>
        <xdr:cNvSpPr txBox="1"/>
      </xdr:nvSpPr>
      <xdr:spPr>
        <a:xfrm>
          <a:off x="14401800" y="696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165354</xdr:rowOff>
    </xdr:from>
    <xdr:to>
      <xdr:col>20</xdr:col>
      <xdr:colOff>209550</xdr:colOff>
      <xdr:row>40</xdr:row>
      <xdr:rowOff>95504</xdr:rowOff>
    </xdr:to>
    <xdr:sp macro="" textlink="">
      <xdr:nvSpPr>
        <xdr:cNvPr id="326" name="円/楕円 325"/>
        <xdr:cNvSpPr/>
      </xdr:nvSpPr>
      <xdr:spPr>
        <a:xfrm>
          <a:off x="13843000" y="685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80281</xdr:rowOff>
    </xdr:from>
    <xdr:ext cx="762000" cy="259045"/>
    <xdr:sp macro="" textlink="">
      <xdr:nvSpPr>
        <xdr:cNvPr id="327" name="テキスト ボックス 326"/>
        <xdr:cNvSpPr txBox="1"/>
      </xdr:nvSpPr>
      <xdr:spPr>
        <a:xfrm>
          <a:off x="13512800" y="693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160782</xdr:rowOff>
    </xdr:from>
    <xdr:to>
      <xdr:col>19</xdr:col>
      <xdr:colOff>6350</xdr:colOff>
      <xdr:row>40</xdr:row>
      <xdr:rowOff>90932</xdr:rowOff>
    </xdr:to>
    <xdr:sp macro="" textlink="">
      <xdr:nvSpPr>
        <xdr:cNvPr id="328" name="円/楕円 327"/>
        <xdr:cNvSpPr/>
      </xdr:nvSpPr>
      <xdr:spPr>
        <a:xfrm>
          <a:off x="12954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75709</xdr:rowOff>
    </xdr:from>
    <xdr:ext cx="762000" cy="259045"/>
    <xdr:sp macro="" textlink="">
      <xdr:nvSpPr>
        <xdr:cNvPr id="329" name="テキスト ボックス 328"/>
        <xdr:cNvSpPr txBox="1"/>
      </xdr:nvSpPr>
      <xdr:spPr>
        <a:xfrm>
          <a:off x="12623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％減少し</a:t>
          </a:r>
          <a:r>
            <a:rPr kumimoji="1" lang="en-US" altLang="ja-JP" sz="1100">
              <a:solidFill>
                <a:schemeClr val="dk1"/>
              </a:solidFill>
              <a:effectLst/>
              <a:latin typeface="+mn-lt"/>
              <a:ea typeface="+mn-ea"/>
              <a:cs typeface="+mn-cs"/>
            </a:rPr>
            <a:t>15.9</a:t>
          </a:r>
          <a:r>
            <a:rPr kumimoji="1" lang="ja-JP" altLang="en-US" sz="1100">
              <a:solidFill>
                <a:schemeClr val="dk1"/>
              </a:solidFill>
              <a:effectLst/>
              <a:latin typeface="+mn-lt"/>
              <a:ea typeface="+mn-ea"/>
              <a:cs typeface="+mn-cs"/>
            </a:rPr>
            <a:t>％となった。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公債費は</a:t>
          </a:r>
          <a:r>
            <a:rPr kumimoji="1" lang="ja-JP" altLang="en-US" sz="1100">
              <a:solidFill>
                <a:schemeClr val="dk1"/>
              </a:solidFill>
              <a:effectLst/>
              <a:latin typeface="+mn-lt"/>
              <a:ea typeface="+mn-ea"/>
              <a:cs typeface="+mn-cs"/>
            </a:rPr>
            <a:t>これまで地方債の発行を抑制してきたこともあり</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年度までは年々減少</a:t>
          </a:r>
          <a:r>
            <a:rPr kumimoji="1" lang="ja-JP" altLang="en-US" sz="1100">
              <a:solidFill>
                <a:schemeClr val="dk1"/>
              </a:solidFill>
              <a:effectLst/>
              <a:latin typeface="+mn-lt"/>
              <a:ea typeface="+mn-ea"/>
              <a:cs typeface="+mn-cs"/>
            </a:rPr>
            <a:t>してきた。しかし</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年度以降南和広域医療</a:t>
          </a:r>
          <a:r>
            <a:rPr kumimoji="1" lang="ja-JP" altLang="en-US" sz="1100">
              <a:solidFill>
                <a:schemeClr val="dk1"/>
              </a:solidFill>
              <a:effectLst/>
              <a:latin typeface="+mn-lt"/>
              <a:ea typeface="+mn-ea"/>
              <a:cs typeface="+mn-cs"/>
            </a:rPr>
            <a:t>企業団</a:t>
          </a:r>
          <a:r>
            <a:rPr kumimoji="1" lang="ja-JP" altLang="ja-JP" sz="1100">
              <a:solidFill>
                <a:schemeClr val="dk1"/>
              </a:solidFill>
              <a:effectLst/>
              <a:latin typeface="+mn-lt"/>
              <a:ea typeface="+mn-ea"/>
              <a:cs typeface="+mn-cs"/>
            </a:rPr>
            <a:t>への</a:t>
          </a:r>
          <a:r>
            <a:rPr kumimoji="1" lang="ja-JP" altLang="en-US" sz="1100">
              <a:solidFill>
                <a:schemeClr val="dk1"/>
              </a:solidFill>
              <a:effectLst/>
              <a:latin typeface="+mn-lt"/>
              <a:ea typeface="+mn-ea"/>
              <a:cs typeface="+mn-cs"/>
            </a:rPr>
            <a:t>建設</a:t>
          </a:r>
          <a:r>
            <a:rPr kumimoji="1" lang="ja-JP" altLang="ja-JP" sz="1100">
              <a:solidFill>
                <a:schemeClr val="dk1"/>
              </a:solidFill>
              <a:effectLst/>
              <a:latin typeface="+mn-lt"/>
              <a:ea typeface="+mn-ea"/>
              <a:cs typeface="+mn-cs"/>
            </a:rPr>
            <a:t>負担金</a:t>
          </a:r>
          <a:r>
            <a:rPr kumimoji="1" lang="ja-JP" altLang="en-US" sz="1100">
              <a:solidFill>
                <a:schemeClr val="dk1"/>
              </a:solidFill>
              <a:effectLst/>
              <a:latin typeface="+mn-lt"/>
              <a:ea typeface="+mn-ea"/>
              <a:cs typeface="+mn-cs"/>
            </a:rPr>
            <a:t>や五條市とのし尿処理施設整備負担金などの</a:t>
          </a:r>
          <a:r>
            <a:rPr kumimoji="1" lang="ja-JP" altLang="ja-JP" sz="1100">
              <a:solidFill>
                <a:schemeClr val="dk1"/>
              </a:solidFill>
              <a:effectLst/>
              <a:latin typeface="+mn-lt"/>
              <a:ea typeface="+mn-ea"/>
              <a:cs typeface="+mn-cs"/>
            </a:rPr>
            <a:t>財源となる</a:t>
          </a:r>
          <a:r>
            <a:rPr kumimoji="1" lang="ja-JP" altLang="en-US" sz="1100">
              <a:solidFill>
                <a:schemeClr val="dk1"/>
              </a:solidFill>
              <a:effectLst/>
              <a:latin typeface="+mn-lt"/>
              <a:ea typeface="+mn-ea"/>
              <a:cs typeface="+mn-cs"/>
            </a:rPr>
            <a:t>多額の地方債を発行したため、その償還が始まる平成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年度以降の公債費は</a:t>
          </a:r>
          <a:r>
            <a:rPr kumimoji="1" lang="ja-JP" altLang="ja-JP" sz="1100">
              <a:solidFill>
                <a:schemeClr val="dk1"/>
              </a:solidFill>
              <a:effectLst/>
              <a:latin typeface="+mn-lt"/>
              <a:ea typeface="+mn-ea"/>
              <a:cs typeface="+mn-cs"/>
            </a:rPr>
            <a:t>増加することが見込まれている。</a:t>
          </a:r>
          <a:endParaRPr lang="ja-JP" altLang="ja-JP" sz="1400">
            <a:effectLst/>
          </a:endParaRPr>
        </a:p>
        <a:p>
          <a:r>
            <a:rPr kumimoji="1" lang="ja-JP" altLang="ja-JP" sz="1100">
              <a:solidFill>
                <a:schemeClr val="dk1"/>
              </a:solidFill>
              <a:effectLst/>
              <a:latin typeface="+mn-lt"/>
              <a:ea typeface="+mn-ea"/>
              <a:cs typeface="+mn-cs"/>
            </a:rPr>
            <a:t>過度</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地方債発行により過重な負担をもたらすことのないよう各事業について総点検を行い、比率上昇を抑制していく。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138430</xdr:rowOff>
    </xdr:from>
    <xdr:to>
      <xdr:col>7</xdr:col>
      <xdr:colOff>15875</xdr:colOff>
      <xdr:row>82</xdr:row>
      <xdr:rowOff>62230</xdr:rowOff>
    </xdr:to>
    <xdr:cxnSp macro="">
      <xdr:nvCxnSpPr>
        <xdr:cNvPr id="356" name="直線コネクタ 355"/>
        <xdr:cNvCxnSpPr/>
      </xdr:nvCxnSpPr>
      <xdr:spPr>
        <a:xfrm flipV="1">
          <a:off x="4826000" y="1265428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34307</xdr:rowOff>
    </xdr:from>
    <xdr:ext cx="762000" cy="259045"/>
    <xdr:sp macro="" textlink="">
      <xdr:nvSpPr>
        <xdr:cNvPr id="357" name="公債費最小値テキスト"/>
        <xdr:cNvSpPr txBox="1"/>
      </xdr:nvSpPr>
      <xdr:spPr>
        <a:xfrm>
          <a:off x="4914900" y="1409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6</xdr:col>
      <xdr:colOff>612775</xdr:colOff>
      <xdr:row>82</xdr:row>
      <xdr:rowOff>62230</xdr:rowOff>
    </xdr:from>
    <xdr:to>
      <xdr:col>7</xdr:col>
      <xdr:colOff>104775</xdr:colOff>
      <xdr:row>82</xdr:row>
      <xdr:rowOff>62230</xdr:rowOff>
    </xdr:to>
    <xdr:cxnSp macro="">
      <xdr:nvCxnSpPr>
        <xdr:cNvPr id="358" name="直線コネクタ 357"/>
        <xdr:cNvCxnSpPr/>
      </xdr:nvCxnSpPr>
      <xdr:spPr>
        <a:xfrm>
          <a:off x="4737100" y="14121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53357</xdr:rowOff>
    </xdr:from>
    <xdr:ext cx="762000" cy="259045"/>
    <xdr:sp macro="" textlink="">
      <xdr:nvSpPr>
        <xdr:cNvPr id="359" name="公債費最大値テキスト"/>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73</xdr:row>
      <xdr:rowOff>138430</xdr:rowOff>
    </xdr:from>
    <xdr:to>
      <xdr:col>7</xdr:col>
      <xdr:colOff>104775</xdr:colOff>
      <xdr:row>73</xdr:row>
      <xdr:rowOff>138430</xdr:rowOff>
    </xdr:to>
    <xdr:cxnSp macro="">
      <xdr:nvCxnSpPr>
        <xdr:cNvPr id="360" name="直線コネクタ 359"/>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85089</xdr:rowOff>
    </xdr:from>
    <xdr:to>
      <xdr:col>7</xdr:col>
      <xdr:colOff>15875</xdr:colOff>
      <xdr:row>76</xdr:row>
      <xdr:rowOff>96520</xdr:rowOff>
    </xdr:to>
    <xdr:cxnSp macro="">
      <xdr:nvCxnSpPr>
        <xdr:cNvPr id="361" name="直線コネクタ 360"/>
        <xdr:cNvCxnSpPr/>
      </xdr:nvCxnSpPr>
      <xdr:spPr>
        <a:xfrm flipV="1">
          <a:off x="3987800" y="1311528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21607</xdr:rowOff>
    </xdr:from>
    <xdr:ext cx="762000" cy="259045"/>
    <xdr:sp macro="" textlink="">
      <xdr:nvSpPr>
        <xdr:cNvPr id="362" name="公債費平均値テキスト"/>
        <xdr:cNvSpPr txBox="1"/>
      </xdr:nvSpPr>
      <xdr:spPr>
        <a:xfrm>
          <a:off x="4914900" y="130518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49530</xdr:rowOff>
    </xdr:from>
    <xdr:to>
      <xdr:col>7</xdr:col>
      <xdr:colOff>66675</xdr:colOff>
      <xdr:row>76</xdr:row>
      <xdr:rowOff>151130</xdr:rowOff>
    </xdr:to>
    <xdr:sp macro="" textlink="">
      <xdr:nvSpPr>
        <xdr:cNvPr id="363" name="フローチャート : 判断 362"/>
        <xdr:cNvSpPr/>
      </xdr:nvSpPr>
      <xdr:spPr>
        <a:xfrm>
          <a:off x="47752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96520</xdr:rowOff>
    </xdr:from>
    <xdr:to>
      <xdr:col>5</xdr:col>
      <xdr:colOff>549275</xdr:colOff>
      <xdr:row>76</xdr:row>
      <xdr:rowOff>157480</xdr:rowOff>
    </xdr:to>
    <xdr:cxnSp macro="">
      <xdr:nvCxnSpPr>
        <xdr:cNvPr id="364" name="直線コネクタ 363"/>
        <xdr:cNvCxnSpPr/>
      </xdr:nvCxnSpPr>
      <xdr:spPr>
        <a:xfrm flipV="1">
          <a:off x="3098800" y="131267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11430</xdr:rowOff>
    </xdr:from>
    <xdr:to>
      <xdr:col>5</xdr:col>
      <xdr:colOff>600075</xdr:colOff>
      <xdr:row>76</xdr:row>
      <xdr:rowOff>113030</xdr:rowOff>
    </xdr:to>
    <xdr:sp macro="" textlink="">
      <xdr:nvSpPr>
        <xdr:cNvPr id="365" name="フローチャート : 判断 364"/>
        <xdr:cNvSpPr/>
      </xdr:nvSpPr>
      <xdr:spPr>
        <a:xfrm>
          <a:off x="3937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123207</xdr:rowOff>
    </xdr:from>
    <xdr:ext cx="736600" cy="259045"/>
    <xdr:sp macro="" textlink="">
      <xdr:nvSpPr>
        <xdr:cNvPr id="366" name="テキスト ボックス 365"/>
        <xdr:cNvSpPr txBox="1"/>
      </xdr:nvSpPr>
      <xdr:spPr>
        <a:xfrm>
          <a:off x="3606800" y="12810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157480</xdr:rowOff>
    </xdr:from>
    <xdr:to>
      <xdr:col>4</xdr:col>
      <xdr:colOff>346075</xdr:colOff>
      <xdr:row>77</xdr:row>
      <xdr:rowOff>16511</xdr:rowOff>
    </xdr:to>
    <xdr:cxnSp macro="">
      <xdr:nvCxnSpPr>
        <xdr:cNvPr id="367" name="直線コネクタ 366"/>
        <xdr:cNvCxnSpPr/>
      </xdr:nvCxnSpPr>
      <xdr:spPr>
        <a:xfrm flipV="1">
          <a:off x="2209800" y="131876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72389</xdr:rowOff>
    </xdr:from>
    <xdr:to>
      <xdr:col>4</xdr:col>
      <xdr:colOff>396875</xdr:colOff>
      <xdr:row>77</xdr:row>
      <xdr:rowOff>2539</xdr:rowOff>
    </xdr:to>
    <xdr:sp macro="" textlink="">
      <xdr:nvSpPr>
        <xdr:cNvPr id="368" name="フローチャート : 判断 367"/>
        <xdr:cNvSpPr/>
      </xdr:nvSpPr>
      <xdr:spPr>
        <a:xfrm>
          <a:off x="3048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12717</xdr:rowOff>
    </xdr:from>
    <xdr:ext cx="762000" cy="259045"/>
    <xdr:sp macro="" textlink="">
      <xdr:nvSpPr>
        <xdr:cNvPr id="369" name="テキスト ボックス 368"/>
        <xdr:cNvSpPr txBox="1"/>
      </xdr:nvSpPr>
      <xdr:spPr>
        <a:xfrm>
          <a:off x="27178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165100</xdr:rowOff>
    </xdr:from>
    <xdr:to>
      <xdr:col>3</xdr:col>
      <xdr:colOff>142875</xdr:colOff>
      <xdr:row>77</xdr:row>
      <xdr:rowOff>16511</xdr:rowOff>
    </xdr:to>
    <xdr:cxnSp macro="">
      <xdr:nvCxnSpPr>
        <xdr:cNvPr id="370" name="直線コネクタ 369"/>
        <xdr:cNvCxnSpPr/>
      </xdr:nvCxnSpPr>
      <xdr:spPr>
        <a:xfrm>
          <a:off x="1320800" y="131953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87630</xdr:rowOff>
    </xdr:from>
    <xdr:to>
      <xdr:col>3</xdr:col>
      <xdr:colOff>193675</xdr:colOff>
      <xdr:row>77</xdr:row>
      <xdr:rowOff>17780</xdr:rowOff>
    </xdr:to>
    <xdr:sp macro="" textlink="">
      <xdr:nvSpPr>
        <xdr:cNvPr id="371" name="フローチャート : 判断 370"/>
        <xdr:cNvSpPr/>
      </xdr:nvSpPr>
      <xdr:spPr>
        <a:xfrm>
          <a:off x="2159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27957</xdr:rowOff>
    </xdr:from>
    <xdr:ext cx="762000" cy="259045"/>
    <xdr:sp macro="" textlink="">
      <xdr:nvSpPr>
        <xdr:cNvPr id="372" name="テキスト ボックス 371"/>
        <xdr:cNvSpPr txBox="1"/>
      </xdr:nvSpPr>
      <xdr:spPr>
        <a:xfrm>
          <a:off x="1828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73" name="フローチャート : 判断 372"/>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39387</xdr:rowOff>
    </xdr:from>
    <xdr:ext cx="762000" cy="259045"/>
    <xdr:sp macro="" textlink="">
      <xdr:nvSpPr>
        <xdr:cNvPr id="374" name="テキスト ボックス 373"/>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34289</xdr:rowOff>
    </xdr:from>
    <xdr:to>
      <xdr:col>7</xdr:col>
      <xdr:colOff>66675</xdr:colOff>
      <xdr:row>76</xdr:row>
      <xdr:rowOff>135889</xdr:rowOff>
    </xdr:to>
    <xdr:sp macro="" textlink="">
      <xdr:nvSpPr>
        <xdr:cNvPr id="380" name="円/楕円 379"/>
        <xdr:cNvSpPr/>
      </xdr:nvSpPr>
      <xdr:spPr>
        <a:xfrm>
          <a:off x="47752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50817</xdr:rowOff>
    </xdr:from>
    <xdr:ext cx="762000" cy="259045"/>
    <xdr:sp macro="" textlink="">
      <xdr:nvSpPr>
        <xdr:cNvPr id="381" name="公債費該当値テキスト"/>
        <xdr:cNvSpPr txBox="1"/>
      </xdr:nvSpPr>
      <xdr:spPr>
        <a:xfrm>
          <a:off x="49149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45720</xdr:rowOff>
    </xdr:from>
    <xdr:to>
      <xdr:col>5</xdr:col>
      <xdr:colOff>600075</xdr:colOff>
      <xdr:row>76</xdr:row>
      <xdr:rowOff>147320</xdr:rowOff>
    </xdr:to>
    <xdr:sp macro="" textlink="">
      <xdr:nvSpPr>
        <xdr:cNvPr id="382" name="円/楕円 381"/>
        <xdr:cNvSpPr/>
      </xdr:nvSpPr>
      <xdr:spPr>
        <a:xfrm>
          <a:off x="3937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132097</xdr:rowOff>
    </xdr:from>
    <xdr:ext cx="736600" cy="259045"/>
    <xdr:sp macro="" textlink="">
      <xdr:nvSpPr>
        <xdr:cNvPr id="383" name="テキスト ボックス 382"/>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106680</xdr:rowOff>
    </xdr:from>
    <xdr:to>
      <xdr:col>4</xdr:col>
      <xdr:colOff>396875</xdr:colOff>
      <xdr:row>77</xdr:row>
      <xdr:rowOff>36830</xdr:rowOff>
    </xdr:to>
    <xdr:sp macro="" textlink="">
      <xdr:nvSpPr>
        <xdr:cNvPr id="384" name="円/楕円 383"/>
        <xdr:cNvSpPr/>
      </xdr:nvSpPr>
      <xdr:spPr>
        <a:xfrm>
          <a:off x="3048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21607</xdr:rowOff>
    </xdr:from>
    <xdr:ext cx="762000" cy="259045"/>
    <xdr:sp macro="" textlink="">
      <xdr:nvSpPr>
        <xdr:cNvPr id="385" name="テキスト ボックス 384"/>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137161</xdr:rowOff>
    </xdr:from>
    <xdr:to>
      <xdr:col>3</xdr:col>
      <xdr:colOff>193675</xdr:colOff>
      <xdr:row>77</xdr:row>
      <xdr:rowOff>67311</xdr:rowOff>
    </xdr:to>
    <xdr:sp macro="" textlink="">
      <xdr:nvSpPr>
        <xdr:cNvPr id="386" name="円/楕円 385"/>
        <xdr:cNvSpPr/>
      </xdr:nvSpPr>
      <xdr:spPr>
        <a:xfrm>
          <a:off x="2159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52088</xdr:rowOff>
    </xdr:from>
    <xdr:ext cx="762000" cy="259045"/>
    <xdr:sp macro="" textlink="">
      <xdr:nvSpPr>
        <xdr:cNvPr id="387" name="テキスト ボックス 386"/>
        <xdr:cNvSpPr txBox="1"/>
      </xdr:nvSpPr>
      <xdr:spPr>
        <a:xfrm>
          <a:off x="1828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114300</xdr:rowOff>
    </xdr:from>
    <xdr:to>
      <xdr:col>1</xdr:col>
      <xdr:colOff>676275</xdr:colOff>
      <xdr:row>77</xdr:row>
      <xdr:rowOff>44450</xdr:rowOff>
    </xdr:to>
    <xdr:sp macro="" textlink="">
      <xdr:nvSpPr>
        <xdr:cNvPr id="388" name="円/楕円 387"/>
        <xdr:cNvSpPr/>
      </xdr:nvSpPr>
      <xdr:spPr>
        <a:xfrm>
          <a:off x="1270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29227</xdr:rowOff>
    </xdr:from>
    <xdr:ext cx="762000" cy="259045"/>
    <xdr:sp macro="" textlink="">
      <xdr:nvSpPr>
        <xdr:cNvPr id="389" name="テキスト ボックス 388"/>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公債費以外の経費（人件費、物件費、扶助費、補助費等、繰出金）については、各個別分析のとおりである。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130810</xdr:rowOff>
    </xdr:from>
    <xdr:to>
      <xdr:col>24</xdr:col>
      <xdr:colOff>31750</xdr:colOff>
      <xdr:row>80</xdr:row>
      <xdr:rowOff>39370</xdr:rowOff>
    </xdr:to>
    <xdr:cxnSp macro="">
      <xdr:nvCxnSpPr>
        <xdr:cNvPr id="417" name="直線コネクタ 416"/>
        <xdr:cNvCxnSpPr/>
      </xdr:nvCxnSpPr>
      <xdr:spPr>
        <a:xfrm flipV="1">
          <a:off x="16510000" y="1264666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11447</xdr:rowOff>
    </xdr:from>
    <xdr:ext cx="762000" cy="259045"/>
    <xdr:sp macro="" textlink="">
      <xdr:nvSpPr>
        <xdr:cNvPr id="418" name="公債費以外最小値テキスト"/>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23</xdr:col>
      <xdr:colOff>628650</xdr:colOff>
      <xdr:row>80</xdr:row>
      <xdr:rowOff>39370</xdr:rowOff>
    </xdr:from>
    <xdr:to>
      <xdr:col>24</xdr:col>
      <xdr:colOff>120650</xdr:colOff>
      <xdr:row>80</xdr:row>
      <xdr:rowOff>39370</xdr:rowOff>
    </xdr:to>
    <xdr:cxnSp macro="">
      <xdr:nvCxnSpPr>
        <xdr:cNvPr id="419" name="直線コネクタ 418"/>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20"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21" name="直線コネクタ 420"/>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157480</xdr:rowOff>
    </xdr:from>
    <xdr:to>
      <xdr:col>24</xdr:col>
      <xdr:colOff>31750</xdr:colOff>
      <xdr:row>79</xdr:row>
      <xdr:rowOff>54611</xdr:rowOff>
    </xdr:to>
    <xdr:cxnSp macro="">
      <xdr:nvCxnSpPr>
        <xdr:cNvPr id="422" name="直線コネクタ 421"/>
        <xdr:cNvCxnSpPr/>
      </xdr:nvCxnSpPr>
      <xdr:spPr>
        <a:xfrm>
          <a:off x="15671800" y="13530580"/>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115588</xdr:rowOff>
    </xdr:from>
    <xdr:ext cx="762000" cy="259045"/>
    <xdr:sp macro="" textlink="">
      <xdr:nvSpPr>
        <xdr:cNvPr id="423" name="公債費以外平均値テキスト"/>
        <xdr:cNvSpPr txBox="1"/>
      </xdr:nvSpPr>
      <xdr:spPr>
        <a:xfrm>
          <a:off x="16598900" y="13145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99061</xdr:rowOff>
    </xdr:from>
    <xdr:to>
      <xdr:col>24</xdr:col>
      <xdr:colOff>82550</xdr:colOff>
      <xdr:row>78</xdr:row>
      <xdr:rowOff>29211</xdr:rowOff>
    </xdr:to>
    <xdr:sp macro="" textlink="">
      <xdr:nvSpPr>
        <xdr:cNvPr id="424" name="フローチャート : 判断 423"/>
        <xdr:cNvSpPr/>
      </xdr:nvSpPr>
      <xdr:spPr>
        <a:xfrm>
          <a:off x="164592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157480</xdr:rowOff>
    </xdr:from>
    <xdr:to>
      <xdr:col>22</xdr:col>
      <xdr:colOff>565150</xdr:colOff>
      <xdr:row>79</xdr:row>
      <xdr:rowOff>123189</xdr:rowOff>
    </xdr:to>
    <xdr:cxnSp macro="">
      <xdr:nvCxnSpPr>
        <xdr:cNvPr id="425" name="直線コネクタ 424"/>
        <xdr:cNvCxnSpPr/>
      </xdr:nvCxnSpPr>
      <xdr:spPr>
        <a:xfrm flipV="1">
          <a:off x="14782800" y="1353058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68580</xdr:rowOff>
    </xdr:from>
    <xdr:to>
      <xdr:col>22</xdr:col>
      <xdr:colOff>615950</xdr:colOff>
      <xdr:row>77</xdr:row>
      <xdr:rowOff>170180</xdr:rowOff>
    </xdr:to>
    <xdr:sp macro="" textlink="">
      <xdr:nvSpPr>
        <xdr:cNvPr id="426" name="フローチャート : 判断 425"/>
        <xdr:cNvSpPr/>
      </xdr:nvSpPr>
      <xdr:spPr>
        <a:xfrm>
          <a:off x="15621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8907</xdr:rowOff>
    </xdr:from>
    <xdr:ext cx="736600" cy="259045"/>
    <xdr:sp macro="" textlink="">
      <xdr:nvSpPr>
        <xdr:cNvPr id="427" name="テキスト ボックス 426"/>
        <xdr:cNvSpPr txBox="1"/>
      </xdr:nvSpPr>
      <xdr:spPr>
        <a:xfrm>
          <a:off x="15290800" y="13039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46989</xdr:rowOff>
    </xdr:from>
    <xdr:to>
      <xdr:col>21</xdr:col>
      <xdr:colOff>361950</xdr:colOff>
      <xdr:row>79</xdr:row>
      <xdr:rowOff>123189</xdr:rowOff>
    </xdr:to>
    <xdr:cxnSp macro="">
      <xdr:nvCxnSpPr>
        <xdr:cNvPr id="428" name="直線コネクタ 427"/>
        <xdr:cNvCxnSpPr/>
      </xdr:nvCxnSpPr>
      <xdr:spPr>
        <a:xfrm>
          <a:off x="13893800" y="135915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45720</xdr:rowOff>
    </xdr:from>
    <xdr:to>
      <xdr:col>21</xdr:col>
      <xdr:colOff>412750</xdr:colOff>
      <xdr:row>77</xdr:row>
      <xdr:rowOff>147320</xdr:rowOff>
    </xdr:to>
    <xdr:sp macro="" textlink="">
      <xdr:nvSpPr>
        <xdr:cNvPr id="429" name="フローチャート : 判断 428"/>
        <xdr:cNvSpPr/>
      </xdr:nvSpPr>
      <xdr:spPr>
        <a:xfrm>
          <a:off x="14732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157497</xdr:rowOff>
    </xdr:from>
    <xdr:ext cx="762000" cy="259045"/>
    <xdr:sp macro="" textlink="">
      <xdr:nvSpPr>
        <xdr:cNvPr id="430" name="テキスト ボックス 429"/>
        <xdr:cNvSpPr txBox="1"/>
      </xdr:nvSpPr>
      <xdr:spPr>
        <a:xfrm>
          <a:off x="14401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12700</xdr:rowOff>
    </xdr:from>
    <xdr:to>
      <xdr:col>20</xdr:col>
      <xdr:colOff>158750</xdr:colOff>
      <xdr:row>79</xdr:row>
      <xdr:rowOff>46989</xdr:rowOff>
    </xdr:to>
    <xdr:cxnSp macro="">
      <xdr:nvCxnSpPr>
        <xdr:cNvPr id="431" name="直線コネクタ 430"/>
        <xdr:cNvCxnSpPr/>
      </xdr:nvCxnSpPr>
      <xdr:spPr>
        <a:xfrm>
          <a:off x="13004800" y="135572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121920</xdr:rowOff>
    </xdr:from>
    <xdr:to>
      <xdr:col>20</xdr:col>
      <xdr:colOff>209550</xdr:colOff>
      <xdr:row>77</xdr:row>
      <xdr:rowOff>52070</xdr:rowOff>
    </xdr:to>
    <xdr:sp macro="" textlink="">
      <xdr:nvSpPr>
        <xdr:cNvPr id="432" name="フローチャート : 判断 431"/>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62247</xdr:rowOff>
    </xdr:from>
    <xdr:ext cx="762000" cy="259045"/>
    <xdr:sp macro="" textlink="">
      <xdr:nvSpPr>
        <xdr:cNvPr id="433" name="テキスト ボックス 432"/>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110489</xdr:rowOff>
    </xdr:from>
    <xdr:to>
      <xdr:col>19</xdr:col>
      <xdr:colOff>6350</xdr:colOff>
      <xdr:row>77</xdr:row>
      <xdr:rowOff>40639</xdr:rowOff>
    </xdr:to>
    <xdr:sp macro="" textlink="">
      <xdr:nvSpPr>
        <xdr:cNvPr id="434" name="フローチャート : 判断 433"/>
        <xdr:cNvSpPr/>
      </xdr:nvSpPr>
      <xdr:spPr>
        <a:xfrm>
          <a:off x="12954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50817</xdr:rowOff>
    </xdr:from>
    <xdr:ext cx="762000" cy="259045"/>
    <xdr:sp macro="" textlink="">
      <xdr:nvSpPr>
        <xdr:cNvPr id="435" name="テキスト ボックス 434"/>
        <xdr:cNvSpPr txBox="1"/>
      </xdr:nvSpPr>
      <xdr:spPr>
        <a:xfrm>
          <a:off x="12623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3811</xdr:rowOff>
    </xdr:from>
    <xdr:to>
      <xdr:col>24</xdr:col>
      <xdr:colOff>82550</xdr:colOff>
      <xdr:row>79</xdr:row>
      <xdr:rowOff>105411</xdr:rowOff>
    </xdr:to>
    <xdr:sp macro="" textlink="">
      <xdr:nvSpPr>
        <xdr:cNvPr id="441" name="円/楕円 440"/>
        <xdr:cNvSpPr/>
      </xdr:nvSpPr>
      <xdr:spPr>
        <a:xfrm>
          <a:off x="164592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147338</xdr:rowOff>
    </xdr:from>
    <xdr:ext cx="762000" cy="259045"/>
    <xdr:sp macro="" textlink="">
      <xdr:nvSpPr>
        <xdr:cNvPr id="442" name="公債費以外該当値テキスト"/>
        <xdr:cNvSpPr txBox="1"/>
      </xdr:nvSpPr>
      <xdr:spPr>
        <a:xfrm>
          <a:off x="165989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106680</xdr:rowOff>
    </xdr:from>
    <xdr:to>
      <xdr:col>22</xdr:col>
      <xdr:colOff>615950</xdr:colOff>
      <xdr:row>79</xdr:row>
      <xdr:rowOff>36830</xdr:rowOff>
    </xdr:to>
    <xdr:sp macro="" textlink="">
      <xdr:nvSpPr>
        <xdr:cNvPr id="443" name="円/楕円 442"/>
        <xdr:cNvSpPr/>
      </xdr:nvSpPr>
      <xdr:spPr>
        <a:xfrm>
          <a:off x="15621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21607</xdr:rowOff>
    </xdr:from>
    <xdr:ext cx="736600" cy="259045"/>
    <xdr:sp macro="" textlink="">
      <xdr:nvSpPr>
        <xdr:cNvPr id="444" name="テキスト ボックス 443"/>
        <xdr:cNvSpPr txBox="1"/>
      </xdr:nvSpPr>
      <xdr:spPr>
        <a:xfrm>
          <a:off x="15290800" y="1356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72389</xdr:rowOff>
    </xdr:from>
    <xdr:to>
      <xdr:col>21</xdr:col>
      <xdr:colOff>412750</xdr:colOff>
      <xdr:row>80</xdr:row>
      <xdr:rowOff>2539</xdr:rowOff>
    </xdr:to>
    <xdr:sp macro="" textlink="">
      <xdr:nvSpPr>
        <xdr:cNvPr id="445" name="円/楕円 444"/>
        <xdr:cNvSpPr/>
      </xdr:nvSpPr>
      <xdr:spPr>
        <a:xfrm>
          <a:off x="14732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158766</xdr:rowOff>
    </xdr:from>
    <xdr:ext cx="762000" cy="259045"/>
    <xdr:sp macro="" textlink="">
      <xdr:nvSpPr>
        <xdr:cNvPr id="446" name="テキスト ボックス 445"/>
        <xdr:cNvSpPr txBox="1"/>
      </xdr:nvSpPr>
      <xdr:spPr>
        <a:xfrm>
          <a:off x="14401800" y="1370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167639</xdr:rowOff>
    </xdr:from>
    <xdr:to>
      <xdr:col>20</xdr:col>
      <xdr:colOff>209550</xdr:colOff>
      <xdr:row>79</xdr:row>
      <xdr:rowOff>97789</xdr:rowOff>
    </xdr:to>
    <xdr:sp macro="" textlink="">
      <xdr:nvSpPr>
        <xdr:cNvPr id="447" name="円/楕円 446"/>
        <xdr:cNvSpPr/>
      </xdr:nvSpPr>
      <xdr:spPr>
        <a:xfrm>
          <a:off x="13843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82566</xdr:rowOff>
    </xdr:from>
    <xdr:ext cx="762000" cy="259045"/>
    <xdr:sp macro="" textlink="">
      <xdr:nvSpPr>
        <xdr:cNvPr id="448" name="テキスト ボックス 447"/>
        <xdr:cNvSpPr txBox="1"/>
      </xdr:nvSpPr>
      <xdr:spPr>
        <a:xfrm>
          <a:off x="13512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133350</xdr:rowOff>
    </xdr:from>
    <xdr:to>
      <xdr:col>19</xdr:col>
      <xdr:colOff>6350</xdr:colOff>
      <xdr:row>79</xdr:row>
      <xdr:rowOff>63500</xdr:rowOff>
    </xdr:to>
    <xdr:sp macro="" textlink="">
      <xdr:nvSpPr>
        <xdr:cNvPr id="449" name="円/楕円 448"/>
        <xdr:cNvSpPr/>
      </xdr:nvSpPr>
      <xdr:spPr>
        <a:xfrm>
          <a:off x="12954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48277</xdr:rowOff>
    </xdr:from>
    <xdr:ext cx="762000" cy="259045"/>
    <xdr:sp macro="" textlink="">
      <xdr:nvSpPr>
        <xdr:cNvPr id="450" name="テキスト ボックス 449"/>
        <xdr:cNvSpPr txBox="1"/>
      </xdr:nvSpPr>
      <xdr:spPr>
        <a:xfrm>
          <a:off x="126238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奈良県吉野町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170990</xdr:rowOff>
    </xdr:from>
    <xdr:to>
      <xdr:col>4</xdr:col>
      <xdr:colOff>1117600</xdr:colOff>
      <xdr:row>18</xdr:row>
      <xdr:rowOff>163523</xdr:rowOff>
    </xdr:to>
    <xdr:cxnSp macro="">
      <xdr:nvCxnSpPr>
        <xdr:cNvPr id="45" name="直線コネクタ 44"/>
        <xdr:cNvCxnSpPr/>
      </xdr:nvCxnSpPr>
      <xdr:spPr bwMode="auto">
        <a:xfrm flipV="1">
          <a:off x="5651500" y="2104565"/>
          <a:ext cx="0" cy="11926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135600</xdr:rowOff>
    </xdr:from>
    <xdr:ext cx="762000" cy="259045"/>
    <xdr:sp macro="" textlink="">
      <xdr:nvSpPr>
        <xdr:cNvPr id="46" name="人口1人当たり決算額の推移最小値テキスト130"/>
        <xdr:cNvSpPr txBox="1"/>
      </xdr:nvSpPr>
      <xdr:spPr>
        <a:xfrm>
          <a:off x="5740400" y="326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83,957</a:t>
          </a:r>
          <a:endParaRPr kumimoji="1" lang="ja-JP" altLang="en-US" sz="1000" b="1">
            <a:latin typeface="ＭＳ Ｐゴシック"/>
          </a:endParaRPr>
        </a:p>
      </xdr:txBody>
    </xdr:sp>
    <xdr:clientData/>
  </xdr:oneCellAnchor>
  <xdr:twoCellAnchor>
    <xdr:from>
      <xdr:col>4</xdr:col>
      <xdr:colOff>1028700</xdr:colOff>
      <xdr:row>18</xdr:row>
      <xdr:rowOff>163523</xdr:rowOff>
    </xdr:from>
    <xdr:to>
      <xdr:col>5</xdr:col>
      <xdr:colOff>73025</xdr:colOff>
      <xdr:row>18</xdr:row>
      <xdr:rowOff>163523</xdr:rowOff>
    </xdr:to>
    <xdr:cxnSp macro="">
      <xdr:nvCxnSpPr>
        <xdr:cNvPr id="47" name="直線コネクタ 46"/>
        <xdr:cNvCxnSpPr/>
      </xdr:nvCxnSpPr>
      <xdr:spPr bwMode="auto">
        <a:xfrm>
          <a:off x="5562600" y="329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85917</xdr:rowOff>
    </xdr:from>
    <xdr:ext cx="762000" cy="259045"/>
    <xdr:sp macro="" textlink="">
      <xdr:nvSpPr>
        <xdr:cNvPr id="48" name="人口1人当たり決算額の推移最大値テキスト130"/>
        <xdr:cNvSpPr txBox="1"/>
      </xdr:nvSpPr>
      <xdr:spPr>
        <a:xfrm>
          <a:off x="5740400" y="1848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240,477</a:t>
          </a:r>
          <a:endParaRPr kumimoji="1" lang="ja-JP" altLang="en-US" sz="1000" b="1">
            <a:latin typeface="ＭＳ Ｐゴシック"/>
          </a:endParaRPr>
        </a:p>
      </xdr:txBody>
    </xdr:sp>
    <xdr:clientData/>
  </xdr:oneCellAnchor>
  <xdr:twoCellAnchor>
    <xdr:from>
      <xdr:col>4</xdr:col>
      <xdr:colOff>1028700</xdr:colOff>
      <xdr:row>11</xdr:row>
      <xdr:rowOff>170990</xdr:rowOff>
    </xdr:from>
    <xdr:to>
      <xdr:col>5</xdr:col>
      <xdr:colOff>73025</xdr:colOff>
      <xdr:row>11</xdr:row>
      <xdr:rowOff>170990</xdr:rowOff>
    </xdr:to>
    <xdr:cxnSp macro="">
      <xdr:nvCxnSpPr>
        <xdr:cNvPr id="49" name="直線コネクタ 48"/>
        <xdr:cNvCxnSpPr/>
      </xdr:nvCxnSpPr>
      <xdr:spPr bwMode="auto">
        <a:xfrm>
          <a:off x="5562600" y="2104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62199</xdr:rowOff>
    </xdr:from>
    <xdr:to>
      <xdr:col>4</xdr:col>
      <xdr:colOff>1117600</xdr:colOff>
      <xdr:row>14</xdr:row>
      <xdr:rowOff>67442</xdr:rowOff>
    </xdr:to>
    <xdr:cxnSp macro="">
      <xdr:nvCxnSpPr>
        <xdr:cNvPr id="50" name="直線コネクタ 49"/>
        <xdr:cNvCxnSpPr/>
      </xdr:nvCxnSpPr>
      <xdr:spPr bwMode="auto">
        <a:xfrm>
          <a:off x="5003800" y="2510124"/>
          <a:ext cx="647700" cy="5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160238</xdr:rowOff>
    </xdr:from>
    <xdr:ext cx="762000" cy="259045"/>
    <xdr:sp macro="" textlink="">
      <xdr:nvSpPr>
        <xdr:cNvPr id="51" name="人口1人当たり決算額の推移平均値テキスト130"/>
        <xdr:cNvSpPr txBox="1"/>
      </xdr:nvSpPr>
      <xdr:spPr>
        <a:xfrm>
          <a:off x="5740400" y="2779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141,557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16711</xdr:rowOff>
    </xdr:from>
    <xdr:to>
      <xdr:col>5</xdr:col>
      <xdr:colOff>34925</xdr:colOff>
      <xdr:row>16</xdr:row>
      <xdr:rowOff>118311</xdr:rowOff>
    </xdr:to>
    <xdr:sp macro="" textlink="">
      <xdr:nvSpPr>
        <xdr:cNvPr id="52" name="フローチャート : 判断 51"/>
        <xdr:cNvSpPr/>
      </xdr:nvSpPr>
      <xdr:spPr bwMode="auto">
        <a:xfrm>
          <a:off x="56007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62199</xdr:rowOff>
    </xdr:from>
    <xdr:to>
      <xdr:col>4</xdr:col>
      <xdr:colOff>469900</xdr:colOff>
      <xdr:row>14</xdr:row>
      <xdr:rowOff>104071</xdr:rowOff>
    </xdr:to>
    <xdr:cxnSp macro="">
      <xdr:nvCxnSpPr>
        <xdr:cNvPr id="53" name="直線コネクタ 52"/>
        <xdr:cNvCxnSpPr/>
      </xdr:nvCxnSpPr>
      <xdr:spPr bwMode="auto">
        <a:xfrm flipV="1">
          <a:off x="4305300" y="2510124"/>
          <a:ext cx="698500" cy="41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31509</xdr:rowOff>
    </xdr:from>
    <xdr:to>
      <xdr:col>4</xdr:col>
      <xdr:colOff>520700</xdr:colOff>
      <xdr:row>16</xdr:row>
      <xdr:rowOff>133109</xdr:rowOff>
    </xdr:to>
    <xdr:sp macro="" textlink="">
      <xdr:nvSpPr>
        <xdr:cNvPr id="54" name="フローチャート : 判断 53"/>
        <xdr:cNvSpPr/>
      </xdr:nvSpPr>
      <xdr:spPr bwMode="auto">
        <a:xfrm>
          <a:off x="49530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117886</xdr:rowOff>
    </xdr:from>
    <xdr:ext cx="736600" cy="259045"/>
    <xdr:sp macro="" textlink="">
      <xdr:nvSpPr>
        <xdr:cNvPr id="55" name="テキスト ボックス 54"/>
        <xdr:cNvSpPr txBox="1"/>
      </xdr:nvSpPr>
      <xdr:spPr>
        <a:xfrm>
          <a:off x="4622800" y="2908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104071</xdr:rowOff>
    </xdr:from>
    <xdr:to>
      <xdr:col>3</xdr:col>
      <xdr:colOff>904875</xdr:colOff>
      <xdr:row>14</xdr:row>
      <xdr:rowOff>171417</xdr:rowOff>
    </xdr:to>
    <xdr:cxnSp macro="">
      <xdr:nvCxnSpPr>
        <xdr:cNvPr id="56" name="直線コネクタ 55"/>
        <xdr:cNvCxnSpPr/>
      </xdr:nvCxnSpPr>
      <xdr:spPr bwMode="auto">
        <a:xfrm flipV="1">
          <a:off x="3606800" y="2551996"/>
          <a:ext cx="698500" cy="67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72946</xdr:rowOff>
    </xdr:from>
    <xdr:to>
      <xdr:col>3</xdr:col>
      <xdr:colOff>955675</xdr:colOff>
      <xdr:row>17</xdr:row>
      <xdr:rowOff>3096</xdr:rowOff>
    </xdr:to>
    <xdr:sp macro="" textlink="">
      <xdr:nvSpPr>
        <xdr:cNvPr id="57" name="フローチャート : 判断 56"/>
        <xdr:cNvSpPr/>
      </xdr:nvSpPr>
      <xdr:spPr bwMode="auto">
        <a:xfrm>
          <a:off x="42545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159323</xdr:rowOff>
    </xdr:from>
    <xdr:ext cx="762000" cy="259045"/>
    <xdr:sp macro="" textlink="">
      <xdr:nvSpPr>
        <xdr:cNvPr id="58" name="テキスト ボックス 57"/>
        <xdr:cNvSpPr txBox="1"/>
      </xdr:nvSpPr>
      <xdr:spPr>
        <a:xfrm>
          <a:off x="3924300" y="295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171417</xdr:rowOff>
    </xdr:from>
    <xdr:to>
      <xdr:col>3</xdr:col>
      <xdr:colOff>206375</xdr:colOff>
      <xdr:row>15</xdr:row>
      <xdr:rowOff>3152</xdr:rowOff>
    </xdr:to>
    <xdr:cxnSp macro="">
      <xdr:nvCxnSpPr>
        <xdr:cNvPr id="59" name="直線コネクタ 58"/>
        <xdr:cNvCxnSpPr/>
      </xdr:nvCxnSpPr>
      <xdr:spPr bwMode="auto">
        <a:xfrm flipV="1">
          <a:off x="2908300" y="2619342"/>
          <a:ext cx="698500" cy="3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102794</xdr:rowOff>
    </xdr:from>
    <xdr:to>
      <xdr:col>3</xdr:col>
      <xdr:colOff>257175</xdr:colOff>
      <xdr:row>17</xdr:row>
      <xdr:rowOff>32944</xdr:rowOff>
    </xdr:to>
    <xdr:sp macro="" textlink="">
      <xdr:nvSpPr>
        <xdr:cNvPr id="60" name="フローチャート : 判断 59"/>
        <xdr:cNvSpPr/>
      </xdr:nvSpPr>
      <xdr:spPr bwMode="auto">
        <a:xfrm>
          <a:off x="35560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17721</xdr:rowOff>
    </xdr:from>
    <xdr:ext cx="762000" cy="259045"/>
    <xdr:sp macro="" textlink="">
      <xdr:nvSpPr>
        <xdr:cNvPr id="61" name="テキスト ボックス 60"/>
        <xdr:cNvSpPr txBox="1"/>
      </xdr:nvSpPr>
      <xdr:spPr>
        <a:xfrm>
          <a:off x="3225800" y="29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98176</xdr:rowOff>
    </xdr:from>
    <xdr:to>
      <xdr:col>2</xdr:col>
      <xdr:colOff>692150</xdr:colOff>
      <xdr:row>17</xdr:row>
      <xdr:rowOff>28326</xdr:rowOff>
    </xdr:to>
    <xdr:sp macro="" textlink="">
      <xdr:nvSpPr>
        <xdr:cNvPr id="62" name="フローチャート : 判断 61"/>
        <xdr:cNvSpPr/>
      </xdr:nvSpPr>
      <xdr:spPr bwMode="auto">
        <a:xfrm>
          <a:off x="28575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13103</xdr:rowOff>
    </xdr:from>
    <xdr:ext cx="762000" cy="259045"/>
    <xdr:sp macro="" textlink="">
      <xdr:nvSpPr>
        <xdr:cNvPr id="63" name="テキスト ボックス 62"/>
        <xdr:cNvSpPr txBox="1"/>
      </xdr:nvSpPr>
      <xdr:spPr>
        <a:xfrm>
          <a:off x="2527300" y="2975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16642</xdr:rowOff>
    </xdr:from>
    <xdr:to>
      <xdr:col>5</xdr:col>
      <xdr:colOff>34925</xdr:colOff>
      <xdr:row>14</xdr:row>
      <xdr:rowOff>118242</xdr:rowOff>
    </xdr:to>
    <xdr:sp macro="" textlink="">
      <xdr:nvSpPr>
        <xdr:cNvPr id="69" name="円/楕円 68"/>
        <xdr:cNvSpPr/>
      </xdr:nvSpPr>
      <xdr:spPr bwMode="auto">
        <a:xfrm>
          <a:off x="5600700" y="2464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33169</xdr:rowOff>
    </xdr:from>
    <xdr:ext cx="762000" cy="259045"/>
    <xdr:sp macro="" textlink="">
      <xdr:nvSpPr>
        <xdr:cNvPr id="70" name="人口1人当たり決算額の推移該当値テキスト130"/>
        <xdr:cNvSpPr txBox="1"/>
      </xdr:nvSpPr>
      <xdr:spPr>
        <a:xfrm>
          <a:off x="5740400" y="2309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186,566</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11399</xdr:rowOff>
    </xdr:from>
    <xdr:to>
      <xdr:col>4</xdr:col>
      <xdr:colOff>520700</xdr:colOff>
      <xdr:row>14</xdr:row>
      <xdr:rowOff>112999</xdr:rowOff>
    </xdr:to>
    <xdr:sp macro="" textlink="">
      <xdr:nvSpPr>
        <xdr:cNvPr id="71" name="円/楕円 70"/>
        <xdr:cNvSpPr/>
      </xdr:nvSpPr>
      <xdr:spPr bwMode="auto">
        <a:xfrm>
          <a:off x="4953000" y="2459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123176</xdr:rowOff>
    </xdr:from>
    <xdr:ext cx="736600" cy="259045"/>
    <xdr:sp macro="" textlink="">
      <xdr:nvSpPr>
        <xdr:cNvPr id="72" name="テキスト ボックス 71"/>
        <xdr:cNvSpPr txBox="1"/>
      </xdr:nvSpPr>
      <xdr:spPr>
        <a:xfrm>
          <a:off x="4622800" y="222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187,254</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53271</xdr:rowOff>
    </xdr:from>
    <xdr:to>
      <xdr:col>3</xdr:col>
      <xdr:colOff>955675</xdr:colOff>
      <xdr:row>14</xdr:row>
      <xdr:rowOff>154871</xdr:rowOff>
    </xdr:to>
    <xdr:sp macro="" textlink="">
      <xdr:nvSpPr>
        <xdr:cNvPr id="73" name="円/楕円 72"/>
        <xdr:cNvSpPr/>
      </xdr:nvSpPr>
      <xdr:spPr bwMode="auto">
        <a:xfrm>
          <a:off x="4254500" y="2501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165048</xdr:rowOff>
    </xdr:from>
    <xdr:ext cx="762000" cy="259045"/>
    <xdr:sp macro="" textlink="">
      <xdr:nvSpPr>
        <xdr:cNvPr id="74" name="テキスト ボックス 73"/>
        <xdr:cNvSpPr txBox="1"/>
      </xdr:nvSpPr>
      <xdr:spPr>
        <a:xfrm>
          <a:off x="3924300" y="227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181,759</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120617</xdr:rowOff>
    </xdr:from>
    <xdr:to>
      <xdr:col>3</xdr:col>
      <xdr:colOff>257175</xdr:colOff>
      <xdr:row>15</xdr:row>
      <xdr:rowOff>50767</xdr:rowOff>
    </xdr:to>
    <xdr:sp macro="" textlink="">
      <xdr:nvSpPr>
        <xdr:cNvPr id="75" name="円/楕円 74"/>
        <xdr:cNvSpPr/>
      </xdr:nvSpPr>
      <xdr:spPr bwMode="auto">
        <a:xfrm>
          <a:off x="3556000" y="2568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60944</xdr:rowOff>
    </xdr:from>
    <xdr:ext cx="762000" cy="259045"/>
    <xdr:sp macro="" textlink="">
      <xdr:nvSpPr>
        <xdr:cNvPr id="76" name="テキスト ボックス 75"/>
        <xdr:cNvSpPr txBox="1"/>
      </xdr:nvSpPr>
      <xdr:spPr>
        <a:xfrm>
          <a:off x="3225800" y="2337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172,921</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123802</xdr:rowOff>
    </xdr:from>
    <xdr:to>
      <xdr:col>2</xdr:col>
      <xdr:colOff>692150</xdr:colOff>
      <xdr:row>15</xdr:row>
      <xdr:rowOff>53952</xdr:rowOff>
    </xdr:to>
    <xdr:sp macro="" textlink="">
      <xdr:nvSpPr>
        <xdr:cNvPr id="77" name="円/楕円 76"/>
        <xdr:cNvSpPr/>
      </xdr:nvSpPr>
      <xdr:spPr bwMode="auto">
        <a:xfrm>
          <a:off x="2857500" y="2571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64129</xdr:rowOff>
    </xdr:from>
    <xdr:ext cx="762000" cy="259045"/>
    <xdr:sp macro="" textlink="">
      <xdr:nvSpPr>
        <xdr:cNvPr id="78" name="テキスト ボックス 77"/>
        <xdr:cNvSpPr txBox="1"/>
      </xdr:nvSpPr>
      <xdr:spPr>
        <a:xfrm>
          <a:off x="2527300" y="2340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172,503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324929</xdr:rowOff>
    </xdr:from>
    <xdr:to>
      <xdr:col>4</xdr:col>
      <xdr:colOff>1117600</xdr:colOff>
      <xdr:row>38</xdr:row>
      <xdr:rowOff>4261</xdr:rowOff>
    </xdr:to>
    <xdr:cxnSp macro="">
      <xdr:nvCxnSpPr>
        <xdr:cNvPr id="107" name="直線コネクタ 106"/>
        <xdr:cNvCxnSpPr/>
      </xdr:nvCxnSpPr>
      <xdr:spPr bwMode="auto">
        <a:xfrm flipV="1">
          <a:off x="5651500" y="6249479"/>
          <a:ext cx="0" cy="12223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319238</xdr:rowOff>
    </xdr:from>
    <xdr:ext cx="762000" cy="259045"/>
    <xdr:sp macro="" textlink="">
      <xdr:nvSpPr>
        <xdr:cNvPr id="108" name="人口1人当たり決算額の推移最小値テキスト445"/>
        <xdr:cNvSpPr txBox="1"/>
      </xdr:nvSpPr>
      <xdr:spPr>
        <a:xfrm>
          <a:off x="5740400" y="744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4,443</a:t>
          </a:r>
          <a:endParaRPr kumimoji="1" lang="ja-JP" altLang="en-US" sz="1000" b="1">
            <a:latin typeface="ＭＳ Ｐゴシック"/>
          </a:endParaRPr>
        </a:p>
      </xdr:txBody>
    </xdr:sp>
    <xdr:clientData/>
  </xdr:oneCellAnchor>
  <xdr:twoCellAnchor>
    <xdr:from>
      <xdr:col>4</xdr:col>
      <xdr:colOff>1028700</xdr:colOff>
      <xdr:row>38</xdr:row>
      <xdr:rowOff>4261</xdr:rowOff>
    </xdr:from>
    <xdr:to>
      <xdr:col>5</xdr:col>
      <xdr:colOff>73025</xdr:colOff>
      <xdr:row>38</xdr:row>
      <xdr:rowOff>4261</xdr:rowOff>
    </xdr:to>
    <xdr:cxnSp macro="">
      <xdr:nvCxnSpPr>
        <xdr:cNvPr id="109" name="直線コネクタ 108"/>
        <xdr:cNvCxnSpPr/>
      </xdr:nvCxnSpPr>
      <xdr:spPr bwMode="auto">
        <a:xfrm>
          <a:off x="5562600" y="74718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68406</xdr:rowOff>
    </xdr:from>
    <xdr:ext cx="762000" cy="259045"/>
    <xdr:sp macro="" textlink="">
      <xdr:nvSpPr>
        <xdr:cNvPr id="110" name="人口1人当たり決算額の推移最大値テキスト445"/>
        <xdr:cNvSpPr txBox="1"/>
      </xdr:nvSpPr>
      <xdr:spPr>
        <a:xfrm>
          <a:off x="5740400" y="599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68,610</a:t>
          </a:r>
          <a:endParaRPr kumimoji="1" lang="ja-JP" altLang="en-US" sz="1000" b="1">
            <a:latin typeface="ＭＳ Ｐゴシック"/>
          </a:endParaRPr>
        </a:p>
      </xdr:txBody>
    </xdr:sp>
    <xdr:clientData/>
  </xdr:oneCellAnchor>
  <xdr:twoCellAnchor>
    <xdr:from>
      <xdr:col>4</xdr:col>
      <xdr:colOff>1028700</xdr:colOff>
      <xdr:row>33</xdr:row>
      <xdr:rowOff>324929</xdr:rowOff>
    </xdr:from>
    <xdr:to>
      <xdr:col>5</xdr:col>
      <xdr:colOff>73025</xdr:colOff>
      <xdr:row>33</xdr:row>
      <xdr:rowOff>324929</xdr:rowOff>
    </xdr:to>
    <xdr:cxnSp macro="">
      <xdr:nvCxnSpPr>
        <xdr:cNvPr id="111" name="直線コネクタ 110"/>
        <xdr:cNvCxnSpPr/>
      </xdr:nvCxnSpPr>
      <xdr:spPr bwMode="auto">
        <a:xfrm>
          <a:off x="5562600" y="62494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139535</xdr:rowOff>
    </xdr:from>
    <xdr:to>
      <xdr:col>4</xdr:col>
      <xdr:colOff>1117600</xdr:colOff>
      <xdr:row>37</xdr:row>
      <xdr:rowOff>23425</xdr:rowOff>
    </xdr:to>
    <xdr:cxnSp macro="">
      <xdr:nvCxnSpPr>
        <xdr:cNvPr id="112" name="直線コネクタ 111"/>
        <xdr:cNvCxnSpPr/>
      </xdr:nvCxnSpPr>
      <xdr:spPr bwMode="auto">
        <a:xfrm>
          <a:off x="5003800" y="7092785"/>
          <a:ext cx="647700" cy="553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187444</xdr:rowOff>
    </xdr:from>
    <xdr:ext cx="762000" cy="259045"/>
    <xdr:sp macro="" textlink="">
      <xdr:nvSpPr>
        <xdr:cNvPr id="113" name="人口1人当たり決算額の推移平均値テキスト445"/>
        <xdr:cNvSpPr txBox="1"/>
      </xdr:nvSpPr>
      <xdr:spPr>
        <a:xfrm>
          <a:off x="5740400" y="679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29,028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342367</xdr:rowOff>
    </xdr:from>
    <xdr:to>
      <xdr:col>5</xdr:col>
      <xdr:colOff>34925</xdr:colOff>
      <xdr:row>36</xdr:row>
      <xdr:rowOff>101067</xdr:rowOff>
    </xdr:to>
    <xdr:sp macro="" textlink="">
      <xdr:nvSpPr>
        <xdr:cNvPr id="114" name="フローチャート : 判断 113"/>
        <xdr:cNvSpPr/>
      </xdr:nvSpPr>
      <xdr:spPr bwMode="auto">
        <a:xfrm>
          <a:off x="56007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139535</xdr:rowOff>
    </xdr:from>
    <xdr:to>
      <xdr:col>4</xdr:col>
      <xdr:colOff>469900</xdr:colOff>
      <xdr:row>36</xdr:row>
      <xdr:rowOff>140259</xdr:rowOff>
    </xdr:to>
    <xdr:cxnSp macro="">
      <xdr:nvCxnSpPr>
        <xdr:cNvPr id="115" name="直線コネクタ 114"/>
        <xdr:cNvCxnSpPr/>
      </xdr:nvCxnSpPr>
      <xdr:spPr bwMode="auto">
        <a:xfrm flipV="1">
          <a:off x="4305300" y="7092785"/>
          <a:ext cx="698500" cy="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42120</xdr:rowOff>
    </xdr:from>
    <xdr:to>
      <xdr:col>4</xdr:col>
      <xdr:colOff>520700</xdr:colOff>
      <xdr:row>36</xdr:row>
      <xdr:rowOff>143720</xdr:rowOff>
    </xdr:to>
    <xdr:sp macro="" textlink="">
      <xdr:nvSpPr>
        <xdr:cNvPr id="116" name="フローチャート : 判断 115"/>
        <xdr:cNvSpPr/>
      </xdr:nvSpPr>
      <xdr:spPr bwMode="auto">
        <a:xfrm>
          <a:off x="4953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153897</xdr:rowOff>
    </xdr:from>
    <xdr:ext cx="736600" cy="259045"/>
    <xdr:sp macro="" textlink="">
      <xdr:nvSpPr>
        <xdr:cNvPr id="117" name="テキスト ボックス 116"/>
        <xdr:cNvSpPr txBox="1"/>
      </xdr:nvSpPr>
      <xdr:spPr>
        <a:xfrm>
          <a:off x="4622800" y="6764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38208</xdr:rowOff>
    </xdr:from>
    <xdr:to>
      <xdr:col>3</xdr:col>
      <xdr:colOff>904875</xdr:colOff>
      <xdr:row>36</xdr:row>
      <xdr:rowOff>140259</xdr:rowOff>
    </xdr:to>
    <xdr:cxnSp macro="">
      <xdr:nvCxnSpPr>
        <xdr:cNvPr id="118" name="直線コネクタ 117"/>
        <xdr:cNvCxnSpPr/>
      </xdr:nvCxnSpPr>
      <xdr:spPr bwMode="auto">
        <a:xfrm>
          <a:off x="3606800" y="6991458"/>
          <a:ext cx="698500" cy="102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17812</xdr:rowOff>
    </xdr:from>
    <xdr:to>
      <xdr:col>3</xdr:col>
      <xdr:colOff>955675</xdr:colOff>
      <xdr:row>36</xdr:row>
      <xdr:rowOff>119412</xdr:rowOff>
    </xdr:to>
    <xdr:sp macro="" textlink="">
      <xdr:nvSpPr>
        <xdr:cNvPr id="119" name="フローチャート : 判断 118"/>
        <xdr:cNvSpPr/>
      </xdr:nvSpPr>
      <xdr:spPr bwMode="auto">
        <a:xfrm>
          <a:off x="42545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129589</xdr:rowOff>
    </xdr:from>
    <xdr:ext cx="762000" cy="259045"/>
    <xdr:sp macro="" textlink="">
      <xdr:nvSpPr>
        <xdr:cNvPr id="120" name="テキスト ボックス 119"/>
        <xdr:cNvSpPr txBox="1"/>
      </xdr:nvSpPr>
      <xdr:spPr>
        <a:xfrm>
          <a:off x="3924300" y="673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38208</xdr:rowOff>
    </xdr:from>
    <xdr:to>
      <xdr:col>3</xdr:col>
      <xdr:colOff>206375</xdr:colOff>
      <xdr:row>36</xdr:row>
      <xdr:rowOff>58210</xdr:rowOff>
    </xdr:to>
    <xdr:cxnSp macro="">
      <xdr:nvCxnSpPr>
        <xdr:cNvPr id="121" name="直線コネクタ 120"/>
        <xdr:cNvCxnSpPr/>
      </xdr:nvCxnSpPr>
      <xdr:spPr bwMode="auto">
        <a:xfrm flipV="1">
          <a:off x="2908300" y="6991458"/>
          <a:ext cx="698500" cy="20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298438</xdr:rowOff>
    </xdr:from>
    <xdr:to>
      <xdr:col>3</xdr:col>
      <xdr:colOff>257175</xdr:colOff>
      <xdr:row>36</xdr:row>
      <xdr:rowOff>57138</xdr:rowOff>
    </xdr:to>
    <xdr:sp macro="" textlink="">
      <xdr:nvSpPr>
        <xdr:cNvPr id="122" name="フローチャート : 判断 121"/>
        <xdr:cNvSpPr/>
      </xdr:nvSpPr>
      <xdr:spPr bwMode="auto">
        <a:xfrm>
          <a:off x="35560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67315</xdr:rowOff>
    </xdr:from>
    <xdr:ext cx="762000" cy="259045"/>
    <xdr:sp macro="" textlink="">
      <xdr:nvSpPr>
        <xdr:cNvPr id="123" name="テキスト ボックス 122"/>
        <xdr:cNvSpPr txBox="1"/>
      </xdr:nvSpPr>
      <xdr:spPr>
        <a:xfrm>
          <a:off x="3225800" y="667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250507</xdr:rowOff>
    </xdr:from>
    <xdr:to>
      <xdr:col>2</xdr:col>
      <xdr:colOff>692150</xdr:colOff>
      <xdr:row>36</xdr:row>
      <xdr:rowOff>9207</xdr:rowOff>
    </xdr:to>
    <xdr:sp macro="" textlink="">
      <xdr:nvSpPr>
        <xdr:cNvPr id="124" name="フローチャート : 判断 123"/>
        <xdr:cNvSpPr/>
      </xdr:nvSpPr>
      <xdr:spPr bwMode="auto">
        <a:xfrm>
          <a:off x="28575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19384</xdr:rowOff>
    </xdr:from>
    <xdr:ext cx="762000" cy="259045"/>
    <xdr:sp macro="" textlink="">
      <xdr:nvSpPr>
        <xdr:cNvPr id="125" name="テキスト ボックス 124"/>
        <xdr:cNvSpPr txBox="1"/>
      </xdr:nvSpPr>
      <xdr:spPr>
        <a:xfrm>
          <a:off x="2527300" y="66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144075</xdr:rowOff>
    </xdr:from>
    <xdr:to>
      <xdr:col>5</xdr:col>
      <xdr:colOff>34925</xdr:colOff>
      <xdr:row>37</xdr:row>
      <xdr:rowOff>74225</xdr:rowOff>
    </xdr:to>
    <xdr:sp macro="" textlink="">
      <xdr:nvSpPr>
        <xdr:cNvPr id="131" name="円/楕円 130"/>
        <xdr:cNvSpPr/>
      </xdr:nvSpPr>
      <xdr:spPr bwMode="auto">
        <a:xfrm>
          <a:off x="5600700" y="7097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116152</xdr:rowOff>
    </xdr:from>
    <xdr:ext cx="762000" cy="259045"/>
    <xdr:sp macro="" textlink="">
      <xdr:nvSpPr>
        <xdr:cNvPr id="132" name="人口1人当たり決算額の推移該当値テキスト445"/>
        <xdr:cNvSpPr txBox="1"/>
      </xdr:nvSpPr>
      <xdr:spPr>
        <a:xfrm>
          <a:off x="5740400" y="706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21,437</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88735</xdr:rowOff>
    </xdr:from>
    <xdr:to>
      <xdr:col>4</xdr:col>
      <xdr:colOff>520700</xdr:colOff>
      <xdr:row>37</xdr:row>
      <xdr:rowOff>18885</xdr:rowOff>
    </xdr:to>
    <xdr:sp macro="" textlink="">
      <xdr:nvSpPr>
        <xdr:cNvPr id="133" name="円/楕円 132"/>
        <xdr:cNvSpPr/>
      </xdr:nvSpPr>
      <xdr:spPr bwMode="auto">
        <a:xfrm>
          <a:off x="4953000" y="7041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3662</xdr:rowOff>
    </xdr:from>
    <xdr:ext cx="736600" cy="259045"/>
    <xdr:sp macro="" textlink="">
      <xdr:nvSpPr>
        <xdr:cNvPr id="134" name="テキスト ボックス 133"/>
        <xdr:cNvSpPr txBox="1"/>
      </xdr:nvSpPr>
      <xdr:spPr>
        <a:xfrm>
          <a:off x="4622800" y="7128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24,342</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89459</xdr:rowOff>
    </xdr:from>
    <xdr:to>
      <xdr:col>3</xdr:col>
      <xdr:colOff>955675</xdr:colOff>
      <xdr:row>37</xdr:row>
      <xdr:rowOff>19609</xdr:rowOff>
    </xdr:to>
    <xdr:sp macro="" textlink="">
      <xdr:nvSpPr>
        <xdr:cNvPr id="135" name="円/楕円 134"/>
        <xdr:cNvSpPr/>
      </xdr:nvSpPr>
      <xdr:spPr bwMode="auto">
        <a:xfrm>
          <a:off x="4254500" y="7042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4386</xdr:rowOff>
    </xdr:from>
    <xdr:ext cx="762000" cy="259045"/>
    <xdr:sp macro="" textlink="">
      <xdr:nvSpPr>
        <xdr:cNvPr id="136" name="テキスト ボックス 135"/>
        <xdr:cNvSpPr txBox="1"/>
      </xdr:nvSpPr>
      <xdr:spPr>
        <a:xfrm>
          <a:off x="3924300" y="712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24,304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330308</xdr:rowOff>
    </xdr:from>
    <xdr:to>
      <xdr:col>3</xdr:col>
      <xdr:colOff>257175</xdr:colOff>
      <xdr:row>36</xdr:row>
      <xdr:rowOff>89008</xdr:rowOff>
    </xdr:to>
    <xdr:sp macro="" textlink="">
      <xdr:nvSpPr>
        <xdr:cNvPr id="137" name="円/楕円 136"/>
        <xdr:cNvSpPr/>
      </xdr:nvSpPr>
      <xdr:spPr bwMode="auto">
        <a:xfrm>
          <a:off x="3556000" y="6940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73785</xdr:rowOff>
    </xdr:from>
    <xdr:ext cx="762000" cy="259045"/>
    <xdr:sp macro="" textlink="">
      <xdr:nvSpPr>
        <xdr:cNvPr id="138" name="テキスト ボックス 137"/>
        <xdr:cNvSpPr txBox="1"/>
      </xdr:nvSpPr>
      <xdr:spPr>
        <a:xfrm>
          <a:off x="3225800" y="70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29,661</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7410</xdr:rowOff>
    </xdr:from>
    <xdr:to>
      <xdr:col>2</xdr:col>
      <xdr:colOff>692150</xdr:colOff>
      <xdr:row>36</xdr:row>
      <xdr:rowOff>109010</xdr:rowOff>
    </xdr:to>
    <xdr:sp macro="" textlink="">
      <xdr:nvSpPr>
        <xdr:cNvPr id="139" name="円/楕円 138"/>
        <xdr:cNvSpPr/>
      </xdr:nvSpPr>
      <xdr:spPr bwMode="auto">
        <a:xfrm>
          <a:off x="2857500" y="6960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93787</xdr:rowOff>
    </xdr:from>
    <xdr:ext cx="762000" cy="259045"/>
    <xdr:sp macro="" textlink="">
      <xdr:nvSpPr>
        <xdr:cNvPr id="140" name="テキスト ボックス 139"/>
        <xdr:cNvSpPr txBox="1"/>
      </xdr:nvSpPr>
      <xdr:spPr>
        <a:xfrm>
          <a:off x="2527300" y="704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28,611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奈良県吉野町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7,632
7,567
95.65
5,683,158
5,297,224
377,520
3,269,405
5,612,988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103.3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69,780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155191</xdr:rowOff>
    </xdr:from>
    <xdr:to>
      <xdr:col>6</xdr:col>
      <xdr:colOff>510540</xdr:colOff>
      <xdr:row>39</xdr:row>
      <xdr:rowOff>74385</xdr:rowOff>
    </xdr:to>
    <xdr:cxnSp macro="">
      <xdr:nvCxnSpPr>
        <xdr:cNvPr id="58" name="直線コネクタ 57"/>
        <xdr:cNvCxnSpPr/>
      </xdr:nvCxnSpPr>
      <xdr:spPr>
        <a:xfrm flipV="1">
          <a:off x="4633595" y="5298691"/>
          <a:ext cx="1270" cy="1462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78212</xdr:rowOff>
    </xdr:from>
    <xdr:ext cx="534377" cy="259045"/>
    <xdr:sp macro="" textlink="">
      <xdr:nvSpPr>
        <xdr:cNvPr id="59" name="人件費最小値テキスト"/>
        <xdr:cNvSpPr txBox="1"/>
      </xdr:nvSpPr>
      <xdr:spPr>
        <a:xfrm>
          <a:off x="4686300" y="676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62,250</a:t>
          </a:r>
          <a:endParaRPr kumimoji="1" lang="ja-JP" altLang="en-US" sz="1000" b="1">
            <a:latin typeface="ＭＳ Ｐゴシック"/>
          </a:endParaRPr>
        </a:p>
      </xdr:txBody>
    </xdr:sp>
    <xdr:clientData/>
  </xdr:oneCellAnchor>
  <xdr:twoCellAnchor>
    <xdr:from>
      <xdr:col>6</xdr:col>
      <xdr:colOff>422275</xdr:colOff>
      <xdr:row>39</xdr:row>
      <xdr:rowOff>74385</xdr:rowOff>
    </xdr:from>
    <xdr:to>
      <xdr:col>6</xdr:col>
      <xdr:colOff>600075</xdr:colOff>
      <xdr:row>39</xdr:row>
      <xdr:rowOff>74385</xdr:rowOff>
    </xdr:to>
    <xdr:cxnSp macro="">
      <xdr:nvCxnSpPr>
        <xdr:cNvPr id="60" name="直線コネクタ 59"/>
        <xdr:cNvCxnSpPr/>
      </xdr:nvCxnSpPr>
      <xdr:spPr>
        <a:xfrm>
          <a:off x="4546600" y="676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101868</xdr:rowOff>
    </xdr:from>
    <xdr:ext cx="599010" cy="259045"/>
    <xdr:sp macro="" textlink="">
      <xdr:nvSpPr>
        <xdr:cNvPr id="61" name="人件費最大値テキスト"/>
        <xdr:cNvSpPr txBox="1"/>
      </xdr:nvSpPr>
      <xdr:spPr>
        <a:xfrm>
          <a:off x="4686300" y="5073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196,577</a:t>
          </a:r>
          <a:endParaRPr kumimoji="1" lang="ja-JP" altLang="en-US" sz="1000" b="1">
            <a:latin typeface="ＭＳ Ｐゴシック"/>
          </a:endParaRPr>
        </a:p>
      </xdr:txBody>
    </xdr:sp>
    <xdr:clientData/>
  </xdr:oneCellAnchor>
  <xdr:twoCellAnchor>
    <xdr:from>
      <xdr:col>6</xdr:col>
      <xdr:colOff>422275</xdr:colOff>
      <xdr:row>30</xdr:row>
      <xdr:rowOff>155191</xdr:rowOff>
    </xdr:from>
    <xdr:to>
      <xdr:col>6</xdr:col>
      <xdr:colOff>600075</xdr:colOff>
      <xdr:row>30</xdr:row>
      <xdr:rowOff>155191</xdr:rowOff>
    </xdr:to>
    <xdr:cxnSp macro="">
      <xdr:nvCxnSpPr>
        <xdr:cNvPr id="62" name="直線コネクタ 61"/>
        <xdr:cNvCxnSpPr/>
      </xdr:nvCxnSpPr>
      <xdr:spPr>
        <a:xfrm>
          <a:off x="4546600" y="529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169962</xdr:rowOff>
    </xdr:from>
    <xdr:to>
      <xdr:col>6</xdr:col>
      <xdr:colOff>511175</xdr:colOff>
      <xdr:row>35</xdr:row>
      <xdr:rowOff>76334</xdr:rowOff>
    </xdr:to>
    <xdr:cxnSp macro="">
      <xdr:nvCxnSpPr>
        <xdr:cNvPr id="63" name="直線コネクタ 62"/>
        <xdr:cNvCxnSpPr/>
      </xdr:nvCxnSpPr>
      <xdr:spPr>
        <a:xfrm flipV="1">
          <a:off x="3797300" y="5999262"/>
          <a:ext cx="838200" cy="7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104055</xdr:rowOff>
    </xdr:from>
    <xdr:ext cx="599010" cy="259045"/>
    <xdr:sp macro="" textlink="">
      <xdr:nvSpPr>
        <xdr:cNvPr id="64" name="人件費平均値テキスト"/>
        <xdr:cNvSpPr txBox="1"/>
      </xdr:nvSpPr>
      <xdr:spPr>
        <a:xfrm>
          <a:off x="4686300" y="6104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115,876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125628</xdr:rowOff>
    </xdr:from>
    <xdr:to>
      <xdr:col>6</xdr:col>
      <xdr:colOff>561975</xdr:colOff>
      <xdr:row>36</xdr:row>
      <xdr:rowOff>55778</xdr:rowOff>
    </xdr:to>
    <xdr:sp macro="" textlink="">
      <xdr:nvSpPr>
        <xdr:cNvPr id="65" name="フローチャート : 判断 64"/>
        <xdr:cNvSpPr/>
      </xdr:nvSpPr>
      <xdr:spPr>
        <a:xfrm>
          <a:off x="45847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57208</xdr:rowOff>
    </xdr:from>
    <xdr:to>
      <xdr:col>5</xdr:col>
      <xdr:colOff>358775</xdr:colOff>
      <xdr:row>35</xdr:row>
      <xdr:rowOff>76334</xdr:rowOff>
    </xdr:to>
    <xdr:cxnSp macro="">
      <xdr:nvCxnSpPr>
        <xdr:cNvPr id="66" name="直線コネクタ 65"/>
        <xdr:cNvCxnSpPr/>
      </xdr:nvCxnSpPr>
      <xdr:spPr>
        <a:xfrm>
          <a:off x="2908300" y="6057958"/>
          <a:ext cx="889000" cy="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144461</xdr:rowOff>
    </xdr:from>
    <xdr:to>
      <xdr:col>5</xdr:col>
      <xdr:colOff>409575</xdr:colOff>
      <xdr:row>36</xdr:row>
      <xdr:rowOff>74611</xdr:rowOff>
    </xdr:to>
    <xdr:sp macro="" textlink="">
      <xdr:nvSpPr>
        <xdr:cNvPr id="67" name="フローチャート : 判断 66"/>
        <xdr:cNvSpPr/>
      </xdr:nvSpPr>
      <xdr:spPr>
        <a:xfrm>
          <a:off x="3746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65738</xdr:rowOff>
    </xdr:from>
    <xdr:ext cx="599010" cy="259045"/>
    <xdr:sp macro="" textlink="">
      <xdr:nvSpPr>
        <xdr:cNvPr id="68" name="テキスト ボックス 67"/>
        <xdr:cNvSpPr txBox="1"/>
      </xdr:nvSpPr>
      <xdr:spPr>
        <a:xfrm>
          <a:off x="3497794" y="623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57208</xdr:rowOff>
    </xdr:from>
    <xdr:to>
      <xdr:col>4</xdr:col>
      <xdr:colOff>155575</xdr:colOff>
      <xdr:row>35</xdr:row>
      <xdr:rowOff>96767</xdr:rowOff>
    </xdr:to>
    <xdr:cxnSp macro="">
      <xdr:nvCxnSpPr>
        <xdr:cNvPr id="69" name="直線コネクタ 68"/>
        <xdr:cNvCxnSpPr/>
      </xdr:nvCxnSpPr>
      <xdr:spPr>
        <a:xfrm flipV="1">
          <a:off x="2019300" y="6057958"/>
          <a:ext cx="889000" cy="3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15966</xdr:rowOff>
    </xdr:from>
    <xdr:to>
      <xdr:col>4</xdr:col>
      <xdr:colOff>206375</xdr:colOff>
      <xdr:row>36</xdr:row>
      <xdr:rowOff>117566</xdr:rowOff>
    </xdr:to>
    <xdr:sp macro="" textlink="">
      <xdr:nvSpPr>
        <xdr:cNvPr id="70" name="フローチャート : 判断 69"/>
        <xdr:cNvSpPr/>
      </xdr:nvSpPr>
      <xdr:spPr>
        <a:xfrm>
          <a:off x="2857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108693</xdr:rowOff>
    </xdr:from>
    <xdr:ext cx="599010" cy="259045"/>
    <xdr:sp macro="" textlink="">
      <xdr:nvSpPr>
        <xdr:cNvPr id="71" name="テキスト ボックス 70"/>
        <xdr:cNvSpPr txBox="1"/>
      </xdr:nvSpPr>
      <xdr:spPr>
        <a:xfrm>
          <a:off x="2608794" y="628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96767</xdr:rowOff>
    </xdr:from>
    <xdr:to>
      <xdr:col>2</xdr:col>
      <xdr:colOff>638175</xdr:colOff>
      <xdr:row>35</xdr:row>
      <xdr:rowOff>145426</xdr:rowOff>
    </xdr:to>
    <xdr:cxnSp macro="">
      <xdr:nvCxnSpPr>
        <xdr:cNvPr id="72" name="直線コネクタ 71"/>
        <xdr:cNvCxnSpPr/>
      </xdr:nvCxnSpPr>
      <xdr:spPr>
        <a:xfrm flipV="1">
          <a:off x="1130300" y="6097517"/>
          <a:ext cx="889000" cy="4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41438</xdr:rowOff>
    </xdr:from>
    <xdr:to>
      <xdr:col>3</xdr:col>
      <xdr:colOff>3175</xdr:colOff>
      <xdr:row>36</xdr:row>
      <xdr:rowOff>143038</xdr:rowOff>
    </xdr:to>
    <xdr:sp macro="" textlink="">
      <xdr:nvSpPr>
        <xdr:cNvPr id="73" name="フローチャート : 判断 72"/>
        <xdr:cNvSpPr/>
      </xdr:nvSpPr>
      <xdr:spPr>
        <a:xfrm>
          <a:off x="1968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134165</xdr:rowOff>
    </xdr:from>
    <xdr:ext cx="599010" cy="259045"/>
    <xdr:sp macro="" textlink="">
      <xdr:nvSpPr>
        <xdr:cNvPr id="74" name="テキスト ボックス 73"/>
        <xdr:cNvSpPr txBox="1"/>
      </xdr:nvSpPr>
      <xdr:spPr>
        <a:xfrm>
          <a:off x="1719794" y="630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35342</xdr:rowOff>
    </xdr:from>
    <xdr:to>
      <xdr:col>1</xdr:col>
      <xdr:colOff>485775</xdr:colOff>
      <xdr:row>36</xdr:row>
      <xdr:rowOff>136942</xdr:rowOff>
    </xdr:to>
    <xdr:sp macro="" textlink="">
      <xdr:nvSpPr>
        <xdr:cNvPr id="75" name="フローチャート : 判断 74"/>
        <xdr:cNvSpPr/>
      </xdr:nvSpPr>
      <xdr:spPr>
        <a:xfrm>
          <a:off x="1079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128069</xdr:rowOff>
    </xdr:from>
    <xdr:ext cx="599010" cy="259045"/>
    <xdr:sp macro="" textlink="">
      <xdr:nvSpPr>
        <xdr:cNvPr id="76" name="テキスト ボックス 75"/>
        <xdr:cNvSpPr txBox="1"/>
      </xdr:nvSpPr>
      <xdr:spPr>
        <a:xfrm>
          <a:off x="830794" y="630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119162</xdr:rowOff>
    </xdr:from>
    <xdr:to>
      <xdr:col>6</xdr:col>
      <xdr:colOff>561975</xdr:colOff>
      <xdr:row>35</xdr:row>
      <xdr:rowOff>49312</xdr:rowOff>
    </xdr:to>
    <xdr:sp macro="" textlink="">
      <xdr:nvSpPr>
        <xdr:cNvPr id="82" name="円/楕円 81"/>
        <xdr:cNvSpPr/>
      </xdr:nvSpPr>
      <xdr:spPr>
        <a:xfrm>
          <a:off x="4584700" y="594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142039</xdr:rowOff>
    </xdr:from>
    <xdr:ext cx="599010" cy="259045"/>
    <xdr:sp macro="" textlink="">
      <xdr:nvSpPr>
        <xdr:cNvPr id="83" name="人件費該当値テキスト"/>
        <xdr:cNvSpPr txBox="1"/>
      </xdr:nvSpPr>
      <xdr:spPr>
        <a:xfrm>
          <a:off x="4686300" y="579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132,220</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25534</xdr:rowOff>
    </xdr:from>
    <xdr:to>
      <xdr:col>5</xdr:col>
      <xdr:colOff>409575</xdr:colOff>
      <xdr:row>35</xdr:row>
      <xdr:rowOff>127134</xdr:rowOff>
    </xdr:to>
    <xdr:sp macro="" textlink="">
      <xdr:nvSpPr>
        <xdr:cNvPr id="84" name="円/楕円 83"/>
        <xdr:cNvSpPr/>
      </xdr:nvSpPr>
      <xdr:spPr>
        <a:xfrm>
          <a:off x="3746500" y="602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143661</xdr:rowOff>
    </xdr:from>
    <xdr:ext cx="599010" cy="259045"/>
    <xdr:sp macro="" textlink="">
      <xdr:nvSpPr>
        <xdr:cNvPr id="85" name="テキスト ボックス 84"/>
        <xdr:cNvSpPr txBox="1"/>
      </xdr:nvSpPr>
      <xdr:spPr>
        <a:xfrm>
          <a:off x="3497794" y="580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125,071</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6408</xdr:rowOff>
    </xdr:from>
    <xdr:to>
      <xdr:col>4</xdr:col>
      <xdr:colOff>206375</xdr:colOff>
      <xdr:row>35</xdr:row>
      <xdr:rowOff>108008</xdr:rowOff>
    </xdr:to>
    <xdr:sp macro="" textlink="">
      <xdr:nvSpPr>
        <xdr:cNvPr id="86" name="円/楕円 85"/>
        <xdr:cNvSpPr/>
      </xdr:nvSpPr>
      <xdr:spPr>
        <a:xfrm>
          <a:off x="2857500" y="600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124535</xdr:rowOff>
    </xdr:from>
    <xdr:ext cx="599010" cy="259045"/>
    <xdr:sp macro="" textlink="">
      <xdr:nvSpPr>
        <xdr:cNvPr id="87" name="テキスト ボックス 86"/>
        <xdr:cNvSpPr txBox="1"/>
      </xdr:nvSpPr>
      <xdr:spPr>
        <a:xfrm>
          <a:off x="2608794" y="5782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126,828</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45967</xdr:rowOff>
    </xdr:from>
    <xdr:to>
      <xdr:col>3</xdr:col>
      <xdr:colOff>3175</xdr:colOff>
      <xdr:row>35</xdr:row>
      <xdr:rowOff>147567</xdr:rowOff>
    </xdr:to>
    <xdr:sp macro="" textlink="">
      <xdr:nvSpPr>
        <xdr:cNvPr id="88" name="円/楕円 87"/>
        <xdr:cNvSpPr/>
      </xdr:nvSpPr>
      <xdr:spPr>
        <a:xfrm>
          <a:off x="1968500" y="604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164094</xdr:rowOff>
    </xdr:from>
    <xdr:ext cx="599010" cy="259045"/>
    <xdr:sp macro="" textlink="">
      <xdr:nvSpPr>
        <xdr:cNvPr id="89" name="テキスト ボックス 88"/>
        <xdr:cNvSpPr txBox="1"/>
      </xdr:nvSpPr>
      <xdr:spPr>
        <a:xfrm>
          <a:off x="1719794" y="5821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123,194</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94626</xdr:rowOff>
    </xdr:from>
    <xdr:to>
      <xdr:col>1</xdr:col>
      <xdr:colOff>485775</xdr:colOff>
      <xdr:row>36</xdr:row>
      <xdr:rowOff>24776</xdr:rowOff>
    </xdr:to>
    <xdr:sp macro="" textlink="">
      <xdr:nvSpPr>
        <xdr:cNvPr id="90" name="円/楕円 89"/>
        <xdr:cNvSpPr/>
      </xdr:nvSpPr>
      <xdr:spPr>
        <a:xfrm>
          <a:off x="1079500" y="609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41303</xdr:rowOff>
    </xdr:from>
    <xdr:ext cx="599010" cy="259045"/>
    <xdr:sp macro="" textlink="">
      <xdr:nvSpPr>
        <xdr:cNvPr id="91" name="テキスト ボックス 90"/>
        <xdr:cNvSpPr txBox="1"/>
      </xdr:nvSpPr>
      <xdr:spPr>
        <a:xfrm>
          <a:off x="830794" y="587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118,724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141067</xdr:rowOff>
    </xdr:from>
    <xdr:to>
      <xdr:col>6</xdr:col>
      <xdr:colOff>510540</xdr:colOff>
      <xdr:row>57</xdr:row>
      <xdr:rowOff>43300</xdr:rowOff>
    </xdr:to>
    <xdr:cxnSp macro="">
      <xdr:nvCxnSpPr>
        <xdr:cNvPr id="113" name="直線コネクタ 112"/>
        <xdr:cNvCxnSpPr/>
      </xdr:nvCxnSpPr>
      <xdr:spPr>
        <a:xfrm flipV="1">
          <a:off x="4633595" y="8713567"/>
          <a:ext cx="1270" cy="1102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47127</xdr:rowOff>
    </xdr:from>
    <xdr:ext cx="534377" cy="259045"/>
    <xdr:sp macro="" textlink="">
      <xdr:nvSpPr>
        <xdr:cNvPr id="114" name="物件費最小値テキスト"/>
        <xdr:cNvSpPr txBox="1"/>
      </xdr:nvSpPr>
      <xdr:spPr>
        <a:xfrm>
          <a:off x="4686300" y="981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58,585</a:t>
          </a:r>
          <a:endParaRPr kumimoji="1" lang="ja-JP" altLang="en-US" sz="1000" b="1">
            <a:latin typeface="ＭＳ Ｐゴシック"/>
          </a:endParaRPr>
        </a:p>
      </xdr:txBody>
    </xdr:sp>
    <xdr:clientData/>
  </xdr:oneCellAnchor>
  <xdr:twoCellAnchor>
    <xdr:from>
      <xdr:col>6</xdr:col>
      <xdr:colOff>422275</xdr:colOff>
      <xdr:row>57</xdr:row>
      <xdr:rowOff>43300</xdr:rowOff>
    </xdr:from>
    <xdr:to>
      <xdr:col>6</xdr:col>
      <xdr:colOff>600075</xdr:colOff>
      <xdr:row>57</xdr:row>
      <xdr:rowOff>43300</xdr:rowOff>
    </xdr:to>
    <xdr:cxnSp macro="">
      <xdr:nvCxnSpPr>
        <xdr:cNvPr id="115" name="直線コネクタ 114"/>
        <xdr:cNvCxnSpPr/>
      </xdr:nvCxnSpPr>
      <xdr:spPr>
        <a:xfrm>
          <a:off x="4546600" y="98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87744</xdr:rowOff>
    </xdr:from>
    <xdr:ext cx="599010" cy="259045"/>
    <xdr:sp macro="" textlink="">
      <xdr:nvSpPr>
        <xdr:cNvPr id="116" name="物件費最大値テキスト"/>
        <xdr:cNvSpPr txBox="1"/>
      </xdr:nvSpPr>
      <xdr:spPr>
        <a:xfrm>
          <a:off x="4686300" y="848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299,701</a:t>
          </a:r>
          <a:endParaRPr kumimoji="1" lang="ja-JP" altLang="en-US" sz="1000" b="1">
            <a:latin typeface="ＭＳ Ｐゴシック"/>
          </a:endParaRPr>
        </a:p>
      </xdr:txBody>
    </xdr:sp>
    <xdr:clientData/>
  </xdr:oneCellAnchor>
  <xdr:twoCellAnchor>
    <xdr:from>
      <xdr:col>6</xdr:col>
      <xdr:colOff>422275</xdr:colOff>
      <xdr:row>50</xdr:row>
      <xdr:rowOff>141067</xdr:rowOff>
    </xdr:from>
    <xdr:to>
      <xdr:col>6</xdr:col>
      <xdr:colOff>600075</xdr:colOff>
      <xdr:row>50</xdr:row>
      <xdr:rowOff>141067</xdr:rowOff>
    </xdr:to>
    <xdr:cxnSp macro="">
      <xdr:nvCxnSpPr>
        <xdr:cNvPr id="117" name="直線コネクタ 116"/>
        <xdr:cNvCxnSpPr/>
      </xdr:nvCxnSpPr>
      <xdr:spPr>
        <a:xfrm>
          <a:off x="4546600" y="871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121316</xdr:rowOff>
    </xdr:from>
    <xdr:to>
      <xdr:col>6</xdr:col>
      <xdr:colOff>511175</xdr:colOff>
      <xdr:row>56</xdr:row>
      <xdr:rowOff>18725</xdr:rowOff>
    </xdr:to>
    <xdr:cxnSp macro="">
      <xdr:nvCxnSpPr>
        <xdr:cNvPr id="118" name="直線コネクタ 117"/>
        <xdr:cNvCxnSpPr/>
      </xdr:nvCxnSpPr>
      <xdr:spPr>
        <a:xfrm flipV="1">
          <a:off x="3797300" y="9551066"/>
          <a:ext cx="838200" cy="6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91391</xdr:rowOff>
    </xdr:from>
    <xdr:ext cx="599010" cy="259045"/>
    <xdr:sp macro="" textlink="">
      <xdr:nvSpPr>
        <xdr:cNvPr id="119" name="物件費平均値テキスト"/>
        <xdr:cNvSpPr txBox="1"/>
      </xdr:nvSpPr>
      <xdr:spPr>
        <a:xfrm>
          <a:off x="4686300" y="93496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116,959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68514</xdr:rowOff>
    </xdr:from>
    <xdr:to>
      <xdr:col>6</xdr:col>
      <xdr:colOff>561975</xdr:colOff>
      <xdr:row>55</xdr:row>
      <xdr:rowOff>170114</xdr:rowOff>
    </xdr:to>
    <xdr:sp macro="" textlink="">
      <xdr:nvSpPr>
        <xdr:cNvPr id="120" name="フローチャート : 判断 119"/>
        <xdr:cNvSpPr/>
      </xdr:nvSpPr>
      <xdr:spPr>
        <a:xfrm>
          <a:off x="45847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18725</xdr:rowOff>
    </xdr:from>
    <xdr:to>
      <xdr:col>5</xdr:col>
      <xdr:colOff>358775</xdr:colOff>
      <xdr:row>56</xdr:row>
      <xdr:rowOff>81828</xdr:rowOff>
    </xdr:to>
    <xdr:cxnSp macro="">
      <xdr:nvCxnSpPr>
        <xdr:cNvPr id="121" name="直線コネクタ 120"/>
        <xdr:cNvCxnSpPr/>
      </xdr:nvCxnSpPr>
      <xdr:spPr>
        <a:xfrm flipV="1">
          <a:off x="2908300" y="9619925"/>
          <a:ext cx="889000" cy="6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117571</xdr:rowOff>
    </xdr:from>
    <xdr:to>
      <xdr:col>5</xdr:col>
      <xdr:colOff>409575</xdr:colOff>
      <xdr:row>56</xdr:row>
      <xdr:rowOff>47721</xdr:rowOff>
    </xdr:to>
    <xdr:sp macro="" textlink="">
      <xdr:nvSpPr>
        <xdr:cNvPr id="122" name="フローチャート : 判断 121"/>
        <xdr:cNvSpPr/>
      </xdr:nvSpPr>
      <xdr:spPr>
        <a:xfrm>
          <a:off x="3746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64248</xdr:rowOff>
    </xdr:from>
    <xdr:ext cx="599010" cy="259045"/>
    <xdr:sp macro="" textlink="">
      <xdr:nvSpPr>
        <xdr:cNvPr id="123" name="テキスト ボックス 122"/>
        <xdr:cNvSpPr txBox="1"/>
      </xdr:nvSpPr>
      <xdr:spPr>
        <a:xfrm>
          <a:off x="3497794"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72944</xdr:rowOff>
    </xdr:from>
    <xdr:to>
      <xdr:col>4</xdr:col>
      <xdr:colOff>155575</xdr:colOff>
      <xdr:row>56</xdr:row>
      <xdr:rowOff>81828</xdr:rowOff>
    </xdr:to>
    <xdr:cxnSp macro="">
      <xdr:nvCxnSpPr>
        <xdr:cNvPr id="124" name="直線コネクタ 123"/>
        <xdr:cNvCxnSpPr/>
      </xdr:nvCxnSpPr>
      <xdr:spPr>
        <a:xfrm>
          <a:off x="2019300" y="9674144"/>
          <a:ext cx="889000" cy="8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111709</xdr:rowOff>
    </xdr:from>
    <xdr:to>
      <xdr:col>4</xdr:col>
      <xdr:colOff>206375</xdr:colOff>
      <xdr:row>56</xdr:row>
      <xdr:rowOff>41859</xdr:rowOff>
    </xdr:to>
    <xdr:sp macro="" textlink="">
      <xdr:nvSpPr>
        <xdr:cNvPr id="125" name="フローチャート : 判断 124"/>
        <xdr:cNvSpPr/>
      </xdr:nvSpPr>
      <xdr:spPr>
        <a:xfrm>
          <a:off x="2857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58386</xdr:rowOff>
    </xdr:from>
    <xdr:ext cx="599010" cy="259045"/>
    <xdr:sp macro="" textlink="">
      <xdr:nvSpPr>
        <xdr:cNvPr id="126" name="テキスト ボックス 125"/>
        <xdr:cNvSpPr txBox="1"/>
      </xdr:nvSpPr>
      <xdr:spPr>
        <a:xfrm>
          <a:off x="2608794"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72944</xdr:rowOff>
    </xdr:from>
    <xdr:to>
      <xdr:col>2</xdr:col>
      <xdr:colOff>638175</xdr:colOff>
      <xdr:row>56</xdr:row>
      <xdr:rowOff>92184</xdr:rowOff>
    </xdr:to>
    <xdr:cxnSp macro="">
      <xdr:nvCxnSpPr>
        <xdr:cNvPr id="127" name="直線コネクタ 126"/>
        <xdr:cNvCxnSpPr/>
      </xdr:nvCxnSpPr>
      <xdr:spPr>
        <a:xfrm flipV="1">
          <a:off x="1130300" y="9674144"/>
          <a:ext cx="889000" cy="1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170967</xdr:rowOff>
    </xdr:from>
    <xdr:to>
      <xdr:col>3</xdr:col>
      <xdr:colOff>3175</xdr:colOff>
      <xdr:row>56</xdr:row>
      <xdr:rowOff>101117</xdr:rowOff>
    </xdr:to>
    <xdr:sp macro="" textlink="">
      <xdr:nvSpPr>
        <xdr:cNvPr id="128" name="フローチャート : 判断 127"/>
        <xdr:cNvSpPr/>
      </xdr:nvSpPr>
      <xdr:spPr>
        <a:xfrm>
          <a:off x="1968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117644</xdr:rowOff>
    </xdr:from>
    <xdr:ext cx="534377" cy="259045"/>
    <xdr:sp macro="" textlink="">
      <xdr:nvSpPr>
        <xdr:cNvPr id="129" name="テキスト ボックス 128"/>
        <xdr:cNvSpPr txBox="1"/>
      </xdr:nvSpPr>
      <xdr:spPr>
        <a:xfrm>
          <a:off x="1752111" y="93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135050</xdr:rowOff>
    </xdr:from>
    <xdr:to>
      <xdr:col>1</xdr:col>
      <xdr:colOff>485775</xdr:colOff>
      <xdr:row>56</xdr:row>
      <xdr:rowOff>65200</xdr:rowOff>
    </xdr:to>
    <xdr:sp macro="" textlink="">
      <xdr:nvSpPr>
        <xdr:cNvPr id="130" name="フローチャート : 判断 129"/>
        <xdr:cNvSpPr/>
      </xdr:nvSpPr>
      <xdr:spPr>
        <a:xfrm>
          <a:off x="1079500" y="95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81727</xdr:rowOff>
    </xdr:from>
    <xdr:ext cx="599010" cy="259045"/>
    <xdr:sp macro="" textlink="">
      <xdr:nvSpPr>
        <xdr:cNvPr id="131" name="テキスト ボックス 130"/>
        <xdr:cNvSpPr txBox="1"/>
      </xdr:nvSpPr>
      <xdr:spPr>
        <a:xfrm>
          <a:off x="830794" y="934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70516</xdr:rowOff>
    </xdr:from>
    <xdr:to>
      <xdr:col>6</xdr:col>
      <xdr:colOff>561975</xdr:colOff>
      <xdr:row>56</xdr:row>
      <xdr:rowOff>666</xdr:rowOff>
    </xdr:to>
    <xdr:sp macro="" textlink="">
      <xdr:nvSpPr>
        <xdr:cNvPr id="137" name="円/楕円 136"/>
        <xdr:cNvSpPr/>
      </xdr:nvSpPr>
      <xdr:spPr>
        <a:xfrm>
          <a:off x="4584700" y="950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48943</xdr:rowOff>
    </xdr:from>
    <xdr:ext cx="599010" cy="259045"/>
    <xdr:sp macro="" textlink="">
      <xdr:nvSpPr>
        <xdr:cNvPr id="138" name="物件費該当値テキスト"/>
        <xdr:cNvSpPr txBox="1"/>
      </xdr:nvSpPr>
      <xdr:spPr>
        <a:xfrm>
          <a:off x="4686300" y="9478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116,521</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139375</xdr:rowOff>
    </xdr:from>
    <xdr:to>
      <xdr:col>5</xdr:col>
      <xdr:colOff>409575</xdr:colOff>
      <xdr:row>56</xdr:row>
      <xdr:rowOff>69525</xdr:rowOff>
    </xdr:to>
    <xdr:sp macro="" textlink="">
      <xdr:nvSpPr>
        <xdr:cNvPr id="139" name="円/楕円 138"/>
        <xdr:cNvSpPr/>
      </xdr:nvSpPr>
      <xdr:spPr>
        <a:xfrm>
          <a:off x="3746500" y="95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60652</xdr:rowOff>
    </xdr:from>
    <xdr:ext cx="599010" cy="259045"/>
    <xdr:sp macro="" textlink="">
      <xdr:nvSpPr>
        <xdr:cNvPr id="140" name="テキスト ボックス 139"/>
        <xdr:cNvSpPr txBox="1"/>
      </xdr:nvSpPr>
      <xdr:spPr>
        <a:xfrm>
          <a:off x="3497794" y="966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101,460</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31028</xdr:rowOff>
    </xdr:from>
    <xdr:to>
      <xdr:col>4</xdr:col>
      <xdr:colOff>206375</xdr:colOff>
      <xdr:row>56</xdr:row>
      <xdr:rowOff>132628</xdr:rowOff>
    </xdr:to>
    <xdr:sp macro="" textlink="">
      <xdr:nvSpPr>
        <xdr:cNvPr id="141" name="円/楕円 140"/>
        <xdr:cNvSpPr/>
      </xdr:nvSpPr>
      <xdr:spPr>
        <a:xfrm>
          <a:off x="2857500" y="963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123755</xdr:rowOff>
    </xdr:from>
    <xdr:ext cx="534377" cy="259045"/>
    <xdr:sp macro="" textlink="">
      <xdr:nvSpPr>
        <xdr:cNvPr id="142" name="テキスト ボックス 141"/>
        <xdr:cNvSpPr txBox="1"/>
      </xdr:nvSpPr>
      <xdr:spPr>
        <a:xfrm>
          <a:off x="2641111" y="972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87,658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22144</xdr:rowOff>
    </xdr:from>
    <xdr:to>
      <xdr:col>3</xdr:col>
      <xdr:colOff>3175</xdr:colOff>
      <xdr:row>56</xdr:row>
      <xdr:rowOff>123744</xdr:rowOff>
    </xdr:to>
    <xdr:sp macro="" textlink="">
      <xdr:nvSpPr>
        <xdr:cNvPr id="143" name="円/楕円 142"/>
        <xdr:cNvSpPr/>
      </xdr:nvSpPr>
      <xdr:spPr>
        <a:xfrm>
          <a:off x="1968500" y="962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114871</xdr:rowOff>
    </xdr:from>
    <xdr:ext cx="534377" cy="259045"/>
    <xdr:sp macro="" textlink="">
      <xdr:nvSpPr>
        <xdr:cNvPr id="144" name="テキスト ボックス 143"/>
        <xdr:cNvSpPr txBox="1"/>
      </xdr:nvSpPr>
      <xdr:spPr>
        <a:xfrm>
          <a:off x="1752111" y="971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89,601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41384</xdr:rowOff>
    </xdr:from>
    <xdr:to>
      <xdr:col>1</xdr:col>
      <xdr:colOff>485775</xdr:colOff>
      <xdr:row>56</xdr:row>
      <xdr:rowOff>142984</xdr:rowOff>
    </xdr:to>
    <xdr:sp macro="" textlink="">
      <xdr:nvSpPr>
        <xdr:cNvPr id="145" name="円/楕円 144"/>
        <xdr:cNvSpPr/>
      </xdr:nvSpPr>
      <xdr:spPr>
        <a:xfrm>
          <a:off x="1079500" y="964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134111</xdr:rowOff>
    </xdr:from>
    <xdr:ext cx="534377" cy="259045"/>
    <xdr:sp macro="" textlink="">
      <xdr:nvSpPr>
        <xdr:cNvPr id="146" name="テキスト ボックス 145"/>
        <xdr:cNvSpPr txBox="1"/>
      </xdr:nvSpPr>
      <xdr:spPr>
        <a:xfrm>
          <a:off x="863111" y="973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85,393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52669</xdr:rowOff>
    </xdr:from>
    <xdr:to>
      <xdr:col>6</xdr:col>
      <xdr:colOff>510540</xdr:colOff>
      <xdr:row>79</xdr:row>
      <xdr:rowOff>97540</xdr:rowOff>
    </xdr:to>
    <xdr:cxnSp macro="">
      <xdr:nvCxnSpPr>
        <xdr:cNvPr id="172" name="直線コネクタ 171"/>
        <xdr:cNvCxnSpPr/>
      </xdr:nvCxnSpPr>
      <xdr:spPr>
        <a:xfrm flipV="1">
          <a:off x="4633595" y="12054169"/>
          <a:ext cx="1270" cy="1587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101367</xdr:rowOff>
    </xdr:from>
    <xdr:ext cx="313932" cy="259045"/>
    <xdr:sp macro="" textlink="">
      <xdr:nvSpPr>
        <xdr:cNvPr id="173" name="維持補修費最小値テキスト"/>
        <xdr:cNvSpPr txBox="1"/>
      </xdr:nvSpPr>
      <xdr:spPr>
        <a:xfrm>
          <a:off x="4686300" y="136459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422275</xdr:colOff>
      <xdr:row>79</xdr:row>
      <xdr:rowOff>97540</xdr:rowOff>
    </xdr:from>
    <xdr:to>
      <xdr:col>6</xdr:col>
      <xdr:colOff>600075</xdr:colOff>
      <xdr:row>79</xdr:row>
      <xdr:rowOff>97540</xdr:rowOff>
    </xdr:to>
    <xdr:cxnSp macro="">
      <xdr:nvCxnSpPr>
        <xdr:cNvPr id="174" name="直線コネクタ 173"/>
        <xdr:cNvCxnSpPr/>
      </xdr:nvCxnSpPr>
      <xdr:spPr>
        <a:xfrm>
          <a:off x="4546600" y="1364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170796</xdr:rowOff>
    </xdr:from>
    <xdr:ext cx="534377" cy="259045"/>
    <xdr:sp macro="" textlink="">
      <xdr:nvSpPr>
        <xdr:cNvPr id="175" name="維持補修費最大値テキスト"/>
        <xdr:cNvSpPr txBox="1"/>
      </xdr:nvSpPr>
      <xdr:spPr>
        <a:xfrm>
          <a:off x="4686300" y="1182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48,665</a:t>
          </a:r>
          <a:endParaRPr kumimoji="1" lang="ja-JP" altLang="en-US" sz="1000" b="1">
            <a:latin typeface="ＭＳ Ｐゴシック"/>
          </a:endParaRPr>
        </a:p>
      </xdr:txBody>
    </xdr:sp>
    <xdr:clientData/>
  </xdr:oneCellAnchor>
  <xdr:twoCellAnchor>
    <xdr:from>
      <xdr:col>6</xdr:col>
      <xdr:colOff>422275</xdr:colOff>
      <xdr:row>70</xdr:row>
      <xdr:rowOff>52669</xdr:rowOff>
    </xdr:from>
    <xdr:to>
      <xdr:col>6</xdr:col>
      <xdr:colOff>600075</xdr:colOff>
      <xdr:row>70</xdr:row>
      <xdr:rowOff>52669</xdr:rowOff>
    </xdr:to>
    <xdr:cxnSp macro="">
      <xdr:nvCxnSpPr>
        <xdr:cNvPr id="176" name="直線コネクタ 175"/>
        <xdr:cNvCxnSpPr/>
      </xdr:nvCxnSpPr>
      <xdr:spPr>
        <a:xfrm>
          <a:off x="4546600" y="1205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164813</xdr:rowOff>
    </xdr:from>
    <xdr:to>
      <xdr:col>6</xdr:col>
      <xdr:colOff>511175</xdr:colOff>
      <xdr:row>79</xdr:row>
      <xdr:rowOff>13447</xdr:rowOff>
    </xdr:to>
    <xdr:cxnSp macro="">
      <xdr:nvCxnSpPr>
        <xdr:cNvPr id="177" name="直線コネクタ 176"/>
        <xdr:cNvCxnSpPr/>
      </xdr:nvCxnSpPr>
      <xdr:spPr>
        <a:xfrm flipV="1">
          <a:off x="3797300" y="13537913"/>
          <a:ext cx="838200" cy="2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108968</xdr:rowOff>
    </xdr:from>
    <xdr:ext cx="469744" cy="259045"/>
    <xdr:sp macro="" textlink="">
      <xdr:nvSpPr>
        <xdr:cNvPr id="178" name="維持補修費平均値テキスト"/>
        <xdr:cNvSpPr txBox="1"/>
      </xdr:nvSpPr>
      <xdr:spPr>
        <a:xfrm>
          <a:off x="4686300" y="13139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9,336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86091</xdr:rowOff>
    </xdr:from>
    <xdr:to>
      <xdr:col>6</xdr:col>
      <xdr:colOff>561975</xdr:colOff>
      <xdr:row>78</xdr:row>
      <xdr:rowOff>16241</xdr:rowOff>
    </xdr:to>
    <xdr:sp macro="" textlink="">
      <xdr:nvSpPr>
        <xdr:cNvPr id="179" name="フローチャート : 判断 178"/>
        <xdr:cNvSpPr/>
      </xdr:nvSpPr>
      <xdr:spPr>
        <a:xfrm>
          <a:off x="45847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13447</xdr:rowOff>
    </xdr:from>
    <xdr:to>
      <xdr:col>5</xdr:col>
      <xdr:colOff>358775</xdr:colOff>
      <xdr:row>79</xdr:row>
      <xdr:rowOff>56717</xdr:rowOff>
    </xdr:to>
    <xdr:cxnSp macro="">
      <xdr:nvCxnSpPr>
        <xdr:cNvPr id="180" name="直線コネクタ 179"/>
        <xdr:cNvCxnSpPr/>
      </xdr:nvCxnSpPr>
      <xdr:spPr>
        <a:xfrm flipV="1">
          <a:off x="2908300" y="13557997"/>
          <a:ext cx="889000" cy="4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127436</xdr:rowOff>
    </xdr:from>
    <xdr:to>
      <xdr:col>5</xdr:col>
      <xdr:colOff>409575</xdr:colOff>
      <xdr:row>78</xdr:row>
      <xdr:rowOff>57586</xdr:rowOff>
    </xdr:to>
    <xdr:sp macro="" textlink="">
      <xdr:nvSpPr>
        <xdr:cNvPr id="181" name="フローチャート : 判断 180"/>
        <xdr:cNvSpPr/>
      </xdr:nvSpPr>
      <xdr:spPr>
        <a:xfrm>
          <a:off x="3746500" y="133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74113</xdr:rowOff>
    </xdr:from>
    <xdr:ext cx="469744" cy="259045"/>
    <xdr:sp macro="" textlink="">
      <xdr:nvSpPr>
        <xdr:cNvPr id="182" name="テキスト ボックス 181"/>
        <xdr:cNvSpPr txBox="1"/>
      </xdr:nvSpPr>
      <xdr:spPr>
        <a:xfrm>
          <a:off x="3562427" y="1310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55314</xdr:rowOff>
    </xdr:from>
    <xdr:to>
      <xdr:col>4</xdr:col>
      <xdr:colOff>155575</xdr:colOff>
      <xdr:row>79</xdr:row>
      <xdr:rowOff>56717</xdr:rowOff>
    </xdr:to>
    <xdr:cxnSp macro="">
      <xdr:nvCxnSpPr>
        <xdr:cNvPr id="183" name="直線コネクタ 182"/>
        <xdr:cNvCxnSpPr/>
      </xdr:nvCxnSpPr>
      <xdr:spPr>
        <a:xfrm>
          <a:off x="2019300" y="13599864"/>
          <a:ext cx="889000" cy="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137331</xdr:rowOff>
    </xdr:from>
    <xdr:to>
      <xdr:col>4</xdr:col>
      <xdr:colOff>206375</xdr:colOff>
      <xdr:row>78</xdr:row>
      <xdr:rowOff>67481</xdr:rowOff>
    </xdr:to>
    <xdr:sp macro="" textlink="">
      <xdr:nvSpPr>
        <xdr:cNvPr id="184" name="フローチャート : 判断 183"/>
        <xdr:cNvSpPr/>
      </xdr:nvSpPr>
      <xdr:spPr>
        <a:xfrm>
          <a:off x="2857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84008</xdr:rowOff>
    </xdr:from>
    <xdr:ext cx="469744" cy="259045"/>
    <xdr:sp macro="" textlink="">
      <xdr:nvSpPr>
        <xdr:cNvPr id="185" name="テキスト ボックス 184"/>
        <xdr:cNvSpPr txBox="1"/>
      </xdr:nvSpPr>
      <xdr:spPr>
        <a:xfrm>
          <a:off x="2673427" y="1311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45419</xdr:rowOff>
    </xdr:from>
    <xdr:to>
      <xdr:col>2</xdr:col>
      <xdr:colOff>638175</xdr:colOff>
      <xdr:row>79</xdr:row>
      <xdr:rowOff>55314</xdr:rowOff>
    </xdr:to>
    <xdr:cxnSp macro="">
      <xdr:nvCxnSpPr>
        <xdr:cNvPr id="186" name="直線コネクタ 185"/>
        <xdr:cNvCxnSpPr/>
      </xdr:nvCxnSpPr>
      <xdr:spPr>
        <a:xfrm>
          <a:off x="1130300" y="13589969"/>
          <a:ext cx="889000" cy="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156239</xdr:rowOff>
    </xdr:from>
    <xdr:to>
      <xdr:col>3</xdr:col>
      <xdr:colOff>3175</xdr:colOff>
      <xdr:row>78</xdr:row>
      <xdr:rowOff>86389</xdr:rowOff>
    </xdr:to>
    <xdr:sp macro="" textlink="">
      <xdr:nvSpPr>
        <xdr:cNvPr id="187" name="フローチャート : 判断 186"/>
        <xdr:cNvSpPr/>
      </xdr:nvSpPr>
      <xdr:spPr>
        <a:xfrm>
          <a:off x="1968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102916</xdr:rowOff>
    </xdr:from>
    <xdr:ext cx="469744" cy="259045"/>
    <xdr:sp macro="" textlink="">
      <xdr:nvSpPr>
        <xdr:cNvPr id="188" name="テキスト ボックス 187"/>
        <xdr:cNvSpPr txBox="1"/>
      </xdr:nvSpPr>
      <xdr:spPr>
        <a:xfrm>
          <a:off x="1784427" y="1313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155946</xdr:rowOff>
    </xdr:from>
    <xdr:to>
      <xdr:col>1</xdr:col>
      <xdr:colOff>485775</xdr:colOff>
      <xdr:row>78</xdr:row>
      <xdr:rowOff>86096</xdr:rowOff>
    </xdr:to>
    <xdr:sp macro="" textlink="">
      <xdr:nvSpPr>
        <xdr:cNvPr id="189" name="フローチャート : 判断 188"/>
        <xdr:cNvSpPr/>
      </xdr:nvSpPr>
      <xdr:spPr>
        <a:xfrm>
          <a:off x="1079500" y="13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102623</xdr:rowOff>
    </xdr:from>
    <xdr:ext cx="469744" cy="259045"/>
    <xdr:sp macro="" textlink="">
      <xdr:nvSpPr>
        <xdr:cNvPr id="190" name="テキスト ボックス 189"/>
        <xdr:cNvSpPr txBox="1"/>
      </xdr:nvSpPr>
      <xdr:spPr>
        <a:xfrm>
          <a:off x="895427" y="131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114013</xdr:rowOff>
    </xdr:from>
    <xdr:to>
      <xdr:col>6</xdr:col>
      <xdr:colOff>561975</xdr:colOff>
      <xdr:row>79</xdr:row>
      <xdr:rowOff>44163</xdr:rowOff>
    </xdr:to>
    <xdr:sp macro="" textlink="">
      <xdr:nvSpPr>
        <xdr:cNvPr id="196" name="円/楕円 195"/>
        <xdr:cNvSpPr/>
      </xdr:nvSpPr>
      <xdr:spPr>
        <a:xfrm>
          <a:off x="4584700" y="1348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28940</xdr:rowOff>
    </xdr:from>
    <xdr:ext cx="469744" cy="259045"/>
    <xdr:sp macro="" textlink="">
      <xdr:nvSpPr>
        <xdr:cNvPr id="197" name="維持補修費該当値テキスト"/>
        <xdr:cNvSpPr txBox="1"/>
      </xdr:nvSpPr>
      <xdr:spPr>
        <a:xfrm>
          <a:off x="4686300" y="1340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3,231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134097</xdr:rowOff>
    </xdr:from>
    <xdr:to>
      <xdr:col>5</xdr:col>
      <xdr:colOff>409575</xdr:colOff>
      <xdr:row>79</xdr:row>
      <xdr:rowOff>64247</xdr:rowOff>
    </xdr:to>
    <xdr:sp macro="" textlink="">
      <xdr:nvSpPr>
        <xdr:cNvPr id="198" name="円/楕円 197"/>
        <xdr:cNvSpPr/>
      </xdr:nvSpPr>
      <xdr:spPr>
        <a:xfrm>
          <a:off x="3746500" y="1350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55374</xdr:rowOff>
    </xdr:from>
    <xdr:ext cx="469744" cy="259045"/>
    <xdr:sp macro="" textlink="">
      <xdr:nvSpPr>
        <xdr:cNvPr id="199" name="テキスト ボックス 198"/>
        <xdr:cNvSpPr txBox="1"/>
      </xdr:nvSpPr>
      <xdr:spPr>
        <a:xfrm>
          <a:off x="3562427" y="13599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2,616</a:t>
          </a:r>
          <a:endParaRPr kumimoji="1" lang="ja-JP" altLang="en-US" sz="1000" b="1">
            <a:solidFill>
              <a:srgbClr val="FF0000"/>
            </a:solidFill>
            <a:latin typeface="ＭＳ Ｐゴシック"/>
          </a:endParaRPr>
        </a:p>
      </xdr:txBody>
    </xdr:sp>
    <xdr:clientData/>
  </xdr:oneCellAnchor>
  <xdr:twoCellAnchor>
    <xdr:from>
      <xdr:col>4</xdr:col>
      <xdr:colOff>104775</xdr:colOff>
      <xdr:row>79</xdr:row>
      <xdr:rowOff>5917</xdr:rowOff>
    </xdr:from>
    <xdr:to>
      <xdr:col>4</xdr:col>
      <xdr:colOff>206375</xdr:colOff>
      <xdr:row>79</xdr:row>
      <xdr:rowOff>107517</xdr:rowOff>
    </xdr:to>
    <xdr:sp macro="" textlink="">
      <xdr:nvSpPr>
        <xdr:cNvPr id="200" name="円/楕円 199"/>
        <xdr:cNvSpPr/>
      </xdr:nvSpPr>
      <xdr:spPr>
        <a:xfrm>
          <a:off x="2857500" y="1355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98644</xdr:rowOff>
    </xdr:from>
    <xdr:ext cx="469744" cy="259045"/>
    <xdr:sp macro="" textlink="">
      <xdr:nvSpPr>
        <xdr:cNvPr id="201" name="テキスト ボックス 200"/>
        <xdr:cNvSpPr txBox="1"/>
      </xdr:nvSpPr>
      <xdr:spPr>
        <a:xfrm>
          <a:off x="2673427" y="13643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1,291</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4514</xdr:rowOff>
    </xdr:from>
    <xdr:to>
      <xdr:col>3</xdr:col>
      <xdr:colOff>3175</xdr:colOff>
      <xdr:row>79</xdr:row>
      <xdr:rowOff>106114</xdr:rowOff>
    </xdr:to>
    <xdr:sp macro="" textlink="">
      <xdr:nvSpPr>
        <xdr:cNvPr id="202" name="円/楕円 201"/>
        <xdr:cNvSpPr/>
      </xdr:nvSpPr>
      <xdr:spPr>
        <a:xfrm>
          <a:off x="1968500" y="1354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97241</xdr:rowOff>
    </xdr:from>
    <xdr:ext cx="469744" cy="259045"/>
    <xdr:sp macro="" textlink="">
      <xdr:nvSpPr>
        <xdr:cNvPr id="203" name="テキスト ボックス 202"/>
        <xdr:cNvSpPr txBox="1"/>
      </xdr:nvSpPr>
      <xdr:spPr>
        <a:xfrm>
          <a:off x="1784427" y="1364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166069</xdr:rowOff>
    </xdr:from>
    <xdr:to>
      <xdr:col>1</xdr:col>
      <xdr:colOff>485775</xdr:colOff>
      <xdr:row>79</xdr:row>
      <xdr:rowOff>96219</xdr:rowOff>
    </xdr:to>
    <xdr:sp macro="" textlink="">
      <xdr:nvSpPr>
        <xdr:cNvPr id="204" name="円/楕円 203"/>
        <xdr:cNvSpPr/>
      </xdr:nvSpPr>
      <xdr:spPr>
        <a:xfrm>
          <a:off x="1079500" y="1353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87346</xdr:rowOff>
    </xdr:from>
    <xdr:ext cx="469744" cy="259045"/>
    <xdr:sp macro="" textlink="">
      <xdr:nvSpPr>
        <xdr:cNvPr id="205" name="テキスト ボックス 204"/>
        <xdr:cNvSpPr txBox="1"/>
      </xdr:nvSpPr>
      <xdr:spPr>
        <a:xfrm>
          <a:off x="895427" y="1363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82,060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69847</xdr:rowOff>
    </xdr:from>
    <xdr:to>
      <xdr:col>6</xdr:col>
      <xdr:colOff>510540</xdr:colOff>
      <xdr:row>98</xdr:row>
      <xdr:rowOff>22216</xdr:rowOff>
    </xdr:to>
    <xdr:cxnSp macro="">
      <xdr:nvCxnSpPr>
        <xdr:cNvPr id="232" name="直線コネクタ 231"/>
        <xdr:cNvCxnSpPr/>
      </xdr:nvCxnSpPr>
      <xdr:spPr>
        <a:xfrm flipV="1">
          <a:off x="4633595" y="15500347"/>
          <a:ext cx="1270" cy="132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26043</xdr:rowOff>
    </xdr:from>
    <xdr:ext cx="534377" cy="259045"/>
    <xdr:sp macro="" textlink="">
      <xdr:nvSpPr>
        <xdr:cNvPr id="233" name="扶助費最小値テキスト"/>
        <xdr:cNvSpPr txBox="1"/>
      </xdr:nvSpPr>
      <xdr:spPr>
        <a:xfrm>
          <a:off x="4686300" y="1682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35,195</a:t>
          </a:r>
          <a:endParaRPr kumimoji="1" lang="ja-JP" altLang="en-US" sz="1000" b="1">
            <a:latin typeface="ＭＳ Ｐゴシック"/>
          </a:endParaRPr>
        </a:p>
      </xdr:txBody>
    </xdr:sp>
    <xdr:clientData/>
  </xdr:oneCellAnchor>
  <xdr:twoCellAnchor>
    <xdr:from>
      <xdr:col>6</xdr:col>
      <xdr:colOff>422275</xdr:colOff>
      <xdr:row>98</xdr:row>
      <xdr:rowOff>22216</xdr:rowOff>
    </xdr:from>
    <xdr:to>
      <xdr:col>6</xdr:col>
      <xdr:colOff>600075</xdr:colOff>
      <xdr:row>98</xdr:row>
      <xdr:rowOff>22216</xdr:rowOff>
    </xdr:to>
    <xdr:cxnSp macro="">
      <xdr:nvCxnSpPr>
        <xdr:cNvPr id="234" name="直線コネクタ 233"/>
        <xdr:cNvCxnSpPr/>
      </xdr:nvCxnSpPr>
      <xdr:spPr>
        <a:xfrm>
          <a:off x="4546600" y="16824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16524</xdr:rowOff>
    </xdr:from>
    <xdr:ext cx="599010" cy="259045"/>
    <xdr:sp macro="" textlink="">
      <xdr:nvSpPr>
        <xdr:cNvPr id="235" name="扶助費最大値テキスト"/>
        <xdr:cNvSpPr txBox="1"/>
      </xdr:nvSpPr>
      <xdr:spPr>
        <a:xfrm>
          <a:off x="4686300" y="1527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116,278</a:t>
          </a:r>
          <a:endParaRPr kumimoji="1" lang="ja-JP" altLang="en-US" sz="1000" b="1">
            <a:latin typeface="ＭＳ Ｐゴシック"/>
          </a:endParaRPr>
        </a:p>
      </xdr:txBody>
    </xdr:sp>
    <xdr:clientData/>
  </xdr:oneCellAnchor>
  <xdr:twoCellAnchor>
    <xdr:from>
      <xdr:col>6</xdr:col>
      <xdr:colOff>422275</xdr:colOff>
      <xdr:row>90</xdr:row>
      <xdr:rowOff>69847</xdr:rowOff>
    </xdr:from>
    <xdr:to>
      <xdr:col>6</xdr:col>
      <xdr:colOff>600075</xdr:colOff>
      <xdr:row>90</xdr:row>
      <xdr:rowOff>69847</xdr:rowOff>
    </xdr:to>
    <xdr:cxnSp macro="">
      <xdr:nvCxnSpPr>
        <xdr:cNvPr id="236" name="直線コネクタ 235"/>
        <xdr:cNvCxnSpPr/>
      </xdr:nvCxnSpPr>
      <xdr:spPr>
        <a:xfrm>
          <a:off x="4546600" y="1550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25172</xdr:rowOff>
    </xdr:from>
    <xdr:to>
      <xdr:col>6</xdr:col>
      <xdr:colOff>511175</xdr:colOff>
      <xdr:row>97</xdr:row>
      <xdr:rowOff>102814</xdr:rowOff>
    </xdr:to>
    <xdr:cxnSp macro="">
      <xdr:nvCxnSpPr>
        <xdr:cNvPr id="237" name="直線コネクタ 236"/>
        <xdr:cNvCxnSpPr/>
      </xdr:nvCxnSpPr>
      <xdr:spPr>
        <a:xfrm flipV="1">
          <a:off x="3797300" y="16655822"/>
          <a:ext cx="838200" cy="7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160159</xdr:rowOff>
    </xdr:from>
    <xdr:ext cx="534377" cy="259045"/>
    <xdr:sp macro="" textlink="">
      <xdr:nvSpPr>
        <xdr:cNvPr id="238" name="扶助費平均値テキスト"/>
        <xdr:cNvSpPr txBox="1"/>
      </xdr:nvSpPr>
      <xdr:spPr>
        <a:xfrm>
          <a:off x="4686300" y="16105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67,037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137282</xdr:rowOff>
    </xdr:from>
    <xdr:to>
      <xdr:col>6</xdr:col>
      <xdr:colOff>561975</xdr:colOff>
      <xdr:row>95</xdr:row>
      <xdr:rowOff>67432</xdr:rowOff>
    </xdr:to>
    <xdr:sp macro="" textlink="">
      <xdr:nvSpPr>
        <xdr:cNvPr id="239" name="フローチャート : 判断 238"/>
        <xdr:cNvSpPr/>
      </xdr:nvSpPr>
      <xdr:spPr>
        <a:xfrm>
          <a:off x="4584700" y="162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102814</xdr:rowOff>
    </xdr:from>
    <xdr:to>
      <xdr:col>5</xdr:col>
      <xdr:colOff>358775</xdr:colOff>
      <xdr:row>97</xdr:row>
      <xdr:rowOff>135896</xdr:rowOff>
    </xdr:to>
    <xdr:cxnSp macro="">
      <xdr:nvCxnSpPr>
        <xdr:cNvPr id="240" name="直線コネクタ 239"/>
        <xdr:cNvCxnSpPr/>
      </xdr:nvCxnSpPr>
      <xdr:spPr>
        <a:xfrm flipV="1">
          <a:off x="2908300" y="16733464"/>
          <a:ext cx="889000" cy="3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72718</xdr:rowOff>
    </xdr:from>
    <xdr:to>
      <xdr:col>5</xdr:col>
      <xdr:colOff>409575</xdr:colOff>
      <xdr:row>96</xdr:row>
      <xdr:rowOff>2868</xdr:rowOff>
    </xdr:to>
    <xdr:sp macro="" textlink="">
      <xdr:nvSpPr>
        <xdr:cNvPr id="241" name="フローチャート : 判断 240"/>
        <xdr:cNvSpPr/>
      </xdr:nvSpPr>
      <xdr:spPr>
        <a:xfrm>
          <a:off x="3746500" y="1636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19395</xdr:rowOff>
    </xdr:from>
    <xdr:ext cx="534377" cy="259045"/>
    <xdr:sp macro="" textlink="">
      <xdr:nvSpPr>
        <xdr:cNvPr id="242" name="テキスト ボックス 241"/>
        <xdr:cNvSpPr txBox="1"/>
      </xdr:nvSpPr>
      <xdr:spPr>
        <a:xfrm>
          <a:off x="3530111" y="1613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135896</xdr:rowOff>
    </xdr:from>
    <xdr:to>
      <xdr:col>4</xdr:col>
      <xdr:colOff>155575</xdr:colOff>
      <xdr:row>98</xdr:row>
      <xdr:rowOff>50154</xdr:rowOff>
    </xdr:to>
    <xdr:cxnSp macro="">
      <xdr:nvCxnSpPr>
        <xdr:cNvPr id="243" name="直線コネクタ 242"/>
        <xdr:cNvCxnSpPr/>
      </xdr:nvCxnSpPr>
      <xdr:spPr>
        <a:xfrm flipV="1">
          <a:off x="2019300" y="16766546"/>
          <a:ext cx="889000" cy="8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116560</xdr:rowOff>
    </xdr:from>
    <xdr:to>
      <xdr:col>4</xdr:col>
      <xdr:colOff>206375</xdr:colOff>
      <xdr:row>96</xdr:row>
      <xdr:rowOff>46710</xdr:rowOff>
    </xdr:to>
    <xdr:sp macro="" textlink="">
      <xdr:nvSpPr>
        <xdr:cNvPr id="244" name="フローチャート : 判断 243"/>
        <xdr:cNvSpPr/>
      </xdr:nvSpPr>
      <xdr:spPr>
        <a:xfrm>
          <a:off x="2857500" y="1640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63237</xdr:rowOff>
    </xdr:from>
    <xdr:ext cx="534377" cy="259045"/>
    <xdr:sp macro="" textlink="">
      <xdr:nvSpPr>
        <xdr:cNvPr id="245" name="テキスト ボックス 244"/>
        <xdr:cNvSpPr txBox="1"/>
      </xdr:nvSpPr>
      <xdr:spPr>
        <a:xfrm>
          <a:off x="2641111" y="1617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50154</xdr:rowOff>
    </xdr:from>
    <xdr:to>
      <xdr:col>2</xdr:col>
      <xdr:colOff>638175</xdr:colOff>
      <xdr:row>98</xdr:row>
      <xdr:rowOff>62743</xdr:rowOff>
    </xdr:to>
    <xdr:cxnSp macro="">
      <xdr:nvCxnSpPr>
        <xdr:cNvPr id="246" name="直線コネクタ 245"/>
        <xdr:cNvCxnSpPr/>
      </xdr:nvCxnSpPr>
      <xdr:spPr>
        <a:xfrm flipV="1">
          <a:off x="1130300" y="16852254"/>
          <a:ext cx="889000" cy="1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17577</xdr:rowOff>
    </xdr:from>
    <xdr:to>
      <xdr:col>3</xdr:col>
      <xdr:colOff>3175</xdr:colOff>
      <xdr:row>96</xdr:row>
      <xdr:rowOff>119177</xdr:rowOff>
    </xdr:to>
    <xdr:sp macro="" textlink="">
      <xdr:nvSpPr>
        <xdr:cNvPr id="247" name="フローチャート : 判断 246"/>
        <xdr:cNvSpPr/>
      </xdr:nvSpPr>
      <xdr:spPr>
        <a:xfrm>
          <a:off x="1968500" y="16476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135704</xdr:rowOff>
    </xdr:from>
    <xdr:ext cx="534377" cy="259045"/>
    <xdr:sp macro="" textlink="">
      <xdr:nvSpPr>
        <xdr:cNvPr id="248" name="テキスト ボックス 247"/>
        <xdr:cNvSpPr txBox="1"/>
      </xdr:nvSpPr>
      <xdr:spPr>
        <a:xfrm>
          <a:off x="1752111" y="1625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47278</xdr:rowOff>
    </xdr:from>
    <xdr:to>
      <xdr:col>1</xdr:col>
      <xdr:colOff>485775</xdr:colOff>
      <xdr:row>96</xdr:row>
      <xdr:rowOff>148878</xdr:rowOff>
    </xdr:to>
    <xdr:sp macro="" textlink="">
      <xdr:nvSpPr>
        <xdr:cNvPr id="249" name="フローチャート : 判断 248"/>
        <xdr:cNvSpPr/>
      </xdr:nvSpPr>
      <xdr:spPr>
        <a:xfrm>
          <a:off x="1079500" y="1650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165405</xdr:rowOff>
    </xdr:from>
    <xdr:ext cx="534377" cy="259045"/>
    <xdr:sp macro="" textlink="">
      <xdr:nvSpPr>
        <xdr:cNvPr id="250" name="テキスト ボックス 249"/>
        <xdr:cNvSpPr txBox="1"/>
      </xdr:nvSpPr>
      <xdr:spPr>
        <a:xfrm>
          <a:off x="863111" y="1628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145822</xdr:rowOff>
    </xdr:from>
    <xdr:to>
      <xdr:col>6</xdr:col>
      <xdr:colOff>561975</xdr:colOff>
      <xdr:row>97</xdr:row>
      <xdr:rowOff>75972</xdr:rowOff>
    </xdr:to>
    <xdr:sp macro="" textlink="">
      <xdr:nvSpPr>
        <xdr:cNvPr id="256" name="円/楕円 255"/>
        <xdr:cNvSpPr/>
      </xdr:nvSpPr>
      <xdr:spPr>
        <a:xfrm>
          <a:off x="4584700" y="1660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124249</xdr:rowOff>
    </xdr:from>
    <xdr:ext cx="534377" cy="259045"/>
    <xdr:sp macro="" textlink="">
      <xdr:nvSpPr>
        <xdr:cNvPr id="257" name="扶助費該当値テキスト"/>
        <xdr:cNvSpPr txBox="1"/>
      </xdr:nvSpPr>
      <xdr:spPr>
        <a:xfrm>
          <a:off x="4686300" y="1658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45,514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52014</xdr:rowOff>
    </xdr:from>
    <xdr:to>
      <xdr:col>5</xdr:col>
      <xdr:colOff>409575</xdr:colOff>
      <xdr:row>97</xdr:row>
      <xdr:rowOff>153614</xdr:rowOff>
    </xdr:to>
    <xdr:sp macro="" textlink="">
      <xdr:nvSpPr>
        <xdr:cNvPr id="258" name="円/楕円 257"/>
        <xdr:cNvSpPr/>
      </xdr:nvSpPr>
      <xdr:spPr>
        <a:xfrm>
          <a:off x="3746500" y="1668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144741</xdr:rowOff>
    </xdr:from>
    <xdr:ext cx="534377" cy="259045"/>
    <xdr:sp macro="" textlink="">
      <xdr:nvSpPr>
        <xdr:cNvPr id="259" name="テキスト ボックス 258"/>
        <xdr:cNvSpPr txBox="1"/>
      </xdr:nvSpPr>
      <xdr:spPr>
        <a:xfrm>
          <a:off x="3530111" y="1677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40,759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85096</xdr:rowOff>
    </xdr:from>
    <xdr:to>
      <xdr:col>4</xdr:col>
      <xdr:colOff>206375</xdr:colOff>
      <xdr:row>98</xdr:row>
      <xdr:rowOff>15246</xdr:rowOff>
    </xdr:to>
    <xdr:sp macro="" textlink="">
      <xdr:nvSpPr>
        <xdr:cNvPr id="260" name="円/楕円 259"/>
        <xdr:cNvSpPr/>
      </xdr:nvSpPr>
      <xdr:spPr>
        <a:xfrm>
          <a:off x="2857500" y="1671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6373</xdr:rowOff>
    </xdr:from>
    <xdr:ext cx="534377" cy="259045"/>
    <xdr:sp macro="" textlink="">
      <xdr:nvSpPr>
        <xdr:cNvPr id="261" name="テキスト ボックス 260"/>
        <xdr:cNvSpPr txBox="1"/>
      </xdr:nvSpPr>
      <xdr:spPr>
        <a:xfrm>
          <a:off x="2641111" y="1680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38,733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170804</xdr:rowOff>
    </xdr:from>
    <xdr:to>
      <xdr:col>3</xdr:col>
      <xdr:colOff>3175</xdr:colOff>
      <xdr:row>98</xdr:row>
      <xdr:rowOff>100954</xdr:rowOff>
    </xdr:to>
    <xdr:sp macro="" textlink="">
      <xdr:nvSpPr>
        <xdr:cNvPr id="262" name="円/楕円 261"/>
        <xdr:cNvSpPr/>
      </xdr:nvSpPr>
      <xdr:spPr>
        <a:xfrm>
          <a:off x="1968500" y="1680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92081</xdr:rowOff>
    </xdr:from>
    <xdr:ext cx="534377" cy="259045"/>
    <xdr:sp macro="" textlink="">
      <xdr:nvSpPr>
        <xdr:cNvPr id="263" name="テキスト ボックス 262"/>
        <xdr:cNvSpPr txBox="1"/>
      </xdr:nvSpPr>
      <xdr:spPr>
        <a:xfrm>
          <a:off x="1752111" y="1689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33,484</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11943</xdr:rowOff>
    </xdr:from>
    <xdr:to>
      <xdr:col>1</xdr:col>
      <xdr:colOff>485775</xdr:colOff>
      <xdr:row>98</xdr:row>
      <xdr:rowOff>113543</xdr:rowOff>
    </xdr:to>
    <xdr:sp macro="" textlink="">
      <xdr:nvSpPr>
        <xdr:cNvPr id="264" name="円/楕円 263"/>
        <xdr:cNvSpPr/>
      </xdr:nvSpPr>
      <xdr:spPr>
        <a:xfrm>
          <a:off x="1079500" y="1681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104670</xdr:rowOff>
    </xdr:from>
    <xdr:ext cx="534377" cy="259045"/>
    <xdr:sp macro="" textlink="">
      <xdr:nvSpPr>
        <xdr:cNvPr id="265" name="テキスト ボックス 264"/>
        <xdr:cNvSpPr txBox="1"/>
      </xdr:nvSpPr>
      <xdr:spPr>
        <a:xfrm>
          <a:off x="863111" y="1690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32,713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116169</xdr:rowOff>
    </xdr:from>
    <xdr:to>
      <xdr:col>15</xdr:col>
      <xdr:colOff>180340</xdr:colOff>
      <xdr:row>38</xdr:row>
      <xdr:rowOff>75006</xdr:rowOff>
    </xdr:to>
    <xdr:cxnSp macro="">
      <xdr:nvCxnSpPr>
        <xdr:cNvPr id="289" name="直線コネクタ 288"/>
        <xdr:cNvCxnSpPr/>
      </xdr:nvCxnSpPr>
      <xdr:spPr>
        <a:xfrm flipV="1">
          <a:off x="10475595" y="5259669"/>
          <a:ext cx="1270" cy="1330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78833</xdr:rowOff>
    </xdr:from>
    <xdr:ext cx="534377" cy="259045"/>
    <xdr:sp macro="" textlink="">
      <xdr:nvSpPr>
        <xdr:cNvPr id="290" name="補助費等最小値テキスト"/>
        <xdr:cNvSpPr txBox="1"/>
      </xdr:nvSpPr>
      <xdr:spPr>
        <a:xfrm>
          <a:off x="10528300" y="659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36,980</a:t>
          </a:r>
          <a:endParaRPr kumimoji="1" lang="ja-JP" altLang="en-US" sz="1000" b="1">
            <a:latin typeface="ＭＳ Ｐゴシック"/>
          </a:endParaRPr>
        </a:p>
      </xdr:txBody>
    </xdr:sp>
    <xdr:clientData/>
  </xdr:oneCellAnchor>
  <xdr:twoCellAnchor>
    <xdr:from>
      <xdr:col>15</xdr:col>
      <xdr:colOff>92075</xdr:colOff>
      <xdr:row>38</xdr:row>
      <xdr:rowOff>75006</xdr:rowOff>
    </xdr:from>
    <xdr:to>
      <xdr:col>15</xdr:col>
      <xdr:colOff>269875</xdr:colOff>
      <xdr:row>38</xdr:row>
      <xdr:rowOff>75006</xdr:rowOff>
    </xdr:to>
    <xdr:cxnSp macro="">
      <xdr:nvCxnSpPr>
        <xdr:cNvPr id="291" name="直線コネクタ 290"/>
        <xdr:cNvCxnSpPr/>
      </xdr:nvCxnSpPr>
      <xdr:spPr>
        <a:xfrm>
          <a:off x="10388600" y="6590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62846</xdr:rowOff>
    </xdr:from>
    <xdr:ext cx="599010" cy="259045"/>
    <xdr:sp macro="" textlink="">
      <xdr:nvSpPr>
        <xdr:cNvPr id="292" name="補助費等最大値テキスト"/>
        <xdr:cNvSpPr txBox="1"/>
      </xdr:nvSpPr>
      <xdr:spPr>
        <a:xfrm>
          <a:off x="10528300" y="503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386,176</a:t>
          </a:r>
          <a:endParaRPr kumimoji="1" lang="ja-JP" altLang="en-US" sz="1000" b="1">
            <a:latin typeface="ＭＳ Ｐゴシック"/>
          </a:endParaRPr>
        </a:p>
      </xdr:txBody>
    </xdr:sp>
    <xdr:clientData/>
  </xdr:oneCellAnchor>
  <xdr:twoCellAnchor>
    <xdr:from>
      <xdr:col>15</xdr:col>
      <xdr:colOff>92075</xdr:colOff>
      <xdr:row>30</xdr:row>
      <xdr:rowOff>116169</xdr:rowOff>
    </xdr:from>
    <xdr:to>
      <xdr:col>15</xdr:col>
      <xdr:colOff>269875</xdr:colOff>
      <xdr:row>30</xdr:row>
      <xdr:rowOff>116169</xdr:rowOff>
    </xdr:to>
    <xdr:cxnSp macro="">
      <xdr:nvCxnSpPr>
        <xdr:cNvPr id="293" name="直線コネクタ 292"/>
        <xdr:cNvCxnSpPr/>
      </xdr:nvCxnSpPr>
      <xdr:spPr>
        <a:xfrm>
          <a:off x="10388600" y="5259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120741</xdr:rowOff>
    </xdr:from>
    <xdr:to>
      <xdr:col>15</xdr:col>
      <xdr:colOff>180975</xdr:colOff>
      <xdr:row>36</xdr:row>
      <xdr:rowOff>1153</xdr:rowOff>
    </xdr:to>
    <xdr:cxnSp macro="">
      <xdr:nvCxnSpPr>
        <xdr:cNvPr id="294" name="直線コネクタ 293"/>
        <xdr:cNvCxnSpPr/>
      </xdr:nvCxnSpPr>
      <xdr:spPr>
        <a:xfrm>
          <a:off x="9639300" y="5950041"/>
          <a:ext cx="838200" cy="223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66927</xdr:rowOff>
    </xdr:from>
    <xdr:ext cx="599010" cy="259045"/>
    <xdr:sp macro="" textlink="">
      <xdr:nvSpPr>
        <xdr:cNvPr id="295" name="補助費等平均値テキスト"/>
        <xdr:cNvSpPr txBox="1"/>
      </xdr:nvSpPr>
      <xdr:spPr>
        <a:xfrm>
          <a:off x="10528300" y="62391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110,105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88500</xdr:rowOff>
    </xdr:from>
    <xdr:to>
      <xdr:col>15</xdr:col>
      <xdr:colOff>231775</xdr:colOff>
      <xdr:row>37</xdr:row>
      <xdr:rowOff>18650</xdr:rowOff>
    </xdr:to>
    <xdr:sp macro="" textlink="">
      <xdr:nvSpPr>
        <xdr:cNvPr id="296" name="フローチャート : 判断 295"/>
        <xdr:cNvSpPr/>
      </xdr:nvSpPr>
      <xdr:spPr>
        <a:xfrm>
          <a:off x="104267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120741</xdr:rowOff>
    </xdr:from>
    <xdr:to>
      <xdr:col>14</xdr:col>
      <xdr:colOff>28575</xdr:colOff>
      <xdr:row>35</xdr:row>
      <xdr:rowOff>155073</xdr:rowOff>
    </xdr:to>
    <xdr:cxnSp macro="">
      <xdr:nvCxnSpPr>
        <xdr:cNvPr id="297" name="直線コネクタ 296"/>
        <xdr:cNvCxnSpPr/>
      </xdr:nvCxnSpPr>
      <xdr:spPr>
        <a:xfrm flipV="1">
          <a:off x="8750300" y="5950041"/>
          <a:ext cx="889000" cy="20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112309</xdr:rowOff>
    </xdr:from>
    <xdr:to>
      <xdr:col>14</xdr:col>
      <xdr:colOff>79375</xdr:colOff>
      <xdr:row>37</xdr:row>
      <xdr:rowOff>42459</xdr:rowOff>
    </xdr:to>
    <xdr:sp macro="" textlink="">
      <xdr:nvSpPr>
        <xdr:cNvPr id="298" name="フローチャート : 判断 297"/>
        <xdr:cNvSpPr/>
      </xdr:nvSpPr>
      <xdr:spPr>
        <a:xfrm>
          <a:off x="9588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33586</xdr:rowOff>
    </xdr:from>
    <xdr:ext cx="599010" cy="259045"/>
    <xdr:sp macro="" textlink="">
      <xdr:nvSpPr>
        <xdr:cNvPr id="299" name="テキスト ボックス 298"/>
        <xdr:cNvSpPr txBox="1"/>
      </xdr:nvSpPr>
      <xdr:spPr>
        <a:xfrm>
          <a:off x="9339794" y="6377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155073</xdr:rowOff>
    </xdr:from>
    <xdr:to>
      <xdr:col>12</xdr:col>
      <xdr:colOff>511175</xdr:colOff>
      <xdr:row>36</xdr:row>
      <xdr:rowOff>57027</xdr:rowOff>
    </xdr:to>
    <xdr:cxnSp macro="">
      <xdr:nvCxnSpPr>
        <xdr:cNvPr id="300" name="直線コネクタ 299"/>
        <xdr:cNvCxnSpPr/>
      </xdr:nvCxnSpPr>
      <xdr:spPr>
        <a:xfrm flipV="1">
          <a:off x="7861300" y="6155823"/>
          <a:ext cx="889000" cy="7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160707</xdr:rowOff>
    </xdr:from>
    <xdr:to>
      <xdr:col>12</xdr:col>
      <xdr:colOff>561975</xdr:colOff>
      <xdr:row>37</xdr:row>
      <xdr:rowOff>90857</xdr:rowOff>
    </xdr:to>
    <xdr:sp macro="" textlink="">
      <xdr:nvSpPr>
        <xdr:cNvPr id="301" name="フローチャート : 判断 300"/>
        <xdr:cNvSpPr/>
      </xdr:nvSpPr>
      <xdr:spPr>
        <a:xfrm>
          <a:off x="8699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81984</xdr:rowOff>
    </xdr:from>
    <xdr:ext cx="534377" cy="259045"/>
    <xdr:sp macro="" textlink="">
      <xdr:nvSpPr>
        <xdr:cNvPr id="302" name="テキスト ボックス 301"/>
        <xdr:cNvSpPr txBox="1"/>
      </xdr:nvSpPr>
      <xdr:spPr>
        <a:xfrm>
          <a:off x="8483111" y="642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57027</xdr:rowOff>
    </xdr:from>
    <xdr:to>
      <xdr:col>11</xdr:col>
      <xdr:colOff>307975</xdr:colOff>
      <xdr:row>36</xdr:row>
      <xdr:rowOff>89206</xdr:rowOff>
    </xdr:to>
    <xdr:cxnSp macro="">
      <xdr:nvCxnSpPr>
        <xdr:cNvPr id="303" name="直線コネクタ 302"/>
        <xdr:cNvCxnSpPr/>
      </xdr:nvCxnSpPr>
      <xdr:spPr>
        <a:xfrm flipV="1">
          <a:off x="6972300" y="6229227"/>
          <a:ext cx="889000" cy="3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10094</xdr:rowOff>
    </xdr:from>
    <xdr:to>
      <xdr:col>11</xdr:col>
      <xdr:colOff>358775</xdr:colOff>
      <xdr:row>37</xdr:row>
      <xdr:rowOff>111694</xdr:rowOff>
    </xdr:to>
    <xdr:sp macro="" textlink="">
      <xdr:nvSpPr>
        <xdr:cNvPr id="304" name="フローチャート : 判断 303"/>
        <xdr:cNvSpPr/>
      </xdr:nvSpPr>
      <xdr:spPr>
        <a:xfrm>
          <a:off x="7810500" y="635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102821</xdr:rowOff>
    </xdr:from>
    <xdr:ext cx="534377" cy="259045"/>
    <xdr:sp macro="" textlink="">
      <xdr:nvSpPr>
        <xdr:cNvPr id="305" name="テキスト ボックス 304"/>
        <xdr:cNvSpPr txBox="1"/>
      </xdr:nvSpPr>
      <xdr:spPr>
        <a:xfrm>
          <a:off x="7594111" y="644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17390</xdr:rowOff>
    </xdr:from>
    <xdr:to>
      <xdr:col>10</xdr:col>
      <xdr:colOff>155575</xdr:colOff>
      <xdr:row>37</xdr:row>
      <xdr:rowOff>118990</xdr:rowOff>
    </xdr:to>
    <xdr:sp macro="" textlink="">
      <xdr:nvSpPr>
        <xdr:cNvPr id="306" name="フローチャート : 判断 305"/>
        <xdr:cNvSpPr/>
      </xdr:nvSpPr>
      <xdr:spPr>
        <a:xfrm>
          <a:off x="6921500" y="636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110117</xdr:rowOff>
    </xdr:from>
    <xdr:ext cx="534377" cy="259045"/>
    <xdr:sp macro="" textlink="">
      <xdr:nvSpPr>
        <xdr:cNvPr id="307" name="テキスト ボックス 306"/>
        <xdr:cNvSpPr txBox="1"/>
      </xdr:nvSpPr>
      <xdr:spPr>
        <a:xfrm>
          <a:off x="6705111" y="645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121803</xdr:rowOff>
    </xdr:from>
    <xdr:to>
      <xdr:col>15</xdr:col>
      <xdr:colOff>231775</xdr:colOff>
      <xdr:row>36</xdr:row>
      <xdr:rowOff>51953</xdr:rowOff>
    </xdr:to>
    <xdr:sp macro="" textlink="">
      <xdr:nvSpPr>
        <xdr:cNvPr id="313" name="円/楕円 312"/>
        <xdr:cNvSpPr/>
      </xdr:nvSpPr>
      <xdr:spPr>
        <a:xfrm>
          <a:off x="10426700" y="612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144680</xdr:rowOff>
    </xdr:from>
    <xdr:ext cx="599010" cy="259045"/>
    <xdr:sp macro="" textlink="">
      <xdr:nvSpPr>
        <xdr:cNvPr id="314" name="補助費等該当値テキスト"/>
        <xdr:cNvSpPr txBox="1"/>
      </xdr:nvSpPr>
      <xdr:spPr>
        <a:xfrm>
          <a:off x="10528300" y="5973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146,364</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69941</xdr:rowOff>
    </xdr:from>
    <xdr:to>
      <xdr:col>14</xdr:col>
      <xdr:colOff>79375</xdr:colOff>
      <xdr:row>35</xdr:row>
      <xdr:rowOff>91</xdr:rowOff>
    </xdr:to>
    <xdr:sp macro="" textlink="">
      <xdr:nvSpPr>
        <xdr:cNvPr id="315" name="円/楕円 314"/>
        <xdr:cNvSpPr/>
      </xdr:nvSpPr>
      <xdr:spPr>
        <a:xfrm>
          <a:off x="9588500" y="589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33</xdr:row>
      <xdr:rowOff>16618</xdr:rowOff>
    </xdr:from>
    <xdr:ext cx="599010" cy="259045"/>
    <xdr:sp macro="" textlink="">
      <xdr:nvSpPr>
        <xdr:cNvPr id="316" name="テキスト ボックス 315"/>
        <xdr:cNvSpPr txBox="1"/>
      </xdr:nvSpPr>
      <xdr:spPr>
        <a:xfrm>
          <a:off x="9339794" y="5674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204,976</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104273</xdr:rowOff>
    </xdr:from>
    <xdr:to>
      <xdr:col>12</xdr:col>
      <xdr:colOff>561975</xdr:colOff>
      <xdr:row>36</xdr:row>
      <xdr:rowOff>34423</xdr:rowOff>
    </xdr:to>
    <xdr:sp macro="" textlink="">
      <xdr:nvSpPr>
        <xdr:cNvPr id="317" name="円/楕円 316"/>
        <xdr:cNvSpPr/>
      </xdr:nvSpPr>
      <xdr:spPr>
        <a:xfrm>
          <a:off x="8699500" y="610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50950</xdr:rowOff>
    </xdr:from>
    <xdr:ext cx="599010" cy="259045"/>
    <xdr:sp macro="" textlink="">
      <xdr:nvSpPr>
        <xdr:cNvPr id="318" name="テキスト ボックス 317"/>
        <xdr:cNvSpPr txBox="1"/>
      </xdr:nvSpPr>
      <xdr:spPr>
        <a:xfrm>
          <a:off x="8450794" y="588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150,965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6227</xdr:rowOff>
    </xdr:from>
    <xdr:to>
      <xdr:col>11</xdr:col>
      <xdr:colOff>358775</xdr:colOff>
      <xdr:row>36</xdr:row>
      <xdr:rowOff>107827</xdr:rowOff>
    </xdr:to>
    <xdr:sp macro="" textlink="">
      <xdr:nvSpPr>
        <xdr:cNvPr id="319" name="円/楕円 318"/>
        <xdr:cNvSpPr/>
      </xdr:nvSpPr>
      <xdr:spPr>
        <a:xfrm>
          <a:off x="7810500" y="617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124354</xdr:rowOff>
    </xdr:from>
    <xdr:ext cx="599010" cy="259045"/>
    <xdr:sp macro="" textlink="">
      <xdr:nvSpPr>
        <xdr:cNvPr id="320" name="テキスト ボックス 319"/>
        <xdr:cNvSpPr txBox="1"/>
      </xdr:nvSpPr>
      <xdr:spPr>
        <a:xfrm>
          <a:off x="7561794" y="595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131,699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38406</xdr:rowOff>
    </xdr:from>
    <xdr:to>
      <xdr:col>10</xdr:col>
      <xdr:colOff>155575</xdr:colOff>
      <xdr:row>36</xdr:row>
      <xdr:rowOff>140006</xdr:rowOff>
    </xdr:to>
    <xdr:sp macro="" textlink="">
      <xdr:nvSpPr>
        <xdr:cNvPr id="321" name="円/楕円 320"/>
        <xdr:cNvSpPr/>
      </xdr:nvSpPr>
      <xdr:spPr>
        <a:xfrm>
          <a:off x="6921500" y="621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156533</xdr:rowOff>
    </xdr:from>
    <xdr:ext cx="599010" cy="259045"/>
    <xdr:sp macro="" textlink="">
      <xdr:nvSpPr>
        <xdr:cNvPr id="322" name="テキスト ボックス 321"/>
        <xdr:cNvSpPr txBox="1"/>
      </xdr:nvSpPr>
      <xdr:spPr>
        <a:xfrm>
          <a:off x="6672794" y="5985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123,253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2" name="テキスト ボックス 34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4" name="テキスト ボックス 34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23920</xdr:rowOff>
    </xdr:from>
    <xdr:to>
      <xdr:col>15</xdr:col>
      <xdr:colOff>180340</xdr:colOff>
      <xdr:row>59</xdr:row>
      <xdr:rowOff>63850</xdr:rowOff>
    </xdr:to>
    <xdr:cxnSp macro="">
      <xdr:nvCxnSpPr>
        <xdr:cNvPr id="348" name="直線コネクタ 347"/>
        <xdr:cNvCxnSpPr/>
      </xdr:nvCxnSpPr>
      <xdr:spPr>
        <a:xfrm flipV="1">
          <a:off x="10475595" y="8596420"/>
          <a:ext cx="1270" cy="15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67677</xdr:rowOff>
    </xdr:from>
    <xdr:ext cx="534377" cy="259045"/>
    <xdr:sp macro="" textlink="">
      <xdr:nvSpPr>
        <xdr:cNvPr id="349" name="普通建設事業費最小値テキスト"/>
        <xdr:cNvSpPr txBox="1"/>
      </xdr:nvSpPr>
      <xdr:spPr>
        <a:xfrm>
          <a:off x="10528300" y="1018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10,726</a:t>
          </a:r>
          <a:endParaRPr kumimoji="1" lang="ja-JP" altLang="en-US" sz="1000" b="1">
            <a:latin typeface="ＭＳ Ｐゴシック"/>
          </a:endParaRPr>
        </a:p>
      </xdr:txBody>
    </xdr:sp>
    <xdr:clientData/>
  </xdr:oneCellAnchor>
  <xdr:twoCellAnchor>
    <xdr:from>
      <xdr:col>15</xdr:col>
      <xdr:colOff>92075</xdr:colOff>
      <xdr:row>59</xdr:row>
      <xdr:rowOff>63850</xdr:rowOff>
    </xdr:from>
    <xdr:to>
      <xdr:col>15</xdr:col>
      <xdr:colOff>269875</xdr:colOff>
      <xdr:row>59</xdr:row>
      <xdr:rowOff>63850</xdr:rowOff>
    </xdr:to>
    <xdr:cxnSp macro="">
      <xdr:nvCxnSpPr>
        <xdr:cNvPr id="350" name="直線コネクタ 349"/>
        <xdr:cNvCxnSpPr/>
      </xdr:nvCxnSpPr>
      <xdr:spPr>
        <a:xfrm>
          <a:off x="10388600" y="1017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142047</xdr:rowOff>
    </xdr:from>
    <xdr:ext cx="599010" cy="259045"/>
    <xdr:sp macro="" textlink="">
      <xdr:nvSpPr>
        <xdr:cNvPr id="351" name="普通建設事業費最大値テキスト"/>
        <xdr:cNvSpPr txBox="1"/>
      </xdr:nvSpPr>
      <xdr:spPr>
        <a:xfrm>
          <a:off x="10528300" y="837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495,453</a:t>
          </a:r>
          <a:endParaRPr kumimoji="1" lang="ja-JP" altLang="en-US" sz="1000" b="1">
            <a:latin typeface="ＭＳ Ｐゴシック"/>
          </a:endParaRPr>
        </a:p>
      </xdr:txBody>
    </xdr:sp>
    <xdr:clientData/>
  </xdr:oneCellAnchor>
  <xdr:twoCellAnchor>
    <xdr:from>
      <xdr:col>15</xdr:col>
      <xdr:colOff>92075</xdr:colOff>
      <xdr:row>50</xdr:row>
      <xdr:rowOff>23920</xdr:rowOff>
    </xdr:from>
    <xdr:to>
      <xdr:col>15</xdr:col>
      <xdr:colOff>269875</xdr:colOff>
      <xdr:row>50</xdr:row>
      <xdr:rowOff>23920</xdr:rowOff>
    </xdr:to>
    <xdr:cxnSp macro="">
      <xdr:nvCxnSpPr>
        <xdr:cNvPr id="352" name="直線コネクタ 351"/>
        <xdr:cNvCxnSpPr/>
      </xdr:nvCxnSpPr>
      <xdr:spPr>
        <a:xfrm>
          <a:off x="10388600" y="859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101419</xdr:rowOff>
    </xdr:from>
    <xdr:to>
      <xdr:col>15</xdr:col>
      <xdr:colOff>180975</xdr:colOff>
      <xdr:row>58</xdr:row>
      <xdr:rowOff>104430</xdr:rowOff>
    </xdr:to>
    <xdr:cxnSp macro="">
      <xdr:nvCxnSpPr>
        <xdr:cNvPr id="353" name="直線コネクタ 352"/>
        <xdr:cNvCxnSpPr/>
      </xdr:nvCxnSpPr>
      <xdr:spPr>
        <a:xfrm flipV="1">
          <a:off x="9639300" y="10045519"/>
          <a:ext cx="838200" cy="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22355</xdr:rowOff>
    </xdr:from>
    <xdr:ext cx="599010" cy="259045"/>
    <xdr:sp macro="" textlink="">
      <xdr:nvSpPr>
        <xdr:cNvPr id="354" name="普通建設事業費平均値テキスト"/>
        <xdr:cNvSpPr txBox="1"/>
      </xdr:nvSpPr>
      <xdr:spPr>
        <a:xfrm>
          <a:off x="10528300" y="9623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119,882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170928</xdr:rowOff>
    </xdr:from>
    <xdr:to>
      <xdr:col>15</xdr:col>
      <xdr:colOff>231775</xdr:colOff>
      <xdr:row>57</xdr:row>
      <xdr:rowOff>101078</xdr:rowOff>
    </xdr:to>
    <xdr:sp macro="" textlink="">
      <xdr:nvSpPr>
        <xdr:cNvPr id="355" name="フローチャート : 判断 354"/>
        <xdr:cNvSpPr/>
      </xdr:nvSpPr>
      <xdr:spPr>
        <a:xfrm>
          <a:off x="10426700" y="9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21971</xdr:rowOff>
    </xdr:from>
    <xdr:to>
      <xdr:col>14</xdr:col>
      <xdr:colOff>28575</xdr:colOff>
      <xdr:row>58</xdr:row>
      <xdr:rowOff>104430</xdr:rowOff>
    </xdr:to>
    <xdr:cxnSp macro="">
      <xdr:nvCxnSpPr>
        <xdr:cNvPr id="356" name="直線コネクタ 355"/>
        <xdr:cNvCxnSpPr/>
      </xdr:nvCxnSpPr>
      <xdr:spPr>
        <a:xfrm>
          <a:off x="8750300" y="9966071"/>
          <a:ext cx="889000" cy="8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32011</xdr:rowOff>
    </xdr:from>
    <xdr:to>
      <xdr:col>14</xdr:col>
      <xdr:colOff>79375</xdr:colOff>
      <xdr:row>57</xdr:row>
      <xdr:rowOff>133611</xdr:rowOff>
    </xdr:to>
    <xdr:sp macro="" textlink="">
      <xdr:nvSpPr>
        <xdr:cNvPr id="357" name="フローチャート : 判断 356"/>
        <xdr:cNvSpPr/>
      </xdr:nvSpPr>
      <xdr:spPr>
        <a:xfrm>
          <a:off x="9588500" y="980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150138</xdr:rowOff>
    </xdr:from>
    <xdr:ext cx="599010" cy="259045"/>
    <xdr:sp macro="" textlink="">
      <xdr:nvSpPr>
        <xdr:cNvPr id="358" name="テキスト ボックス 357"/>
        <xdr:cNvSpPr txBox="1"/>
      </xdr:nvSpPr>
      <xdr:spPr>
        <a:xfrm>
          <a:off x="9339794" y="9579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21971</xdr:rowOff>
    </xdr:from>
    <xdr:to>
      <xdr:col>12</xdr:col>
      <xdr:colOff>511175</xdr:colOff>
      <xdr:row>58</xdr:row>
      <xdr:rowOff>35154</xdr:rowOff>
    </xdr:to>
    <xdr:cxnSp macro="">
      <xdr:nvCxnSpPr>
        <xdr:cNvPr id="359" name="直線コネクタ 358"/>
        <xdr:cNvCxnSpPr/>
      </xdr:nvCxnSpPr>
      <xdr:spPr>
        <a:xfrm flipV="1">
          <a:off x="7861300" y="9966071"/>
          <a:ext cx="889000" cy="1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122</xdr:rowOff>
    </xdr:from>
    <xdr:to>
      <xdr:col>12</xdr:col>
      <xdr:colOff>561975</xdr:colOff>
      <xdr:row>57</xdr:row>
      <xdr:rowOff>101722</xdr:rowOff>
    </xdr:to>
    <xdr:sp macro="" textlink="">
      <xdr:nvSpPr>
        <xdr:cNvPr id="360" name="フローチャート : 判断 359"/>
        <xdr:cNvSpPr/>
      </xdr:nvSpPr>
      <xdr:spPr>
        <a:xfrm>
          <a:off x="8699500" y="977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118249</xdr:rowOff>
    </xdr:from>
    <xdr:ext cx="599010" cy="259045"/>
    <xdr:sp macro="" textlink="">
      <xdr:nvSpPr>
        <xdr:cNvPr id="361" name="テキスト ボックス 360"/>
        <xdr:cNvSpPr txBox="1"/>
      </xdr:nvSpPr>
      <xdr:spPr>
        <a:xfrm>
          <a:off x="8450794" y="954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35154</xdr:rowOff>
    </xdr:from>
    <xdr:to>
      <xdr:col>11</xdr:col>
      <xdr:colOff>307975</xdr:colOff>
      <xdr:row>59</xdr:row>
      <xdr:rowOff>10953</xdr:rowOff>
    </xdr:to>
    <xdr:cxnSp macro="">
      <xdr:nvCxnSpPr>
        <xdr:cNvPr id="362" name="直線コネクタ 361"/>
        <xdr:cNvCxnSpPr/>
      </xdr:nvCxnSpPr>
      <xdr:spPr>
        <a:xfrm flipV="1">
          <a:off x="6972300" y="9979254"/>
          <a:ext cx="889000" cy="14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157</xdr:rowOff>
    </xdr:from>
    <xdr:to>
      <xdr:col>11</xdr:col>
      <xdr:colOff>358775</xdr:colOff>
      <xdr:row>57</xdr:row>
      <xdr:rowOff>101757</xdr:rowOff>
    </xdr:to>
    <xdr:sp macro="" textlink="">
      <xdr:nvSpPr>
        <xdr:cNvPr id="363" name="フローチャート : 判断 362"/>
        <xdr:cNvSpPr/>
      </xdr:nvSpPr>
      <xdr:spPr>
        <a:xfrm>
          <a:off x="7810500" y="977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118284</xdr:rowOff>
    </xdr:from>
    <xdr:ext cx="599010" cy="259045"/>
    <xdr:sp macro="" textlink="">
      <xdr:nvSpPr>
        <xdr:cNvPr id="364" name="テキスト ボックス 363"/>
        <xdr:cNvSpPr txBox="1"/>
      </xdr:nvSpPr>
      <xdr:spPr>
        <a:xfrm>
          <a:off x="7561794" y="9548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81297</xdr:rowOff>
    </xdr:from>
    <xdr:to>
      <xdr:col>10</xdr:col>
      <xdr:colOff>155575</xdr:colOff>
      <xdr:row>58</xdr:row>
      <xdr:rowOff>11447</xdr:rowOff>
    </xdr:to>
    <xdr:sp macro="" textlink="">
      <xdr:nvSpPr>
        <xdr:cNvPr id="365" name="フローチャート : 判断 364"/>
        <xdr:cNvSpPr/>
      </xdr:nvSpPr>
      <xdr:spPr>
        <a:xfrm>
          <a:off x="6921500" y="985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27974</xdr:rowOff>
    </xdr:from>
    <xdr:ext cx="534377" cy="259045"/>
    <xdr:sp macro="" textlink="">
      <xdr:nvSpPr>
        <xdr:cNvPr id="366" name="テキスト ボックス 365"/>
        <xdr:cNvSpPr txBox="1"/>
      </xdr:nvSpPr>
      <xdr:spPr>
        <a:xfrm>
          <a:off x="6705111" y="962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50619</xdr:rowOff>
    </xdr:from>
    <xdr:to>
      <xdr:col>15</xdr:col>
      <xdr:colOff>231775</xdr:colOff>
      <xdr:row>58</xdr:row>
      <xdr:rowOff>152219</xdr:rowOff>
    </xdr:to>
    <xdr:sp macro="" textlink="">
      <xdr:nvSpPr>
        <xdr:cNvPr id="372" name="円/楕円 371"/>
        <xdr:cNvSpPr/>
      </xdr:nvSpPr>
      <xdr:spPr>
        <a:xfrm>
          <a:off x="10426700" y="999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29046</xdr:rowOff>
    </xdr:from>
    <xdr:ext cx="534377" cy="259045"/>
    <xdr:sp macro="" textlink="">
      <xdr:nvSpPr>
        <xdr:cNvPr id="373" name="普通建設事業費該当値テキスト"/>
        <xdr:cNvSpPr txBox="1"/>
      </xdr:nvSpPr>
      <xdr:spPr>
        <a:xfrm>
          <a:off x="10528300" y="997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51,722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53630</xdr:rowOff>
    </xdr:from>
    <xdr:to>
      <xdr:col>14</xdr:col>
      <xdr:colOff>79375</xdr:colOff>
      <xdr:row>58</xdr:row>
      <xdr:rowOff>155230</xdr:rowOff>
    </xdr:to>
    <xdr:sp macro="" textlink="">
      <xdr:nvSpPr>
        <xdr:cNvPr id="374" name="円/楕円 373"/>
        <xdr:cNvSpPr/>
      </xdr:nvSpPr>
      <xdr:spPr>
        <a:xfrm>
          <a:off x="9588500" y="999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146357</xdr:rowOff>
    </xdr:from>
    <xdr:ext cx="534377" cy="259045"/>
    <xdr:sp macro="" textlink="">
      <xdr:nvSpPr>
        <xdr:cNvPr id="375" name="テキスト ボックス 374"/>
        <xdr:cNvSpPr txBox="1"/>
      </xdr:nvSpPr>
      <xdr:spPr>
        <a:xfrm>
          <a:off x="9372111" y="1009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50,800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142621</xdr:rowOff>
    </xdr:from>
    <xdr:to>
      <xdr:col>12</xdr:col>
      <xdr:colOff>561975</xdr:colOff>
      <xdr:row>58</xdr:row>
      <xdr:rowOff>72771</xdr:rowOff>
    </xdr:to>
    <xdr:sp macro="" textlink="">
      <xdr:nvSpPr>
        <xdr:cNvPr id="376" name="円/楕円 375"/>
        <xdr:cNvSpPr/>
      </xdr:nvSpPr>
      <xdr:spPr>
        <a:xfrm>
          <a:off x="8699500" y="991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63898</xdr:rowOff>
    </xdr:from>
    <xdr:ext cx="534377" cy="259045"/>
    <xdr:sp macro="" textlink="">
      <xdr:nvSpPr>
        <xdr:cNvPr id="377" name="テキスト ボックス 376"/>
        <xdr:cNvSpPr txBox="1"/>
      </xdr:nvSpPr>
      <xdr:spPr>
        <a:xfrm>
          <a:off x="8483111" y="1000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76,050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155804</xdr:rowOff>
    </xdr:from>
    <xdr:to>
      <xdr:col>11</xdr:col>
      <xdr:colOff>358775</xdr:colOff>
      <xdr:row>58</xdr:row>
      <xdr:rowOff>85954</xdr:rowOff>
    </xdr:to>
    <xdr:sp macro="" textlink="">
      <xdr:nvSpPr>
        <xdr:cNvPr id="378" name="円/楕円 377"/>
        <xdr:cNvSpPr/>
      </xdr:nvSpPr>
      <xdr:spPr>
        <a:xfrm>
          <a:off x="7810500" y="992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77081</xdr:rowOff>
    </xdr:from>
    <xdr:ext cx="534377" cy="259045"/>
    <xdr:sp macro="" textlink="">
      <xdr:nvSpPr>
        <xdr:cNvPr id="379" name="テキスト ボックス 378"/>
        <xdr:cNvSpPr txBox="1"/>
      </xdr:nvSpPr>
      <xdr:spPr>
        <a:xfrm>
          <a:off x="7594111" y="1002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72,013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131603</xdr:rowOff>
    </xdr:from>
    <xdr:to>
      <xdr:col>10</xdr:col>
      <xdr:colOff>155575</xdr:colOff>
      <xdr:row>59</xdr:row>
      <xdr:rowOff>61753</xdr:rowOff>
    </xdr:to>
    <xdr:sp macro="" textlink="">
      <xdr:nvSpPr>
        <xdr:cNvPr id="380" name="円/楕円 379"/>
        <xdr:cNvSpPr/>
      </xdr:nvSpPr>
      <xdr:spPr>
        <a:xfrm>
          <a:off x="6921500" y="1007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52880</xdr:rowOff>
    </xdr:from>
    <xdr:ext cx="534377" cy="259045"/>
    <xdr:sp macro="" textlink="">
      <xdr:nvSpPr>
        <xdr:cNvPr id="381" name="テキスト ボックス 380"/>
        <xdr:cNvSpPr txBox="1"/>
      </xdr:nvSpPr>
      <xdr:spPr>
        <a:xfrm>
          <a:off x="6705111" y="1016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26,924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5" name="テキスト ボックス 39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7" name="テキスト ボックス 39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9" name="テキスト ボックス 39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118847</xdr:rowOff>
    </xdr:from>
    <xdr:to>
      <xdr:col>15</xdr:col>
      <xdr:colOff>180340</xdr:colOff>
      <xdr:row>78</xdr:row>
      <xdr:rowOff>139700</xdr:rowOff>
    </xdr:to>
    <xdr:cxnSp macro="">
      <xdr:nvCxnSpPr>
        <xdr:cNvPr id="403" name="直線コネクタ 402"/>
        <xdr:cNvCxnSpPr/>
      </xdr:nvCxnSpPr>
      <xdr:spPr>
        <a:xfrm flipV="1">
          <a:off x="10475595" y="12120347"/>
          <a:ext cx="1270" cy="1392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5" name="直線コネクタ 40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65524</xdr:rowOff>
    </xdr:from>
    <xdr:ext cx="599010" cy="259045"/>
    <xdr:sp macro="" textlink="">
      <xdr:nvSpPr>
        <xdr:cNvPr id="406" name="普通建設事業費 （ うち新規整備　）最大値テキスト"/>
        <xdr:cNvSpPr txBox="1"/>
      </xdr:nvSpPr>
      <xdr:spPr>
        <a:xfrm>
          <a:off x="10528300" y="1189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304,561</a:t>
          </a:r>
          <a:endParaRPr kumimoji="1" lang="ja-JP" altLang="en-US" sz="1000" b="1">
            <a:latin typeface="ＭＳ Ｐゴシック"/>
          </a:endParaRPr>
        </a:p>
      </xdr:txBody>
    </xdr:sp>
    <xdr:clientData/>
  </xdr:oneCellAnchor>
  <xdr:twoCellAnchor>
    <xdr:from>
      <xdr:col>15</xdr:col>
      <xdr:colOff>92075</xdr:colOff>
      <xdr:row>70</xdr:row>
      <xdr:rowOff>118847</xdr:rowOff>
    </xdr:from>
    <xdr:to>
      <xdr:col>15</xdr:col>
      <xdr:colOff>269875</xdr:colOff>
      <xdr:row>70</xdr:row>
      <xdr:rowOff>118847</xdr:rowOff>
    </xdr:to>
    <xdr:cxnSp macro="">
      <xdr:nvCxnSpPr>
        <xdr:cNvPr id="407" name="直線コネクタ 406"/>
        <xdr:cNvCxnSpPr/>
      </xdr:nvCxnSpPr>
      <xdr:spPr>
        <a:xfrm>
          <a:off x="10388600" y="1212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127836</xdr:rowOff>
    </xdr:from>
    <xdr:to>
      <xdr:col>15</xdr:col>
      <xdr:colOff>180975</xdr:colOff>
      <xdr:row>78</xdr:row>
      <xdr:rowOff>78687</xdr:rowOff>
    </xdr:to>
    <xdr:cxnSp macro="">
      <xdr:nvCxnSpPr>
        <xdr:cNvPr id="408" name="直線コネクタ 407"/>
        <xdr:cNvCxnSpPr/>
      </xdr:nvCxnSpPr>
      <xdr:spPr>
        <a:xfrm>
          <a:off x="9639300" y="13329486"/>
          <a:ext cx="838200" cy="12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86493</xdr:rowOff>
    </xdr:from>
    <xdr:ext cx="534377" cy="259045"/>
    <xdr:sp macro="" textlink="">
      <xdr:nvSpPr>
        <xdr:cNvPr id="409" name="普通建設事業費 （ うち新規整備　）平均値テキスト"/>
        <xdr:cNvSpPr txBox="1"/>
      </xdr:nvSpPr>
      <xdr:spPr>
        <a:xfrm>
          <a:off x="10528300" y="13116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43,030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63616</xdr:rowOff>
    </xdr:from>
    <xdr:to>
      <xdr:col>15</xdr:col>
      <xdr:colOff>231775</xdr:colOff>
      <xdr:row>77</xdr:row>
      <xdr:rowOff>165216</xdr:rowOff>
    </xdr:to>
    <xdr:sp macro="" textlink="">
      <xdr:nvSpPr>
        <xdr:cNvPr id="410" name="フローチャート : 判断 409"/>
        <xdr:cNvSpPr/>
      </xdr:nvSpPr>
      <xdr:spPr>
        <a:xfrm>
          <a:off x="10426700" y="1326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127836</xdr:rowOff>
    </xdr:from>
    <xdr:to>
      <xdr:col>14</xdr:col>
      <xdr:colOff>28575</xdr:colOff>
      <xdr:row>78</xdr:row>
      <xdr:rowOff>54697</xdr:rowOff>
    </xdr:to>
    <xdr:cxnSp macro="">
      <xdr:nvCxnSpPr>
        <xdr:cNvPr id="411" name="直線コネクタ 410"/>
        <xdr:cNvCxnSpPr/>
      </xdr:nvCxnSpPr>
      <xdr:spPr>
        <a:xfrm flipV="1">
          <a:off x="8750300" y="13329486"/>
          <a:ext cx="889000" cy="9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11509</xdr:rowOff>
    </xdr:from>
    <xdr:to>
      <xdr:col>14</xdr:col>
      <xdr:colOff>79375</xdr:colOff>
      <xdr:row>77</xdr:row>
      <xdr:rowOff>113109</xdr:rowOff>
    </xdr:to>
    <xdr:sp macro="" textlink="">
      <xdr:nvSpPr>
        <xdr:cNvPr id="412" name="フローチャート : 判断 411"/>
        <xdr:cNvSpPr/>
      </xdr:nvSpPr>
      <xdr:spPr>
        <a:xfrm>
          <a:off x="95885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129636</xdr:rowOff>
    </xdr:from>
    <xdr:ext cx="534377" cy="259045"/>
    <xdr:sp macro="" textlink="">
      <xdr:nvSpPr>
        <xdr:cNvPr id="413" name="テキスト ボックス 412"/>
        <xdr:cNvSpPr txBox="1"/>
      </xdr:nvSpPr>
      <xdr:spPr>
        <a:xfrm>
          <a:off x="9372111" y="1298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13736</xdr:rowOff>
    </xdr:from>
    <xdr:to>
      <xdr:col>12</xdr:col>
      <xdr:colOff>561975</xdr:colOff>
      <xdr:row>77</xdr:row>
      <xdr:rowOff>115336</xdr:rowOff>
    </xdr:to>
    <xdr:sp macro="" textlink="">
      <xdr:nvSpPr>
        <xdr:cNvPr id="414" name="フローチャート : 判断 413"/>
        <xdr:cNvSpPr/>
      </xdr:nvSpPr>
      <xdr:spPr>
        <a:xfrm>
          <a:off x="8699500" y="132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131863</xdr:rowOff>
    </xdr:from>
    <xdr:ext cx="534377" cy="259045"/>
    <xdr:sp macro="" textlink="">
      <xdr:nvSpPr>
        <xdr:cNvPr id="415" name="テキスト ボックス 414"/>
        <xdr:cNvSpPr txBox="1"/>
      </xdr:nvSpPr>
      <xdr:spPr>
        <a:xfrm>
          <a:off x="8483111" y="1299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27887</xdr:rowOff>
    </xdr:from>
    <xdr:to>
      <xdr:col>15</xdr:col>
      <xdr:colOff>231775</xdr:colOff>
      <xdr:row>78</xdr:row>
      <xdr:rowOff>129487</xdr:rowOff>
    </xdr:to>
    <xdr:sp macro="" textlink="">
      <xdr:nvSpPr>
        <xdr:cNvPr id="421" name="円/楕円 420"/>
        <xdr:cNvSpPr/>
      </xdr:nvSpPr>
      <xdr:spPr>
        <a:xfrm>
          <a:off x="10426700" y="1340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114264</xdr:rowOff>
    </xdr:from>
    <xdr:ext cx="534377" cy="259045"/>
    <xdr:sp macro="" textlink="">
      <xdr:nvSpPr>
        <xdr:cNvPr id="422" name="普通建設事業費 （ うち新規整備　）該当値テキスト"/>
        <xdr:cNvSpPr txBox="1"/>
      </xdr:nvSpPr>
      <xdr:spPr>
        <a:xfrm>
          <a:off x="10528300" y="1331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13,345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77036</xdr:rowOff>
    </xdr:from>
    <xdr:to>
      <xdr:col>14</xdr:col>
      <xdr:colOff>79375</xdr:colOff>
      <xdr:row>78</xdr:row>
      <xdr:rowOff>7186</xdr:rowOff>
    </xdr:to>
    <xdr:sp macro="" textlink="">
      <xdr:nvSpPr>
        <xdr:cNvPr id="423" name="円/楕円 422"/>
        <xdr:cNvSpPr/>
      </xdr:nvSpPr>
      <xdr:spPr>
        <a:xfrm>
          <a:off x="9588500" y="1327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169763</xdr:rowOff>
    </xdr:from>
    <xdr:ext cx="534377" cy="259045"/>
    <xdr:sp macro="" textlink="">
      <xdr:nvSpPr>
        <xdr:cNvPr id="424" name="テキスト ボックス 423"/>
        <xdr:cNvSpPr txBox="1"/>
      </xdr:nvSpPr>
      <xdr:spPr>
        <a:xfrm>
          <a:off x="9372111" y="1337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40,095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3897</xdr:rowOff>
    </xdr:from>
    <xdr:to>
      <xdr:col>12</xdr:col>
      <xdr:colOff>561975</xdr:colOff>
      <xdr:row>78</xdr:row>
      <xdr:rowOff>105497</xdr:rowOff>
    </xdr:to>
    <xdr:sp macro="" textlink="">
      <xdr:nvSpPr>
        <xdr:cNvPr id="425" name="円/楕円 424"/>
        <xdr:cNvSpPr/>
      </xdr:nvSpPr>
      <xdr:spPr>
        <a:xfrm>
          <a:off x="8699500" y="1337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96624</xdr:rowOff>
    </xdr:from>
    <xdr:ext cx="534377" cy="259045"/>
    <xdr:sp macro="" textlink="">
      <xdr:nvSpPr>
        <xdr:cNvPr id="426" name="テキスト ボックス 425"/>
        <xdr:cNvSpPr txBox="1"/>
      </xdr:nvSpPr>
      <xdr:spPr>
        <a:xfrm>
          <a:off x="8483111" y="1346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18,592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94904</xdr:rowOff>
    </xdr:from>
    <xdr:to>
      <xdr:col>15</xdr:col>
      <xdr:colOff>180340</xdr:colOff>
      <xdr:row>98</xdr:row>
      <xdr:rowOff>139700</xdr:rowOff>
    </xdr:to>
    <xdr:cxnSp macro="">
      <xdr:nvCxnSpPr>
        <xdr:cNvPr id="448" name="直線コネクタ 447"/>
        <xdr:cNvCxnSpPr/>
      </xdr:nvCxnSpPr>
      <xdr:spPr>
        <a:xfrm flipV="1">
          <a:off x="10475595" y="15868304"/>
          <a:ext cx="1270" cy="1073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9"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50" name="直線コネクタ 449"/>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41581</xdr:rowOff>
    </xdr:from>
    <xdr:ext cx="599010" cy="259045"/>
    <xdr:sp macro="" textlink="">
      <xdr:nvSpPr>
        <xdr:cNvPr id="451" name="普通建設事業費 （ うち更新整備　）最大値テキスト"/>
        <xdr:cNvSpPr txBox="1"/>
      </xdr:nvSpPr>
      <xdr:spPr>
        <a:xfrm>
          <a:off x="10528300" y="1564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234,798</a:t>
          </a:r>
          <a:endParaRPr kumimoji="1" lang="ja-JP" altLang="en-US" sz="1000" b="1">
            <a:latin typeface="ＭＳ Ｐゴシック"/>
          </a:endParaRPr>
        </a:p>
      </xdr:txBody>
    </xdr:sp>
    <xdr:clientData/>
  </xdr:oneCellAnchor>
  <xdr:twoCellAnchor>
    <xdr:from>
      <xdr:col>15</xdr:col>
      <xdr:colOff>92075</xdr:colOff>
      <xdr:row>92</xdr:row>
      <xdr:rowOff>94904</xdr:rowOff>
    </xdr:from>
    <xdr:to>
      <xdr:col>15</xdr:col>
      <xdr:colOff>269875</xdr:colOff>
      <xdr:row>92</xdr:row>
      <xdr:rowOff>94904</xdr:rowOff>
    </xdr:to>
    <xdr:cxnSp macro="">
      <xdr:nvCxnSpPr>
        <xdr:cNvPr id="452" name="直線コネクタ 451"/>
        <xdr:cNvCxnSpPr/>
      </xdr:nvCxnSpPr>
      <xdr:spPr>
        <a:xfrm>
          <a:off x="10388600" y="158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3719</xdr:rowOff>
    </xdr:from>
    <xdr:to>
      <xdr:col>15</xdr:col>
      <xdr:colOff>180975</xdr:colOff>
      <xdr:row>98</xdr:row>
      <xdr:rowOff>102643</xdr:rowOff>
    </xdr:to>
    <xdr:cxnSp macro="">
      <xdr:nvCxnSpPr>
        <xdr:cNvPr id="453" name="直線コネクタ 452"/>
        <xdr:cNvCxnSpPr/>
      </xdr:nvCxnSpPr>
      <xdr:spPr>
        <a:xfrm flipV="1">
          <a:off x="9639300" y="16805819"/>
          <a:ext cx="838200" cy="98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5844</xdr:rowOff>
    </xdr:from>
    <xdr:ext cx="534377" cy="259045"/>
    <xdr:sp macro="" textlink="">
      <xdr:nvSpPr>
        <xdr:cNvPr id="454" name="普通建設事業費 （ うち更新整備　）平均値テキスト"/>
        <xdr:cNvSpPr txBox="1"/>
      </xdr:nvSpPr>
      <xdr:spPr>
        <a:xfrm>
          <a:off x="10528300" y="164650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60,670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154417</xdr:rowOff>
    </xdr:from>
    <xdr:to>
      <xdr:col>15</xdr:col>
      <xdr:colOff>231775</xdr:colOff>
      <xdr:row>97</xdr:row>
      <xdr:rowOff>84567</xdr:rowOff>
    </xdr:to>
    <xdr:sp macro="" textlink="">
      <xdr:nvSpPr>
        <xdr:cNvPr id="455" name="フローチャート : 判断 454"/>
        <xdr:cNvSpPr/>
      </xdr:nvSpPr>
      <xdr:spPr>
        <a:xfrm>
          <a:off x="104267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99919</xdr:rowOff>
    </xdr:from>
    <xdr:to>
      <xdr:col>14</xdr:col>
      <xdr:colOff>28575</xdr:colOff>
      <xdr:row>98</xdr:row>
      <xdr:rowOff>102643</xdr:rowOff>
    </xdr:to>
    <xdr:cxnSp macro="">
      <xdr:nvCxnSpPr>
        <xdr:cNvPr id="456" name="直線コネクタ 455"/>
        <xdr:cNvCxnSpPr/>
      </xdr:nvCxnSpPr>
      <xdr:spPr>
        <a:xfrm>
          <a:off x="8750300" y="16902019"/>
          <a:ext cx="889000" cy="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61446</xdr:rowOff>
    </xdr:from>
    <xdr:to>
      <xdr:col>14</xdr:col>
      <xdr:colOff>79375</xdr:colOff>
      <xdr:row>97</xdr:row>
      <xdr:rowOff>163046</xdr:rowOff>
    </xdr:to>
    <xdr:sp macro="" textlink="">
      <xdr:nvSpPr>
        <xdr:cNvPr id="457" name="フローチャート : 判断 456"/>
        <xdr:cNvSpPr/>
      </xdr:nvSpPr>
      <xdr:spPr>
        <a:xfrm>
          <a:off x="9588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8123</xdr:rowOff>
    </xdr:from>
    <xdr:ext cx="534377" cy="259045"/>
    <xdr:sp macro="" textlink="">
      <xdr:nvSpPr>
        <xdr:cNvPr id="458" name="テキスト ボックス 457"/>
        <xdr:cNvSpPr txBox="1"/>
      </xdr:nvSpPr>
      <xdr:spPr>
        <a:xfrm>
          <a:off x="9372111" y="164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36460</xdr:rowOff>
    </xdr:from>
    <xdr:to>
      <xdr:col>12</xdr:col>
      <xdr:colOff>561975</xdr:colOff>
      <xdr:row>97</xdr:row>
      <xdr:rowOff>138060</xdr:rowOff>
    </xdr:to>
    <xdr:sp macro="" textlink="">
      <xdr:nvSpPr>
        <xdr:cNvPr id="459" name="フローチャート : 判断 458"/>
        <xdr:cNvSpPr/>
      </xdr:nvSpPr>
      <xdr:spPr>
        <a:xfrm>
          <a:off x="8699500" y="1666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154587</xdr:rowOff>
    </xdr:from>
    <xdr:ext cx="534377" cy="259045"/>
    <xdr:sp macro="" textlink="">
      <xdr:nvSpPr>
        <xdr:cNvPr id="460" name="テキスト ボックス 459"/>
        <xdr:cNvSpPr txBox="1"/>
      </xdr:nvSpPr>
      <xdr:spPr>
        <a:xfrm>
          <a:off x="8483111" y="1644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124369</xdr:rowOff>
    </xdr:from>
    <xdr:to>
      <xdr:col>15</xdr:col>
      <xdr:colOff>231775</xdr:colOff>
      <xdr:row>98</xdr:row>
      <xdr:rowOff>54519</xdr:rowOff>
    </xdr:to>
    <xdr:sp macro="" textlink="">
      <xdr:nvSpPr>
        <xdr:cNvPr id="466" name="円/楕円 465"/>
        <xdr:cNvSpPr/>
      </xdr:nvSpPr>
      <xdr:spPr>
        <a:xfrm>
          <a:off x="10426700" y="1675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102796</xdr:rowOff>
    </xdr:from>
    <xdr:ext cx="534377" cy="259045"/>
    <xdr:sp macro="" textlink="">
      <xdr:nvSpPr>
        <xdr:cNvPr id="467" name="普通建設事業費 （ うち更新整備　）該当値テキスト"/>
        <xdr:cNvSpPr txBox="1"/>
      </xdr:nvSpPr>
      <xdr:spPr>
        <a:xfrm>
          <a:off x="10528300" y="1673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29,742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51843</xdr:rowOff>
    </xdr:from>
    <xdr:to>
      <xdr:col>14</xdr:col>
      <xdr:colOff>79375</xdr:colOff>
      <xdr:row>98</xdr:row>
      <xdr:rowOff>153443</xdr:rowOff>
    </xdr:to>
    <xdr:sp macro="" textlink="">
      <xdr:nvSpPr>
        <xdr:cNvPr id="468" name="円/楕円 467"/>
        <xdr:cNvSpPr/>
      </xdr:nvSpPr>
      <xdr:spPr>
        <a:xfrm>
          <a:off x="9588500" y="1685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144570</xdr:rowOff>
    </xdr:from>
    <xdr:ext cx="469744" cy="259045"/>
    <xdr:sp macro="" textlink="">
      <xdr:nvSpPr>
        <xdr:cNvPr id="469" name="テキスト ボックス 468"/>
        <xdr:cNvSpPr txBox="1"/>
      </xdr:nvSpPr>
      <xdr:spPr>
        <a:xfrm>
          <a:off x="9404427" y="16946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49119</xdr:rowOff>
    </xdr:from>
    <xdr:to>
      <xdr:col>12</xdr:col>
      <xdr:colOff>561975</xdr:colOff>
      <xdr:row>98</xdr:row>
      <xdr:rowOff>150719</xdr:rowOff>
    </xdr:to>
    <xdr:sp macro="" textlink="">
      <xdr:nvSpPr>
        <xdr:cNvPr id="470" name="円/楕円 469"/>
        <xdr:cNvSpPr/>
      </xdr:nvSpPr>
      <xdr:spPr>
        <a:xfrm>
          <a:off x="8699500" y="1685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141846</xdr:rowOff>
    </xdr:from>
    <xdr:ext cx="469744" cy="259045"/>
    <xdr:sp macro="" textlink="">
      <xdr:nvSpPr>
        <xdr:cNvPr id="471" name="テキスト ボックス 470"/>
        <xdr:cNvSpPr txBox="1"/>
      </xdr:nvSpPr>
      <xdr:spPr>
        <a:xfrm>
          <a:off x="8515427" y="1694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2" name="直線コネクタ 48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3" name="テキスト ボックス 48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4" name="直線コネクタ 48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5" name="テキスト ボックス 48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6" name="直線コネクタ 48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7" name="テキスト ボックス 48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8" name="直線コネクタ 48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9" name="テキスト ボックス 48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0" name="直線コネクタ 48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1" name="テキスト ボックス 49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2" name="直線コネクタ 49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3" name="テキスト ボックス 49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166269</xdr:rowOff>
    </xdr:from>
    <xdr:to>
      <xdr:col>23</xdr:col>
      <xdr:colOff>516889</xdr:colOff>
      <xdr:row>39</xdr:row>
      <xdr:rowOff>44450</xdr:rowOff>
    </xdr:to>
    <xdr:cxnSp macro="">
      <xdr:nvCxnSpPr>
        <xdr:cNvPr id="495" name="直線コネクタ 494"/>
        <xdr:cNvCxnSpPr/>
      </xdr:nvCxnSpPr>
      <xdr:spPr>
        <a:xfrm flipV="1">
          <a:off x="16317595" y="5138319"/>
          <a:ext cx="1269" cy="1592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6"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7" name="直線コネクタ 49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112946</xdr:rowOff>
    </xdr:from>
    <xdr:ext cx="599010" cy="259045"/>
    <xdr:sp macro="" textlink="">
      <xdr:nvSpPr>
        <xdr:cNvPr id="498" name="災害復旧事業費最大値テキスト"/>
        <xdr:cNvSpPr txBox="1"/>
      </xdr:nvSpPr>
      <xdr:spPr>
        <a:xfrm>
          <a:off x="16370300" y="491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29</xdr:row>
      <xdr:rowOff>166269</xdr:rowOff>
    </xdr:from>
    <xdr:to>
      <xdr:col>23</xdr:col>
      <xdr:colOff>606425</xdr:colOff>
      <xdr:row>29</xdr:row>
      <xdr:rowOff>166269</xdr:rowOff>
    </xdr:to>
    <xdr:cxnSp macro="">
      <xdr:nvCxnSpPr>
        <xdr:cNvPr id="499" name="直線コネクタ 498"/>
        <xdr:cNvCxnSpPr/>
      </xdr:nvCxnSpPr>
      <xdr:spPr>
        <a:xfrm>
          <a:off x="16230600" y="5138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29578</xdr:rowOff>
    </xdr:from>
    <xdr:to>
      <xdr:col>23</xdr:col>
      <xdr:colOff>517525</xdr:colOff>
      <xdr:row>39</xdr:row>
      <xdr:rowOff>37084</xdr:rowOff>
    </xdr:to>
    <xdr:cxnSp macro="">
      <xdr:nvCxnSpPr>
        <xdr:cNvPr id="500" name="直線コネクタ 499"/>
        <xdr:cNvCxnSpPr/>
      </xdr:nvCxnSpPr>
      <xdr:spPr>
        <a:xfrm flipV="1">
          <a:off x="15481300" y="6716128"/>
          <a:ext cx="838200" cy="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24312</xdr:rowOff>
    </xdr:from>
    <xdr:ext cx="534377" cy="259045"/>
    <xdr:sp macro="" textlink="">
      <xdr:nvSpPr>
        <xdr:cNvPr id="501" name="災害復旧事業費平均値テキスト"/>
        <xdr:cNvSpPr txBox="1"/>
      </xdr:nvSpPr>
      <xdr:spPr>
        <a:xfrm>
          <a:off x="16370300" y="6367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1435</xdr:rowOff>
    </xdr:from>
    <xdr:to>
      <xdr:col>23</xdr:col>
      <xdr:colOff>568325</xdr:colOff>
      <xdr:row>38</xdr:row>
      <xdr:rowOff>103035</xdr:rowOff>
    </xdr:to>
    <xdr:sp macro="" textlink="">
      <xdr:nvSpPr>
        <xdr:cNvPr id="502" name="フローチャート : 判断 501"/>
        <xdr:cNvSpPr/>
      </xdr:nvSpPr>
      <xdr:spPr>
        <a:xfrm>
          <a:off x="162687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129959</xdr:rowOff>
    </xdr:from>
    <xdr:to>
      <xdr:col>22</xdr:col>
      <xdr:colOff>365125</xdr:colOff>
      <xdr:row>39</xdr:row>
      <xdr:rowOff>37084</xdr:rowOff>
    </xdr:to>
    <xdr:cxnSp macro="">
      <xdr:nvCxnSpPr>
        <xdr:cNvPr id="503" name="直線コネクタ 502"/>
        <xdr:cNvCxnSpPr/>
      </xdr:nvCxnSpPr>
      <xdr:spPr>
        <a:xfrm>
          <a:off x="14592300" y="6645059"/>
          <a:ext cx="889000" cy="7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42532</xdr:rowOff>
    </xdr:from>
    <xdr:to>
      <xdr:col>22</xdr:col>
      <xdr:colOff>415925</xdr:colOff>
      <xdr:row>38</xdr:row>
      <xdr:rowOff>144132</xdr:rowOff>
    </xdr:to>
    <xdr:sp macro="" textlink="">
      <xdr:nvSpPr>
        <xdr:cNvPr id="504" name="フローチャート : 判断 503"/>
        <xdr:cNvSpPr/>
      </xdr:nvSpPr>
      <xdr:spPr>
        <a:xfrm>
          <a:off x="15430500" y="655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160659</xdr:rowOff>
    </xdr:from>
    <xdr:ext cx="469744" cy="259045"/>
    <xdr:sp macro="" textlink="">
      <xdr:nvSpPr>
        <xdr:cNvPr id="505" name="テキスト ボックス 504"/>
        <xdr:cNvSpPr txBox="1"/>
      </xdr:nvSpPr>
      <xdr:spPr>
        <a:xfrm>
          <a:off x="15246427" y="633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127648</xdr:rowOff>
    </xdr:from>
    <xdr:to>
      <xdr:col>21</xdr:col>
      <xdr:colOff>161925</xdr:colOff>
      <xdr:row>38</xdr:row>
      <xdr:rowOff>129959</xdr:rowOff>
    </xdr:to>
    <xdr:cxnSp macro="">
      <xdr:nvCxnSpPr>
        <xdr:cNvPr id="506" name="直線コネクタ 505"/>
        <xdr:cNvCxnSpPr/>
      </xdr:nvCxnSpPr>
      <xdr:spPr>
        <a:xfrm>
          <a:off x="13703300" y="6642748"/>
          <a:ext cx="889000" cy="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9309</xdr:rowOff>
    </xdr:from>
    <xdr:to>
      <xdr:col>21</xdr:col>
      <xdr:colOff>212725</xdr:colOff>
      <xdr:row>38</xdr:row>
      <xdr:rowOff>110909</xdr:rowOff>
    </xdr:to>
    <xdr:sp macro="" textlink="">
      <xdr:nvSpPr>
        <xdr:cNvPr id="507" name="フローチャート : 判断 506"/>
        <xdr:cNvSpPr/>
      </xdr:nvSpPr>
      <xdr:spPr>
        <a:xfrm>
          <a:off x="14541500" y="65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127436</xdr:rowOff>
    </xdr:from>
    <xdr:ext cx="534377" cy="259045"/>
    <xdr:sp macro="" textlink="">
      <xdr:nvSpPr>
        <xdr:cNvPr id="508" name="テキスト ボックス 507"/>
        <xdr:cNvSpPr txBox="1"/>
      </xdr:nvSpPr>
      <xdr:spPr>
        <a:xfrm>
          <a:off x="14325111" y="629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127648</xdr:rowOff>
    </xdr:from>
    <xdr:to>
      <xdr:col>19</xdr:col>
      <xdr:colOff>644525</xdr:colOff>
      <xdr:row>39</xdr:row>
      <xdr:rowOff>13906</xdr:rowOff>
    </xdr:to>
    <xdr:cxnSp macro="">
      <xdr:nvCxnSpPr>
        <xdr:cNvPr id="509" name="直線コネクタ 508"/>
        <xdr:cNvCxnSpPr/>
      </xdr:nvCxnSpPr>
      <xdr:spPr>
        <a:xfrm flipV="1">
          <a:off x="12814300" y="6642748"/>
          <a:ext cx="889000" cy="5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48399</xdr:rowOff>
    </xdr:from>
    <xdr:to>
      <xdr:col>20</xdr:col>
      <xdr:colOff>9525</xdr:colOff>
      <xdr:row>38</xdr:row>
      <xdr:rowOff>149999</xdr:rowOff>
    </xdr:to>
    <xdr:sp macro="" textlink="">
      <xdr:nvSpPr>
        <xdr:cNvPr id="510" name="フローチャート : 判断 509"/>
        <xdr:cNvSpPr/>
      </xdr:nvSpPr>
      <xdr:spPr>
        <a:xfrm>
          <a:off x="13652500" y="656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166527</xdr:rowOff>
    </xdr:from>
    <xdr:ext cx="469744" cy="259045"/>
    <xdr:sp macro="" textlink="">
      <xdr:nvSpPr>
        <xdr:cNvPr id="511" name="テキスト ボックス 510"/>
        <xdr:cNvSpPr txBox="1"/>
      </xdr:nvSpPr>
      <xdr:spPr>
        <a:xfrm>
          <a:off x="13468427" y="633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46419</xdr:rowOff>
    </xdr:from>
    <xdr:to>
      <xdr:col>18</xdr:col>
      <xdr:colOff>492125</xdr:colOff>
      <xdr:row>38</xdr:row>
      <xdr:rowOff>148019</xdr:rowOff>
    </xdr:to>
    <xdr:sp macro="" textlink="">
      <xdr:nvSpPr>
        <xdr:cNvPr id="512" name="フローチャート : 判断 511"/>
        <xdr:cNvSpPr/>
      </xdr:nvSpPr>
      <xdr:spPr>
        <a:xfrm>
          <a:off x="12763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164545</xdr:rowOff>
    </xdr:from>
    <xdr:ext cx="469744" cy="259045"/>
    <xdr:sp macro="" textlink="">
      <xdr:nvSpPr>
        <xdr:cNvPr id="513" name="テキスト ボックス 512"/>
        <xdr:cNvSpPr txBox="1"/>
      </xdr:nvSpPr>
      <xdr:spPr>
        <a:xfrm>
          <a:off x="12579427" y="6336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4" name="テキスト ボックス 51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5" name="テキスト ボックス 51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6" name="テキスト ボックス 51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7" name="テキスト ボックス 51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8" name="テキスト ボックス 51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150228</xdr:rowOff>
    </xdr:from>
    <xdr:to>
      <xdr:col>23</xdr:col>
      <xdr:colOff>568325</xdr:colOff>
      <xdr:row>39</xdr:row>
      <xdr:rowOff>80378</xdr:rowOff>
    </xdr:to>
    <xdr:sp macro="" textlink="">
      <xdr:nvSpPr>
        <xdr:cNvPr id="519" name="円/楕円 518"/>
        <xdr:cNvSpPr/>
      </xdr:nvSpPr>
      <xdr:spPr>
        <a:xfrm>
          <a:off x="16268700" y="666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65155</xdr:rowOff>
    </xdr:from>
    <xdr:ext cx="469744" cy="259045"/>
    <xdr:sp macro="" textlink="">
      <xdr:nvSpPr>
        <xdr:cNvPr id="520" name="災害復旧事業費該当値テキスト"/>
        <xdr:cNvSpPr txBox="1"/>
      </xdr:nvSpPr>
      <xdr:spPr>
        <a:xfrm>
          <a:off x="16370300" y="6580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157734</xdr:rowOff>
    </xdr:from>
    <xdr:to>
      <xdr:col>22</xdr:col>
      <xdr:colOff>415925</xdr:colOff>
      <xdr:row>39</xdr:row>
      <xdr:rowOff>87884</xdr:rowOff>
    </xdr:to>
    <xdr:sp macro="" textlink="">
      <xdr:nvSpPr>
        <xdr:cNvPr id="521" name="円/楕円 520"/>
        <xdr:cNvSpPr/>
      </xdr:nvSpPr>
      <xdr:spPr>
        <a:xfrm>
          <a:off x="15430500" y="667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79011</xdr:rowOff>
    </xdr:from>
    <xdr:ext cx="378565" cy="259045"/>
    <xdr:sp macro="" textlink="">
      <xdr:nvSpPr>
        <xdr:cNvPr id="522" name="テキスト ボックス 521"/>
        <xdr:cNvSpPr txBox="1"/>
      </xdr:nvSpPr>
      <xdr:spPr>
        <a:xfrm>
          <a:off x="15292017" y="6765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79159</xdr:rowOff>
    </xdr:from>
    <xdr:to>
      <xdr:col>21</xdr:col>
      <xdr:colOff>212725</xdr:colOff>
      <xdr:row>39</xdr:row>
      <xdr:rowOff>9309</xdr:rowOff>
    </xdr:to>
    <xdr:sp macro="" textlink="">
      <xdr:nvSpPr>
        <xdr:cNvPr id="523" name="円/楕円 522"/>
        <xdr:cNvSpPr/>
      </xdr:nvSpPr>
      <xdr:spPr>
        <a:xfrm>
          <a:off x="14541500" y="659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436</xdr:rowOff>
    </xdr:from>
    <xdr:ext cx="469744" cy="259045"/>
    <xdr:sp macro="" textlink="">
      <xdr:nvSpPr>
        <xdr:cNvPr id="524" name="テキスト ボックス 523"/>
        <xdr:cNvSpPr txBox="1"/>
      </xdr:nvSpPr>
      <xdr:spPr>
        <a:xfrm>
          <a:off x="14357427" y="668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76848</xdr:rowOff>
    </xdr:from>
    <xdr:to>
      <xdr:col>20</xdr:col>
      <xdr:colOff>9525</xdr:colOff>
      <xdr:row>39</xdr:row>
      <xdr:rowOff>6998</xdr:rowOff>
    </xdr:to>
    <xdr:sp macro="" textlink="">
      <xdr:nvSpPr>
        <xdr:cNvPr id="525" name="円/楕円 524"/>
        <xdr:cNvSpPr/>
      </xdr:nvSpPr>
      <xdr:spPr>
        <a:xfrm>
          <a:off x="13652500" y="659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169575</xdr:rowOff>
    </xdr:from>
    <xdr:ext cx="469744" cy="259045"/>
    <xdr:sp macro="" textlink="">
      <xdr:nvSpPr>
        <xdr:cNvPr id="526" name="テキスト ボックス 525"/>
        <xdr:cNvSpPr txBox="1"/>
      </xdr:nvSpPr>
      <xdr:spPr>
        <a:xfrm>
          <a:off x="13468427" y="668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134556</xdr:rowOff>
    </xdr:from>
    <xdr:to>
      <xdr:col>18</xdr:col>
      <xdr:colOff>492125</xdr:colOff>
      <xdr:row>39</xdr:row>
      <xdr:rowOff>64706</xdr:rowOff>
    </xdr:to>
    <xdr:sp macro="" textlink="">
      <xdr:nvSpPr>
        <xdr:cNvPr id="527" name="円/楕円 526"/>
        <xdr:cNvSpPr/>
      </xdr:nvSpPr>
      <xdr:spPr>
        <a:xfrm>
          <a:off x="12763500" y="664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55833</xdr:rowOff>
    </xdr:from>
    <xdr:ext cx="469744" cy="259045"/>
    <xdr:sp macro="" textlink="">
      <xdr:nvSpPr>
        <xdr:cNvPr id="528" name="テキスト ボックス 527"/>
        <xdr:cNvSpPr txBox="1"/>
      </xdr:nvSpPr>
      <xdr:spPr>
        <a:xfrm>
          <a:off x="12579427" y="6742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0" name="正方形/長方形 52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1" name="正方形/長方形 53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2" name="正方形/長方形 53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3" name="正方形/長方形 53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4" name="正方形/長方形 53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5" name="正方形/長方形 53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1" name="フローチャート :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3" name="フローチャート :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4" name="テキスト ボックス 55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6" name="フローチャート :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7" name="テキスト ボックス 55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9" name="フローチャート :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0" name="テキスト ボックス 55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1" name="フローチャート :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2" name="テキスト ボックス 56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8" name="円/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0" name="円/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1" name="テキスト ボックス 57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2" name="円/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3" name="テキスト ボックス 57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4" name="円/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5" name="テキスト ボックス 57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6" name="円/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7" name="テキスト ボックス 57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47,576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8" name="直線コネクタ 587"/>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9" name="テキスト ボックス 588"/>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0" name="直線コネクタ 58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1" name="テキスト ボックス 59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2" name="直線コネクタ 59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3" name="テキスト ボックス 59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123595</xdr:rowOff>
    </xdr:from>
    <xdr:to>
      <xdr:col>23</xdr:col>
      <xdr:colOff>516889</xdr:colOff>
      <xdr:row>77</xdr:row>
      <xdr:rowOff>76344</xdr:rowOff>
    </xdr:to>
    <xdr:cxnSp macro="">
      <xdr:nvCxnSpPr>
        <xdr:cNvPr id="597" name="直線コネクタ 596"/>
        <xdr:cNvCxnSpPr/>
      </xdr:nvCxnSpPr>
      <xdr:spPr>
        <a:xfrm flipV="1">
          <a:off x="16317595" y="12125095"/>
          <a:ext cx="1269" cy="1152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80171</xdr:rowOff>
    </xdr:from>
    <xdr:ext cx="534377" cy="259045"/>
    <xdr:sp macro="" textlink="">
      <xdr:nvSpPr>
        <xdr:cNvPr id="598" name="公債費最小値テキスト"/>
        <xdr:cNvSpPr txBox="1"/>
      </xdr:nvSpPr>
      <xdr:spPr>
        <a:xfrm>
          <a:off x="16370300" y="1328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77</xdr:row>
      <xdr:rowOff>76344</xdr:rowOff>
    </xdr:from>
    <xdr:to>
      <xdr:col>23</xdr:col>
      <xdr:colOff>606425</xdr:colOff>
      <xdr:row>77</xdr:row>
      <xdr:rowOff>76344</xdr:rowOff>
    </xdr:to>
    <xdr:cxnSp macro="">
      <xdr:nvCxnSpPr>
        <xdr:cNvPr id="599" name="直線コネクタ 598"/>
        <xdr:cNvCxnSpPr/>
      </xdr:nvCxnSpPr>
      <xdr:spPr>
        <a:xfrm>
          <a:off x="16230600" y="132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70272</xdr:rowOff>
    </xdr:from>
    <xdr:ext cx="599010" cy="259045"/>
    <xdr:sp macro="" textlink="">
      <xdr:nvSpPr>
        <xdr:cNvPr id="600" name="公債費最大値テキスト"/>
        <xdr:cNvSpPr txBox="1"/>
      </xdr:nvSpPr>
      <xdr:spPr>
        <a:xfrm>
          <a:off x="16370300" y="11900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70</xdr:row>
      <xdr:rowOff>123595</xdr:rowOff>
    </xdr:from>
    <xdr:to>
      <xdr:col>23</xdr:col>
      <xdr:colOff>606425</xdr:colOff>
      <xdr:row>70</xdr:row>
      <xdr:rowOff>123595</xdr:rowOff>
    </xdr:to>
    <xdr:cxnSp macro="">
      <xdr:nvCxnSpPr>
        <xdr:cNvPr id="601" name="直線コネクタ 600"/>
        <xdr:cNvCxnSpPr/>
      </xdr:nvCxnSpPr>
      <xdr:spPr>
        <a:xfrm>
          <a:off x="16230600" y="1212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133848</xdr:rowOff>
    </xdr:from>
    <xdr:to>
      <xdr:col>23</xdr:col>
      <xdr:colOff>517525</xdr:colOff>
      <xdr:row>75</xdr:row>
      <xdr:rowOff>150788</xdr:rowOff>
    </xdr:to>
    <xdr:cxnSp macro="">
      <xdr:nvCxnSpPr>
        <xdr:cNvPr id="602" name="直線コネクタ 601"/>
        <xdr:cNvCxnSpPr/>
      </xdr:nvCxnSpPr>
      <xdr:spPr>
        <a:xfrm>
          <a:off x="15481300" y="12992598"/>
          <a:ext cx="838200" cy="1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100707</xdr:rowOff>
    </xdr:from>
    <xdr:ext cx="534377" cy="259045"/>
    <xdr:sp macro="" textlink="">
      <xdr:nvSpPr>
        <xdr:cNvPr id="603" name="公債費平均値テキスト"/>
        <xdr:cNvSpPr txBox="1"/>
      </xdr:nvSpPr>
      <xdr:spPr>
        <a:xfrm>
          <a:off x="16370300" y="12788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77830</xdr:rowOff>
    </xdr:from>
    <xdr:to>
      <xdr:col>23</xdr:col>
      <xdr:colOff>568325</xdr:colOff>
      <xdr:row>76</xdr:row>
      <xdr:rowOff>7981</xdr:rowOff>
    </xdr:to>
    <xdr:sp macro="" textlink="">
      <xdr:nvSpPr>
        <xdr:cNvPr id="604" name="フローチャート : 判断 603"/>
        <xdr:cNvSpPr/>
      </xdr:nvSpPr>
      <xdr:spPr>
        <a:xfrm>
          <a:off x="16268700" y="12936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118983</xdr:rowOff>
    </xdr:from>
    <xdr:to>
      <xdr:col>22</xdr:col>
      <xdr:colOff>365125</xdr:colOff>
      <xdr:row>75</xdr:row>
      <xdr:rowOff>133848</xdr:rowOff>
    </xdr:to>
    <xdr:cxnSp macro="">
      <xdr:nvCxnSpPr>
        <xdr:cNvPr id="605" name="直線コネクタ 604"/>
        <xdr:cNvCxnSpPr/>
      </xdr:nvCxnSpPr>
      <xdr:spPr>
        <a:xfrm>
          <a:off x="14592300" y="12977733"/>
          <a:ext cx="889000" cy="1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102719</xdr:rowOff>
    </xdr:from>
    <xdr:to>
      <xdr:col>22</xdr:col>
      <xdr:colOff>415925</xdr:colOff>
      <xdr:row>76</xdr:row>
      <xdr:rowOff>32869</xdr:rowOff>
    </xdr:to>
    <xdr:sp macro="" textlink="">
      <xdr:nvSpPr>
        <xdr:cNvPr id="606" name="フローチャート : 判断 605"/>
        <xdr:cNvSpPr/>
      </xdr:nvSpPr>
      <xdr:spPr>
        <a:xfrm>
          <a:off x="154305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23996</xdr:rowOff>
    </xdr:from>
    <xdr:ext cx="534377" cy="259045"/>
    <xdr:sp macro="" textlink="">
      <xdr:nvSpPr>
        <xdr:cNvPr id="607" name="テキスト ボックス 606"/>
        <xdr:cNvSpPr txBox="1"/>
      </xdr:nvSpPr>
      <xdr:spPr>
        <a:xfrm>
          <a:off x="15214111" y="1305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101375</xdr:rowOff>
    </xdr:from>
    <xdr:to>
      <xdr:col>21</xdr:col>
      <xdr:colOff>161925</xdr:colOff>
      <xdr:row>75</xdr:row>
      <xdr:rowOff>118983</xdr:rowOff>
    </xdr:to>
    <xdr:cxnSp macro="">
      <xdr:nvCxnSpPr>
        <xdr:cNvPr id="608" name="直線コネクタ 607"/>
        <xdr:cNvCxnSpPr/>
      </xdr:nvCxnSpPr>
      <xdr:spPr>
        <a:xfrm>
          <a:off x="13703300" y="12960125"/>
          <a:ext cx="889000" cy="1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82459</xdr:rowOff>
    </xdr:from>
    <xdr:to>
      <xdr:col>21</xdr:col>
      <xdr:colOff>212725</xdr:colOff>
      <xdr:row>76</xdr:row>
      <xdr:rowOff>12610</xdr:rowOff>
    </xdr:to>
    <xdr:sp macro="" textlink="">
      <xdr:nvSpPr>
        <xdr:cNvPr id="609" name="フローチャート : 判断 608"/>
        <xdr:cNvSpPr/>
      </xdr:nvSpPr>
      <xdr:spPr>
        <a:xfrm>
          <a:off x="14541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3736</xdr:rowOff>
    </xdr:from>
    <xdr:ext cx="534377" cy="259045"/>
    <xdr:sp macro="" textlink="">
      <xdr:nvSpPr>
        <xdr:cNvPr id="610" name="テキスト ボックス 609"/>
        <xdr:cNvSpPr txBox="1"/>
      </xdr:nvSpPr>
      <xdr:spPr>
        <a:xfrm>
          <a:off x="14325111" y="1303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101375</xdr:rowOff>
    </xdr:from>
    <xdr:to>
      <xdr:col>19</xdr:col>
      <xdr:colOff>644525</xdr:colOff>
      <xdr:row>75</xdr:row>
      <xdr:rowOff>137551</xdr:rowOff>
    </xdr:to>
    <xdr:cxnSp macro="">
      <xdr:nvCxnSpPr>
        <xdr:cNvPr id="611" name="直線コネクタ 610"/>
        <xdr:cNvCxnSpPr/>
      </xdr:nvCxnSpPr>
      <xdr:spPr>
        <a:xfrm flipV="1">
          <a:off x="12814300" y="12960125"/>
          <a:ext cx="889000" cy="36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69355</xdr:rowOff>
    </xdr:from>
    <xdr:to>
      <xdr:col>20</xdr:col>
      <xdr:colOff>9525</xdr:colOff>
      <xdr:row>75</xdr:row>
      <xdr:rowOff>170954</xdr:rowOff>
    </xdr:to>
    <xdr:sp macro="" textlink="">
      <xdr:nvSpPr>
        <xdr:cNvPr id="612" name="フローチャート : 判断 611"/>
        <xdr:cNvSpPr/>
      </xdr:nvSpPr>
      <xdr:spPr>
        <a:xfrm>
          <a:off x="13652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162082</xdr:rowOff>
    </xdr:from>
    <xdr:ext cx="534377" cy="259045"/>
    <xdr:sp macro="" textlink="">
      <xdr:nvSpPr>
        <xdr:cNvPr id="613" name="テキスト ボックス 612"/>
        <xdr:cNvSpPr txBox="1"/>
      </xdr:nvSpPr>
      <xdr:spPr>
        <a:xfrm>
          <a:off x="13436111" y="1302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56736</xdr:rowOff>
    </xdr:from>
    <xdr:to>
      <xdr:col>18</xdr:col>
      <xdr:colOff>492125</xdr:colOff>
      <xdr:row>75</xdr:row>
      <xdr:rowOff>158336</xdr:rowOff>
    </xdr:to>
    <xdr:sp macro="" textlink="">
      <xdr:nvSpPr>
        <xdr:cNvPr id="614" name="フローチャート : 判断 613"/>
        <xdr:cNvSpPr/>
      </xdr:nvSpPr>
      <xdr:spPr>
        <a:xfrm>
          <a:off x="12763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3413</xdr:rowOff>
    </xdr:from>
    <xdr:ext cx="534377" cy="259045"/>
    <xdr:sp macro="" textlink="">
      <xdr:nvSpPr>
        <xdr:cNvPr id="615" name="テキスト ボックス 614"/>
        <xdr:cNvSpPr txBox="1"/>
      </xdr:nvSpPr>
      <xdr:spPr>
        <a:xfrm>
          <a:off x="12547111" y="1269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99987</xdr:rowOff>
    </xdr:from>
    <xdr:to>
      <xdr:col>23</xdr:col>
      <xdr:colOff>568325</xdr:colOff>
      <xdr:row>76</xdr:row>
      <xdr:rowOff>30138</xdr:rowOff>
    </xdr:to>
    <xdr:sp macro="" textlink="">
      <xdr:nvSpPr>
        <xdr:cNvPr id="621" name="円/楕円 620"/>
        <xdr:cNvSpPr/>
      </xdr:nvSpPr>
      <xdr:spPr>
        <a:xfrm>
          <a:off x="16268700" y="129587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78414</xdr:rowOff>
    </xdr:from>
    <xdr:ext cx="534377" cy="259045"/>
    <xdr:sp macro="" textlink="">
      <xdr:nvSpPr>
        <xdr:cNvPr id="622" name="公債費該当値テキスト"/>
        <xdr:cNvSpPr txBox="1"/>
      </xdr:nvSpPr>
      <xdr:spPr>
        <a:xfrm>
          <a:off x="16370300" y="1293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68,060</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83048</xdr:rowOff>
    </xdr:from>
    <xdr:to>
      <xdr:col>22</xdr:col>
      <xdr:colOff>415925</xdr:colOff>
      <xdr:row>76</xdr:row>
      <xdr:rowOff>13198</xdr:rowOff>
    </xdr:to>
    <xdr:sp macro="" textlink="">
      <xdr:nvSpPr>
        <xdr:cNvPr id="623" name="円/楕円 622"/>
        <xdr:cNvSpPr/>
      </xdr:nvSpPr>
      <xdr:spPr>
        <a:xfrm>
          <a:off x="15430500" y="1294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29725</xdr:rowOff>
    </xdr:from>
    <xdr:ext cx="534377" cy="259045"/>
    <xdr:sp macro="" textlink="">
      <xdr:nvSpPr>
        <xdr:cNvPr id="624" name="テキスト ボックス 623"/>
        <xdr:cNvSpPr txBox="1"/>
      </xdr:nvSpPr>
      <xdr:spPr>
        <a:xfrm>
          <a:off x="15214111" y="1271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71,024</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68183</xdr:rowOff>
    </xdr:from>
    <xdr:to>
      <xdr:col>21</xdr:col>
      <xdr:colOff>212725</xdr:colOff>
      <xdr:row>75</xdr:row>
      <xdr:rowOff>169783</xdr:rowOff>
    </xdr:to>
    <xdr:sp macro="" textlink="">
      <xdr:nvSpPr>
        <xdr:cNvPr id="625" name="円/楕円 624"/>
        <xdr:cNvSpPr/>
      </xdr:nvSpPr>
      <xdr:spPr>
        <a:xfrm>
          <a:off x="14541500" y="1292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14860</xdr:rowOff>
    </xdr:from>
    <xdr:ext cx="534377" cy="259045"/>
    <xdr:sp macro="" textlink="">
      <xdr:nvSpPr>
        <xdr:cNvPr id="626" name="テキスト ボックス 625"/>
        <xdr:cNvSpPr txBox="1"/>
      </xdr:nvSpPr>
      <xdr:spPr>
        <a:xfrm>
          <a:off x="14325111" y="1270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73,625</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50575</xdr:rowOff>
    </xdr:from>
    <xdr:to>
      <xdr:col>20</xdr:col>
      <xdr:colOff>9525</xdr:colOff>
      <xdr:row>75</xdr:row>
      <xdr:rowOff>152175</xdr:rowOff>
    </xdr:to>
    <xdr:sp macro="" textlink="">
      <xdr:nvSpPr>
        <xdr:cNvPr id="627" name="円/楕円 626"/>
        <xdr:cNvSpPr/>
      </xdr:nvSpPr>
      <xdr:spPr>
        <a:xfrm>
          <a:off x="13652500" y="1290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168702</xdr:rowOff>
    </xdr:from>
    <xdr:ext cx="534377" cy="259045"/>
    <xdr:sp macro="" textlink="">
      <xdr:nvSpPr>
        <xdr:cNvPr id="628" name="テキスト ボックス 627"/>
        <xdr:cNvSpPr txBox="1"/>
      </xdr:nvSpPr>
      <xdr:spPr>
        <a:xfrm>
          <a:off x="13436111" y="1268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76,706</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86751</xdr:rowOff>
    </xdr:from>
    <xdr:to>
      <xdr:col>18</xdr:col>
      <xdr:colOff>492125</xdr:colOff>
      <xdr:row>76</xdr:row>
      <xdr:rowOff>16901</xdr:rowOff>
    </xdr:to>
    <xdr:sp macro="" textlink="">
      <xdr:nvSpPr>
        <xdr:cNvPr id="629" name="円/楕円 628"/>
        <xdr:cNvSpPr/>
      </xdr:nvSpPr>
      <xdr:spPr>
        <a:xfrm>
          <a:off x="12763500" y="1294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8028</xdr:rowOff>
    </xdr:from>
    <xdr:ext cx="534377" cy="259045"/>
    <xdr:sp macro="" textlink="">
      <xdr:nvSpPr>
        <xdr:cNvPr id="630" name="テキスト ボックス 629"/>
        <xdr:cNvSpPr txBox="1"/>
      </xdr:nvSpPr>
      <xdr:spPr>
        <a:xfrm>
          <a:off x="12547111" y="1303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70,376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1" name="直線コネクタ 64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2" name="テキスト ボックス 64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3" name="直線コネクタ 64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4" name="テキスト ボックス 64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5" name="直線コネクタ 64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6" name="テキスト ボックス 64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7" name="直線コネクタ 64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8" name="テキスト ボックス 64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0" name="テキスト ボックス 64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8640</xdr:rowOff>
    </xdr:from>
    <xdr:to>
      <xdr:col>23</xdr:col>
      <xdr:colOff>516889</xdr:colOff>
      <xdr:row>98</xdr:row>
      <xdr:rowOff>138906</xdr:rowOff>
    </xdr:to>
    <xdr:cxnSp macro="">
      <xdr:nvCxnSpPr>
        <xdr:cNvPr id="652" name="直線コネクタ 651"/>
        <xdr:cNvCxnSpPr/>
      </xdr:nvCxnSpPr>
      <xdr:spPr>
        <a:xfrm flipV="1">
          <a:off x="16317595" y="15782040"/>
          <a:ext cx="1269" cy="1158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142733</xdr:rowOff>
    </xdr:from>
    <xdr:ext cx="378565" cy="259045"/>
    <xdr:sp macro="" textlink="">
      <xdr:nvSpPr>
        <xdr:cNvPr id="653" name="積立金最小値テキスト"/>
        <xdr:cNvSpPr txBox="1"/>
      </xdr:nvSpPr>
      <xdr:spPr>
        <a:xfrm>
          <a:off x="16370300" y="16944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23</xdr:col>
      <xdr:colOff>428625</xdr:colOff>
      <xdr:row>98</xdr:row>
      <xdr:rowOff>138906</xdr:rowOff>
    </xdr:from>
    <xdr:to>
      <xdr:col>23</xdr:col>
      <xdr:colOff>606425</xdr:colOff>
      <xdr:row>98</xdr:row>
      <xdr:rowOff>138906</xdr:rowOff>
    </xdr:to>
    <xdr:cxnSp macro="">
      <xdr:nvCxnSpPr>
        <xdr:cNvPr id="654" name="直線コネクタ 653"/>
        <xdr:cNvCxnSpPr/>
      </xdr:nvCxnSpPr>
      <xdr:spPr>
        <a:xfrm>
          <a:off x="16230600" y="1694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126767</xdr:rowOff>
    </xdr:from>
    <xdr:ext cx="599010" cy="259045"/>
    <xdr:sp macro="" textlink="">
      <xdr:nvSpPr>
        <xdr:cNvPr id="655" name="積立金最大値テキスト"/>
        <xdr:cNvSpPr txBox="1"/>
      </xdr:nvSpPr>
      <xdr:spPr>
        <a:xfrm>
          <a:off x="16370300" y="1555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507,332</a:t>
          </a:r>
          <a:endParaRPr kumimoji="1" lang="ja-JP" altLang="en-US" sz="1000" b="1">
            <a:latin typeface="ＭＳ Ｐゴシック"/>
          </a:endParaRPr>
        </a:p>
      </xdr:txBody>
    </xdr:sp>
    <xdr:clientData/>
  </xdr:oneCellAnchor>
  <xdr:twoCellAnchor>
    <xdr:from>
      <xdr:col>23</xdr:col>
      <xdr:colOff>428625</xdr:colOff>
      <xdr:row>92</xdr:row>
      <xdr:rowOff>8640</xdr:rowOff>
    </xdr:from>
    <xdr:to>
      <xdr:col>23</xdr:col>
      <xdr:colOff>606425</xdr:colOff>
      <xdr:row>92</xdr:row>
      <xdr:rowOff>8640</xdr:rowOff>
    </xdr:to>
    <xdr:cxnSp macro="">
      <xdr:nvCxnSpPr>
        <xdr:cNvPr id="656" name="直線コネクタ 655"/>
        <xdr:cNvCxnSpPr/>
      </xdr:nvCxnSpPr>
      <xdr:spPr>
        <a:xfrm>
          <a:off x="16230600" y="1578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63849</xdr:rowOff>
    </xdr:from>
    <xdr:to>
      <xdr:col>23</xdr:col>
      <xdr:colOff>517525</xdr:colOff>
      <xdr:row>98</xdr:row>
      <xdr:rowOff>81713</xdr:rowOff>
    </xdr:to>
    <xdr:cxnSp macro="">
      <xdr:nvCxnSpPr>
        <xdr:cNvPr id="657" name="直線コネクタ 656"/>
        <xdr:cNvCxnSpPr/>
      </xdr:nvCxnSpPr>
      <xdr:spPr>
        <a:xfrm flipV="1">
          <a:off x="15481300" y="16865949"/>
          <a:ext cx="838200" cy="1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169947</xdr:rowOff>
    </xdr:from>
    <xdr:ext cx="534377" cy="259045"/>
    <xdr:sp macro="" textlink="">
      <xdr:nvSpPr>
        <xdr:cNvPr id="658" name="積立金平均値テキスト"/>
        <xdr:cNvSpPr txBox="1"/>
      </xdr:nvSpPr>
      <xdr:spPr>
        <a:xfrm>
          <a:off x="16370300" y="16629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147070</xdr:rowOff>
    </xdr:from>
    <xdr:to>
      <xdr:col>23</xdr:col>
      <xdr:colOff>568325</xdr:colOff>
      <xdr:row>98</xdr:row>
      <xdr:rowOff>77220</xdr:rowOff>
    </xdr:to>
    <xdr:sp macro="" textlink="">
      <xdr:nvSpPr>
        <xdr:cNvPr id="659" name="フローチャート : 判断 658"/>
        <xdr:cNvSpPr/>
      </xdr:nvSpPr>
      <xdr:spPr>
        <a:xfrm>
          <a:off x="162687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81713</xdr:rowOff>
    </xdr:from>
    <xdr:to>
      <xdr:col>22</xdr:col>
      <xdr:colOff>365125</xdr:colOff>
      <xdr:row>98</xdr:row>
      <xdr:rowOff>112880</xdr:rowOff>
    </xdr:to>
    <xdr:cxnSp macro="">
      <xdr:nvCxnSpPr>
        <xdr:cNvPr id="660" name="直線コネクタ 659"/>
        <xdr:cNvCxnSpPr/>
      </xdr:nvCxnSpPr>
      <xdr:spPr>
        <a:xfrm flipV="1">
          <a:off x="14592300" y="16883813"/>
          <a:ext cx="889000" cy="3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154967</xdr:rowOff>
    </xdr:from>
    <xdr:to>
      <xdr:col>22</xdr:col>
      <xdr:colOff>415925</xdr:colOff>
      <xdr:row>98</xdr:row>
      <xdr:rowOff>85117</xdr:rowOff>
    </xdr:to>
    <xdr:sp macro="" textlink="">
      <xdr:nvSpPr>
        <xdr:cNvPr id="661" name="フローチャート : 判断 660"/>
        <xdr:cNvSpPr/>
      </xdr:nvSpPr>
      <xdr:spPr>
        <a:xfrm>
          <a:off x="15430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101644</xdr:rowOff>
    </xdr:from>
    <xdr:ext cx="534377" cy="259045"/>
    <xdr:sp macro="" textlink="">
      <xdr:nvSpPr>
        <xdr:cNvPr id="662" name="テキスト ボックス 661"/>
        <xdr:cNvSpPr txBox="1"/>
      </xdr:nvSpPr>
      <xdr:spPr>
        <a:xfrm>
          <a:off x="15214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83967</xdr:rowOff>
    </xdr:from>
    <xdr:to>
      <xdr:col>21</xdr:col>
      <xdr:colOff>161925</xdr:colOff>
      <xdr:row>98</xdr:row>
      <xdr:rowOff>112880</xdr:rowOff>
    </xdr:to>
    <xdr:cxnSp macro="">
      <xdr:nvCxnSpPr>
        <xdr:cNvPr id="663" name="直線コネクタ 662"/>
        <xdr:cNvCxnSpPr/>
      </xdr:nvCxnSpPr>
      <xdr:spPr>
        <a:xfrm>
          <a:off x="13703300" y="16886067"/>
          <a:ext cx="889000" cy="2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27043</xdr:rowOff>
    </xdr:from>
    <xdr:to>
      <xdr:col>21</xdr:col>
      <xdr:colOff>212725</xdr:colOff>
      <xdr:row>97</xdr:row>
      <xdr:rowOff>128643</xdr:rowOff>
    </xdr:to>
    <xdr:sp macro="" textlink="">
      <xdr:nvSpPr>
        <xdr:cNvPr id="664" name="フローチャート : 判断 663"/>
        <xdr:cNvSpPr/>
      </xdr:nvSpPr>
      <xdr:spPr>
        <a:xfrm>
          <a:off x="14541500" y="1665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145170</xdr:rowOff>
    </xdr:from>
    <xdr:ext cx="599010" cy="259045"/>
    <xdr:sp macro="" textlink="">
      <xdr:nvSpPr>
        <xdr:cNvPr id="665" name="テキスト ボックス 664"/>
        <xdr:cNvSpPr txBox="1"/>
      </xdr:nvSpPr>
      <xdr:spPr>
        <a:xfrm>
          <a:off x="14292794" y="1643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83967</xdr:rowOff>
    </xdr:from>
    <xdr:to>
      <xdr:col>19</xdr:col>
      <xdr:colOff>644525</xdr:colOff>
      <xdr:row>98</xdr:row>
      <xdr:rowOff>85069</xdr:rowOff>
    </xdr:to>
    <xdr:cxnSp macro="">
      <xdr:nvCxnSpPr>
        <xdr:cNvPr id="666" name="直線コネクタ 665"/>
        <xdr:cNvCxnSpPr/>
      </xdr:nvCxnSpPr>
      <xdr:spPr>
        <a:xfrm flipV="1">
          <a:off x="12814300" y="16886067"/>
          <a:ext cx="889000" cy="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166791</xdr:rowOff>
    </xdr:from>
    <xdr:to>
      <xdr:col>20</xdr:col>
      <xdr:colOff>9525</xdr:colOff>
      <xdr:row>98</xdr:row>
      <xdr:rowOff>96941</xdr:rowOff>
    </xdr:to>
    <xdr:sp macro="" textlink="">
      <xdr:nvSpPr>
        <xdr:cNvPr id="667" name="フローチャート : 判断 666"/>
        <xdr:cNvSpPr/>
      </xdr:nvSpPr>
      <xdr:spPr>
        <a:xfrm>
          <a:off x="13652500" y="1679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113468</xdr:rowOff>
    </xdr:from>
    <xdr:ext cx="534377" cy="259045"/>
    <xdr:sp macro="" textlink="">
      <xdr:nvSpPr>
        <xdr:cNvPr id="668" name="テキスト ボックス 667"/>
        <xdr:cNvSpPr txBox="1"/>
      </xdr:nvSpPr>
      <xdr:spPr>
        <a:xfrm>
          <a:off x="13436111" y="1657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168049</xdr:rowOff>
    </xdr:from>
    <xdr:to>
      <xdr:col>18</xdr:col>
      <xdr:colOff>492125</xdr:colOff>
      <xdr:row>98</xdr:row>
      <xdr:rowOff>98199</xdr:rowOff>
    </xdr:to>
    <xdr:sp macro="" textlink="">
      <xdr:nvSpPr>
        <xdr:cNvPr id="669" name="フローチャート : 判断 668"/>
        <xdr:cNvSpPr/>
      </xdr:nvSpPr>
      <xdr:spPr>
        <a:xfrm>
          <a:off x="12763500" y="1679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114726</xdr:rowOff>
    </xdr:from>
    <xdr:ext cx="534377" cy="259045"/>
    <xdr:sp macro="" textlink="">
      <xdr:nvSpPr>
        <xdr:cNvPr id="670" name="テキスト ボックス 669"/>
        <xdr:cNvSpPr txBox="1"/>
      </xdr:nvSpPr>
      <xdr:spPr>
        <a:xfrm>
          <a:off x="12547111" y="1657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13049</xdr:rowOff>
    </xdr:from>
    <xdr:to>
      <xdr:col>23</xdr:col>
      <xdr:colOff>568325</xdr:colOff>
      <xdr:row>98</xdr:row>
      <xdr:rowOff>114649</xdr:rowOff>
    </xdr:to>
    <xdr:sp macro="" textlink="">
      <xdr:nvSpPr>
        <xdr:cNvPr id="676" name="円/楕円 675"/>
        <xdr:cNvSpPr/>
      </xdr:nvSpPr>
      <xdr:spPr>
        <a:xfrm>
          <a:off x="16268700" y="1681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125497</xdr:rowOff>
    </xdr:from>
    <xdr:ext cx="534377" cy="259045"/>
    <xdr:sp macro="" textlink="">
      <xdr:nvSpPr>
        <xdr:cNvPr id="677" name="積立金該当値テキスト"/>
        <xdr:cNvSpPr txBox="1"/>
      </xdr:nvSpPr>
      <xdr:spPr>
        <a:xfrm>
          <a:off x="16370300" y="1675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33,181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30913</xdr:rowOff>
    </xdr:from>
    <xdr:to>
      <xdr:col>22</xdr:col>
      <xdr:colOff>415925</xdr:colOff>
      <xdr:row>98</xdr:row>
      <xdr:rowOff>132513</xdr:rowOff>
    </xdr:to>
    <xdr:sp macro="" textlink="">
      <xdr:nvSpPr>
        <xdr:cNvPr id="678" name="円/楕円 677"/>
        <xdr:cNvSpPr/>
      </xdr:nvSpPr>
      <xdr:spPr>
        <a:xfrm>
          <a:off x="15430500" y="1683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123640</xdr:rowOff>
    </xdr:from>
    <xdr:ext cx="534377" cy="259045"/>
    <xdr:sp macro="" textlink="">
      <xdr:nvSpPr>
        <xdr:cNvPr id="679" name="テキスト ボックス 678"/>
        <xdr:cNvSpPr txBox="1"/>
      </xdr:nvSpPr>
      <xdr:spPr>
        <a:xfrm>
          <a:off x="15214111" y="1692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25,366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62080</xdr:rowOff>
    </xdr:from>
    <xdr:to>
      <xdr:col>21</xdr:col>
      <xdr:colOff>212725</xdr:colOff>
      <xdr:row>98</xdr:row>
      <xdr:rowOff>163680</xdr:rowOff>
    </xdr:to>
    <xdr:sp macro="" textlink="">
      <xdr:nvSpPr>
        <xdr:cNvPr id="680" name="円/楕円 679"/>
        <xdr:cNvSpPr/>
      </xdr:nvSpPr>
      <xdr:spPr>
        <a:xfrm>
          <a:off x="14541500" y="168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154807</xdr:rowOff>
    </xdr:from>
    <xdr:ext cx="534377" cy="259045"/>
    <xdr:sp macro="" textlink="">
      <xdr:nvSpPr>
        <xdr:cNvPr id="681" name="テキスト ボックス 680"/>
        <xdr:cNvSpPr txBox="1"/>
      </xdr:nvSpPr>
      <xdr:spPr>
        <a:xfrm>
          <a:off x="14325111" y="1695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11,732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33167</xdr:rowOff>
    </xdr:from>
    <xdr:to>
      <xdr:col>20</xdr:col>
      <xdr:colOff>9525</xdr:colOff>
      <xdr:row>98</xdr:row>
      <xdr:rowOff>134767</xdr:rowOff>
    </xdr:to>
    <xdr:sp macro="" textlink="">
      <xdr:nvSpPr>
        <xdr:cNvPr id="682" name="円/楕円 681"/>
        <xdr:cNvSpPr/>
      </xdr:nvSpPr>
      <xdr:spPr>
        <a:xfrm>
          <a:off x="13652500" y="1683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125894</xdr:rowOff>
    </xdr:from>
    <xdr:ext cx="534377" cy="259045"/>
    <xdr:sp macro="" textlink="">
      <xdr:nvSpPr>
        <xdr:cNvPr id="683" name="テキスト ボックス 682"/>
        <xdr:cNvSpPr txBox="1"/>
      </xdr:nvSpPr>
      <xdr:spPr>
        <a:xfrm>
          <a:off x="13436111" y="1692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24,380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34269</xdr:rowOff>
    </xdr:from>
    <xdr:to>
      <xdr:col>18</xdr:col>
      <xdr:colOff>492125</xdr:colOff>
      <xdr:row>98</xdr:row>
      <xdr:rowOff>135869</xdr:rowOff>
    </xdr:to>
    <xdr:sp macro="" textlink="">
      <xdr:nvSpPr>
        <xdr:cNvPr id="684" name="円/楕円 683"/>
        <xdr:cNvSpPr/>
      </xdr:nvSpPr>
      <xdr:spPr>
        <a:xfrm>
          <a:off x="12763500" y="1683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126996</xdr:rowOff>
    </xdr:from>
    <xdr:ext cx="534377" cy="259045"/>
    <xdr:sp macro="" textlink="">
      <xdr:nvSpPr>
        <xdr:cNvPr id="685" name="テキスト ボックス 684"/>
        <xdr:cNvSpPr txBox="1"/>
      </xdr:nvSpPr>
      <xdr:spPr>
        <a:xfrm>
          <a:off x="12547111" y="1692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23,898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6" name="直線コネクタ 69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7" name="テキスト ボックス 69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8" name="直線コネクタ 69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9" name="テキスト ボックス 69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0" name="直線コネクタ 69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1" name="テキスト ボックス 70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2" name="直線コネクタ 70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3" name="テキスト ボックス 70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4" name="直線コネクタ 70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5" name="テキスト ボックス 70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6" name="直線コネクタ 70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7" name="テキスト ボックス 70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162234</xdr:rowOff>
    </xdr:from>
    <xdr:to>
      <xdr:col>32</xdr:col>
      <xdr:colOff>186689</xdr:colOff>
      <xdr:row>39</xdr:row>
      <xdr:rowOff>98878</xdr:rowOff>
    </xdr:to>
    <xdr:cxnSp macro="">
      <xdr:nvCxnSpPr>
        <xdr:cNvPr id="711" name="直線コネクタ 710"/>
        <xdr:cNvCxnSpPr/>
      </xdr:nvCxnSpPr>
      <xdr:spPr>
        <a:xfrm flipV="1">
          <a:off x="22159595" y="5477184"/>
          <a:ext cx="1269" cy="130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3" name="直線コネクタ 71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108911</xdr:rowOff>
    </xdr:from>
    <xdr:ext cx="534377" cy="259045"/>
    <xdr:sp macro="" textlink="">
      <xdr:nvSpPr>
        <xdr:cNvPr id="714" name="投資及び出資金最大値テキスト"/>
        <xdr:cNvSpPr txBox="1"/>
      </xdr:nvSpPr>
      <xdr:spPr>
        <a:xfrm>
          <a:off x="22212300" y="525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12,018</a:t>
          </a:r>
          <a:endParaRPr kumimoji="1" lang="ja-JP" altLang="en-US" sz="1000" b="1">
            <a:latin typeface="ＭＳ Ｐゴシック"/>
          </a:endParaRPr>
        </a:p>
      </xdr:txBody>
    </xdr:sp>
    <xdr:clientData/>
  </xdr:oneCellAnchor>
  <xdr:twoCellAnchor>
    <xdr:from>
      <xdr:col>32</xdr:col>
      <xdr:colOff>98425</xdr:colOff>
      <xdr:row>31</xdr:row>
      <xdr:rowOff>162234</xdr:rowOff>
    </xdr:from>
    <xdr:to>
      <xdr:col>32</xdr:col>
      <xdr:colOff>276225</xdr:colOff>
      <xdr:row>31</xdr:row>
      <xdr:rowOff>162234</xdr:rowOff>
    </xdr:to>
    <xdr:cxnSp macro="">
      <xdr:nvCxnSpPr>
        <xdr:cNvPr id="715" name="直線コネクタ 714"/>
        <xdr:cNvCxnSpPr/>
      </xdr:nvCxnSpPr>
      <xdr:spPr>
        <a:xfrm>
          <a:off x="22072600" y="5477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6" name="直線コネクタ 71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131153</xdr:rowOff>
    </xdr:from>
    <xdr:ext cx="469744" cy="259045"/>
    <xdr:sp macro="" textlink="">
      <xdr:nvSpPr>
        <xdr:cNvPr id="717" name="投資及び出資金平均値テキスト"/>
        <xdr:cNvSpPr txBox="1"/>
      </xdr:nvSpPr>
      <xdr:spPr>
        <a:xfrm>
          <a:off x="22212300" y="6474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108276</xdr:rowOff>
    </xdr:from>
    <xdr:to>
      <xdr:col>32</xdr:col>
      <xdr:colOff>238125</xdr:colOff>
      <xdr:row>39</xdr:row>
      <xdr:rowOff>38426</xdr:rowOff>
    </xdr:to>
    <xdr:sp macro="" textlink="">
      <xdr:nvSpPr>
        <xdr:cNvPr id="718" name="フローチャート : 判断 717"/>
        <xdr:cNvSpPr/>
      </xdr:nvSpPr>
      <xdr:spPr>
        <a:xfrm>
          <a:off x="22110700" y="662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19" name="直線コネクタ 71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121339</xdr:rowOff>
    </xdr:from>
    <xdr:to>
      <xdr:col>31</xdr:col>
      <xdr:colOff>85725</xdr:colOff>
      <xdr:row>39</xdr:row>
      <xdr:rowOff>51489</xdr:rowOff>
    </xdr:to>
    <xdr:sp macro="" textlink="">
      <xdr:nvSpPr>
        <xdr:cNvPr id="720" name="フローチャート : 判断 719"/>
        <xdr:cNvSpPr/>
      </xdr:nvSpPr>
      <xdr:spPr>
        <a:xfrm>
          <a:off x="21272500" y="663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68016</xdr:rowOff>
    </xdr:from>
    <xdr:ext cx="378565" cy="259045"/>
    <xdr:sp macro="" textlink="">
      <xdr:nvSpPr>
        <xdr:cNvPr id="721" name="テキスト ボックス 720"/>
        <xdr:cNvSpPr txBox="1"/>
      </xdr:nvSpPr>
      <xdr:spPr>
        <a:xfrm>
          <a:off x="21134017" y="6411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2" name="直線コネクタ 72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98697</xdr:rowOff>
    </xdr:from>
    <xdr:to>
      <xdr:col>29</xdr:col>
      <xdr:colOff>568325</xdr:colOff>
      <xdr:row>39</xdr:row>
      <xdr:rowOff>28847</xdr:rowOff>
    </xdr:to>
    <xdr:sp macro="" textlink="">
      <xdr:nvSpPr>
        <xdr:cNvPr id="723" name="フローチャート : 判断 722"/>
        <xdr:cNvSpPr/>
      </xdr:nvSpPr>
      <xdr:spPr>
        <a:xfrm>
          <a:off x="20383500" y="661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45374</xdr:rowOff>
    </xdr:from>
    <xdr:ext cx="469744" cy="259045"/>
    <xdr:sp macro="" textlink="">
      <xdr:nvSpPr>
        <xdr:cNvPr id="724" name="テキスト ボックス 723"/>
        <xdr:cNvSpPr txBox="1"/>
      </xdr:nvSpPr>
      <xdr:spPr>
        <a:xfrm>
          <a:off x="20199427" y="6389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27</xdr:col>
      <xdr:colOff>111125</xdr:colOff>
      <xdr:row>31</xdr:row>
      <xdr:rowOff>38245</xdr:rowOff>
    </xdr:from>
    <xdr:to>
      <xdr:col>28</xdr:col>
      <xdr:colOff>314325</xdr:colOff>
      <xdr:row>39</xdr:row>
      <xdr:rowOff>98878</xdr:rowOff>
    </xdr:to>
    <xdr:cxnSp macro="">
      <xdr:nvCxnSpPr>
        <xdr:cNvPr id="725" name="直線コネクタ 724"/>
        <xdr:cNvCxnSpPr/>
      </xdr:nvCxnSpPr>
      <xdr:spPr>
        <a:xfrm>
          <a:off x="18656300" y="5353195"/>
          <a:ext cx="889000" cy="143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46772</xdr:rowOff>
    </xdr:from>
    <xdr:to>
      <xdr:col>28</xdr:col>
      <xdr:colOff>365125</xdr:colOff>
      <xdr:row>38</xdr:row>
      <xdr:rowOff>148372</xdr:rowOff>
    </xdr:to>
    <xdr:sp macro="" textlink="">
      <xdr:nvSpPr>
        <xdr:cNvPr id="726" name="フローチャート : 判断 725"/>
        <xdr:cNvSpPr/>
      </xdr:nvSpPr>
      <xdr:spPr>
        <a:xfrm>
          <a:off x="19494500" y="656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164899</xdr:rowOff>
    </xdr:from>
    <xdr:ext cx="469744" cy="259045"/>
    <xdr:sp macro="" textlink="">
      <xdr:nvSpPr>
        <xdr:cNvPr id="727" name="テキスト ボックス 726"/>
        <xdr:cNvSpPr txBox="1"/>
      </xdr:nvSpPr>
      <xdr:spPr>
        <a:xfrm>
          <a:off x="19310427" y="633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75293</xdr:rowOff>
    </xdr:from>
    <xdr:to>
      <xdr:col>27</xdr:col>
      <xdr:colOff>161925</xdr:colOff>
      <xdr:row>39</xdr:row>
      <xdr:rowOff>5443</xdr:rowOff>
    </xdr:to>
    <xdr:sp macro="" textlink="">
      <xdr:nvSpPr>
        <xdr:cNvPr id="728" name="フローチャート : 判断 727"/>
        <xdr:cNvSpPr/>
      </xdr:nvSpPr>
      <xdr:spPr>
        <a:xfrm>
          <a:off x="18605500" y="6590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168020</xdr:rowOff>
    </xdr:from>
    <xdr:ext cx="469744" cy="259045"/>
    <xdr:sp macro="" textlink="">
      <xdr:nvSpPr>
        <xdr:cNvPr id="729" name="テキスト ボックス 728"/>
        <xdr:cNvSpPr txBox="1"/>
      </xdr:nvSpPr>
      <xdr:spPr>
        <a:xfrm>
          <a:off x="18421427" y="668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5" name="円/楕円 73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7" name="円/楕円 73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38" name="テキスト ボックス 737"/>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39" name="円/楕円 73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0" name="テキスト ボックス 739"/>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1" name="円/楕円 74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2" name="テキスト ボックス 741"/>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30</xdr:row>
      <xdr:rowOff>158895</xdr:rowOff>
    </xdr:from>
    <xdr:to>
      <xdr:col>27</xdr:col>
      <xdr:colOff>161925</xdr:colOff>
      <xdr:row>31</xdr:row>
      <xdr:rowOff>89045</xdr:rowOff>
    </xdr:to>
    <xdr:sp macro="" textlink="">
      <xdr:nvSpPr>
        <xdr:cNvPr id="743" name="円/楕円 742"/>
        <xdr:cNvSpPr/>
      </xdr:nvSpPr>
      <xdr:spPr>
        <a:xfrm>
          <a:off x="18605500" y="530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29</xdr:row>
      <xdr:rowOff>105572</xdr:rowOff>
    </xdr:from>
    <xdr:ext cx="534377" cy="259045"/>
    <xdr:sp macro="" textlink="">
      <xdr:nvSpPr>
        <xdr:cNvPr id="744" name="テキスト ボックス 743"/>
        <xdr:cNvSpPr txBox="1"/>
      </xdr:nvSpPr>
      <xdr:spPr>
        <a:xfrm>
          <a:off x="18389111" y="507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13,157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5" name="直線コネクタ 75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6" name="テキスト ボックス 75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7" name="直線コネクタ 75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8" name="テキスト ボックス 75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0" name="テキスト ボックス 75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1" name="直線コネクタ 76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2" name="テキスト ボックス 76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3" name="直線コネクタ 76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4" name="テキスト ボックス 76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85598</xdr:rowOff>
    </xdr:from>
    <xdr:to>
      <xdr:col>32</xdr:col>
      <xdr:colOff>186689</xdr:colOff>
      <xdr:row>59</xdr:row>
      <xdr:rowOff>44450</xdr:rowOff>
    </xdr:to>
    <xdr:cxnSp macro="">
      <xdr:nvCxnSpPr>
        <xdr:cNvPr id="768" name="直線コネクタ 767"/>
        <xdr:cNvCxnSpPr/>
      </xdr:nvCxnSpPr>
      <xdr:spPr>
        <a:xfrm flipV="1">
          <a:off x="22159595" y="8829548"/>
          <a:ext cx="1269"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0" name="直線コネクタ 76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32275</xdr:rowOff>
    </xdr:from>
    <xdr:ext cx="534377" cy="259045"/>
    <xdr:sp macro="" textlink="">
      <xdr:nvSpPr>
        <xdr:cNvPr id="771" name="貸付金最大値テキスト"/>
        <xdr:cNvSpPr txBox="1"/>
      </xdr:nvSpPr>
      <xdr:spPr>
        <a:xfrm>
          <a:off x="22212300" y="860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17,460</a:t>
          </a:r>
          <a:endParaRPr kumimoji="1" lang="ja-JP" altLang="en-US" sz="1000" b="1">
            <a:latin typeface="ＭＳ Ｐゴシック"/>
          </a:endParaRPr>
        </a:p>
      </xdr:txBody>
    </xdr:sp>
    <xdr:clientData/>
  </xdr:oneCellAnchor>
  <xdr:twoCellAnchor>
    <xdr:from>
      <xdr:col>32</xdr:col>
      <xdr:colOff>98425</xdr:colOff>
      <xdr:row>51</xdr:row>
      <xdr:rowOff>85598</xdr:rowOff>
    </xdr:from>
    <xdr:to>
      <xdr:col>32</xdr:col>
      <xdr:colOff>276225</xdr:colOff>
      <xdr:row>51</xdr:row>
      <xdr:rowOff>85598</xdr:rowOff>
    </xdr:to>
    <xdr:cxnSp macro="">
      <xdr:nvCxnSpPr>
        <xdr:cNvPr id="772" name="直線コネクタ 771"/>
        <xdr:cNvCxnSpPr/>
      </xdr:nvCxnSpPr>
      <xdr:spPr>
        <a:xfrm>
          <a:off x="22072600" y="8829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162484</xdr:rowOff>
    </xdr:from>
    <xdr:to>
      <xdr:col>32</xdr:col>
      <xdr:colOff>187325</xdr:colOff>
      <xdr:row>59</xdr:row>
      <xdr:rowOff>27000</xdr:rowOff>
    </xdr:to>
    <xdr:cxnSp macro="">
      <xdr:nvCxnSpPr>
        <xdr:cNvPr id="773" name="直線コネクタ 772"/>
        <xdr:cNvCxnSpPr/>
      </xdr:nvCxnSpPr>
      <xdr:spPr>
        <a:xfrm flipV="1">
          <a:off x="21323300" y="9935134"/>
          <a:ext cx="838200" cy="20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118533</xdr:rowOff>
    </xdr:from>
    <xdr:ext cx="469744" cy="259045"/>
    <xdr:sp macro="" textlink="">
      <xdr:nvSpPr>
        <xdr:cNvPr id="774" name="貸付金平均値テキスト"/>
        <xdr:cNvSpPr txBox="1"/>
      </xdr:nvSpPr>
      <xdr:spPr>
        <a:xfrm>
          <a:off x="22212300" y="9891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2,578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140106</xdr:rowOff>
    </xdr:from>
    <xdr:to>
      <xdr:col>32</xdr:col>
      <xdr:colOff>238125</xdr:colOff>
      <xdr:row>58</xdr:row>
      <xdr:rowOff>70256</xdr:rowOff>
    </xdr:to>
    <xdr:sp macro="" textlink="">
      <xdr:nvSpPr>
        <xdr:cNvPr id="775" name="フローチャート : 判断 774"/>
        <xdr:cNvSpPr/>
      </xdr:nvSpPr>
      <xdr:spPr>
        <a:xfrm>
          <a:off x="221107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27000</xdr:rowOff>
    </xdr:from>
    <xdr:to>
      <xdr:col>31</xdr:col>
      <xdr:colOff>34925</xdr:colOff>
      <xdr:row>59</xdr:row>
      <xdr:rowOff>44450</xdr:rowOff>
    </xdr:to>
    <xdr:cxnSp macro="">
      <xdr:nvCxnSpPr>
        <xdr:cNvPr id="776" name="直線コネクタ 775"/>
        <xdr:cNvCxnSpPr/>
      </xdr:nvCxnSpPr>
      <xdr:spPr>
        <a:xfrm flipV="1">
          <a:off x="20434300" y="10142550"/>
          <a:ext cx="889000" cy="1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163195</xdr:rowOff>
    </xdr:from>
    <xdr:to>
      <xdr:col>31</xdr:col>
      <xdr:colOff>85725</xdr:colOff>
      <xdr:row>58</xdr:row>
      <xdr:rowOff>93345</xdr:rowOff>
    </xdr:to>
    <xdr:sp macro="" textlink="">
      <xdr:nvSpPr>
        <xdr:cNvPr id="777" name="フローチャート : 判断 776"/>
        <xdr:cNvSpPr/>
      </xdr:nvSpPr>
      <xdr:spPr>
        <a:xfrm>
          <a:off x="21272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109872</xdr:rowOff>
    </xdr:from>
    <xdr:ext cx="469744" cy="259045"/>
    <xdr:sp macro="" textlink="">
      <xdr:nvSpPr>
        <xdr:cNvPr id="778" name="テキスト ボックス 777"/>
        <xdr:cNvSpPr txBox="1"/>
      </xdr:nvSpPr>
      <xdr:spPr>
        <a:xfrm>
          <a:off x="21088427" y="971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79" name="直線コネクタ 77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115189</xdr:rowOff>
    </xdr:from>
    <xdr:to>
      <xdr:col>29</xdr:col>
      <xdr:colOff>568325</xdr:colOff>
      <xdr:row>58</xdr:row>
      <xdr:rowOff>45339</xdr:rowOff>
    </xdr:to>
    <xdr:sp macro="" textlink="">
      <xdr:nvSpPr>
        <xdr:cNvPr id="780" name="フローチャート : 判断 779"/>
        <xdr:cNvSpPr/>
      </xdr:nvSpPr>
      <xdr:spPr>
        <a:xfrm>
          <a:off x="20383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61866</xdr:rowOff>
    </xdr:from>
    <xdr:ext cx="469744" cy="259045"/>
    <xdr:sp macro="" textlink="">
      <xdr:nvSpPr>
        <xdr:cNvPr id="781" name="テキスト ボックス 780"/>
        <xdr:cNvSpPr txBox="1"/>
      </xdr:nvSpPr>
      <xdr:spPr>
        <a:xfrm>
          <a:off x="20199427"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35611</xdr:rowOff>
    </xdr:from>
    <xdr:to>
      <xdr:col>28</xdr:col>
      <xdr:colOff>314325</xdr:colOff>
      <xdr:row>59</xdr:row>
      <xdr:rowOff>44450</xdr:rowOff>
    </xdr:to>
    <xdr:cxnSp macro="">
      <xdr:nvCxnSpPr>
        <xdr:cNvPr id="782" name="直線コネクタ 781"/>
        <xdr:cNvCxnSpPr/>
      </xdr:nvCxnSpPr>
      <xdr:spPr>
        <a:xfrm>
          <a:off x="18656300" y="10151161"/>
          <a:ext cx="8890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112217</xdr:rowOff>
    </xdr:from>
    <xdr:to>
      <xdr:col>28</xdr:col>
      <xdr:colOff>365125</xdr:colOff>
      <xdr:row>58</xdr:row>
      <xdr:rowOff>42367</xdr:rowOff>
    </xdr:to>
    <xdr:sp macro="" textlink="">
      <xdr:nvSpPr>
        <xdr:cNvPr id="783" name="フローチャート : 判断 782"/>
        <xdr:cNvSpPr/>
      </xdr:nvSpPr>
      <xdr:spPr>
        <a:xfrm>
          <a:off x="19494500" y="988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58894</xdr:rowOff>
    </xdr:from>
    <xdr:ext cx="469744" cy="259045"/>
    <xdr:sp macro="" textlink="">
      <xdr:nvSpPr>
        <xdr:cNvPr id="784" name="テキスト ボックス 783"/>
        <xdr:cNvSpPr txBox="1"/>
      </xdr:nvSpPr>
      <xdr:spPr>
        <a:xfrm>
          <a:off x="19310427" y="966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83338</xdr:rowOff>
    </xdr:from>
    <xdr:to>
      <xdr:col>27</xdr:col>
      <xdr:colOff>161925</xdr:colOff>
      <xdr:row>58</xdr:row>
      <xdr:rowOff>13488</xdr:rowOff>
    </xdr:to>
    <xdr:sp macro="" textlink="">
      <xdr:nvSpPr>
        <xdr:cNvPr id="785" name="フローチャート : 判断 784"/>
        <xdr:cNvSpPr/>
      </xdr:nvSpPr>
      <xdr:spPr>
        <a:xfrm>
          <a:off x="18605500" y="985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30015</xdr:rowOff>
    </xdr:from>
    <xdr:ext cx="469744" cy="259045"/>
    <xdr:sp macro="" textlink="">
      <xdr:nvSpPr>
        <xdr:cNvPr id="786" name="テキスト ボックス 785"/>
        <xdr:cNvSpPr txBox="1"/>
      </xdr:nvSpPr>
      <xdr:spPr>
        <a:xfrm>
          <a:off x="18421427" y="963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111684</xdr:rowOff>
    </xdr:from>
    <xdr:to>
      <xdr:col>32</xdr:col>
      <xdr:colOff>238125</xdr:colOff>
      <xdr:row>58</xdr:row>
      <xdr:rowOff>41834</xdr:rowOff>
    </xdr:to>
    <xdr:sp macro="" textlink="">
      <xdr:nvSpPr>
        <xdr:cNvPr id="792" name="円/楕円 791"/>
        <xdr:cNvSpPr/>
      </xdr:nvSpPr>
      <xdr:spPr>
        <a:xfrm>
          <a:off x="22110700" y="988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134561</xdr:rowOff>
    </xdr:from>
    <xdr:ext cx="469744" cy="259045"/>
    <xdr:sp macro="" textlink="">
      <xdr:nvSpPr>
        <xdr:cNvPr id="793" name="貸付金該当値テキスト"/>
        <xdr:cNvSpPr txBox="1"/>
      </xdr:nvSpPr>
      <xdr:spPr>
        <a:xfrm>
          <a:off x="22212300" y="973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147650</xdr:rowOff>
    </xdr:from>
    <xdr:to>
      <xdr:col>31</xdr:col>
      <xdr:colOff>85725</xdr:colOff>
      <xdr:row>59</xdr:row>
      <xdr:rowOff>77800</xdr:rowOff>
    </xdr:to>
    <xdr:sp macro="" textlink="">
      <xdr:nvSpPr>
        <xdr:cNvPr id="794" name="円/楕円 793"/>
        <xdr:cNvSpPr/>
      </xdr:nvSpPr>
      <xdr:spPr>
        <a:xfrm>
          <a:off x="21272500" y="100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68927</xdr:rowOff>
    </xdr:from>
    <xdr:ext cx="378565" cy="259045"/>
    <xdr:sp macro="" textlink="">
      <xdr:nvSpPr>
        <xdr:cNvPr id="795" name="テキスト ボックス 794"/>
        <xdr:cNvSpPr txBox="1"/>
      </xdr:nvSpPr>
      <xdr:spPr>
        <a:xfrm>
          <a:off x="21134017" y="10184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6" name="円/楕円 79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7" name="テキスト ボックス 796"/>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8" name="円/楕円 79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9" name="テキスト ボックス 798"/>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156261</xdr:rowOff>
    </xdr:from>
    <xdr:to>
      <xdr:col>27</xdr:col>
      <xdr:colOff>161925</xdr:colOff>
      <xdr:row>59</xdr:row>
      <xdr:rowOff>86411</xdr:rowOff>
    </xdr:to>
    <xdr:sp macro="" textlink="">
      <xdr:nvSpPr>
        <xdr:cNvPr id="800" name="円/楕円 799"/>
        <xdr:cNvSpPr/>
      </xdr:nvSpPr>
      <xdr:spPr>
        <a:xfrm>
          <a:off x="18605500" y="1010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77538</xdr:rowOff>
    </xdr:from>
    <xdr:ext cx="378565" cy="259045"/>
    <xdr:sp macro="" textlink="">
      <xdr:nvSpPr>
        <xdr:cNvPr id="801" name="テキスト ボックス 800"/>
        <xdr:cNvSpPr txBox="1"/>
      </xdr:nvSpPr>
      <xdr:spPr>
        <a:xfrm>
          <a:off x="18467017" y="10193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40,237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3" name="直線コネクタ 81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4" name="テキスト ボックス 81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5" name="直線コネクタ 81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6" name="テキスト ボックス 81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7" name="直線コネクタ 81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8" name="テキスト ボックス 81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9" name="直線コネクタ 81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20" name="テキスト ボックス 81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1" name="直線コネクタ 82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2" name="テキスト ボックス 82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4" name="テキスト ボックス 82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151612</xdr:rowOff>
    </xdr:from>
    <xdr:to>
      <xdr:col>32</xdr:col>
      <xdr:colOff>186689</xdr:colOff>
      <xdr:row>79</xdr:row>
      <xdr:rowOff>572</xdr:rowOff>
    </xdr:to>
    <xdr:cxnSp macro="">
      <xdr:nvCxnSpPr>
        <xdr:cNvPr id="826" name="直線コネクタ 825"/>
        <xdr:cNvCxnSpPr/>
      </xdr:nvCxnSpPr>
      <xdr:spPr>
        <a:xfrm flipV="1">
          <a:off x="22159595" y="12153112"/>
          <a:ext cx="1269" cy="1392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4399</xdr:rowOff>
    </xdr:from>
    <xdr:ext cx="534377" cy="259045"/>
    <xdr:sp macro="" textlink="">
      <xdr:nvSpPr>
        <xdr:cNvPr id="827" name="繰出金最小値テキスト"/>
        <xdr:cNvSpPr txBox="1"/>
      </xdr:nvSpPr>
      <xdr:spPr>
        <a:xfrm>
          <a:off x="22212300" y="1354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33,455</a:t>
          </a:r>
          <a:endParaRPr kumimoji="1" lang="ja-JP" altLang="en-US" sz="1000" b="1">
            <a:latin typeface="ＭＳ Ｐゴシック"/>
          </a:endParaRPr>
        </a:p>
      </xdr:txBody>
    </xdr:sp>
    <xdr:clientData/>
  </xdr:oneCellAnchor>
  <xdr:twoCellAnchor>
    <xdr:from>
      <xdr:col>32</xdr:col>
      <xdr:colOff>98425</xdr:colOff>
      <xdr:row>79</xdr:row>
      <xdr:rowOff>572</xdr:rowOff>
    </xdr:from>
    <xdr:to>
      <xdr:col>32</xdr:col>
      <xdr:colOff>276225</xdr:colOff>
      <xdr:row>79</xdr:row>
      <xdr:rowOff>572</xdr:rowOff>
    </xdr:to>
    <xdr:cxnSp macro="">
      <xdr:nvCxnSpPr>
        <xdr:cNvPr id="828" name="直線コネクタ 827"/>
        <xdr:cNvCxnSpPr/>
      </xdr:nvCxnSpPr>
      <xdr:spPr>
        <a:xfrm>
          <a:off x="22072600" y="13545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98289</xdr:rowOff>
    </xdr:from>
    <xdr:ext cx="599010" cy="259045"/>
    <xdr:sp macro="" textlink="">
      <xdr:nvSpPr>
        <xdr:cNvPr id="829" name="繰出金最大値テキスト"/>
        <xdr:cNvSpPr txBox="1"/>
      </xdr:nvSpPr>
      <xdr:spPr>
        <a:xfrm>
          <a:off x="22212300" y="11928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143,062</a:t>
          </a:r>
          <a:endParaRPr kumimoji="1" lang="ja-JP" altLang="en-US" sz="1000" b="1">
            <a:latin typeface="ＭＳ Ｐゴシック"/>
          </a:endParaRPr>
        </a:p>
      </xdr:txBody>
    </xdr:sp>
    <xdr:clientData/>
  </xdr:oneCellAnchor>
  <xdr:twoCellAnchor>
    <xdr:from>
      <xdr:col>32</xdr:col>
      <xdr:colOff>98425</xdr:colOff>
      <xdr:row>70</xdr:row>
      <xdr:rowOff>151612</xdr:rowOff>
    </xdr:from>
    <xdr:to>
      <xdr:col>32</xdr:col>
      <xdr:colOff>276225</xdr:colOff>
      <xdr:row>70</xdr:row>
      <xdr:rowOff>151612</xdr:rowOff>
    </xdr:to>
    <xdr:cxnSp macro="">
      <xdr:nvCxnSpPr>
        <xdr:cNvPr id="830" name="直線コネクタ 829"/>
        <xdr:cNvCxnSpPr/>
      </xdr:nvCxnSpPr>
      <xdr:spPr>
        <a:xfrm>
          <a:off x="22072600" y="121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99746</xdr:rowOff>
    </xdr:from>
    <xdr:to>
      <xdr:col>32</xdr:col>
      <xdr:colOff>187325</xdr:colOff>
      <xdr:row>75</xdr:row>
      <xdr:rowOff>13881</xdr:rowOff>
    </xdr:to>
    <xdr:cxnSp macro="">
      <xdr:nvCxnSpPr>
        <xdr:cNvPr id="831" name="直線コネクタ 830"/>
        <xdr:cNvCxnSpPr/>
      </xdr:nvCxnSpPr>
      <xdr:spPr>
        <a:xfrm flipV="1">
          <a:off x="21323300" y="12787046"/>
          <a:ext cx="838200" cy="8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90619</xdr:rowOff>
    </xdr:from>
    <xdr:ext cx="534377" cy="259045"/>
    <xdr:sp macro="" textlink="">
      <xdr:nvSpPr>
        <xdr:cNvPr id="832" name="繰出金平均値テキスト"/>
        <xdr:cNvSpPr txBox="1"/>
      </xdr:nvSpPr>
      <xdr:spPr>
        <a:xfrm>
          <a:off x="22212300" y="12949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74,666</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112192</xdr:rowOff>
    </xdr:from>
    <xdr:to>
      <xdr:col>32</xdr:col>
      <xdr:colOff>238125</xdr:colOff>
      <xdr:row>76</xdr:row>
      <xdr:rowOff>42342</xdr:rowOff>
    </xdr:to>
    <xdr:sp macro="" textlink="">
      <xdr:nvSpPr>
        <xdr:cNvPr id="833" name="フローチャート : 判断 832"/>
        <xdr:cNvSpPr/>
      </xdr:nvSpPr>
      <xdr:spPr>
        <a:xfrm>
          <a:off x="221107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164109</xdr:rowOff>
    </xdr:from>
    <xdr:to>
      <xdr:col>31</xdr:col>
      <xdr:colOff>34925</xdr:colOff>
      <xdr:row>75</xdr:row>
      <xdr:rowOff>13881</xdr:rowOff>
    </xdr:to>
    <xdr:cxnSp macro="">
      <xdr:nvCxnSpPr>
        <xdr:cNvPr id="834" name="直線コネクタ 833"/>
        <xdr:cNvCxnSpPr/>
      </xdr:nvCxnSpPr>
      <xdr:spPr>
        <a:xfrm>
          <a:off x="20434300" y="12851409"/>
          <a:ext cx="889000" cy="2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123774</xdr:rowOff>
    </xdr:from>
    <xdr:to>
      <xdr:col>31</xdr:col>
      <xdr:colOff>85725</xdr:colOff>
      <xdr:row>76</xdr:row>
      <xdr:rowOff>53924</xdr:rowOff>
    </xdr:to>
    <xdr:sp macro="" textlink="">
      <xdr:nvSpPr>
        <xdr:cNvPr id="835" name="フローチャート : 判断 834"/>
        <xdr:cNvSpPr/>
      </xdr:nvSpPr>
      <xdr:spPr>
        <a:xfrm>
          <a:off x="21272500" y="1298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45051</xdr:rowOff>
    </xdr:from>
    <xdr:ext cx="534377" cy="259045"/>
    <xdr:sp macro="" textlink="">
      <xdr:nvSpPr>
        <xdr:cNvPr id="836" name="テキスト ボックス 835"/>
        <xdr:cNvSpPr txBox="1"/>
      </xdr:nvSpPr>
      <xdr:spPr>
        <a:xfrm>
          <a:off x="21056111" y="1307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164109</xdr:rowOff>
    </xdr:from>
    <xdr:to>
      <xdr:col>29</xdr:col>
      <xdr:colOff>517525</xdr:colOff>
      <xdr:row>75</xdr:row>
      <xdr:rowOff>125946</xdr:rowOff>
    </xdr:to>
    <xdr:cxnSp macro="">
      <xdr:nvCxnSpPr>
        <xdr:cNvPr id="837" name="直線コネクタ 836"/>
        <xdr:cNvCxnSpPr/>
      </xdr:nvCxnSpPr>
      <xdr:spPr>
        <a:xfrm flipV="1">
          <a:off x="19545300" y="12851409"/>
          <a:ext cx="889000" cy="13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169290</xdr:rowOff>
    </xdr:from>
    <xdr:to>
      <xdr:col>29</xdr:col>
      <xdr:colOff>568325</xdr:colOff>
      <xdr:row>76</xdr:row>
      <xdr:rowOff>99440</xdr:rowOff>
    </xdr:to>
    <xdr:sp macro="" textlink="">
      <xdr:nvSpPr>
        <xdr:cNvPr id="838" name="フローチャート : 判断 837"/>
        <xdr:cNvSpPr/>
      </xdr:nvSpPr>
      <xdr:spPr>
        <a:xfrm>
          <a:off x="20383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90567</xdr:rowOff>
    </xdr:from>
    <xdr:ext cx="534377" cy="259045"/>
    <xdr:sp macro="" textlink="">
      <xdr:nvSpPr>
        <xdr:cNvPr id="839" name="テキスト ボックス 838"/>
        <xdr:cNvSpPr txBox="1"/>
      </xdr:nvSpPr>
      <xdr:spPr>
        <a:xfrm>
          <a:off x="20167111" y="1312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57188</xdr:rowOff>
    </xdr:from>
    <xdr:to>
      <xdr:col>28</xdr:col>
      <xdr:colOff>314325</xdr:colOff>
      <xdr:row>75</xdr:row>
      <xdr:rowOff>125946</xdr:rowOff>
    </xdr:to>
    <xdr:cxnSp macro="">
      <xdr:nvCxnSpPr>
        <xdr:cNvPr id="840" name="直線コネクタ 839"/>
        <xdr:cNvCxnSpPr/>
      </xdr:nvCxnSpPr>
      <xdr:spPr>
        <a:xfrm>
          <a:off x="18656300" y="12915938"/>
          <a:ext cx="889000" cy="6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26708</xdr:rowOff>
    </xdr:from>
    <xdr:to>
      <xdr:col>28</xdr:col>
      <xdr:colOff>365125</xdr:colOff>
      <xdr:row>76</xdr:row>
      <xdr:rowOff>128308</xdr:rowOff>
    </xdr:to>
    <xdr:sp macro="" textlink="">
      <xdr:nvSpPr>
        <xdr:cNvPr id="841" name="フローチャート : 判断 840"/>
        <xdr:cNvSpPr/>
      </xdr:nvSpPr>
      <xdr:spPr>
        <a:xfrm>
          <a:off x="19494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119435</xdr:rowOff>
    </xdr:from>
    <xdr:ext cx="534377" cy="259045"/>
    <xdr:sp macro="" textlink="">
      <xdr:nvSpPr>
        <xdr:cNvPr id="842" name="テキスト ボックス 841"/>
        <xdr:cNvSpPr txBox="1"/>
      </xdr:nvSpPr>
      <xdr:spPr>
        <a:xfrm>
          <a:off x="19278111" y="1314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37464</xdr:rowOff>
    </xdr:from>
    <xdr:to>
      <xdr:col>27</xdr:col>
      <xdr:colOff>161925</xdr:colOff>
      <xdr:row>76</xdr:row>
      <xdr:rowOff>139064</xdr:rowOff>
    </xdr:to>
    <xdr:sp macro="" textlink="">
      <xdr:nvSpPr>
        <xdr:cNvPr id="843" name="フローチャート : 判断 842"/>
        <xdr:cNvSpPr/>
      </xdr:nvSpPr>
      <xdr:spPr>
        <a:xfrm>
          <a:off x="18605500" y="1306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130191</xdr:rowOff>
    </xdr:from>
    <xdr:ext cx="534377" cy="259045"/>
    <xdr:sp macro="" textlink="">
      <xdr:nvSpPr>
        <xdr:cNvPr id="844" name="テキスト ボックス 843"/>
        <xdr:cNvSpPr txBox="1"/>
      </xdr:nvSpPr>
      <xdr:spPr>
        <a:xfrm>
          <a:off x="18389111" y="1316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48946</xdr:rowOff>
    </xdr:from>
    <xdr:to>
      <xdr:col>32</xdr:col>
      <xdr:colOff>238125</xdr:colOff>
      <xdr:row>74</xdr:row>
      <xdr:rowOff>150546</xdr:rowOff>
    </xdr:to>
    <xdr:sp macro="" textlink="">
      <xdr:nvSpPr>
        <xdr:cNvPr id="850" name="円/楕円 849"/>
        <xdr:cNvSpPr/>
      </xdr:nvSpPr>
      <xdr:spPr>
        <a:xfrm>
          <a:off x="22110700" y="1273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71823</xdr:rowOff>
    </xdr:from>
    <xdr:ext cx="534377" cy="259045"/>
    <xdr:sp macro="" textlink="">
      <xdr:nvSpPr>
        <xdr:cNvPr id="851" name="繰出金該当値テキスト"/>
        <xdr:cNvSpPr txBox="1"/>
      </xdr:nvSpPr>
      <xdr:spPr>
        <a:xfrm>
          <a:off x="22212300" y="1258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93,146</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134531</xdr:rowOff>
    </xdr:from>
    <xdr:to>
      <xdr:col>31</xdr:col>
      <xdr:colOff>85725</xdr:colOff>
      <xdr:row>75</xdr:row>
      <xdr:rowOff>64681</xdr:rowOff>
    </xdr:to>
    <xdr:sp macro="" textlink="">
      <xdr:nvSpPr>
        <xdr:cNvPr id="852" name="円/楕円 851"/>
        <xdr:cNvSpPr/>
      </xdr:nvSpPr>
      <xdr:spPr>
        <a:xfrm>
          <a:off x="21272500" y="1282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81208</xdr:rowOff>
    </xdr:from>
    <xdr:ext cx="534377" cy="259045"/>
    <xdr:sp macro="" textlink="">
      <xdr:nvSpPr>
        <xdr:cNvPr id="853" name="テキスト ボックス 852"/>
        <xdr:cNvSpPr txBox="1"/>
      </xdr:nvSpPr>
      <xdr:spPr>
        <a:xfrm>
          <a:off x="21056111" y="1259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86,407</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113309</xdr:rowOff>
    </xdr:from>
    <xdr:to>
      <xdr:col>29</xdr:col>
      <xdr:colOff>568325</xdr:colOff>
      <xdr:row>75</xdr:row>
      <xdr:rowOff>43459</xdr:rowOff>
    </xdr:to>
    <xdr:sp macro="" textlink="">
      <xdr:nvSpPr>
        <xdr:cNvPr id="854" name="円/楕円 853"/>
        <xdr:cNvSpPr/>
      </xdr:nvSpPr>
      <xdr:spPr>
        <a:xfrm>
          <a:off x="20383500" y="1280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59986</xdr:rowOff>
    </xdr:from>
    <xdr:ext cx="534377" cy="259045"/>
    <xdr:sp macro="" textlink="">
      <xdr:nvSpPr>
        <xdr:cNvPr id="855" name="テキスト ボックス 854"/>
        <xdr:cNvSpPr txBox="1"/>
      </xdr:nvSpPr>
      <xdr:spPr>
        <a:xfrm>
          <a:off x="20167111" y="1257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88,078</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75146</xdr:rowOff>
    </xdr:from>
    <xdr:to>
      <xdr:col>28</xdr:col>
      <xdr:colOff>365125</xdr:colOff>
      <xdr:row>76</xdr:row>
      <xdr:rowOff>5296</xdr:rowOff>
    </xdr:to>
    <xdr:sp macro="" textlink="">
      <xdr:nvSpPr>
        <xdr:cNvPr id="856" name="円/楕円 855"/>
        <xdr:cNvSpPr/>
      </xdr:nvSpPr>
      <xdr:spPr>
        <a:xfrm>
          <a:off x="19494500" y="1293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21823</xdr:rowOff>
    </xdr:from>
    <xdr:ext cx="534377" cy="259045"/>
    <xdr:sp macro="" textlink="">
      <xdr:nvSpPr>
        <xdr:cNvPr id="857" name="テキスト ボックス 856"/>
        <xdr:cNvSpPr txBox="1"/>
      </xdr:nvSpPr>
      <xdr:spPr>
        <a:xfrm>
          <a:off x="19278111" y="1270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77,583</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6388</xdr:rowOff>
    </xdr:from>
    <xdr:to>
      <xdr:col>27</xdr:col>
      <xdr:colOff>161925</xdr:colOff>
      <xdr:row>75</xdr:row>
      <xdr:rowOff>107988</xdr:rowOff>
    </xdr:to>
    <xdr:sp macro="" textlink="">
      <xdr:nvSpPr>
        <xdr:cNvPr id="858" name="円/楕円 857"/>
        <xdr:cNvSpPr/>
      </xdr:nvSpPr>
      <xdr:spPr>
        <a:xfrm>
          <a:off x="18605500" y="1286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124515</xdr:rowOff>
    </xdr:from>
    <xdr:ext cx="534377" cy="259045"/>
    <xdr:sp macro="" textlink="">
      <xdr:nvSpPr>
        <xdr:cNvPr id="859" name="テキスト ボックス 858"/>
        <xdr:cNvSpPr txBox="1"/>
      </xdr:nvSpPr>
      <xdr:spPr>
        <a:xfrm>
          <a:off x="18389111" y="1264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82,997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2" name="フローチャート :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4" name="フローチャート :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5" name="テキスト ボックス 88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7" name="フローチャート :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8" name="テキスト ボックス 88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0" name="フローチャート :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1" name="テキスト ボックス 89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2" name="フローチャート :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3" name="テキスト ボックス 89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9" name="円/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1" name="円/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2" name="テキスト ボックス 90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3" name="円/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4" name="テキスト ボックス 90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5" name="円/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6" name="テキスト ボックス 90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7" name="円/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8" name="テキスト ボックス 90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a:rPr>
            <a:t>歳出決算総額は、住民一人当たり</a:t>
          </a:r>
          <a:r>
            <a:rPr kumimoji="1" lang="en-US" altLang="ja-JP" sz="1100">
              <a:solidFill>
                <a:sysClr val="windowText" lastClr="000000"/>
              </a:solidFill>
              <a:latin typeface="ＭＳ Ｐゴシック"/>
            </a:rPr>
            <a:t>694,081</a:t>
          </a:r>
          <a:r>
            <a:rPr kumimoji="1" lang="ja-JP" altLang="en-US" sz="1100">
              <a:solidFill>
                <a:sysClr val="windowText" lastClr="000000"/>
              </a:solidFill>
              <a:latin typeface="ＭＳ Ｐゴシック"/>
            </a:rPr>
            <a:t>円となっている。住民一人当たりの主な構成項目は次の通りである。補助費等</a:t>
          </a:r>
          <a:r>
            <a:rPr kumimoji="1" lang="en-US" altLang="ja-JP" sz="1100">
              <a:solidFill>
                <a:sysClr val="windowText" lastClr="000000"/>
              </a:solidFill>
              <a:latin typeface="ＭＳ Ｐゴシック"/>
            </a:rPr>
            <a:t>146,364</a:t>
          </a:r>
          <a:r>
            <a:rPr kumimoji="1" lang="ja-JP" altLang="en-US" sz="1100">
              <a:solidFill>
                <a:sysClr val="windowText" lastClr="000000"/>
              </a:solidFill>
              <a:latin typeface="ＭＳ Ｐゴシック"/>
            </a:rPr>
            <a:t>円、人件費</a:t>
          </a:r>
          <a:r>
            <a:rPr kumimoji="1" lang="en-US" altLang="ja-JP" sz="1100">
              <a:solidFill>
                <a:sysClr val="windowText" lastClr="000000"/>
              </a:solidFill>
              <a:latin typeface="ＭＳ Ｐゴシック"/>
            </a:rPr>
            <a:t>132,220</a:t>
          </a:r>
          <a:r>
            <a:rPr kumimoji="1" lang="ja-JP" altLang="en-US" sz="1100">
              <a:solidFill>
                <a:sysClr val="windowText" lastClr="000000"/>
              </a:solidFill>
              <a:latin typeface="ＭＳ Ｐゴシック"/>
            </a:rPr>
            <a:t>円、物件費</a:t>
          </a:r>
          <a:r>
            <a:rPr kumimoji="1" lang="en-US" altLang="ja-JP" sz="1100">
              <a:solidFill>
                <a:sysClr val="windowText" lastClr="000000"/>
              </a:solidFill>
              <a:latin typeface="ＭＳ Ｐゴシック"/>
            </a:rPr>
            <a:t>116,521</a:t>
          </a:r>
          <a:r>
            <a:rPr kumimoji="1" lang="ja-JP" altLang="en-US" sz="1100">
              <a:solidFill>
                <a:sysClr val="windowText" lastClr="000000"/>
              </a:solidFill>
              <a:latin typeface="ＭＳ Ｐゴシック"/>
            </a:rPr>
            <a:t>円、繰出金</a:t>
          </a:r>
          <a:r>
            <a:rPr kumimoji="1" lang="en-US" altLang="ja-JP" sz="1100">
              <a:solidFill>
                <a:sysClr val="windowText" lastClr="000000"/>
              </a:solidFill>
              <a:latin typeface="ＭＳ Ｐゴシック"/>
            </a:rPr>
            <a:t>93,146</a:t>
          </a:r>
          <a:r>
            <a:rPr kumimoji="1" lang="ja-JP" altLang="en-US" sz="1100">
              <a:solidFill>
                <a:sysClr val="windowText" lastClr="000000"/>
              </a:solidFill>
              <a:latin typeface="ＭＳ Ｐゴシック"/>
            </a:rPr>
            <a:t>円、公債費円</a:t>
          </a:r>
          <a:r>
            <a:rPr kumimoji="1" lang="en-US" altLang="ja-JP" sz="1100">
              <a:solidFill>
                <a:sysClr val="windowText" lastClr="000000"/>
              </a:solidFill>
              <a:latin typeface="ＭＳ Ｐゴシック"/>
            </a:rPr>
            <a:t>68,060</a:t>
          </a:r>
          <a:r>
            <a:rPr kumimoji="1" lang="ja-JP" altLang="en-US" sz="1100">
              <a:solidFill>
                <a:sysClr val="windowText" lastClr="000000"/>
              </a:solidFill>
              <a:latin typeface="ＭＳ Ｐゴシック"/>
            </a:rPr>
            <a:t>である。</a:t>
          </a:r>
        </a:p>
        <a:p>
          <a:r>
            <a:rPr kumimoji="1" lang="ja-JP" altLang="en-US" sz="1100">
              <a:solidFill>
                <a:sysClr val="windowText" lastClr="000000"/>
              </a:solidFill>
              <a:latin typeface="ＭＳ Ｐゴシック"/>
            </a:rPr>
            <a:t>補助費等は南和広域医療企業団・奈良県広域消防組合・吉野広域行政組合への負担金などが含まれる。特に戸籍・老人福祉・衛生・消防に関する負担金が一人当たりの補助費等を大きく押し上げる原因となっている。今後は、ゴミ処理に関する負担金増加が見込まれるため、類似団体平均に比べ高い水準で推移すると予想される。</a:t>
          </a:r>
        </a:p>
        <a:p>
          <a:r>
            <a:rPr kumimoji="1" lang="ja-JP" altLang="en-US" sz="1100">
              <a:solidFill>
                <a:sysClr val="windowText" lastClr="000000"/>
              </a:solidFill>
              <a:latin typeface="ＭＳ Ｐゴシック"/>
            </a:rPr>
            <a:t>人件費は平成</a:t>
          </a:r>
          <a:r>
            <a:rPr kumimoji="1" lang="en-US" altLang="ja-JP" sz="1100">
              <a:solidFill>
                <a:sysClr val="windowText" lastClr="000000"/>
              </a:solidFill>
              <a:latin typeface="ＭＳ Ｐゴシック"/>
            </a:rPr>
            <a:t>27</a:t>
          </a:r>
          <a:r>
            <a:rPr kumimoji="1" lang="ja-JP" altLang="en-US" sz="1100">
              <a:solidFill>
                <a:sysClr val="windowText" lastClr="000000"/>
              </a:solidFill>
              <a:latin typeface="ＭＳ Ｐゴシック"/>
            </a:rPr>
            <a:t>年度末に</a:t>
          </a:r>
          <a:r>
            <a:rPr kumimoji="1" lang="en-US" altLang="ja-JP" sz="1100">
              <a:solidFill>
                <a:sysClr val="windowText" lastClr="000000"/>
              </a:solidFill>
              <a:latin typeface="ＭＳ Ｐゴシック"/>
            </a:rPr>
            <a:t>10</a:t>
          </a:r>
          <a:r>
            <a:rPr kumimoji="1" lang="ja-JP" altLang="en-US" sz="1100">
              <a:solidFill>
                <a:sysClr val="windowText" lastClr="000000"/>
              </a:solidFill>
              <a:latin typeface="ＭＳ Ｐゴシック"/>
            </a:rPr>
            <a:t>名の職員が退職し、それに対する退職手当特別負担金（平成</a:t>
          </a:r>
          <a:r>
            <a:rPr kumimoji="1" lang="en-US" altLang="ja-JP" sz="1100">
              <a:solidFill>
                <a:sysClr val="windowText" lastClr="000000"/>
              </a:solidFill>
              <a:latin typeface="ＭＳ Ｐゴシック"/>
            </a:rPr>
            <a:t>28</a:t>
          </a:r>
          <a:r>
            <a:rPr kumimoji="1" lang="ja-JP" altLang="en-US" sz="1100">
              <a:solidFill>
                <a:sysClr val="windowText" lastClr="000000"/>
              </a:solidFill>
              <a:latin typeface="ＭＳ Ｐゴシック"/>
            </a:rPr>
            <a:t>年度負担）の増加が人件費増加の大きな要因である。平成</a:t>
          </a:r>
          <a:r>
            <a:rPr kumimoji="1" lang="en-US" altLang="ja-JP" sz="1100">
              <a:solidFill>
                <a:sysClr val="windowText" lastClr="000000"/>
              </a:solidFill>
              <a:latin typeface="ＭＳ Ｐゴシック"/>
            </a:rPr>
            <a:t>28</a:t>
          </a:r>
          <a:r>
            <a:rPr kumimoji="1" lang="ja-JP" altLang="en-US" sz="1100">
              <a:solidFill>
                <a:sysClr val="windowText" lastClr="000000"/>
              </a:solidFill>
              <a:latin typeface="ＭＳ Ｐゴシック"/>
            </a:rPr>
            <a:t>年度よりごみ収集事業を直営化した分の人件費の増加、その他職員の人件費を大幅に削減することは見込めないため、今後も類似団体平均・全国平均を上回ることが見込まれる。</a:t>
          </a:r>
        </a:p>
        <a:p>
          <a:r>
            <a:rPr kumimoji="1" lang="ja-JP" altLang="en-US" sz="1100">
              <a:solidFill>
                <a:sysClr val="windowText" lastClr="000000"/>
              </a:solidFill>
              <a:latin typeface="ＭＳ Ｐゴシック"/>
            </a:rPr>
            <a:t>物件費は前年度に比べ、</a:t>
          </a:r>
          <a:r>
            <a:rPr kumimoji="1" lang="en-US" altLang="ja-JP" sz="1100">
              <a:solidFill>
                <a:sysClr val="windowText" lastClr="000000"/>
              </a:solidFill>
              <a:latin typeface="ＭＳ Ｐゴシック"/>
            </a:rPr>
            <a:t>15,061</a:t>
          </a:r>
          <a:r>
            <a:rPr kumimoji="1" lang="ja-JP" altLang="en-US" sz="1100">
              <a:solidFill>
                <a:sysClr val="windowText" lastClr="000000"/>
              </a:solidFill>
              <a:latin typeface="ＭＳ Ｐゴシック"/>
            </a:rPr>
            <a:t>円の増となっている。増加した主な要因は、継続的に地域おこし協力隊を積極的に採用していることや、情報セキュリティ対策強化事業や町制</a:t>
          </a:r>
          <a:r>
            <a:rPr kumimoji="1" lang="en-US" altLang="ja-JP" sz="1100">
              <a:solidFill>
                <a:sysClr val="windowText" lastClr="000000"/>
              </a:solidFill>
              <a:latin typeface="ＭＳ Ｐゴシック"/>
            </a:rPr>
            <a:t>60</a:t>
          </a:r>
          <a:r>
            <a:rPr kumimoji="1" lang="ja-JP" altLang="en-US" sz="1100">
              <a:solidFill>
                <a:sysClr val="windowText" lastClr="000000"/>
              </a:solidFill>
              <a:latin typeface="ＭＳ Ｐゴシック"/>
            </a:rPr>
            <a:t>周年記念事業、観光おもてなし事業などに関する委託料が増加しているためである。類似団体平均や全国平均を下回っているが、事務事業評価制度・施策評価制度を通じ経常的な物件費の抑制に向け取組強化を行う。</a:t>
          </a:r>
        </a:p>
        <a:p>
          <a:r>
            <a:rPr kumimoji="1" lang="ja-JP" altLang="en-US" sz="1100">
              <a:solidFill>
                <a:sysClr val="windowText" lastClr="000000"/>
              </a:solidFill>
              <a:latin typeface="ＭＳ Ｐゴシック"/>
            </a:rPr>
            <a:t>繰出金は、毎年ほぼ横ばいの状況が続いている。前年度に比べ</a:t>
          </a:r>
          <a:r>
            <a:rPr kumimoji="1" lang="en-US" altLang="ja-JP" sz="1100">
              <a:solidFill>
                <a:sysClr val="windowText" lastClr="000000"/>
              </a:solidFill>
              <a:latin typeface="ＭＳ Ｐゴシック"/>
            </a:rPr>
            <a:t>6,739</a:t>
          </a:r>
          <a:r>
            <a:rPr kumimoji="1" lang="ja-JP" altLang="en-US" sz="1100">
              <a:solidFill>
                <a:sysClr val="windowText" lastClr="000000"/>
              </a:solidFill>
              <a:latin typeface="ＭＳ Ｐゴシック"/>
            </a:rPr>
            <a:t>円増加しているが、施設整備に伴う簡易水道事業への繰出金が増加したことによる。下水道事業や介護保険特別会計・後期高齢者医療保険特別会計などに例年多額の繰出しを行っており、今後もその傾向は続くと見込まれる。</a:t>
          </a:r>
        </a:p>
        <a:p>
          <a:r>
            <a:rPr kumimoji="1" lang="ja-JP" altLang="en-US" sz="1100">
              <a:solidFill>
                <a:sysClr val="windowText" lastClr="000000"/>
              </a:solidFill>
              <a:latin typeface="ＭＳ Ｐゴシック"/>
            </a:rPr>
            <a:t>公債費は前年度に比べ</a:t>
          </a:r>
          <a:r>
            <a:rPr kumimoji="1" lang="en-US" altLang="ja-JP" sz="1100">
              <a:solidFill>
                <a:sysClr val="windowText" lastClr="000000"/>
              </a:solidFill>
              <a:latin typeface="ＭＳ Ｐゴシック"/>
            </a:rPr>
            <a:t>2,964</a:t>
          </a:r>
          <a:r>
            <a:rPr kumimoji="1" lang="ja-JP" altLang="en-US" sz="1100">
              <a:solidFill>
                <a:sysClr val="windowText" lastClr="000000"/>
              </a:solidFill>
              <a:latin typeface="ＭＳ Ｐゴシック"/>
            </a:rPr>
            <a:t>円減少した。平成</a:t>
          </a:r>
          <a:r>
            <a:rPr kumimoji="1" lang="en-US" altLang="ja-JP" sz="1100">
              <a:solidFill>
                <a:sysClr val="windowText" lastClr="000000"/>
              </a:solidFill>
              <a:latin typeface="ＭＳ Ｐゴシック"/>
            </a:rPr>
            <a:t>28</a:t>
          </a:r>
          <a:r>
            <a:rPr kumimoji="1" lang="ja-JP" altLang="en-US" sz="1100">
              <a:solidFill>
                <a:sysClr val="windowText" lastClr="000000"/>
              </a:solidFill>
              <a:latin typeface="ＭＳ Ｐゴシック"/>
            </a:rPr>
            <a:t>年度までは減少が続くいたが、平成</a:t>
          </a:r>
          <a:r>
            <a:rPr kumimoji="1" lang="en-US" altLang="ja-JP" sz="1100">
              <a:solidFill>
                <a:sysClr val="windowText" lastClr="000000"/>
              </a:solidFill>
              <a:latin typeface="ＭＳ Ｐゴシック"/>
            </a:rPr>
            <a:t>26</a:t>
          </a:r>
          <a:r>
            <a:rPr kumimoji="1" lang="ja-JP" altLang="en-US" sz="1100">
              <a:solidFill>
                <a:sysClr val="windowText" lastClr="000000"/>
              </a:solidFill>
              <a:latin typeface="ＭＳ Ｐゴシック"/>
            </a:rPr>
            <a:t>年度以降に借入れた多額の地方債の償還が始まるため平成</a:t>
          </a:r>
          <a:r>
            <a:rPr kumimoji="1" lang="en-US" altLang="ja-JP" sz="1100">
              <a:solidFill>
                <a:sysClr val="windowText" lastClr="000000"/>
              </a:solidFill>
              <a:latin typeface="ＭＳ Ｐゴシック"/>
            </a:rPr>
            <a:t>29</a:t>
          </a:r>
          <a:r>
            <a:rPr kumimoji="1" lang="ja-JP" altLang="en-US" sz="1100">
              <a:solidFill>
                <a:sysClr val="windowText" lastClr="000000"/>
              </a:solidFill>
              <a:latin typeface="ＭＳ Ｐゴシック"/>
            </a:rPr>
            <a:t>年度以降は増加すると見込まれる。過度な地方債発行により過重な負担をもたらすことのないよう事業の総点検を行い、地方債総額上昇を抑制していく。</a:t>
          </a:r>
        </a:p>
        <a:p>
          <a:endParaRPr kumimoji="1" lang="ja-JP" altLang="en-US" sz="1100">
            <a:solidFill>
              <a:sysClr val="windowText" lastClr="000000"/>
            </a:solidFill>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奈良県吉野町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7,632
7,567
95.65
5,683,158
5,297,224
377,520
3,269,405
5,612,988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103.3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3810</xdr:rowOff>
    </xdr:from>
    <xdr:to>
      <xdr:col>6</xdr:col>
      <xdr:colOff>510540</xdr:colOff>
      <xdr:row>39</xdr:row>
      <xdr:rowOff>18288</xdr:rowOff>
    </xdr:to>
    <xdr:cxnSp macro="">
      <xdr:nvCxnSpPr>
        <xdr:cNvPr id="56" name="直線コネクタ 55"/>
        <xdr:cNvCxnSpPr/>
      </xdr:nvCxnSpPr>
      <xdr:spPr>
        <a:xfrm flipV="1">
          <a:off x="4633595" y="5318760"/>
          <a:ext cx="1270" cy="1386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22115</xdr:rowOff>
    </xdr:from>
    <xdr:ext cx="469744" cy="259045"/>
    <xdr:sp macro="" textlink="">
      <xdr:nvSpPr>
        <xdr:cNvPr id="57" name="議会費最小値テキスト"/>
        <xdr:cNvSpPr txBox="1"/>
      </xdr:nvSpPr>
      <xdr:spPr>
        <a:xfrm>
          <a:off x="4686300"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6,206</a:t>
          </a:r>
          <a:endParaRPr kumimoji="1" lang="ja-JP" altLang="en-US" sz="1000" b="1">
            <a:latin typeface="ＭＳ Ｐゴシック"/>
          </a:endParaRPr>
        </a:p>
      </xdr:txBody>
    </xdr:sp>
    <xdr:clientData/>
  </xdr:oneCellAnchor>
  <xdr:twoCellAnchor>
    <xdr:from>
      <xdr:col>6</xdr:col>
      <xdr:colOff>422275</xdr:colOff>
      <xdr:row>39</xdr:row>
      <xdr:rowOff>18288</xdr:rowOff>
    </xdr:from>
    <xdr:to>
      <xdr:col>6</xdr:col>
      <xdr:colOff>600075</xdr:colOff>
      <xdr:row>39</xdr:row>
      <xdr:rowOff>18288</xdr:rowOff>
    </xdr:to>
    <xdr:cxnSp macro="">
      <xdr:nvCxnSpPr>
        <xdr:cNvPr id="58" name="直線コネクタ 57"/>
        <xdr:cNvCxnSpPr/>
      </xdr:nvCxnSpPr>
      <xdr:spPr>
        <a:xfrm>
          <a:off x="4546600" y="670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121937</xdr:rowOff>
    </xdr:from>
    <xdr:ext cx="534377" cy="259045"/>
    <xdr:sp macro="" textlink="">
      <xdr:nvSpPr>
        <xdr:cNvPr id="59" name="議会費最大値テキスト"/>
        <xdr:cNvSpPr txBox="1"/>
      </xdr:nvSpPr>
      <xdr:spPr>
        <a:xfrm>
          <a:off x="4686300" y="509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17,120</a:t>
          </a:r>
          <a:endParaRPr kumimoji="1" lang="ja-JP" altLang="en-US" sz="1000" b="1">
            <a:latin typeface="ＭＳ Ｐゴシック"/>
          </a:endParaRPr>
        </a:p>
      </xdr:txBody>
    </xdr:sp>
    <xdr:clientData/>
  </xdr:oneCellAnchor>
  <xdr:twoCellAnchor>
    <xdr:from>
      <xdr:col>6</xdr:col>
      <xdr:colOff>422275</xdr:colOff>
      <xdr:row>31</xdr:row>
      <xdr:rowOff>3810</xdr:rowOff>
    </xdr:from>
    <xdr:to>
      <xdr:col>6</xdr:col>
      <xdr:colOff>600075</xdr:colOff>
      <xdr:row>31</xdr:row>
      <xdr:rowOff>3810</xdr:rowOff>
    </xdr:to>
    <xdr:cxnSp macro="">
      <xdr:nvCxnSpPr>
        <xdr:cNvPr id="60" name="直線コネクタ 59"/>
        <xdr:cNvCxnSpPr/>
      </xdr:nvCxnSpPr>
      <xdr:spPr>
        <a:xfrm>
          <a:off x="4546600" y="531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75565</xdr:rowOff>
    </xdr:from>
    <xdr:to>
      <xdr:col>6</xdr:col>
      <xdr:colOff>511175</xdr:colOff>
      <xdr:row>35</xdr:row>
      <xdr:rowOff>156083</xdr:rowOff>
    </xdr:to>
    <xdr:cxnSp macro="">
      <xdr:nvCxnSpPr>
        <xdr:cNvPr id="61" name="直線コネクタ 60"/>
        <xdr:cNvCxnSpPr/>
      </xdr:nvCxnSpPr>
      <xdr:spPr>
        <a:xfrm>
          <a:off x="3797300" y="6076315"/>
          <a:ext cx="838200" cy="8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68089</xdr:rowOff>
    </xdr:from>
    <xdr:ext cx="469744" cy="259045"/>
    <xdr:sp macro="" textlink="">
      <xdr:nvSpPr>
        <xdr:cNvPr id="62" name="議会費平均値テキスト"/>
        <xdr:cNvSpPr txBox="1"/>
      </xdr:nvSpPr>
      <xdr:spPr>
        <a:xfrm>
          <a:off x="4686300" y="62402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89662</xdr:rowOff>
    </xdr:from>
    <xdr:to>
      <xdr:col>6</xdr:col>
      <xdr:colOff>561975</xdr:colOff>
      <xdr:row>37</xdr:row>
      <xdr:rowOff>19812</xdr:rowOff>
    </xdr:to>
    <xdr:sp macro="" textlink="">
      <xdr:nvSpPr>
        <xdr:cNvPr id="63" name="フローチャート : 判断 62"/>
        <xdr:cNvSpPr/>
      </xdr:nvSpPr>
      <xdr:spPr>
        <a:xfrm>
          <a:off x="45847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75565</xdr:rowOff>
    </xdr:from>
    <xdr:to>
      <xdr:col>5</xdr:col>
      <xdr:colOff>358775</xdr:colOff>
      <xdr:row>36</xdr:row>
      <xdr:rowOff>22733</xdr:rowOff>
    </xdr:to>
    <xdr:cxnSp macro="">
      <xdr:nvCxnSpPr>
        <xdr:cNvPr id="64" name="直線コネクタ 63"/>
        <xdr:cNvCxnSpPr/>
      </xdr:nvCxnSpPr>
      <xdr:spPr>
        <a:xfrm flipV="1">
          <a:off x="2908300" y="6076315"/>
          <a:ext cx="889000" cy="11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2794</xdr:rowOff>
    </xdr:from>
    <xdr:to>
      <xdr:col>5</xdr:col>
      <xdr:colOff>409575</xdr:colOff>
      <xdr:row>36</xdr:row>
      <xdr:rowOff>104394</xdr:rowOff>
    </xdr:to>
    <xdr:sp macro="" textlink="">
      <xdr:nvSpPr>
        <xdr:cNvPr id="65" name="フローチャート : 判断 64"/>
        <xdr:cNvSpPr/>
      </xdr:nvSpPr>
      <xdr:spPr>
        <a:xfrm>
          <a:off x="3746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95521</xdr:rowOff>
    </xdr:from>
    <xdr:ext cx="469744" cy="259045"/>
    <xdr:sp macro="" textlink="">
      <xdr:nvSpPr>
        <xdr:cNvPr id="66" name="テキスト ボックス 65"/>
        <xdr:cNvSpPr txBox="1"/>
      </xdr:nvSpPr>
      <xdr:spPr>
        <a:xfrm>
          <a:off x="3562427"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22733</xdr:rowOff>
    </xdr:from>
    <xdr:to>
      <xdr:col>4</xdr:col>
      <xdr:colOff>155575</xdr:colOff>
      <xdr:row>36</xdr:row>
      <xdr:rowOff>71755</xdr:rowOff>
    </xdr:to>
    <xdr:cxnSp macro="">
      <xdr:nvCxnSpPr>
        <xdr:cNvPr id="67" name="直線コネクタ 66"/>
        <xdr:cNvCxnSpPr/>
      </xdr:nvCxnSpPr>
      <xdr:spPr>
        <a:xfrm flipV="1">
          <a:off x="2019300" y="6194933"/>
          <a:ext cx="889000" cy="49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17145</xdr:rowOff>
    </xdr:from>
    <xdr:to>
      <xdr:col>4</xdr:col>
      <xdr:colOff>206375</xdr:colOff>
      <xdr:row>36</xdr:row>
      <xdr:rowOff>118745</xdr:rowOff>
    </xdr:to>
    <xdr:sp macro="" textlink="">
      <xdr:nvSpPr>
        <xdr:cNvPr id="68" name="フローチャート : 判断 67"/>
        <xdr:cNvSpPr/>
      </xdr:nvSpPr>
      <xdr:spPr>
        <a:xfrm>
          <a:off x="2857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109872</xdr:rowOff>
    </xdr:from>
    <xdr:ext cx="469744" cy="259045"/>
    <xdr:sp macro="" textlink="">
      <xdr:nvSpPr>
        <xdr:cNvPr id="69" name="テキスト ボックス 68"/>
        <xdr:cNvSpPr txBox="1"/>
      </xdr:nvSpPr>
      <xdr:spPr>
        <a:xfrm>
          <a:off x="2673427" y="628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4699</xdr:rowOff>
    </xdr:from>
    <xdr:to>
      <xdr:col>2</xdr:col>
      <xdr:colOff>638175</xdr:colOff>
      <xdr:row>36</xdr:row>
      <xdr:rowOff>71755</xdr:rowOff>
    </xdr:to>
    <xdr:cxnSp macro="">
      <xdr:nvCxnSpPr>
        <xdr:cNvPr id="70" name="直線コネクタ 69"/>
        <xdr:cNvCxnSpPr/>
      </xdr:nvCxnSpPr>
      <xdr:spPr>
        <a:xfrm>
          <a:off x="1130300" y="6176899"/>
          <a:ext cx="889000" cy="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51054</xdr:rowOff>
    </xdr:from>
    <xdr:to>
      <xdr:col>3</xdr:col>
      <xdr:colOff>3175</xdr:colOff>
      <xdr:row>36</xdr:row>
      <xdr:rowOff>152654</xdr:rowOff>
    </xdr:to>
    <xdr:sp macro="" textlink="">
      <xdr:nvSpPr>
        <xdr:cNvPr id="71" name="フローチャート : 判断 70"/>
        <xdr:cNvSpPr/>
      </xdr:nvSpPr>
      <xdr:spPr>
        <a:xfrm>
          <a:off x="1968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143781</xdr:rowOff>
    </xdr:from>
    <xdr:ext cx="469744" cy="259045"/>
    <xdr:sp macro="" textlink="">
      <xdr:nvSpPr>
        <xdr:cNvPr id="72" name="テキスト ボックス 71"/>
        <xdr:cNvSpPr txBox="1"/>
      </xdr:nvSpPr>
      <xdr:spPr>
        <a:xfrm>
          <a:off x="1784427" y="63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21590</xdr:rowOff>
    </xdr:from>
    <xdr:to>
      <xdr:col>1</xdr:col>
      <xdr:colOff>485775</xdr:colOff>
      <xdr:row>36</xdr:row>
      <xdr:rowOff>123190</xdr:rowOff>
    </xdr:to>
    <xdr:sp macro="" textlink="">
      <xdr:nvSpPr>
        <xdr:cNvPr id="73" name="フローチャート : 判断 72"/>
        <xdr:cNvSpPr/>
      </xdr:nvSpPr>
      <xdr:spPr>
        <a:xfrm>
          <a:off x="1079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114317</xdr:rowOff>
    </xdr:from>
    <xdr:ext cx="469744" cy="259045"/>
    <xdr:sp macro="" textlink="">
      <xdr:nvSpPr>
        <xdr:cNvPr id="74" name="テキスト ボックス 73"/>
        <xdr:cNvSpPr txBox="1"/>
      </xdr:nvSpPr>
      <xdr:spPr>
        <a:xfrm>
          <a:off x="895427" y="628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105283</xdr:rowOff>
    </xdr:from>
    <xdr:to>
      <xdr:col>6</xdr:col>
      <xdr:colOff>561975</xdr:colOff>
      <xdr:row>36</xdr:row>
      <xdr:rowOff>35433</xdr:rowOff>
    </xdr:to>
    <xdr:sp macro="" textlink="">
      <xdr:nvSpPr>
        <xdr:cNvPr id="80" name="円/楕円 79"/>
        <xdr:cNvSpPr/>
      </xdr:nvSpPr>
      <xdr:spPr>
        <a:xfrm>
          <a:off x="4584700" y="610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128160</xdr:rowOff>
    </xdr:from>
    <xdr:ext cx="534377" cy="259045"/>
    <xdr:sp macro="" textlink="">
      <xdr:nvSpPr>
        <xdr:cNvPr id="81" name="議会費該当値テキスト"/>
        <xdr:cNvSpPr txBox="1"/>
      </xdr:nvSpPr>
      <xdr:spPr>
        <a:xfrm>
          <a:off x="4686300" y="595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10,521</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24765</xdr:rowOff>
    </xdr:from>
    <xdr:to>
      <xdr:col>5</xdr:col>
      <xdr:colOff>409575</xdr:colOff>
      <xdr:row>35</xdr:row>
      <xdr:rowOff>126365</xdr:rowOff>
    </xdr:to>
    <xdr:sp macro="" textlink="">
      <xdr:nvSpPr>
        <xdr:cNvPr id="82" name="円/楕円 81"/>
        <xdr:cNvSpPr/>
      </xdr:nvSpPr>
      <xdr:spPr>
        <a:xfrm>
          <a:off x="3746500" y="602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142892</xdr:rowOff>
    </xdr:from>
    <xdr:ext cx="534377" cy="259045"/>
    <xdr:sp macro="" textlink="">
      <xdr:nvSpPr>
        <xdr:cNvPr id="83" name="テキスト ボックス 82"/>
        <xdr:cNvSpPr txBox="1"/>
      </xdr:nvSpPr>
      <xdr:spPr>
        <a:xfrm>
          <a:off x="3530111" y="5800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11,155</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143383</xdr:rowOff>
    </xdr:from>
    <xdr:to>
      <xdr:col>4</xdr:col>
      <xdr:colOff>206375</xdr:colOff>
      <xdr:row>36</xdr:row>
      <xdr:rowOff>73533</xdr:rowOff>
    </xdr:to>
    <xdr:sp macro="" textlink="">
      <xdr:nvSpPr>
        <xdr:cNvPr id="84" name="円/楕円 83"/>
        <xdr:cNvSpPr/>
      </xdr:nvSpPr>
      <xdr:spPr>
        <a:xfrm>
          <a:off x="2857500" y="614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90060</xdr:rowOff>
    </xdr:from>
    <xdr:ext cx="534377" cy="259045"/>
    <xdr:sp macro="" textlink="">
      <xdr:nvSpPr>
        <xdr:cNvPr id="85" name="テキスト ボックス 84"/>
        <xdr:cNvSpPr txBox="1"/>
      </xdr:nvSpPr>
      <xdr:spPr>
        <a:xfrm>
          <a:off x="2641111" y="591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10,221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20955</xdr:rowOff>
    </xdr:from>
    <xdr:to>
      <xdr:col>3</xdr:col>
      <xdr:colOff>3175</xdr:colOff>
      <xdr:row>36</xdr:row>
      <xdr:rowOff>122555</xdr:rowOff>
    </xdr:to>
    <xdr:sp macro="" textlink="">
      <xdr:nvSpPr>
        <xdr:cNvPr id="86" name="円/楕円 85"/>
        <xdr:cNvSpPr/>
      </xdr:nvSpPr>
      <xdr:spPr>
        <a:xfrm>
          <a:off x="1968500" y="619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139082</xdr:rowOff>
    </xdr:from>
    <xdr:ext cx="469744" cy="259045"/>
    <xdr:sp macro="" textlink="">
      <xdr:nvSpPr>
        <xdr:cNvPr id="87" name="テキスト ボックス 86"/>
        <xdr:cNvSpPr txBox="1"/>
      </xdr:nvSpPr>
      <xdr:spPr>
        <a:xfrm>
          <a:off x="1784427" y="596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9,835</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125349</xdr:rowOff>
    </xdr:from>
    <xdr:to>
      <xdr:col>1</xdr:col>
      <xdr:colOff>485775</xdr:colOff>
      <xdr:row>36</xdr:row>
      <xdr:rowOff>55499</xdr:rowOff>
    </xdr:to>
    <xdr:sp macro="" textlink="">
      <xdr:nvSpPr>
        <xdr:cNvPr id="88" name="円/楕円 87"/>
        <xdr:cNvSpPr/>
      </xdr:nvSpPr>
      <xdr:spPr>
        <a:xfrm>
          <a:off x="1079500" y="612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72026</xdr:rowOff>
    </xdr:from>
    <xdr:ext cx="534377" cy="259045"/>
    <xdr:sp macro="" textlink="">
      <xdr:nvSpPr>
        <xdr:cNvPr id="89" name="テキスト ボックス 88"/>
        <xdr:cNvSpPr txBox="1"/>
      </xdr:nvSpPr>
      <xdr:spPr>
        <a:xfrm>
          <a:off x="863111" y="590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50,426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135075</xdr:rowOff>
    </xdr:from>
    <xdr:to>
      <xdr:col>6</xdr:col>
      <xdr:colOff>510540</xdr:colOff>
      <xdr:row>59</xdr:row>
      <xdr:rowOff>6709</xdr:rowOff>
    </xdr:to>
    <xdr:cxnSp macro="">
      <xdr:nvCxnSpPr>
        <xdr:cNvPr id="115" name="直線コネクタ 114"/>
        <xdr:cNvCxnSpPr/>
      </xdr:nvCxnSpPr>
      <xdr:spPr>
        <a:xfrm flipV="1">
          <a:off x="4633595" y="8707575"/>
          <a:ext cx="1270" cy="141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10536</xdr:rowOff>
    </xdr:from>
    <xdr:ext cx="534377" cy="259045"/>
    <xdr:sp macro="" textlink="">
      <xdr:nvSpPr>
        <xdr:cNvPr id="116" name="総務費最小値テキスト"/>
        <xdr:cNvSpPr txBox="1"/>
      </xdr:nvSpPr>
      <xdr:spPr>
        <a:xfrm>
          <a:off x="4686300" y="1012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56,447</a:t>
          </a:r>
          <a:endParaRPr kumimoji="1" lang="ja-JP" altLang="en-US" sz="1000" b="1">
            <a:latin typeface="ＭＳ Ｐゴシック"/>
          </a:endParaRPr>
        </a:p>
      </xdr:txBody>
    </xdr:sp>
    <xdr:clientData/>
  </xdr:oneCellAnchor>
  <xdr:twoCellAnchor>
    <xdr:from>
      <xdr:col>6</xdr:col>
      <xdr:colOff>422275</xdr:colOff>
      <xdr:row>59</xdr:row>
      <xdr:rowOff>6709</xdr:rowOff>
    </xdr:from>
    <xdr:to>
      <xdr:col>6</xdr:col>
      <xdr:colOff>600075</xdr:colOff>
      <xdr:row>59</xdr:row>
      <xdr:rowOff>6709</xdr:rowOff>
    </xdr:to>
    <xdr:cxnSp macro="">
      <xdr:nvCxnSpPr>
        <xdr:cNvPr id="117" name="直線コネクタ 116"/>
        <xdr:cNvCxnSpPr/>
      </xdr:nvCxnSpPr>
      <xdr:spPr>
        <a:xfrm>
          <a:off x="4546600" y="1012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81752</xdr:rowOff>
    </xdr:from>
    <xdr:ext cx="599010" cy="259045"/>
    <xdr:sp macro="" textlink="">
      <xdr:nvSpPr>
        <xdr:cNvPr id="118" name="総務費最大値テキスト"/>
        <xdr:cNvSpPr txBox="1"/>
      </xdr:nvSpPr>
      <xdr:spPr>
        <a:xfrm>
          <a:off x="4686300" y="848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922,832</a:t>
          </a:r>
          <a:endParaRPr kumimoji="1" lang="ja-JP" altLang="en-US" sz="1000" b="1">
            <a:latin typeface="ＭＳ Ｐゴシック"/>
          </a:endParaRPr>
        </a:p>
      </xdr:txBody>
    </xdr:sp>
    <xdr:clientData/>
  </xdr:oneCellAnchor>
  <xdr:twoCellAnchor>
    <xdr:from>
      <xdr:col>6</xdr:col>
      <xdr:colOff>422275</xdr:colOff>
      <xdr:row>50</xdr:row>
      <xdr:rowOff>135075</xdr:rowOff>
    </xdr:from>
    <xdr:to>
      <xdr:col>6</xdr:col>
      <xdr:colOff>600075</xdr:colOff>
      <xdr:row>50</xdr:row>
      <xdr:rowOff>135075</xdr:rowOff>
    </xdr:to>
    <xdr:cxnSp macro="">
      <xdr:nvCxnSpPr>
        <xdr:cNvPr id="119" name="直線コネクタ 118"/>
        <xdr:cNvCxnSpPr/>
      </xdr:nvCxnSpPr>
      <xdr:spPr>
        <a:xfrm>
          <a:off x="4546600" y="870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37864</xdr:rowOff>
    </xdr:from>
    <xdr:to>
      <xdr:col>6</xdr:col>
      <xdr:colOff>511175</xdr:colOff>
      <xdr:row>58</xdr:row>
      <xdr:rowOff>63973</xdr:rowOff>
    </xdr:to>
    <xdr:cxnSp macro="">
      <xdr:nvCxnSpPr>
        <xdr:cNvPr id="120" name="直線コネクタ 119"/>
        <xdr:cNvCxnSpPr/>
      </xdr:nvCxnSpPr>
      <xdr:spPr>
        <a:xfrm flipV="1">
          <a:off x="3797300" y="9981964"/>
          <a:ext cx="838200" cy="2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134696</xdr:rowOff>
    </xdr:from>
    <xdr:ext cx="599010" cy="259045"/>
    <xdr:sp macro="" textlink="">
      <xdr:nvSpPr>
        <xdr:cNvPr id="121" name="総務費平均値テキスト"/>
        <xdr:cNvSpPr txBox="1"/>
      </xdr:nvSpPr>
      <xdr:spPr>
        <a:xfrm>
          <a:off x="4686300" y="9735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170,964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111819</xdr:rowOff>
    </xdr:from>
    <xdr:to>
      <xdr:col>6</xdr:col>
      <xdr:colOff>561975</xdr:colOff>
      <xdr:row>58</xdr:row>
      <xdr:rowOff>41969</xdr:rowOff>
    </xdr:to>
    <xdr:sp macro="" textlink="">
      <xdr:nvSpPr>
        <xdr:cNvPr id="122" name="フローチャート : 判断 121"/>
        <xdr:cNvSpPr/>
      </xdr:nvSpPr>
      <xdr:spPr>
        <a:xfrm>
          <a:off x="45847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63973</xdr:rowOff>
    </xdr:from>
    <xdr:to>
      <xdr:col>5</xdr:col>
      <xdr:colOff>358775</xdr:colOff>
      <xdr:row>58</xdr:row>
      <xdr:rowOff>85037</xdr:rowOff>
    </xdr:to>
    <xdr:cxnSp macro="">
      <xdr:nvCxnSpPr>
        <xdr:cNvPr id="123" name="直線コネクタ 122"/>
        <xdr:cNvCxnSpPr/>
      </xdr:nvCxnSpPr>
      <xdr:spPr>
        <a:xfrm flipV="1">
          <a:off x="2908300" y="10008073"/>
          <a:ext cx="889000" cy="2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155896</xdr:rowOff>
    </xdr:from>
    <xdr:to>
      <xdr:col>5</xdr:col>
      <xdr:colOff>409575</xdr:colOff>
      <xdr:row>58</xdr:row>
      <xdr:rowOff>86046</xdr:rowOff>
    </xdr:to>
    <xdr:sp macro="" textlink="">
      <xdr:nvSpPr>
        <xdr:cNvPr id="124" name="フローチャート : 判断 123"/>
        <xdr:cNvSpPr/>
      </xdr:nvSpPr>
      <xdr:spPr>
        <a:xfrm>
          <a:off x="3746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102573</xdr:rowOff>
    </xdr:from>
    <xdr:ext cx="599010" cy="259045"/>
    <xdr:sp macro="" textlink="">
      <xdr:nvSpPr>
        <xdr:cNvPr id="125" name="テキスト ボックス 124"/>
        <xdr:cNvSpPr txBox="1"/>
      </xdr:nvSpPr>
      <xdr:spPr>
        <a:xfrm>
          <a:off x="3497794" y="970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85037</xdr:rowOff>
    </xdr:from>
    <xdr:to>
      <xdr:col>4</xdr:col>
      <xdr:colOff>155575</xdr:colOff>
      <xdr:row>58</xdr:row>
      <xdr:rowOff>96656</xdr:rowOff>
    </xdr:to>
    <xdr:cxnSp macro="">
      <xdr:nvCxnSpPr>
        <xdr:cNvPr id="126" name="直線コネクタ 125"/>
        <xdr:cNvCxnSpPr/>
      </xdr:nvCxnSpPr>
      <xdr:spPr>
        <a:xfrm flipV="1">
          <a:off x="2019300" y="10029137"/>
          <a:ext cx="889000" cy="1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78641</xdr:rowOff>
    </xdr:from>
    <xdr:to>
      <xdr:col>4</xdr:col>
      <xdr:colOff>206375</xdr:colOff>
      <xdr:row>58</xdr:row>
      <xdr:rowOff>8791</xdr:rowOff>
    </xdr:to>
    <xdr:sp macro="" textlink="">
      <xdr:nvSpPr>
        <xdr:cNvPr id="127" name="フローチャート : 判断 126"/>
        <xdr:cNvSpPr/>
      </xdr:nvSpPr>
      <xdr:spPr>
        <a:xfrm>
          <a:off x="2857500" y="98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25318</xdr:rowOff>
    </xdr:from>
    <xdr:ext cx="599010" cy="259045"/>
    <xdr:sp macro="" textlink="">
      <xdr:nvSpPr>
        <xdr:cNvPr id="128" name="テキスト ボックス 127"/>
        <xdr:cNvSpPr txBox="1"/>
      </xdr:nvSpPr>
      <xdr:spPr>
        <a:xfrm>
          <a:off x="2608794" y="9626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96656</xdr:rowOff>
    </xdr:from>
    <xdr:to>
      <xdr:col>2</xdr:col>
      <xdr:colOff>638175</xdr:colOff>
      <xdr:row>58</xdr:row>
      <xdr:rowOff>101517</xdr:rowOff>
    </xdr:to>
    <xdr:cxnSp macro="">
      <xdr:nvCxnSpPr>
        <xdr:cNvPr id="129" name="直線コネクタ 128"/>
        <xdr:cNvCxnSpPr/>
      </xdr:nvCxnSpPr>
      <xdr:spPr>
        <a:xfrm flipV="1">
          <a:off x="1130300" y="10040756"/>
          <a:ext cx="889000" cy="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13364</xdr:rowOff>
    </xdr:from>
    <xdr:to>
      <xdr:col>3</xdr:col>
      <xdr:colOff>3175</xdr:colOff>
      <xdr:row>58</xdr:row>
      <xdr:rowOff>114964</xdr:rowOff>
    </xdr:to>
    <xdr:sp macro="" textlink="">
      <xdr:nvSpPr>
        <xdr:cNvPr id="130" name="フローチャート : 判断 129"/>
        <xdr:cNvSpPr/>
      </xdr:nvSpPr>
      <xdr:spPr>
        <a:xfrm>
          <a:off x="1968500" y="995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131491</xdr:rowOff>
    </xdr:from>
    <xdr:ext cx="599010" cy="259045"/>
    <xdr:sp macro="" textlink="">
      <xdr:nvSpPr>
        <xdr:cNvPr id="131" name="テキスト ボックス 130"/>
        <xdr:cNvSpPr txBox="1"/>
      </xdr:nvSpPr>
      <xdr:spPr>
        <a:xfrm>
          <a:off x="1719794" y="973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19744</xdr:rowOff>
    </xdr:from>
    <xdr:to>
      <xdr:col>1</xdr:col>
      <xdr:colOff>485775</xdr:colOff>
      <xdr:row>58</xdr:row>
      <xdr:rowOff>121344</xdr:rowOff>
    </xdr:to>
    <xdr:sp macro="" textlink="">
      <xdr:nvSpPr>
        <xdr:cNvPr id="132" name="フローチャート : 判断 131"/>
        <xdr:cNvSpPr/>
      </xdr:nvSpPr>
      <xdr:spPr>
        <a:xfrm>
          <a:off x="1079500" y="996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137871</xdr:rowOff>
    </xdr:from>
    <xdr:ext cx="599010" cy="259045"/>
    <xdr:sp macro="" textlink="">
      <xdr:nvSpPr>
        <xdr:cNvPr id="133" name="テキスト ボックス 132"/>
        <xdr:cNvSpPr txBox="1"/>
      </xdr:nvSpPr>
      <xdr:spPr>
        <a:xfrm>
          <a:off x="830794" y="973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158514</xdr:rowOff>
    </xdr:from>
    <xdr:to>
      <xdr:col>6</xdr:col>
      <xdr:colOff>561975</xdr:colOff>
      <xdr:row>58</xdr:row>
      <xdr:rowOff>88664</xdr:rowOff>
    </xdr:to>
    <xdr:sp macro="" textlink="">
      <xdr:nvSpPr>
        <xdr:cNvPr id="139" name="円/楕円 138"/>
        <xdr:cNvSpPr/>
      </xdr:nvSpPr>
      <xdr:spPr>
        <a:xfrm>
          <a:off x="4584700" y="993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136941</xdr:rowOff>
    </xdr:from>
    <xdr:ext cx="599010" cy="259045"/>
    <xdr:sp macro="" textlink="">
      <xdr:nvSpPr>
        <xdr:cNvPr id="140" name="総務費該当値テキスト"/>
        <xdr:cNvSpPr txBox="1"/>
      </xdr:nvSpPr>
      <xdr:spPr>
        <a:xfrm>
          <a:off x="4686300" y="990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142,367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13173</xdr:rowOff>
    </xdr:from>
    <xdr:to>
      <xdr:col>5</xdr:col>
      <xdr:colOff>409575</xdr:colOff>
      <xdr:row>58</xdr:row>
      <xdr:rowOff>114773</xdr:rowOff>
    </xdr:to>
    <xdr:sp macro="" textlink="">
      <xdr:nvSpPr>
        <xdr:cNvPr id="141" name="円/楕円 140"/>
        <xdr:cNvSpPr/>
      </xdr:nvSpPr>
      <xdr:spPr>
        <a:xfrm>
          <a:off x="3746500" y="995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105900</xdr:rowOff>
    </xdr:from>
    <xdr:ext cx="599010" cy="259045"/>
    <xdr:sp macro="" textlink="">
      <xdr:nvSpPr>
        <xdr:cNvPr id="142" name="テキスト ボックス 141"/>
        <xdr:cNvSpPr txBox="1"/>
      </xdr:nvSpPr>
      <xdr:spPr>
        <a:xfrm>
          <a:off x="3497794" y="1005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126,377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34237</xdr:rowOff>
    </xdr:from>
    <xdr:to>
      <xdr:col>4</xdr:col>
      <xdr:colOff>206375</xdr:colOff>
      <xdr:row>58</xdr:row>
      <xdr:rowOff>135837</xdr:rowOff>
    </xdr:to>
    <xdr:sp macro="" textlink="">
      <xdr:nvSpPr>
        <xdr:cNvPr id="143" name="円/楕円 142"/>
        <xdr:cNvSpPr/>
      </xdr:nvSpPr>
      <xdr:spPr>
        <a:xfrm>
          <a:off x="2857500" y="997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126964</xdr:rowOff>
    </xdr:from>
    <xdr:ext cx="599010" cy="259045"/>
    <xdr:sp macro="" textlink="">
      <xdr:nvSpPr>
        <xdr:cNvPr id="144" name="テキスト ボックス 143"/>
        <xdr:cNvSpPr txBox="1"/>
      </xdr:nvSpPr>
      <xdr:spPr>
        <a:xfrm>
          <a:off x="2608794" y="10071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113,477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45856</xdr:rowOff>
    </xdr:from>
    <xdr:to>
      <xdr:col>3</xdr:col>
      <xdr:colOff>3175</xdr:colOff>
      <xdr:row>58</xdr:row>
      <xdr:rowOff>147456</xdr:rowOff>
    </xdr:to>
    <xdr:sp macro="" textlink="">
      <xdr:nvSpPr>
        <xdr:cNvPr id="145" name="円/楕円 144"/>
        <xdr:cNvSpPr/>
      </xdr:nvSpPr>
      <xdr:spPr>
        <a:xfrm>
          <a:off x="1968500" y="99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138583</xdr:rowOff>
    </xdr:from>
    <xdr:ext cx="599010" cy="259045"/>
    <xdr:sp macro="" textlink="">
      <xdr:nvSpPr>
        <xdr:cNvPr id="146" name="テキスト ボックス 145"/>
        <xdr:cNvSpPr txBox="1"/>
      </xdr:nvSpPr>
      <xdr:spPr>
        <a:xfrm>
          <a:off x="1719794" y="1008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106,361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50717</xdr:rowOff>
    </xdr:from>
    <xdr:to>
      <xdr:col>1</xdr:col>
      <xdr:colOff>485775</xdr:colOff>
      <xdr:row>58</xdr:row>
      <xdr:rowOff>152317</xdr:rowOff>
    </xdr:to>
    <xdr:sp macro="" textlink="">
      <xdr:nvSpPr>
        <xdr:cNvPr id="147" name="円/楕円 146"/>
        <xdr:cNvSpPr/>
      </xdr:nvSpPr>
      <xdr:spPr>
        <a:xfrm>
          <a:off x="1079500" y="999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143444</xdr:rowOff>
    </xdr:from>
    <xdr:ext cx="599010" cy="259045"/>
    <xdr:sp macro="" textlink="">
      <xdr:nvSpPr>
        <xdr:cNvPr id="148" name="テキスト ボックス 147"/>
        <xdr:cNvSpPr txBox="1"/>
      </xdr:nvSpPr>
      <xdr:spPr>
        <a:xfrm>
          <a:off x="830794" y="10087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103,384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88689</xdr:rowOff>
    </xdr:from>
    <xdr:to>
      <xdr:col>6</xdr:col>
      <xdr:colOff>510540</xdr:colOff>
      <xdr:row>78</xdr:row>
      <xdr:rowOff>37832</xdr:rowOff>
    </xdr:to>
    <xdr:cxnSp macro="">
      <xdr:nvCxnSpPr>
        <xdr:cNvPr id="175" name="直線コネクタ 174"/>
        <xdr:cNvCxnSpPr/>
      </xdr:nvCxnSpPr>
      <xdr:spPr>
        <a:xfrm flipV="1">
          <a:off x="4633595" y="12090189"/>
          <a:ext cx="1270" cy="132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41659</xdr:rowOff>
    </xdr:from>
    <xdr:ext cx="599010" cy="259045"/>
    <xdr:sp macro="" textlink="">
      <xdr:nvSpPr>
        <xdr:cNvPr id="176" name="民生費最小値テキスト"/>
        <xdr:cNvSpPr txBox="1"/>
      </xdr:nvSpPr>
      <xdr:spPr>
        <a:xfrm>
          <a:off x="4686300" y="1341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111,358</a:t>
          </a:r>
          <a:endParaRPr kumimoji="1" lang="ja-JP" altLang="en-US" sz="1000" b="1">
            <a:latin typeface="ＭＳ Ｐゴシック"/>
          </a:endParaRPr>
        </a:p>
      </xdr:txBody>
    </xdr:sp>
    <xdr:clientData/>
  </xdr:oneCellAnchor>
  <xdr:twoCellAnchor>
    <xdr:from>
      <xdr:col>6</xdr:col>
      <xdr:colOff>422275</xdr:colOff>
      <xdr:row>78</xdr:row>
      <xdr:rowOff>37832</xdr:rowOff>
    </xdr:from>
    <xdr:to>
      <xdr:col>6</xdr:col>
      <xdr:colOff>600075</xdr:colOff>
      <xdr:row>78</xdr:row>
      <xdr:rowOff>37832</xdr:rowOff>
    </xdr:to>
    <xdr:cxnSp macro="">
      <xdr:nvCxnSpPr>
        <xdr:cNvPr id="177" name="直線コネクタ 176"/>
        <xdr:cNvCxnSpPr/>
      </xdr:nvCxnSpPr>
      <xdr:spPr>
        <a:xfrm>
          <a:off x="4546600" y="13410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35366</xdr:rowOff>
    </xdr:from>
    <xdr:ext cx="599010" cy="259045"/>
    <xdr:sp macro="" textlink="">
      <xdr:nvSpPr>
        <xdr:cNvPr id="178" name="民生費最大値テキスト"/>
        <xdr:cNvSpPr txBox="1"/>
      </xdr:nvSpPr>
      <xdr:spPr>
        <a:xfrm>
          <a:off x="4686300" y="11865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232,686</a:t>
          </a:r>
          <a:endParaRPr kumimoji="1" lang="ja-JP" altLang="en-US" sz="1000" b="1">
            <a:latin typeface="ＭＳ Ｐゴシック"/>
          </a:endParaRPr>
        </a:p>
      </xdr:txBody>
    </xdr:sp>
    <xdr:clientData/>
  </xdr:oneCellAnchor>
  <xdr:twoCellAnchor>
    <xdr:from>
      <xdr:col>6</xdr:col>
      <xdr:colOff>422275</xdr:colOff>
      <xdr:row>70</xdr:row>
      <xdr:rowOff>88689</xdr:rowOff>
    </xdr:from>
    <xdr:to>
      <xdr:col>6</xdr:col>
      <xdr:colOff>600075</xdr:colOff>
      <xdr:row>70</xdr:row>
      <xdr:rowOff>88689</xdr:rowOff>
    </xdr:to>
    <xdr:cxnSp macro="">
      <xdr:nvCxnSpPr>
        <xdr:cNvPr id="179" name="直線コネクタ 178"/>
        <xdr:cNvCxnSpPr/>
      </xdr:nvCxnSpPr>
      <xdr:spPr>
        <a:xfrm>
          <a:off x="4546600" y="1209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71393</xdr:rowOff>
    </xdr:from>
    <xdr:to>
      <xdr:col>6</xdr:col>
      <xdr:colOff>511175</xdr:colOff>
      <xdr:row>76</xdr:row>
      <xdr:rowOff>160818</xdr:rowOff>
    </xdr:to>
    <xdr:cxnSp macro="">
      <xdr:nvCxnSpPr>
        <xdr:cNvPr id="180" name="直線コネクタ 179"/>
        <xdr:cNvCxnSpPr/>
      </xdr:nvCxnSpPr>
      <xdr:spPr>
        <a:xfrm flipV="1">
          <a:off x="3797300" y="13101593"/>
          <a:ext cx="838200" cy="89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133505</xdr:rowOff>
    </xdr:from>
    <xdr:ext cx="599010" cy="259045"/>
    <xdr:sp macro="" textlink="">
      <xdr:nvSpPr>
        <xdr:cNvPr id="181" name="民生費平均値テキスト"/>
        <xdr:cNvSpPr txBox="1"/>
      </xdr:nvSpPr>
      <xdr:spPr>
        <a:xfrm>
          <a:off x="4686300" y="126493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163,004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110628</xdr:rowOff>
    </xdr:from>
    <xdr:to>
      <xdr:col>6</xdr:col>
      <xdr:colOff>561975</xdr:colOff>
      <xdr:row>75</xdr:row>
      <xdr:rowOff>40778</xdr:rowOff>
    </xdr:to>
    <xdr:sp macro="" textlink="">
      <xdr:nvSpPr>
        <xdr:cNvPr id="182" name="フローチャート : 判断 181"/>
        <xdr:cNvSpPr/>
      </xdr:nvSpPr>
      <xdr:spPr>
        <a:xfrm>
          <a:off x="45847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160818</xdr:rowOff>
    </xdr:from>
    <xdr:to>
      <xdr:col>5</xdr:col>
      <xdr:colOff>358775</xdr:colOff>
      <xdr:row>77</xdr:row>
      <xdr:rowOff>54094</xdr:rowOff>
    </xdr:to>
    <xdr:cxnSp macro="">
      <xdr:nvCxnSpPr>
        <xdr:cNvPr id="183" name="直線コネクタ 182"/>
        <xdr:cNvCxnSpPr/>
      </xdr:nvCxnSpPr>
      <xdr:spPr>
        <a:xfrm flipV="1">
          <a:off x="2908300" y="13191018"/>
          <a:ext cx="889000" cy="6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40470</xdr:rowOff>
    </xdr:from>
    <xdr:to>
      <xdr:col>5</xdr:col>
      <xdr:colOff>409575</xdr:colOff>
      <xdr:row>75</xdr:row>
      <xdr:rowOff>142070</xdr:rowOff>
    </xdr:to>
    <xdr:sp macro="" textlink="">
      <xdr:nvSpPr>
        <xdr:cNvPr id="184" name="フローチャート : 判断 183"/>
        <xdr:cNvSpPr/>
      </xdr:nvSpPr>
      <xdr:spPr>
        <a:xfrm>
          <a:off x="3746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158597</xdr:rowOff>
    </xdr:from>
    <xdr:ext cx="599010" cy="259045"/>
    <xdr:sp macro="" textlink="">
      <xdr:nvSpPr>
        <xdr:cNvPr id="185" name="テキスト ボックス 184"/>
        <xdr:cNvSpPr txBox="1"/>
      </xdr:nvSpPr>
      <xdr:spPr>
        <a:xfrm>
          <a:off x="3497794" y="1267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54094</xdr:rowOff>
    </xdr:from>
    <xdr:to>
      <xdr:col>4</xdr:col>
      <xdr:colOff>155575</xdr:colOff>
      <xdr:row>77</xdr:row>
      <xdr:rowOff>171269</xdr:rowOff>
    </xdr:to>
    <xdr:cxnSp macro="">
      <xdr:nvCxnSpPr>
        <xdr:cNvPr id="186" name="直線コネクタ 185"/>
        <xdr:cNvCxnSpPr/>
      </xdr:nvCxnSpPr>
      <xdr:spPr>
        <a:xfrm flipV="1">
          <a:off x="2019300" y="13255744"/>
          <a:ext cx="889000" cy="11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55633</xdr:rowOff>
    </xdr:from>
    <xdr:to>
      <xdr:col>4</xdr:col>
      <xdr:colOff>206375</xdr:colOff>
      <xdr:row>75</xdr:row>
      <xdr:rowOff>157234</xdr:rowOff>
    </xdr:to>
    <xdr:sp macro="" textlink="">
      <xdr:nvSpPr>
        <xdr:cNvPr id="187" name="フローチャート : 判断 186"/>
        <xdr:cNvSpPr/>
      </xdr:nvSpPr>
      <xdr:spPr>
        <a:xfrm>
          <a:off x="2857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2310</xdr:rowOff>
    </xdr:from>
    <xdr:ext cx="599010" cy="259045"/>
    <xdr:sp macro="" textlink="">
      <xdr:nvSpPr>
        <xdr:cNvPr id="188" name="テキスト ボックス 187"/>
        <xdr:cNvSpPr txBox="1"/>
      </xdr:nvSpPr>
      <xdr:spPr>
        <a:xfrm>
          <a:off x="2608794" y="1268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171269</xdr:rowOff>
    </xdr:from>
    <xdr:to>
      <xdr:col>2</xdr:col>
      <xdr:colOff>638175</xdr:colOff>
      <xdr:row>78</xdr:row>
      <xdr:rowOff>19751</xdr:rowOff>
    </xdr:to>
    <xdr:cxnSp macro="">
      <xdr:nvCxnSpPr>
        <xdr:cNvPr id="189" name="直線コネクタ 188"/>
        <xdr:cNvCxnSpPr/>
      </xdr:nvCxnSpPr>
      <xdr:spPr>
        <a:xfrm flipV="1">
          <a:off x="1130300" y="13372919"/>
          <a:ext cx="889000" cy="1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40339</xdr:rowOff>
    </xdr:from>
    <xdr:to>
      <xdr:col>3</xdr:col>
      <xdr:colOff>3175</xdr:colOff>
      <xdr:row>76</xdr:row>
      <xdr:rowOff>141939</xdr:rowOff>
    </xdr:to>
    <xdr:sp macro="" textlink="">
      <xdr:nvSpPr>
        <xdr:cNvPr id="190" name="フローチャート : 判断 189"/>
        <xdr:cNvSpPr/>
      </xdr:nvSpPr>
      <xdr:spPr>
        <a:xfrm>
          <a:off x="1968500" y="130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158466</xdr:rowOff>
    </xdr:from>
    <xdr:ext cx="599010" cy="259045"/>
    <xdr:sp macro="" textlink="">
      <xdr:nvSpPr>
        <xdr:cNvPr id="191" name="テキスト ボックス 190"/>
        <xdr:cNvSpPr txBox="1"/>
      </xdr:nvSpPr>
      <xdr:spPr>
        <a:xfrm>
          <a:off x="1719794" y="12845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101712</xdr:rowOff>
    </xdr:from>
    <xdr:to>
      <xdr:col>1</xdr:col>
      <xdr:colOff>485775</xdr:colOff>
      <xdr:row>76</xdr:row>
      <xdr:rowOff>31862</xdr:rowOff>
    </xdr:to>
    <xdr:sp macro="" textlink="">
      <xdr:nvSpPr>
        <xdr:cNvPr id="192" name="フローチャート : 判断 191"/>
        <xdr:cNvSpPr/>
      </xdr:nvSpPr>
      <xdr:spPr>
        <a:xfrm>
          <a:off x="1079500" y="1296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48389</xdr:rowOff>
    </xdr:from>
    <xdr:ext cx="599010" cy="259045"/>
    <xdr:sp macro="" textlink="">
      <xdr:nvSpPr>
        <xdr:cNvPr id="193" name="テキスト ボックス 192"/>
        <xdr:cNvSpPr txBox="1"/>
      </xdr:nvSpPr>
      <xdr:spPr>
        <a:xfrm>
          <a:off x="830794" y="12735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20593</xdr:rowOff>
    </xdr:from>
    <xdr:to>
      <xdr:col>6</xdr:col>
      <xdr:colOff>561975</xdr:colOff>
      <xdr:row>76</xdr:row>
      <xdr:rowOff>122193</xdr:rowOff>
    </xdr:to>
    <xdr:sp macro="" textlink="">
      <xdr:nvSpPr>
        <xdr:cNvPr id="199" name="円/楕円 198"/>
        <xdr:cNvSpPr/>
      </xdr:nvSpPr>
      <xdr:spPr>
        <a:xfrm>
          <a:off x="4584700" y="1305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170470</xdr:rowOff>
    </xdr:from>
    <xdr:ext cx="599010" cy="259045"/>
    <xdr:sp macro="" textlink="">
      <xdr:nvSpPr>
        <xdr:cNvPr id="200" name="民生費該当値テキスト"/>
        <xdr:cNvSpPr txBox="1"/>
      </xdr:nvSpPr>
      <xdr:spPr>
        <a:xfrm>
          <a:off x="4686300" y="13029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139,775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110018</xdr:rowOff>
    </xdr:from>
    <xdr:to>
      <xdr:col>5</xdr:col>
      <xdr:colOff>409575</xdr:colOff>
      <xdr:row>77</xdr:row>
      <xdr:rowOff>40168</xdr:rowOff>
    </xdr:to>
    <xdr:sp macro="" textlink="">
      <xdr:nvSpPr>
        <xdr:cNvPr id="201" name="円/楕円 200"/>
        <xdr:cNvSpPr/>
      </xdr:nvSpPr>
      <xdr:spPr>
        <a:xfrm>
          <a:off x="3746500" y="1314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31295</xdr:rowOff>
    </xdr:from>
    <xdr:ext cx="599010" cy="259045"/>
    <xdr:sp macro="" textlink="">
      <xdr:nvSpPr>
        <xdr:cNvPr id="202" name="テキスト ボックス 201"/>
        <xdr:cNvSpPr txBox="1"/>
      </xdr:nvSpPr>
      <xdr:spPr>
        <a:xfrm>
          <a:off x="3497794" y="13232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131,560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3294</xdr:rowOff>
    </xdr:from>
    <xdr:to>
      <xdr:col>4</xdr:col>
      <xdr:colOff>206375</xdr:colOff>
      <xdr:row>77</xdr:row>
      <xdr:rowOff>104894</xdr:rowOff>
    </xdr:to>
    <xdr:sp macro="" textlink="">
      <xdr:nvSpPr>
        <xdr:cNvPr id="203" name="円/楕円 202"/>
        <xdr:cNvSpPr/>
      </xdr:nvSpPr>
      <xdr:spPr>
        <a:xfrm>
          <a:off x="2857500" y="1320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96021</xdr:rowOff>
    </xdr:from>
    <xdr:ext cx="599010" cy="259045"/>
    <xdr:sp macro="" textlink="">
      <xdr:nvSpPr>
        <xdr:cNvPr id="204" name="テキスト ボックス 203"/>
        <xdr:cNvSpPr txBox="1"/>
      </xdr:nvSpPr>
      <xdr:spPr>
        <a:xfrm>
          <a:off x="2608794" y="13297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125,614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120469</xdr:rowOff>
    </xdr:from>
    <xdr:to>
      <xdr:col>3</xdr:col>
      <xdr:colOff>3175</xdr:colOff>
      <xdr:row>78</xdr:row>
      <xdr:rowOff>50619</xdr:rowOff>
    </xdr:to>
    <xdr:sp macro="" textlink="">
      <xdr:nvSpPr>
        <xdr:cNvPr id="205" name="円/楕円 204"/>
        <xdr:cNvSpPr/>
      </xdr:nvSpPr>
      <xdr:spPr>
        <a:xfrm>
          <a:off x="1968500" y="1332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41746</xdr:rowOff>
    </xdr:from>
    <xdr:ext cx="599010" cy="259045"/>
    <xdr:sp macro="" textlink="">
      <xdr:nvSpPr>
        <xdr:cNvPr id="206" name="テキスト ボックス 205"/>
        <xdr:cNvSpPr txBox="1"/>
      </xdr:nvSpPr>
      <xdr:spPr>
        <a:xfrm>
          <a:off x="1719794" y="1341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114,850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140401</xdr:rowOff>
    </xdr:from>
    <xdr:to>
      <xdr:col>1</xdr:col>
      <xdr:colOff>485775</xdr:colOff>
      <xdr:row>78</xdr:row>
      <xdr:rowOff>70551</xdr:rowOff>
    </xdr:to>
    <xdr:sp macro="" textlink="">
      <xdr:nvSpPr>
        <xdr:cNvPr id="207" name="円/楕円 206"/>
        <xdr:cNvSpPr/>
      </xdr:nvSpPr>
      <xdr:spPr>
        <a:xfrm>
          <a:off x="1079500" y="1334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61678</xdr:rowOff>
    </xdr:from>
    <xdr:ext cx="599010" cy="259045"/>
    <xdr:sp macro="" textlink="">
      <xdr:nvSpPr>
        <xdr:cNvPr id="208" name="テキスト ボックス 207"/>
        <xdr:cNvSpPr txBox="1"/>
      </xdr:nvSpPr>
      <xdr:spPr>
        <a:xfrm>
          <a:off x="830794" y="13434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113,019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19817</xdr:rowOff>
    </xdr:from>
    <xdr:to>
      <xdr:col>6</xdr:col>
      <xdr:colOff>510540</xdr:colOff>
      <xdr:row>98</xdr:row>
      <xdr:rowOff>25684</xdr:rowOff>
    </xdr:to>
    <xdr:cxnSp macro="">
      <xdr:nvCxnSpPr>
        <xdr:cNvPr id="230" name="直線コネクタ 229"/>
        <xdr:cNvCxnSpPr/>
      </xdr:nvCxnSpPr>
      <xdr:spPr>
        <a:xfrm flipV="1">
          <a:off x="4633595" y="15450317"/>
          <a:ext cx="1270" cy="137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29511</xdr:rowOff>
    </xdr:from>
    <xdr:ext cx="534377" cy="259045"/>
    <xdr:sp macro="" textlink="">
      <xdr:nvSpPr>
        <xdr:cNvPr id="231" name="衛生費最小値テキスト"/>
        <xdr:cNvSpPr txBox="1"/>
      </xdr:nvSpPr>
      <xdr:spPr>
        <a:xfrm>
          <a:off x="4686300" y="1683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24,938</a:t>
          </a:r>
          <a:endParaRPr kumimoji="1" lang="ja-JP" altLang="en-US" sz="1000" b="1">
            <a:latin typeface="ＭＳ Ｐゴシック"/>
          </a:endParaRPr>
        </a:p>
      </xdr:txBody>
    </xdr:sp>
    <xdr:clientData/>
  </xdr:oneCellAnchor>
  <xdr:twoCellAnchor>
    <xdr:from>
      <xdr:col>6</xdr:col>
      <xdr:colOff>422275</xdr:colOff>
      <xdr:row>98</xdr:row>
      <xdr:rowOff>25684</xdr:rowOff>
    </xdr:from>
    <xdr:to>
      <xdr:col>6</xdr:col>
      <xdr:colOff>600075</xdr:colOff>
      <xdr:row>98</xdr:row>
      <xdr:rowOff>25684</xdr:rowOff>
    </xdr:to>
    <xdr:cxnSp macro="">
      <xdr:nvCxnSpPr>
        <xdr:cNvPr id="232" name="直線コネクタ 231"/>
        <xdr:cNvCxnSpPr/>
      </xdr:nvCxnSpPr>
      <xdr:spPr>
        <a:xfrm>
          <a:off x="4546600" y="16827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137944</xdr:rowOff>
    </xdr:from>
    <xdr:ext cx="599010" cy="259045"/>
    <xdr:sp macro="" textlink="">
      <xdr:nvSpPr>
        <xdr:cNvPr id="233" name="衛生費最大値テキスト"/>
        <xdr:cNvSpPr txBox="1"/>
      </xdr:nvSpPr>
      <xdr:spPr>
        <a:xfrm>
          <a:off x="4686300" y="15225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326,221</a:t>
          </a:r>
          <a:endParaRPr kumimoji="1" lang="ja-JP" altLang="en-US" sz="1000" b="1">
            <a:latin typeface="ＭＳ Ｐゴシック"/>
          </a:endParaRPr>
        </a:p>
      </xdr:txBody>
    </xdr:sp>
    <xdr:clientData/>
  </xdr:oneCellAnchor>
  <xdr:twoCellAnchor>
    <xdr:from>
      <xdr:col>6</xdr:col>
      <xdr:colOff>422275</xdr:colOff>
      <xdr:row>90</xdr:row>
      <xdr:rowOff>19817</xdr:rowOff>
    </xdr:from>
    <xdr:to>
      <xdr:col>6</xdr:col>
      <xdr:colOff>600075</xdr:colOff>
      <xdr:row>90</xdr:row>
      <xdr:rowOff>19817</xdr:rowOff>
    </xdr:to>
    <xdr:cxnSp macro="">
      <xdr:nvCxnSpPr>
        <xdr:cNvPr id="234" name="直線コネクタ 233"/>
        <xdr:cNvCxnSpPr/>
      </xdr:nvCxnSpPr>
      <xdr:spPr>
        <a:xfrm>
          <a:off x="4546600" y="1545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65971</xdr:rowOff>
    </xdr:from>
    <xdr:to>
      <xdr:col>6</xdr:col>
      <xdr:colOff>511175</xdr:colOff>
      <xdr:row>95</xdr:row>
      <xdr:rowOff>98616</xdr:rowOff>
    </xdr:to>
    <xdr:cxnSp macro="">
      <xdr:nvCxnSpPr>
        <xdr:cNvPr id="235" name="直線コネクタ 234"/>
        <xdr:cNvCxnSpPr/>
      </xdr:nvCxnSpPr>
      <xdr:spPr>
        <a:xfrm>
          <a:off x="3797300" y="16182271"/>
          <a:ext cx="838200" cy="20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53684</xdr:rowOff>
    </xdr:from>
    <xdr:ext cx="534377" cy="259045"/>
    <xdr:sp macro="" textlink="">
      <xdr:nvSpPr>
        <xdr:cNvPr id="236" name="衛生費平均値テキスト"/>
        <xdr:cNvSpPr txBox="1"/>
      </xdr:nvSpPr>
      <xdr:spPr>
        <a:xfrm>
          <a:off x="4686300" y="16512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77,984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75257</xdr:rowOff>
    </xdr:from>
    <xdr:to>
      <xdr:col>6</xdr:col>
      <xdr:colOff>561975</xdr:colOff>
      <xdr:row>97</xdr:row>
      <xdr:rowOff>5407</xdr:rowOff>
    </xdr:to>
    <xdr:sp macro="" textlink="">
      <xdr:nvSpPr>
        <xdr:cNvPr id="237" name="フローチャート : 判断 236"/>
        <xdr:cNvSpPr/>
      </xdr:nvSpPr>
      <xdr:spPr>
        <a:xfrm>
          <a:off x="4584700" y="1653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65971</xdr:rowOff>
    </xdr:from>
    <xdr:to>
      <xdr:col>5</xdr:col>
      <xdr:colOff>358775</xdr:colOff>
      <xdr:row>94</xdr:row>
      <xdr:rowOff>143700</xdr:rowOff>
    </xdr:to>
    <xdr:cxnSp macro="">
      <xdr:nvCxnSpPr>
        <xdr:cNvPr id="238" name="直線コネクタ 237"/>
        <xdr:cNvCxnSpPr/>
      </xdr:nvCxnSpPr>
      <xdr:spPr>
        <a:xfrm flipV="1">
          <a:off x="2908300" y="16182271"/>
          <a:ext cx="889000" cy="7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108345</xdr:rowOff>
    </xdr:from>
    <xdr:to>
      <xdr:col>5</xdr:col>
      <xdr:colOff>409575</xdr:colOff>
      <xdr:row>97</xdr:row>
      <xdr:rowOff>38495</xdr:rowOff>
    </xdr:to>
    <xdr:sp macro="" textlink="">
      <xdr:nvSpPr>
        <xdr:cNvPr id="239" name="フローチャート : 判断 238"/>
        <xdr:cNvSpPr/>
      </xdr:nvSpPr>
      <xdr:spPr>
        <a:xfrm>
          <a:off x="3746500" y="1656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29622</xdr:rowOff>
    </xdr:from>
    <xdr:ext cx="534377" cy="259045"/>
    <xdr:sp macro="" textlink="">
      <xdr:nvSpPr>
        <xdr:cNvPr id="240" name="テキスト ボックス 239"/>
        <xdr:cNvSpPr txBox="1"/>
      </xdr:nvSpPr>
      <xdr:spPr>
        <a:xfrm>
          <a:off x="3530111" y="1666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143700</xdr:rowOff>
    </xdr:from>
    <xdr:to>
      <xdr:col>4</xdr:col>
      <xdr:colOff>155575</xdr:colOff>
      <xdr:row>95</xdr:row>
      <xdr:rowOff>139681</xdr:rowOff>
    </xdr:to>
    <xdr:cxnSp macro="">
      <xdr:nvCxnSpPr>
        <xdr:cNvPr id="241" name="直線コネクタ 240"/>
        <xdr:cNvCxnSpPr/>
      </xdr:nvCxnSpPr>
      <xdr:spPr>
        <a:xfrm flipV="1">
          <a:off x="2019300" y="16260000"/>
          <a:ext cx="889000" cy="16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106113</xdr:rowOff>
    </xdr:from>
    <xdr:to>
      <xdr:col>4</xdr:col>
      <xdr:colOff>206375</xdr:colOff>
      <xdr:row>97</xdr:row>
      <xdr:rowOff>36263</xdr:rowOff>
    </xdr:to>
    <xdr:sp macro="" textlink="">
      <xdr:nvSpPr>
        <xdr:cNvPr id="242" name="フローチャート : 判断 241"/>
        <xdr:cNvSpPr/>
      </xdr:nvSpPr>
      <xdr:spPr>
        <a:xfrm>
          <a:off x="2857500" y="165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27390</xdr:rowOff>
    </xdr:from>
    <xdr:ext cx="534377" cy="259045"/>
    <xdr:sp macro="" textlink="">
      <xdr:nvSpPr>
        <xdr:cNvPr id="243" name="テキスト ボックス 242"/>
        <xdr:cNvSpPr txBox="1"/>
      </xdr:nvSpPr>
      <xdr:spPr>
        <a:xfrm>
          <a:off x="2641111" y="1665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139681</xdr:rowOff>
    </xdr:from>
    <xdr:to>
      <xdr:col>2</xdr:col>
      <xdr:colOff>638175</xdr:colOff>
      <xdr:row>96</xdr:row>
      <xdr:rowOff>4442</xdr:rowOff>
    </xdr:to>
    <xdr:cxnSp macro="">
      <xdr:nvCxnSpPr>
        <xdr:cNvPr id="244" name="直線コネクタ 243"/>
        <xdr:cNvCxnSpPr/>
      </xdr:nvCxnSpPr>
      <xdr:spPr>
        <a:xfrm flipV="1">
          <a:off x="1130300" y="16427431"/>
          <a:ext cx="889000" cy="3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130972</xdr:rowOff>
    </xdr:from>
    <xdr:to>
      <xdr:col>3</xdr:col>
      <xdr:colOff>3175</xdr:colOff>
      <xdr:row>97</xdr:row>
      <xdr:rowOff>61122</xdr:rowOff>
    </xdr:to>
    <xdr:sp macro="" textlink="">
      <xdr:nvSpPr>
        <xdr:cNvPr id="245" name="フローチャート : 判断 244"/>
        <xdr:cNvSpPr/>
      </xdr:nvSpPr>
      <xdr:spPr>
        <a:xfrm>
          <a:off x="1968500" y="1659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52249</xdr:rowOff>
    </xdr:from>
    <xdr:ext cx="534377" cy="259045"/>
    <xdr:sp macro="" textlink="">
      <xdr:nvSpPr>
        <xdr:cNvPr id="246" name="テキスト ボックス 245"/>
        <xdr:cNvSpPr txBox="1"/>
      </xdr:nvSpPr>
      <xdr:spPr>
        <a:xfrm>
          <a:off x="1752111" y="1668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156118</xdr:rowOff>
    </xdr:from>
    <xdr:to>
      <xdr:col>1</xdr:col>
      <xdr:colOff>485775</xdr:colOff>
      <xdr:row>97</xdr:row>
      <xdr:rowOff>86268</xdr:rowOff>
    </xdr:to>
    <xdr:sp macro="" textlink="">
      <xdr:nvSpPr>
        <xdr:cNvPr id="247" name="フローチャート : 判断 246"/>
        <xdr:cNvSpPr/>
      </xdr:nvSpPr>
      <xdr:spPr>
        <a:xfrm>
          <a:off x="1079500" y="1661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77395</xdr:rowOff>
    </xdr:from>
    <xdr:ext cx="534377" cy="259045"/>
    <xdr:sp macro="" textlink="">
      <xdr:nvSpPr>
        <xdr:cNvPr id="248" name="テキスト ボックス 247"/>
        <xdr:cNvSpPr txBox="1"/>
      </xdr:nvSpPr>
      <xdr:spPr>
        <a:xfrm>
          <a:off x="863111" y="1670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47816</xdr:rowOff>
    </xdr:from>
    <xdr:to>
      <xdr:col>6</xdr:col>
      <xdr:colOff>561975</xdr:colOff>
      <xdr:row>95</xdr:row>
      <xdr:rowOff>149416</xdr:rowOff>
    </xdr:to>
    <xdr:sp macro="" textlink="">
      <xdr:nvSpPr>
        <xdr:cNvPr id="254" name="円/楕円 253"/>
        <xdr:cNvSpPr/>
      </xdr:nvSpPr>
      <xdr:spPr>
        <a:xfrm>
          <a:off x="4584700" y="1633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70693</xdr:rowOff>
    </xdr:from>
    <xdr:ext cx="599010" cy="259045"/>
    <xdr:sp macro="" textlink="">
      <xdr:nvSpPr>
        <xdr:cNvPr id="255" name="衛生費該当値テキスト"/>
        <xdr:cNvSpPr txBox="1"/>
      </xdr:nvSpPr>
      <xdr:spPr>
        <a:xfrm>
          <a:off x="4686300" y="16186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121,486</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15171</xdr:rowOff>
    </xdr:from>
    <xdr:to>
      <xdr:col>5</xdr:col>
      <xdr:colOff>409575</xdr:colOff>
      <xdr:row>94</xdr:row>
      <xdr:rowOff>116771</xdr:rowOff>
    </xdr:to>
    <xdr:sp macro="" textlink="">
      <xdr:nvSpPr>
        <xdr:cNvPr id="256" name="円/楕円 255"/>
        <xdr:cNvSpPr/>
      </xdr:nvSpPr>
      <xdr:spPr>
        <a:xfrm>
          <a:off x="3746500" y="1613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92</xdr:row>
      <xdr:rowOff>133298</xdr:rowOff>
    </xdr:from>
    <xdr:ext cx="599010" cy="259045"/>
    <xdr:sp macro="" textlink="">
      <xdr:nvSpPr>
        <xdr:cNvPr id="257" name="テキスト ボックス 256"/>
        <xdr:cNvSpPr txBox="1"/>
      </xdr:nvSpPr>
      <xdr:spPr>
        <a:xfrm>
          <a:off x="3497794" y="15906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166,126</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92900</xdr:rowOff>
    </xdr:from>
    <xdr:to>
      <xdr:col>4</xdr:col>
      <xdr:colOff>206375</xdr:colOff>
      <xdr:row>95</xdr:row>
      <xdr:rowOff>23050</xdr:rowOff>
    </xdr:to>
    <xdr:sp macro="" textlink="">
      <xdr:nvSpPr>
        <xdr:cNvPr id="258" name="円/楕円 257"/>
        <xdr:cNvSpPr/>
      </xdr:nvSpPr>
      <xdr:spPr>
        <a:xfrm>
          <a:off x="2857500" y="162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39577</xdr:rowOff>
    </xdr:from>
    <xdr:ext cx="599010" cy="259045"/>
    <xdr:sp macro="" textlink="">
      <xdr:nvSpPr>
        <xdr:cNvPr id="259" name="テキスト ボックス 258"/>
        <xdr:cNvSpPr txBox="1"/>
      </xdr:nvSpPr>
      <xdr:spPr>
        <a:xfrm>
          <a:off x="2608794" y="1598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149,125</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88881</xdr:rowOff>
    </xdr:from>
    <xdr:to>
      <xdr:col>3</xdr:col>
      <xdr:colOff>3175</xdr:colOff>
      <xdr:row>96</xdr:row>
      <xdr:rowOff>19031</xdr:rowOff>
    </xdr:to>
    <xdr:sp macro="" textlink="">
      <xdr:nvSpPr>
        <xdr:cNvPr id="260" name="円/楕円 259"/>
        <xdr:cNvSpPr/>
      </xdr:nvSpPr>
      <xdr:spPr>
        <a:xfrm>
          <a:off x="1968500" y="1637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35558</xdr:rowOff>
    </xdr:from>
    <xdr:ext cx="599010" cy="259045"/>
    <xdr:sp macro="" textlink="">
      <xdr:nvSpPr>
        <xdr:cNvPr id="261" name="テキスト ボックス 260"/>
        <xdr:cNvSpPr txBox="1"/>
      </xdr:nvSpPr>
      <xdr:spPr>
        <a:xfrm>
          <a:off x="1719794" y="16151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112,504</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125092</xdr:rowOff>
    </xdr:from>
    <xdr:to>
      <xdr:col>1</xdr:col>
      <xdr:colOff>485775</xdr:colOff>
      <xdr:row>96</xdr:row>
      <xdr:rowOff>55242</xdr:rowOff>
    </xdr:to>
    <xdr:sp macro="" textlink="">
      <xdr:nvSpPr>
        <xdr:cNvPr id="262" name="円/楕円 261"/>
        <xdr:cNvSpPr/>
      </xdr:nvSpPr>
      <xdr:spPr>
        <a:xfrm>
          <a:off x="1079500" y="1641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71769</xdr:rowOff>
    </xdr:from>
    <xdr:ext cx="599010" cy="259045"/>
    <xdr:sp macro="" textlink="">
      <xdr:nvSpPr>
        <xdr:cNvPr id="263" name="テキスト ボックス 262"/>
        <xdr:cNvSpPr txBox="1"/>
      </xdr:nvSpPr>
      <xdr:spPr>
        <a:xfrm>
          <a:off x="830794" y="16188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104,584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104419</xdr:rowOff>
    </xdr:from>
    <xdr:to>
      <xdr:col>15</xdr:col>
      <xdr:colOff>180340</xdr:colOff>
      <xdr:row>39</xdr:row>
      <xdr:rowOff>44450</xdr:rowOff>
    </xdr:to>
    <xdr:cxnSp macro="">
      <xdr:nvCxnSpPr>
        <xdr:cNvPr id="287" name="直線コネクタ 286"/>
        <xdr:cNvCxnSpPr/>
      </xdr:nvCxnSpPr>
      <xdr:spPr>
        <a:xfrm flipV="1">
          <a:off x="10475595" y="5419369"/>
          <a:ext cx="1270" cy="1311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51096</xdr:rowOff>
    </xdr:from>
    <xdr:ext cx="534377" cy="259045"/>
    <xdr:sp macro="" textlink="">
      <xdr:nvSpPr>
        <xdr:cNvPr id="290" name="労働費最大値テキスト"/>
        <xdr:cNvSpPr txBox="1"/>
      </xdr:nvSpPr>
      <xdr:spPr>
        <a:xfrm>
          <a:off x="10528300" y="519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17,213</a:t>
          </a:r>
          <a:endParaRPr kumimoji="1" lang="ja-JP" altLang="en-US" sz="1000" b="1">
            <a:latin typeface="ＭＳ Ｐゴシック"/>
          </a:endParaRPr>
        </a:p>
      </xdr:txBody>
    </xdr:sp>
    <xdr:clientData/>
  </xdr:oneCellAnchor>
  <xdr:twoCellAnchor>
    <xdr:from>
      <xdr:col>15</xdr:col>
      <xdr:colOff>92075</xdr:colOff>
      <xdr:row>31</xdr:row>
      <xdr:rowOff>104419</xdr:rowOff>
    </xdr:from>
    <xdr:to>
      <xdr:col>15</xdr:col>
      <xdr:colOff>269875</xdr:colOff>
      <xdr:row>31</xdr:row>
      <xdr:rowOff>104419</xdr:rowOff>
    </xdr:to>
    <xdr:cxnSp macro="">
      <xdr:nvCxnSpPr>
        <xdr:cNvPr id="291" name="直線コネクタ 290"/>
        <xdr:cNvCxnSpPr/>
      </xdr:nvCxnSpPr>
      <xdr:spPr>
        <a:xfrm>
          <a:off x="10388600" y="5419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16180</xdr:rowOff>
    </xdr:from>
    <xdr:to>
      <xdr:col>15</xdr:col>
      <xdr:colOff>180975</xdr:colOff>
      <xdr:row>39</xdr:row>
      <xdr:rowOff>44450</xdr:rowOff>
    </xdr:to>
    <xdr:cxnSp macro="">
      <xdr:nvCxnSpPr>
        <xdr:cNvPr id="292" name="直線コネクタ 291"/>
        <xdr:cNvCxnSpPr/>
      </xdr:nvCxnSpPr>
      <xdr:spPr>
        <a:xfrm flipV="1">
          <a:off x="9639300" y="6531280"/>
          <a:ext cx="838200" cy="19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45381</xdr:rowOff>
    </xdr:from>
    <xdr:ext cx="469744" cy="259045"/>
    <xdr:sp macro="" textlink="">
      <xdr:nvSpPr>
        <xdr:cNvPr id="293" name="労働費平均値テキスト"/>
        <xdr:cNvSpPr txBox="1"/>
      </xdr:nvSpPr>
      <xdr:spPr>
        <a:xfrm>
          <a:off x="10528300" y="6560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66954</xdr:rowOff>
    </xdr:from>
    <xdr:to>
      <xdr:col>15</xdr:col>
      <xdr:colOff>231775</xdr:colOff>
      <xdr:row>38</xdr:row>
      <xdr:rowOff>168554</xdr:rowOff>
    </xdr:to>
    <xdr:sp macro="" textlink="">
      <xdr:nvSpPr>
        <xdr:cNvPr id="294" name="フローチャート : 判断 293"/>
        <xdr:cNvSpPr/>
      </xdr:nvSpPr>
      <xdr:spPr>
        <a:xfrm>
          <a:off x="104267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36678</xdr:rowOff>
    </xdr:from>
    <xdr:to>
      <xdr:col>14</xdr:col>
      <xdr:colOff>28575</xdr:colOff>
      <xdr:row>39</xdr:row>
      <xdr:rowOff>44450</xdr:rowOff>
    </xdr:to>
    <xdr:cxnSp macro="">
      <xdr:nvCxnSpPr>
        <xdr:cNvPr id="295" name="直線コネクタ 294"/>
        <xdr:cNvCxnSpPr/>
      </xdr:nvCxnSpPr>
      <xdr:spPr>
        <a:xfrm>
          <a:off x="8750300" y="6723228"/>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55372</xdr:rowOff>
    </xdr:from>
    <xdr:to>
      <xdr:col>14</xdr:col>
      <xdr:colOff>79375</xdr:colOff>
      <xdr:row>38</xdr:row>
      <xdr:rowOff>156972</xdr:rowOff>
    </xdr:to>
    <xdr:sp macro="" textlink="">
      <xdr:nvSpPr>
        <xdr:cNvPr id="296" name="フローチャート : 判断 295"/>
        <xdr:cNvSpPr/>
      </xdr:nvSpPr>
      <xdr:spPr>
        <a:xfrm>
          <a:off x="9588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2049</xdr:rowOff>
    </xdr:from>
    <xdr:ext cx="469744" cy="259045"/>
    <xdr:sp macro="" textlink="">
      <xdr:nvSpPr>
        <xdr:cNvPr id="297" name="テキスト ボックス 296"/>
        <xdr:cNvSpPr txBox="1"/>
      </xdr:nvSpPr>
      <xdr:spPr>
        <a:xfrm>
          <a:off x="9404427"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47879</xdr:rowOff>
    </xdr:from>
    <xdr:to>
      <xdr:col>12</xdr:col>
      <xdr:colOff>511175</xdr:colOff>
      <xdr:row>39</xdr:row>
      <xdr:rowOff>36678</xdr:rowOff>
    </xdr:to>
    <xdr:cxnSp macro="">
      <xdr:nvCxnSpPr>
        <xdr:cNvPr id="298" name="直線コネクタ 297"/>
        <xdr:cNvCxnSpPr/>
      </xdr:nvCxnSpPr>
      <xdr:spPr>
        <a:xfrm>
          <a:off x="7861300" y="5877179"/>
          <a:ext cx="889000" cy="846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141706</xdr:rowOff>
    </xdr:from>
    <xdr:to>
      <xdr:col>12</xdr:col>
      <xdr:colOff>561975</xdr:colOff>
      <xdr:row>38</xdr:row>
      <xdr:rowOff>71856</xdr:rowOff>
    </xdr:to>
    <xdr:sp macro="" textlink="">
      <xdr:nvSpPr>
        <xdr:cNvPr id="299" name="フローチャート : 判断 298"/>
        <xdr:cNvSpPr/>
      </xdr:nvSpPr>
      <xdr:spPr>
        <a:xfrm>
          <a:off x="8699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88383</xdr:rowOff>
    </xdr:from>
    <xdr:ext cx="469744" cy="259045"/>
    <xdr:sp macro="" textlink="">
      <xdr:nvSpPr>
        <xdr:cNvPr id="300" name="テキスト ボックス 299"/>
        <xdr:cNvSpPr txBox="1"/>
      </xdr:nvSpPr>
      <xdr:spPr>
        <a:xfrm>
          <a:off x="8515427"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47879</xdr:rowOff>
    </xdr:from>
    <xdr:to>
      <xdr:col>11</xdr:col>
      <xdr:colOff>307975</xdr:colOff>
      <xdr:row>34</xdr:row>
      <xdr:rowOff>169799</xdr:rowOff>
    </xdr:to>
    <xdr:cxnSp macro="">
      <xdr:nvCxnSpPr>
        <xdr:cNvPr id="301" name="直線コネクタ 300"/>
        <xdr:cNvCxnSpPr/>
      </xdr:nvCxnSpPr>
      <xdr:spPr>
        <a:xfrm flipV="1">
          <a:off x="6972300" y="5877179"/>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111989</xdr:rowOff>
    </xdr:from>
    <xdr:to>
      <xdr:col>11</xdr:col>
      <xdr:colOff>358775</xdr:colOff>
      <xdr:row>38</xdr:row>
      <xdr:rowOff>42139</xdr:rowOff>
    </xdr:to>
    <xdr:sp macro="" textlink="">
      <xdr:nvSpPr>
        <xdr:cNvPr id="302" name="フローチャート : 判断 301"/>
        <xdr:cNvSpPr/>
      </xdr:nvSpPr>
      <xdr:spPr>
        <a:xfrm>
          <a:off x="7810500" y="64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33266</xdr:rowOff>
    </xdr:from>
    <xdr:ext cx="469744" cy="259045"/>
    <xdr:sp macro="" textlink="">
      <xdr:nvSpPr>
        <xdr:cNvPr id="303" name="テキスト ボックス 302"/>
        <xdr:cNvSpPr txBox="1"/>
      </xdr:nvSpPr>
      <xdr:spPr>
        <a:xfrm>
          <a:off x="7626427" y="654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91567</xdr:rowOff>
    </xdr:from>
    <xdr:to>
      <xdr:col>10</xdr:col>
      <xdr:colOff>155575</xdr:colOff>
      <xdr:row>38</xdr:row>
      <xdr:rowOff>21717</xdr:rowOff>
    </xdr:to>
    <xdr:sp macro="" textlink="">
      <xdr:nvSpPr>
        <xdr:cNvPr id="304" name="フローチャート : 判断 303"/>
        <xdr:cNvSpPr/>
      </xdr:nvSpPr>
      <xdr:spPr>
        <a:xfrm>
          <a:off x="6921500" y="643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12844</xdr:rowOff>
    </xdr:from>
    <xdr:ext cx="469744" cy="259045"/>
    <xdr:sp macro="" textlink="">
      <xdr:nvSpPr>
        <xdr:cNvPr id="305" name="テキスト ボックス 304"/>
        <xdr:cNvSpPr txBox="1"/>
      </xdr:nvSpPr>
      <xdr:spPr>
        <a:xfrm>
          <a:off x="6737427" y="652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136830</xdr:rowOff>
    </xdr:from>
    <xdr:to>
      <xdr:col>15</xdr:col>
      <xdr:colOff>231775</xdr:colOff>
      <xdr:row>38</xdr:row>
      <xdr:rowOff>66980</xdr:rowOff>
    </xdr:to>
    <xdr:sp macro="" textlink="">
      <xdr:nvSpPr>
        <xdr:cNvPr id="311" name="円/楕円 310"/>
        <xdr:cNvSpPr/>
      </xdr:nvSpPr>
      <xdr:spPr>
        <a:xfrm>
          <a:off x="10426700" y="64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159707</xdr:rowOff>
    </xdr:from>
    <xdr:ext cx="469744" cy="259045"/>
    <xdr:sp macro="" textlink="">
      <xdr:nvSpPr>
        <xdr:cNvPr id="312" name="労働費該当値テキスト"/>
        <xdr:cNvSpPr txBox="1"/>
      </xdr:nvSpPr>
      <xdr:spPr>
        <a:xfrm>
          <a:off x="10528300" y="63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2,621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4" name="テキスト ボックス 313"/>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157328</xdr:rowOff>
    </xdr:from>
    <xdr:to>
      <xdr:col>12</xdr:col>
      <xdr:colOff>561975</xdr:colOff>
      <xdr:row>39</xdr:row>
      <xdr:rowOff>87478</xdr:rowOff>
    </xdr:to>
    <xdr:sp macro="" textlink="">
      <xdr:nvSpPr>
        <xdr:cNvPr id="315" name="円/楕円 314"/>
        <xdr:cNvSpPr/>
      </xdr:nvSpPr>
      <xdr:spPr>
        <a:xfrm>
          <a:off x="8699500" y="66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78605</xdr:rowOff>
    </xdr:from>
    <xdr:ext cx="378565" cy="259045"/>
    <xdr:sp macro="" textlink="">
      <xdr:nvSpPr>
        <xdr:cNvPr id="316" name="テキスト ボックス 315"/>
        <xdr:cNvSpPr txBox="1"/>
      </xdr:nvSpPr>
      <xdr:spPr>
        <a:xfrm>
          <a:off x="8561017" y="6765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168529</xdr:rowOff>
    </xdr:from>
    <xdr:to>
      <xdr:col>11</xdr:col>
      <xdr:colOff>358775</xdr:colOff>
      <xdr:row>34</xdr:row>
      <xdr:rowOff>98679</xdr:rowOff>
    </xdr:to>
    <xdr:sp macro="" textlink="">
      <xdr:nvSpPr>
        <xdr:cNvPr id="317" name="円/楕円 316"/>
        <xdr:cNvSpPr/>
      </xdr:nvSpPr>
      <xdr:spPr>
        <a:xfrm>
          <a:off x="7810500" y="582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115206</xdr:rowOff>
    </xdr:from>
    <xdr:ext cx="534377" cy="259045"/>
    <xdr:sp macro="" textlink="">
      <xdr:nvSpPr>
        <xdr:cNvPr id="318" name="テキスト ボックス 317"/>
        <xdr:cNvSpPr txBox="1"/>
      </xdr:nvSpPr>
      <xdr:spPr>
        <a:xfrm>
          <a:off x="7594111" y="5601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11,205</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118999</xdr:rowOff>
    </xdr:from>
    <xdr:to>
      <xdr:col>10</xdr:col>
      <xdr:colOff>155575</xdr:colOff>
      <xdr:row>35</xdr:row>
      <xdr:rowOff>49149</xdr:rowOff>
    </xdr:to>
    <xdr:sp macro="" textlink="">
      <xdr:nvSpPr>
        <xdr:cNvPr id="319" name="円/楕円 318"/>
        <xdr:cNvSpPr/>
      </xdr:nvSpPr>
      <xdr:spPr>
        <a:xfrm>
          <a:off x="6921500" y="594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65676</xdr:rowOff>
    </xdr:from>
    <xdr:ext cx="469744" cy="259045"/>
    <xdr:sp macro="" textlink="">
      <xdr:nvSpPr>
        <xdr:cNvPr id="320" name="テキスト ボックス 319"/>
        <xdr:cNvSpPr txBox="1"/>
      </xdr:nvSpPr>
      <xdr:spPr>
        <a:xfrm>
          <a:off x="6737427" y="5723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9,605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104324</xdr:rowOff>
    </xdr:from>
    <xdr:to>
      <xdr:col>15</xdr:col>
      <xdr:colOff>180340</xdr:colOff>
      <xdr:row>58</xdr:row>
      <xdr:rowOff>8044</xdr:rowOff>
    </xdr:to>
    <xdr:cxnSp macro="">
      <xdr:nvCxnSpPr>
        <xdr:cNvPr id="340" name="直線コネクタ 339"/>
        <xdr:cNvCxnSpPr/>
      </xdr:nvCxnSpPr>
      <xdr:spPr>
        <a:xfrm flipV="1">
          <a:off x="10475595" y="8676824"/>
          <a:ext cx="1270" cy="127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11871</xdr:rowOff>
    </xdr:from>
    <xdr:ext cx="469744" cy="259045"/>
    <xdr:sp macro="" textlink="">
      <xdr:nvSpPr>
        <xdr:cNvPr id="341" name="農林水産業費最小値テキスト"/>
        <xdr:cNvSpPr txBox="1"/>
      </xdr:nvSpPr>
      <xdr:spPr>
        <a:xfrm>
          <a:off x="10528300" y="995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3,037</a:t>
          </a:r>
          <a:endParaRPr kumimoji="1" lang="ja-JP" altLang="en-US" sz="1000" b="1">
            <a:latin typeface="ＭＳ Ｐゴシック"/>
          </a:endParaRPr>
        </a:p>
      </xdr:txBody>
    </xdr:sp>
    <xdr:clientData/>
  </xdr:oneCellAnchor>
  <xdr:twoCellAnchor>
    <xdr:from>
      <xdr:col>15</xdr:col>
      <xdr:colOff>92075</xdr:colOff>
      <xdr:row>58</xdr:row>
      <xdr:rowOff>8044</xdr:rowOff>
    </xdr:from>
    <xdr:to>
      <xdr:col>15</xdr:col>
      <xdr:colOff>269875</xdr:colOff>
      <xdr:row>58</xdr:row>
      <xdr:rowOff>8044</xdr:rowOff>
    </xdr:to>
    <xdr:cxnSp macro="">
      <xdr:nvCxnSpPr>
        <xdr:cNvPr id="342" name="直線コネクタ 341"/>
        <xdr:cNvCxnSpPr/>
      </xdr:nvCxnSpPr>
      <xdr:spPr>
        <a:xfrm>
          <a:off x="10388600" y="99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51001</xdr:rowOff>
    </xdr:from>
    <xdr:ext cx="599010" cy="259045"/>
    <xdr:sp macro="" textlink="">
      <xdr:nvSpPr>
        <xdr:cNvPr id="343" name="農林水産業費最大値テキスト"/>
        <xdr:cNvSpPr txBox="1"/>
      </xdr:nvSpPr>
      <xdr:spPr>
        <a:xfrm>
          <a:off x="10528300" y="845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226,190</a:t>
          </a:r>
          <a:endParaRPr kumimoji="1" lang="ja-JP" altLang="en-US" sz="1000" b="1">
            <a:latin typeface="ＭＳ Ｐゴシック"/>
          </a:endParaRPr>
        </a:p>
      </xdr:txBody>
    </xdr:sp>
    <xdr:clientData/>
  </xdr:oneCellAnchor>
  <xdr:twoCellAnchor>
    <xdr:from>
      <xdr:col>15</xdr:col>
      <xdr:colOff>92075</xdr:colOff>
      <xdr:row>50</xdr:row>
      <xdr:rowOff>104324</xdr:rowOff>
    </xdr:from>
    <xdr:to>
      <xdr:col>15</xdr:col>
      <xdr:colOff>269875</xdr:colOff>
      <xdr:row>50</xdr:row>
      <xdr:rowOff>104324</xdr:rowOff>
    </xdr:to>
    <xdr:cxnSp macro="">
      <xdr:nvCxnSpPr>
        <xdr:cNvPr id="344" name="直線コネクタ 343"/>
        <xdr:cNvCxnSpPr/>
      </xdr:nvCxnSpPr>
      <xdr:spPr>
        <a:xfrm>
          <a:off x="10388600" y="867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68200</xdr:rowOff>
    </xdr:from>
    <xdr:to>
      <xdr:col>15</xdr:col>
      <xdr:colOff>180975</xdr:colOff>
      <xdr:row>57</xdr:row>
      <xdr:rowOff>95746</xdr:rowOff>
    </xdr:to>
    <xdr:cxnSp macro="">
      <xdr:nvCxnSpPr>
        <xdr:cNvPr id="345" name="直線コネクタ 344"/>
        <xdr:cNvCxnSpPr/>
      </xdr:nvCxnSpPr>
      <xdr:spPr>
        <a:xfrm flipV="1">
          <a:off x="9639300" y="9840850"/>
          <a:ext cx="838200" cy="2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114275</xdr:rowOff>
    </xdr:from>
    <xdr:ext cx="534377" cy="259045"/>
    <xdr:sp macro="" textlink="">
      <xdr:nvSpPr>
        <xdr:cNvPr id="346" name="農林水産業費平均値テキスト"/>
        <xdr:cNvSpPr txBox="1"/>
      </xdr:nvSpPr>
      <xdr:spPr>
        <a:xfrm>
          <a:off x="10528300" y="9544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39,563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91398</xdr:rowOff>
    </xdr:from>
    <xdr:to>
      <xdr:col>15</xdr:col>
      <xdr:colOff>231775</xdr:colOff>
      <xdr:row>57</xdr:row>
      <xdr:rowOff>21548</xdr:rowOff>
    </xdr:to>
    <xdr:sp macro="" textlink="">
      <xdr:nvSpPr>
        <xdr:cNvPr id="347" name="フローチャート : 判断 346"/>
        <xdr:cNvSpPr/>
      </xdr:nvSpPr>
      <xdr:spPr>
        <a:xfrm>
          <a:off x="104267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76035</xdr:rowOff>
    </xdr:from>
    <xdr:to>
      <xdr:col>14</xdr:col>
      <xdr:colOff>28575</xdr:colOff>
      <xdr:row>57</xdr:row>
      <xdr:rowOff>95746</xdr:rowOff>
    </xdr:to>
    <xdr:cxnSp macro="">
      <xdr:nvCxnSpPr>
        <xdr:cNvPr id="348" name="直線コネクタ 347"/>
        <xdr:cNvCxnSpPr/>
      </xdr:nvCxnSpPr>
      <xdr:spPr>
        <a:xfrm>
          <a:off x="8750300" y="9848685"/>
          <a:ext cx="889000" cy="19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93918</xdr:rowOff>
    </xdr:from>
    <xdr:to>
      <xdr:col>14</xdr:col>
      <xdr:colOff>79375</xdr:colOff>
      <xdr:row>57</xdr:row>
      <xdr:rowOff>24068</xdr:rowOff>
    </xdr:to>
    <xdr:sp macro="" textlink="">
      <xdr:nvSpPr>
        <xdr:cNvPr id="349" name="フローチャート : 判断 348"/>
        <xdr:cNvSpPr/>
      </xdr:nvSpPr>
      <xdr:spPr>
        <a:xfrm>
          <a:off x="9588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40595</xdr:rowOff>
    </xdr:from>
    <xdr:ext cx="534377" cy="259045"/>
    <xdr:sp macro="" textlink="">
      <xdr:nvSpPr>
        <xdr:cNvPr id="350" name="テキスト ボックス 349"/>
        <xdr:cNvSpPr txBox="1"/>
      </xdr:nvSpPr>
      <xdr:spPr>
        <a:xfrm>
          <a:off x="9372111" y="947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76035</xdr:rowOff>
    </xdr:from>
    <xdr:to>
      <xdr:col>12</xdr:col>
      <xdr:colOff>511175</xdr:colOff>
      <xdr:row>57</xdr:row>
      <xdr:rowOff>77955</xdr:rowOff>
    </xdr:to>
    <xdr:cxnSp macro="">
      <xdr:nvCxnSpPr>
        <xdr:cNvPr id="351" name="直線コネクタ 350"/>
        <xdr:cNvCxnSpPr/>
      </xdr:nvCxnSpPr>
      <xdr:spPr>
        <a:xfrm flipV="1">
          <a:off x="7861300" y="9848685"/>
          <a:ext cx="8890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98038</xdr:rowOff>
    </xdr:from>
    <xdr:to>
      <xdr:col>12</xdr:col>
      <xdr:colOff>561975</xdr:colOff>
      <xdr:row>57</xdr:row>
      <xdr:rowOff>28188</xdr:rowOff>
    </xdr:to>
    <xdr:sp macro="" textlink="">
      <xdr:nvSpPr>
        <xdr:cNvPr id="352" name="フローチャート : 判断 351"/>
        <xdr:cNvSpPr/>
      </xdr:nvSpPr>
      <xdr:spPr>
        <a:xfrm>
          <a:off x="8699500" y="96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44715</xdr:rowOff>
    </xdr:from>
    <xdr:ext cx="534377" cy="259045"/>
    <xdr:sp macro="" textlink="">
      <xdr:nvSpPr>
        <xdr:cNvPr id="353" name="テキスト ボックス 352"/>
        <xdr:cNvSpPr txBox="1"/>
      </xdr:nvSpPr>
      <xdr:spPr>
        <a:xfrm>
          <a:off x="8483111" y="947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61285</xdr:rowOff>
    </xdr:from>
    <xdr:to>
      <xdr:col>11</xdr:col>
      <xdr:colOff>307975</xdr:colOff>
      <xdr:row>57</xdr:row>
      <xdr:rowOff>77955</xdr:rowOff>
    </xdr:to>
    <xdr:cxnSp macro="">
      <xdr:nvCxnSpPr>
        <xdr:cNvPr id="354" name="直線コネクタ 353"/>
        <xdr:cNvCxnSpPr/>
      </xdr:nvCxnSpPr>
      <xdr:spPr>
        <a:xfrm>
          <a:off x="6972300" y="9833935"/>
          <a:ext cx="889000" cy="1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95032</xdr:rowOff>
    </xdr:from>
    <xdr:to>
      <xdr:col>11</xdr:col>
      <xdr:colOff>358775</xdr:colOff>
      <xdr:row>57</xdr:row>
      <xdr:rowOff>25182</xdr:rowOff>
    </xdr:to>
    <xdr:sp macro="" textlink="">
      <xdr:nvSpPr>
        <xdr:cNvPr id="355" name="フローチャート : 判断 354"/>
        <xdr:cNvSpPr/>
      </xdr:nvSpPr>
      <xdr:spPr>
        <a:xfrm>
          <a:off x="7810500" y="969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41709</xdr:rowOff>
    </xdr:from>
    <xdr:ext cx="534377" cy="259045"/>
    <xdr:sp macro="" textlink="">
      <xdr:nvSpPr>
        <xdr:cNvPr id="356" name="テキスト ボックス 355"/>
        <xdr:cNvSpPr txBox="1"/>
      </xdr:nvSpPr>
      <xdr:spPr>
        <a:xfrm>
          <a:off x="7594111" y="947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116458</xdr:rowOff>
    </xdr:from>
    <xdr:to>
      <xdr:col>10</xdr:col>
      <xdr:colOff>155575</xdr:colOff>
      <xdr:row>57</xdr:row>
      <xdr:rowOff>46608</xdr:rowOff>
    </xdr:to>
    <xdr:sp macro="" textlink="">
      <xdr:nvSpPr>
        <xdr:cNvPr id="357" name="フローチャート : 判断 356"/>
        <xdr:cNvSpPr/>
      </xdr:nvSpPr>
      <xdr:spPr>
        <a:xfrm>
          <a:off x="6921500" y="971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63135</xdr:rowOff>
    </xdr:from>
    <xdr:ext cx="534377" cy="259045"/>
    <xdr:sp macro="" textlink="">
      <xdr:nvSpPr>
        <xdr:cNvPr id="358" name="テキスト ボックス 357"/>
        <xdr:cNvSpPr txBox="1"/>
      </xdr:nvSpPr>
      <xdr:spPr>
        <a:xfrm>
          <a:off x="6705111" y="949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17400</xdr:rowOff>
    </xdr:from>
    <xdr:to>
      <xdr:col>15</xdr:col>
      <xdr:colOff>231775</xdr:colOff>
      <xdr:row>57</xdr:row>
      <xdr:rowOff>119000</xdr:rowOff>
    </xdr:to>
    <xdr:sp macro="" textlink="">
      <xdr:nvSpPr>
        <xdr:cNvPr id="364" name="円/楕円 363"/>
        <xdr:cNvSpPr/>
      </xdr:nvSpPr>
      <xdr:spPr>
        <a:xfrm>
          <a:off x="10426700" y="979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103777</xdr:rowOff>
    </xdr:from>
    <xdr:ext cx="534377" cy="259045"/>
    <xdr:sp macro="" textlink="">
      <xdr:nvSpPr>
        <xdr:cNvPr id="365" name="農林水産業費該当値テキスト"/>
        <xdr:cNvSpPr txBox="1"/>
      </xdr:nvSpPr>
      <xdr:spPr>
        <a:xfrm>
          <a:off x="10528300" y="970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22,511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44946</xdr:rowOff>
    </xdr:from>
    <xdr:to>
      <xdr:col>14</xdr:col>
      <xdr:colOff>79375</xdr:colOff>
      <xdr:row>57</xdr:row>
      <xdr:rowOff>146546</xdr:rowOff>
    </xdr:to>
    <xdr:sp macro="" textlink="">
      <xdr:nvSpPr>
        <xdr:cNvPr id="366" name="円/楕円 365"/>
        <xdr:cNvSpPr/>
      </xdr:nvSpPr>
      <xdr:spPr>
        <a:xfrm>
          <a:off x="9588500" y="981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137673</xdr:rowOff>
    </xdr:from>
    <xdr:ext cx="534377" cy="259045"/>
    <xdr:sp macro="" textlink="">
      <xdr:nvSpPr>
        <xdr:cNvPr id="367" name="テキスト ボックス 366"/>
        <xdr:cNvSpPr txBox="1"/>
      </xdr:nvSpPr>
      <xdr:spPr>
        <a:xfrm>
          <a:off x="9372111" y="991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17,691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25235</xdr:rowOff>
    </xdr:from>
    <xdr:to>
      <xdr:col>12</xdr:col>
      <xdr:colOff>561975</xdr:colOff>
      <xdr:row>57</xdr:row>
      <xdr:rowOff>126835</xdr:rowOff>
    </xdr:to>
    <xdr:sp macro="" textlink="">
      <xdr:nvSpPr>
        <xdr:cNvPr id="368" name="円/楕円 367"/>
        <xdr:cNvSpPr/>
      </xdr:nvSpPr>
      <xdr:spPr>
        <a:xfrm>
          <a:off x="8699500" y="979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117962</xdr:rowOff>
    </xdr:from>
    <xdr:ext cx="534377" cy="259045"/>
    <xdr:sp macro="" textlink="">
      <xdr:nvSpPr>
        <xdr:cNvPr id="369" name="テキスト ボックス 368"/>
        <xdr:cNvSpPr txBox="1"/>
      </xdr:nvSpPr>
      <xdr:spPr>
        <a:xfrm>
          <a:off x="8483111" y="989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21,140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27155</xdr:rowOff>
    </xdr:from>
    <xdr:to>
      <xdr:col>11</xdr:col>
      <xdr:colOff>358775</xdr:colOff>
      <xdr:row>57</xdr:row>
      <xdr:rowOff>128755</xdr:rowOff>
    </xdr:to>
    <xdr:sp macro="" textlink="">
      <xdr:nvSpPr>
        <xdr:cNvPr id="370" name="円/楕円 369"/>
        <xdr:cNvSpPr/>
      </xdr:nvSpPr>
      <xdr:spPr>
        <a:xfrm>
          <a:off x="7810500" y="979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119882</xdr:rowOff>
    </xdr:from>
    <xdr:ext cx="534377" cy="259045"/>
    <xdr:sp macro="" textlink="">
      <xdr:nvSpPr>
        <xdr:cNvPr id="371" name="テキスト ボックス 370"/>
        <xdr:cNvSpPr txBox="1"/>
      </xdr:nvSpPr>
      <xdr:spPr>
        <a:xfrm>
          <a:off x="7594111" y="989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20,804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10485</xdr:rowOff>
    </xdr:from>
    <xdr:to>
      <xdr:col>10</xdr:col>
      <xdr:colOff>155575</xdr:colOff>
      <xdr:row>57</xdr:row>
      <xdr:rowOff>112085</xdr:rowOff>
    </xdr:to>
    <xdr:sp macro="" textlink="">
      <xdr:nvSpPr>
        <xdr:cNvPr id="372" name="円/楕円 371"/>
        <xdr:cNvSpPr/>
      </xdr:nvSpPr>
      <xdr:spPr>
        <a:xfrm>
          <a:off x="6921500" y="978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103212</xdr:rowOff>
    </xdr:from>
    <xdr:ext cx="534377" cy="259045"/>
    <xdr:sp macro="" textlink="">
      <xdr:nvSpPr>
        <xdr:cNvPr id="373" name="テキスト ボックス 372"/>
        <xdr:cNvSpPr txBox="1"/>
      </xdr:nvSpPr>
      <xdr:spPr>
        <a:xfrm>
          <a:off x="6705111" y="987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23,721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40961</xdr:rowOff>
    </xdr:from>
    <xdr:to>
      <xdr:col>15</xdr:col>
      <xdr:colOff>180340</xdr:colOff>
      <xdr:row>79</xdr:row>
      <xdr:rowOff>90534</xdr:rowOff>
    </xdr:to>
    <xdr:cxnSp macro="">
      <xdr:nvCxnSpPr>
        <xdr:cNvPr id="399" name="直線コネクタ 398"/>
        <xdr:cNvCxnSpPr/>
      </xdr:nvCxnSpPr>
      <xdr:spPr>
        <a:xfrm flipV="1">
          <a:off x="10475595" y="12042461"/>
          <a:ext cx="1270" cy="1592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94361</xdr:rowOff>
    </xdr:from>
    <xdr:ext cx="378565" cy="259045"/>
    <xdr:sp macro="" textlink="">
      <xdr:nvSpPr>
        <xdr:cNvPr id="400" name="商工費最小値テキスト"/>
        <xdr:cNvSpPr txBox="1"/>
      </xdr:nvSpPr>
      <xdr:spPr>
        <a:xfrm>
          <a:off x="10528300" y="13638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15</xdr:col>
      <xdr:colOff>92075</xdr:colOff>
      <xdr:row>79</xdr:row>
      <xdr:rowOff>90534</xdr:rowOff>
    </xdr:from>
    <xdr:to>
      <xdr:col>15</xdr:col>
      <xdr:colOff>269875</xdr:colOff>
      <xdr:row>79</xdr:row>
      <xdr:rowOff>90534</xdr:rowOff>
    </xdr:to>
    <xdr:cxnSp macro="">
      <xdr:nvCxnSpPr>
        <xdr:cNvPr id="401" name="直線コネクタ 400"/>
        <xdr:cNvCxnSpPr/>
      </xdr:nvCxnSpPr>
      <xdr:spPr>
        <a:xfrm>
          <a:off x="10388600" y="1363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159088</xdr:rowOff>
    </xdr:from>
    <xdr:ext cx="534377" cy="259045"/>
    <xdr:sp macro="" textlink="">
      <xdr:nvSpPr>
        <xdr:cNvPr id="402" name="商工費最大値テキスト"/>
        <xdr:cNvSpPr txBox="1"/>
      </xdr:nvSpPr>
      <xdr:spPr>
        <a:xfrm>
          <a:off x="10528300" y="1181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98,047</a:t>
          </a:r>
          <a:endParaRPr kumimoji="1" lang="ja-JP" altLang="en-US" sz="1000" b="1">
            <a:latin typeface="ＭＳ Ｐゴシック"/>
          </a:endParaRPr>
        </a:p>
      </xdr:txBody>
    </xdr:sp>
    <xdr:clientData/>
  </xdr:oneCellAnchor>
  <xdr:twoCellAnchor>
    <xdr:from>
      <xdr:col>15</xdr:col>
      <xdr:colOff>92075</xdr:colOff>
      <xdr:row>70</xdr:row>
      <xdr:rowOff>40961</xdr:rowOff>
    </xdr:from>
    <xdr:to>
      <xdr:col>15</xdr:col>
      <xdr:colOff>269875</xdr:colOff>
      <xdr:row>70</xdr:row>
      <xdr:rowOff>40961</xdr:rowOff>
    </xdr:to>
    <xdr:cxnSp macro="">
      <xdr:nvCxnSpPr>
        <xdr:cNvPr id="403" name="直線コネクタ 402"/>
        <xdr:cNvCxnSpPr/>
      </xdr:nvCxnSpPr>
      <xdr:spPr>
        <a:xfrm>
          <a:off x="10388600" y="120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83432</xdr:rowOff>
    </xdr:from>
    <xdr:to>
      <xdr:col>15</xdr:col>
      <xdr:colOff>180975</xdr:colOff>
      <xdr:row>77</xdr:row>
      <xdr:rowOff>116709</xdr:rowOff>
    </xdr:to>
    <xdr:cxnSp macro="">
      <xdr:nvCxnSpPr>
        <xdr:cNvPr id="404" name="直線コネクタ 403"/>
        <xdr:cNvCxnSpPr/>
      </xdr:nvCxnSpPr>
      <xdr:spPr>
        <a:xfrm flipV="1">
          <a:off x="9639300" y="13285082"/>
          <a:ext cx="838200" cy="3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15276</xdr:rowOff>
    </xdr:from>
    <xdr:ext cx="534377" cy="259045"/>
    <xdr:sp macro="" textlink="">
      <xdr:nvSpPr>
        <xdr:cNvPr id="405" name="商工費平均値テキスト"/>
        <xdr:cNvSpPr txBox="1"/>
      </xdr:nvSpPr>
      <xdr:spPr>
        <a:xfrm>
          <a:off x="10528300" y="13045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24,410</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163849</xdr:rowOff>
    </xdr:from>
    <xdr:to>
      <xdr:col>15</xdr:col>
      <xdr:colOff>231775</xdr:colOff>
      <xdr:row>77</xdr:row>
      <xdr:rowOff>93999</xdr:rowOff>
    </xdr:to>
    <xdr:sp macro="" textlink="">
      <xdr:nvSpPr>
        <xdr:cNvPr id="406" name="フローチャート : 判断 405"/>
        <xdr:cNvSpPr/>
      </xdr:nvSpPr>
      <xdr:spPr>
        <a:xfrm>
          <a:off x="10426700" y="1319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116709</xdr:rowOff>
    </xdr:from>
    <xdr:to>
      <xdr:col>14</xdr:col>
      <xdr:colOff>28575</xdr:colOff>
      <xdr:row>77</xdr:row>
      <xdr:rowOff>133871</xdr:rowOff>
    </xdr:to>
    <xdr:cxnSp macro="">
      <xdr:nvCxnSpPr>
        <xdr:cNvPr id="407" name="直線コネクタ 406"/>
        <xdr:cNvCxnSpPr/>
      </xdr:nvCxnSpPr>
      <xdr:spPr>
        <a:xfrm flipV="1">
          <a:off x="8750300" y="13318359"/>
          <a:ext cx="889000" cy="1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168289</xdr:rowOff>
    </xdr:from>
    <xdr:to>
      <xdr:col>14</xdr:col>
      <xdr:colOff>79375</xdr:colOff>
      <xdr:row>77</xdr:row>
      <xdr:rowOff>98439</xdr:rowOff>
    </xdr:to>
    <xdr:sp macro="" textlink="">
      <xdr:nvSpPr>
        <xdr:cNvPr id="408" name="フローチャート : 判断 407"/>
        <xdr:cNvSpPr/>
      </xdr:nvSpPr>
      <xdr:spPr>
        <a:xfrm>
          <a:off x="9588500" y="13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114966</xdr:rowOff>
    </xdr:from>
    <xdr:ext cx="534377" cy="259045"/>
    <xdr:sp macro="" textlink="">
      <xdr:nvSpPr>
        <xdr:cNvPr id="409" name="テキスト ボックス 408"/>
        <xdr:cNvSpPr txBox="1"/>
      </xdr:nvSpPr>
      <xdr:spPr>
        <a:xfrm>
          <a:off x="9372111" y="1297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133871</xdr:rowOff>
    </xdr:from>
    <xdr:to>
      <xdr:col>12</xdr:col>
      <xdr:colOff>511175</xdr:colOff>
      <xdr:row>78</xdr:row>
      <xdr:rowOff>36161</xdr:rowOff>
    </xdr:to>
    <xdr:cxnSp macro="">
      <xdr:nvCxnSpPr>
        <xdr:cNvPr id="410" name="直線コネクタ 409"/>
        <xdr:cNvCxnSpPr/>
      </xdr:nvCxnSpPr>
      <xdr:spPr>
        <a:xfrm flipV="1">
          <a:off x="7861300" y="13335521"/>
          <a:ext cx="889000" cy="73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50250</xdr:rowOff>
    </xdr:from>
    <xdr:to>
      <xdr:col>12</xdr:col>
      <xdr:colOff>561975</xdr:colOff>
      <xdr:row>77</xdr:row>
      <xdr:rowOff>151850</xdr:rowOff>
    </xdr:to>
    <xdr:sp macro="" textlink="">
      <xdr:nvSpPr>
        <xdr:cNvPr id="411" name="フローチャート : 判断 410"/>
        <xdr:cNvSpPr/>
      </xdr:nvSpPr>
      <xdr:spPr>
        <a:xfrm>
          <a:off x="8699500" y="1325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168377</xdr:rowOff>
    </xdr:from>
    <xdr:ext cx="534377" cy="259045"/>
    <xdr:sp macro="" textlink="">
      <xdr:nvSpPr>
        <xdr:cNvPr id="412" name="テキスト ボックス 411"/>
        <xdr:cNvSpPr txBox="1"/>
      </xdr:nvSpPr>
      <xdr:spPr>
        <a:xfrm>
          <a:off x="8483111" y="1302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36161</xdr:rowOff>
    </xdr:from>
    <xdr:to>
      <xdr:col>11</xdr:col>
      <xdr:colOff>307975</xdr:colOff>
      <xdr:row>78</xdr:row>
      <xdr:rowOff>104398</xdr:rowOff>
    </xdr:to>
    <xdr:cxnSp macro="">
      <xdr:nvCxnSpPr>
        <xdr:cNvPr id="413" name="直線コネクタ 412"/>
        <xdr:cNvCxnSpPr/>
      </xdr:nvCxnSpPr>
      <xdr:spPr>
        <a:xfrm flipV="1">
          <a:off x="6972300" y="13409261"/>
          <a:ext cx="889000" cy="6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101571</xdr:rowOff>
    </xdr:from>
    <xdr:to>
      <xdr:col>11</xdr:col>
      <xdr:colOff>358775</xdr:colOff>
      <xdr:row>78</xdr:row>
      <xdr:rowOff>31721</xdr:rowOff>
    </xdr:to>
    <xdr:sp macro="" textlink="">
      <xdr:nvSpPr>
        <xdr:cNvPr id="414" name="フローチャート : 判断 413"/>
        <xdr:cNvSpPr/>
      </xdr:nvSpPr>
      <xdr:spPr>
        <a:xfrm>
          <a:off x="7810500" y="1330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48248</xdr:rowOff>
    </xdr:from>
    <xdr:ext cx="534377" cy="259045"/>
    <xdr:sp macro="" textlink="">
      <xdr:nvSpPr>
        <xdr:cNvPr id="415" name="テキスト ボックス 414"/>
        <xdr:cNvSpPr txBox="1"/>
      </xdr:nvSpPr>
      <xdr:spPr>
        <a:xfrm>
          <a:off x="7594111" y="1307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106142</xdr:rowOff>
    </xdr:from>
    <xdr:to>
      <xdr:col>10</xdr:col>
      <xdr:colOff>155575</xdr:colOff>
      <xdr:row>78</xdr:row>
      <xdr:rowOff>36292</xdr:rowOff>
    </xdr:to>
    <xdr:sp macro="" textlink="">
      <xdr:nvSpPr>
        <xdr:cNvPr id="416" name="フローチャート : 判断 415"/>
        <xdr:cNvSpPr/>
      </xdr:nvSpPr>
      <xdr:spPr>
        <a:xfrm>
          <a:off x="6921500" y="1330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52819</xdr:rowOff>
    </xdr:from>
    <xdr:ext cx="534377" cy="259045"/>
    <xdr:sp macro="" textlink="">
      <xdr:nvSpPr>
        <xdr:cNvPr id="417" name="テキスト ボックス 416"/>
        <xdr:cNvSpPr txBox="1"/>
      </xdr:nvSpPr>
      <xdr:spPr>
        <a:xfrm>
          <a:off x="6705111" y="1308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32632</xdr:rowOff>
    </xdr:from>
    <xdr:to>
      <xdr:col>15</xdr:col>
      <xdr:colOff>231775</xdr:colOff>
      <xdr:row>77</xdr:row>
      <xdr:rowOff>134232</xdr:rowOff>
    </xdr:to>
    <xdr:sp macro="" textlink="">
      <xdr:nvSpPr>
        <xdr:cNvPr id="423" name="円/楕円 422"/>
        <xdr:cNvSpPr/>
      </xdr:nvSpPr>
      <xdr:spPr>
        <a:xfrm>
          <a:off x="10426700" y="1323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11059</xdr:rowOff>
    </xdr:from>
    <xdr:ext cx="534377" cy="259045"/>
    <xdr:sp macro="" textlink="">
      <xdr:nvSpPr>
        <xdr:cNvPr id="424" name="商工費該当値テキスト"/>
        <xdr:cNvSpPr txBox="1"/>
      </xdr:nvSpPr>
      <xdr:spPr>
        <a:xfrm>
          <a:off x="10528300" y="1321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21,946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65909</xdr:rowOff>
    </xdr:from>
    <xdr:to>
      <xdr:col>14</xdr:col>
      <xdr:colOff>79375</xdr:colOff>
      <xdr:row>77</xdr:row>
      <xdr:rowOff>167509</xdr:rowOff>
    </xdr:to>
    <xdr:sp macro="" textlink="">
      <xdr:nvSpPr>
        <xdr:cNvPr id="425" name="円/楕円 424"/>
        <xdr:cNvSpPr/>
      </xdr:nvSpPr>
      <xdr:spPr>
        <a:xfrm>
          <a:off x="9588500" y="1326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158636</xdr:rowOff>
    </xdr:from>
    <xdr:ext cx="534377" cy="259045"/>
    <xdr:sp macro="" textlink="">
      <xdr:nvSpPr>
        <xdr:cNvPr id="426" name="テキスト ボックス 425"/>
        <xdr:cNvSpPr txBox="1"/>
      </xdr:nvSpPr>
      <xdr:spPr>
        <a:xfrm>
          <a:off x="9372111" y="1336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19,908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83071</xdr:rowOff>
    </xdr:from>
    <xdr:to>
      <xdr:col>12</xdr:col>
      <xdr:colOff>561975</xdr:colOff>
      <xdr:row>78</xdr:row>
      <xdr:rowOff>13221</xdr:rowOff>
    </xdr:to>
    <xdr:sp macro="" textlink="">
      <xdr:nvSpPr>
        <xdr:cNvPr id="427" name="円/楕円 426"/>
        <xdr:cNvSpPr/>
      </xdr:nvSpPr>
      <xdr:spPr>
        <a:xfrm>
          <a:off x="8699500" y="1328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4348</xdr:rowOff>
    </xdr:from>
    <xdr:ext cx="534377" cy="259045"/>
    <xdr:sp macro="" textlink="">
      <xdr:nvSpPr>
        <xdr:cNvPr id="428" name="テキスト ボックス 427"/>
        <xdr:cNvSpPr txBox="1"/>
      </xdr:nvSpPr>
      <xdr:spPr>
        <a:xfrm>
          <a:off x="8483111" y="1337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18,857</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156811</xdr:rowOff>
    </xdr:from>
    <xdr:to>
      <xdr:col>11</xdr:col>
      <xdr:colOff>358775</xdr:colOff>
      <xdr:row>78</xdr:row>
      <xdr:rowOff>86961</xdr:rowOff>
    </xdr:to>
    <xdr:sp macro="" textlink="">
      <xdr:nvSpPr>
        <xdr:cNvPr id="429" name="円/楕円 428"/>
        <xdr:cNvSpPr/>
      </xdr:nvSpPr>
      <xdr:spPr>
        <a:xfrm>
          <a:off x="7810500" y="1335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78088</xdr:rowOff>
    </xdr:from>
    <xdr:ext cx="534377" cy="259045"/>
    <xdr:sp macro="" textlink="">
      <xdr:nvSpPr>
        <xdr:cNvPr id="430" name="テキスト ボックス 429"/>
        <xdr:cNvSpPr txBox="1"/>
      </xdr:nvSpPr>
      <xdr:spPr>
        <a:xfrm>
          <a:off x="7594111" y="1345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14,341</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53598</xdr:rowOff>
    </xdr:from>
    <xdr:to>
      <xdr:col>10</xdr:col>
      <xdr:colOff>155575</xdr:colOff>
      <xdr:row>78</xdr:row>
      <xdr:rowOff>155198</xdr:rowOff>
    </xdr:to>
    <xdr:sp macro="" textlink="">
      <xdr:nvSpPr>
        <xdr:cNvPr id="431" name="円/楕円 430"/>
        <xdr:cNvSpPr/>
      </xdr:nvSpPr>
      <xdr:spPr>
        <a:xfrm>
          <a:off x="6921500" y="1342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146325</xdr:rowOff>
    </xdr:from>
    <xdr:ext cx="534377" cy="259045"/>
    <xdr:sp macro="" textlink="">
      <xdr:nvSpPr>
        <xdr:cNvPr id="432" name="テキスト ボックス 431"/>
        <xdr:cNvSpPr txBox="1"/>
      </xdr:nvSpPr>
      <xdr:spPr>
        <a:xfrm>
          <a:off x="6705111" y="1351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42962</xdr:rowOff>
    </xdr:from>
    <xdr:to>
      <xdr:col>15</xdr:col>
      <xdr:colOff>180340</xdr:colOff>
      <xdr:row>98</xdr:row>
      <xdr:rowOff>84931</xdr:rowOff>
    </xdr:to>
    <xdr:cxnSp macro="">
      <xdr:nvCxnSpPr>
        <xdr:cNvPr id="454" name="直線コネクタ 453"/>
        <xdr:cNvCxnSpPr/>
      </xdr:nvCxnSpPr>
      <xdr:spPr>
        <a:xfrm flipV="1">
          <a:off x="10475595" y="15473462"/>
          <a:ext cx="1270" cy="1413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88758</xdr:rowOff>
    </xdr:from>
    <xdr:ext cx="534377" cy="259045"/>
    <xdr:sp macro="" textlink="">
      <xdr:nvSpPr>
        <xdr:cNvPr id="455" name="土木費最小値テキスト"/>
        <xdr:cNvSpPr txBox="1"/>
      </xdr:nvSpPr>
      <xdr:spPr>
        <a:xfrm>
          <a:off x="10528300" y="1689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11,979</a:t>
          </a:r>
          <a:endParaRPr kumimoji="1" lang="ja-JP" altLang="en-US" sz="1000" b="1">
            <a:latin typeface="ＭＳ Ｐゴシック"/>
          </a:endParaRPr>
        </a:p>
      </xdr:txBody>
    </xdr:sp>
    <xdr:clientData/>
  </xdr:oneCellAnchor>
  <xdr:twoCellAnchor>
    <xdr:from>
      <xdr:col>15</xdr:col>
      <xdr:colOff>92075</xdr:colOff>
      <xdr:row>98</xdr:row>
      <xdr:rowOff>84931</xdr:rowOff>
    </xdr:from>
    <xdr:to>
      <xdr:col>15</xdr:col>
      <xdr:colOff>269875</xdr:colOff>
      <xdr:row>98</xdr:row>
      <xdr:rowOff>84931</xdr:rowOff>
    </xdr:to>
    <xdr:cxnSp macro="">
      <xdr:nvCxnSpPr>
        <xdr:cNvPr id="456" name="直線コネクタ 455"/>
        <xdr:cNvCxnSpPr/>
      </xdr:nvCxnSpPr>
      <xdr:spPr>
        <a:xfrm>
          <a:off x="10388600" y="1688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161089</xdr:rowOff>
    </xdr:from>
    <xdr:ext cx="599010" cy="259045"/>
    <xdr:sp macro="" textlink="">
      <xdr:nvSpPr>
        <xdr:cNvPr id="457" name="土木費最大値テキスト"/>
        <xdr:cNvSpPr txBox="1"/>
      </xdr:nvSpPr>
      <xdr:spPr>
        <a:xfrm>
          <a:off x="10528300" y="1524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321,159</a:t>
          </a:r>
          <a:endParaRPr kumimoji="1" lang="ja-JP" altLang="en-US" sz="1000" b="1">
            <a:latin typeface="ＭＳ Ｐゴシック"/>
          </a:endParaRPr>
        </a:p>
      </xdr:txBody>
    </xdr:sp>
    <xdr:clientData/>
  </xdr:oneCellAnchor>
  <xdr:twoCellAnchor>
    <xdr:from>
      <xdr:col>15</xdr:col>
      <xdr:colOff>92075</xdr:colOff>
      <xdr:row>90</xdr:row>
      <xdr:rowOff>42962</xdr:rowOff>
    </xdr:from>
    <xdr:to>
      <xdr:col>15</xdr:col>
      <xdr:colOff>269875</xdr:colOff>
      <xdr:row>90</xdr:row>
      <xdr:rowOff>42962</xdr:rowOff>
    </xdr:to>
    <xdr:cxnSp macro="">
      <xdr:nvCxnSpPr>
        <xdr:cNvPr id="458" name="直線コネクタ 457"/>
        <xdr:cNvCxnSpPr/>
      </xdr:nvCxnSpPr>
      <xdr:spPr>
        <a:xfrm>
          <a:off x="10388600" y="15473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165719</xdr:rowOff>
    </xdr:from>
    <xdr:to>
      <xdr:col>15</xdr:col>
      <xdr:colOff>180975</xdr:colOff>
      <xdr:row>97</xdr:row>
      <xdr:rowOff>14880</xdr:rowOff>
    </xdr:to>
    <xdr:cxnSp macro="">
      <xdr:nvCxnSpPr>
        <xdr:cNvPr id="459" name="直線コネクタ 458"/>
        <xdr:cNvCxnSpPr/>
      </xdr:nvCxnSpPr>
      <xdr:spPr>
        <a:xfrm>
          <a:off x="9639300" y="16624919"/>
          <a:ext cx="838200" cy="2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97682</xdr:rowOff>
    </xdr:from>
    <xdr:ext cx="534377" cy="259045"/>
    <xdr:sp macro="" textlink="">
      <xdr:nvSpPr>
        <xdr:cNvPr id="460" name="土木費平均値テキスト"/>
        <xdr:cNvSpPr txBox="1"/>
      </xdr:nvSpPr>
      <xdr:spPr>
        <a:xfrm>
          <a:off x="10528300" y="16385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74805</xdr:rowOff>
    </xdr:from>
    <xdr:to>
      <xdr:col>15</xdr:col>
      <xdr:colOff>231775</xdr:colOff>
      <xdr:row>97</xdr:row>
      <xdr:rowOff>4955</xdr:rowOff>
    </xdr:to>
    <xdr:sp macro="" textlink="">
      <xdr:nvSpPr>
        <xdr:cNvPr id="461" name="フローチャート : 判断 460"/>
        <xdr:cNvSpPr/>
      </xdr:nvSpPr>
      <xdr:spPr>
        <a:xfrm>
          <a:off x="104267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165719</xdr:rowOff>
    </xdr:from>
    <xdr:to>
      <xdr:col>14</xdr:col>
      <xdr:colOff>28575</xdr:colOff>
      <xdr:row>97</xdr:row>
      <xdr:rowOff>88105</xdr:rowOff>
    </xdr:to>
    <xdr:cxnSp macro="">
      <xdr:nvCxnSpPr>
        <xdr:cNvPr id="462" name="直線コネクタ 461"/>
        <xdr:cNvCxnSpPr/>
      </xdr:nvCxnSpPr>
      <xdr:spPr>
        <a:xfrm flipV="1">
          <a:off x="8750300" y="16624919"/>
          <a:ext cx="889000" cy="9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97633</xdr:rowOff>
    </xdr:from>
    <xdr:to>
      <xdr:col>14</xdr:col>
      <xdr:colOff>79375</xdr:colOff>
      <xdr:row>97</xdr:row>
      <xdr:rowOff>27783</xdr:rowOff>
    </xdr:to>
    <xdr:sp macro="" textlink="">
      <xdr:nvSpPr>
        <xdr:cNvPr id="463" name="フローチャート : 判断 462"/>
        <xdr:cNvSpPr/>
      </xdr:nvSpPr>
      <xdr:spPr>
        <a:xfrm>
          <a:off x="9588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44310</xdr:rowOff>
    </xdr:from>
    <xdr:ext cx="534377" cy="259045"/>
    <xdr:sp macro="" textlink="">
      <xdr:nvSpPr>
        <xdr:cNvPr id="464" name="テキスト ボックス 463"/>
        <xdr:cNvSpPr txBox="1"/>
      </xdr:nvSpPr>
      <xdr:spPr>
        <a:xfrm>
          <a:off x="9372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3806</xdr:rowOff>
    </xdr:from>
    <xdr:to>
      <xdr:col>12</xdr:col>
      <xdr:colOff>511175</xdr:colOff>
      <xdr:row>97</xdr:row>
      <xdr:rowOff>88105</xdr:rowOff>
    </xdr:to>
    <xdr:cxnSp macro="">
      <xdr:nvCxnSpPr>
        <xdr:cNvPr id="465" name="直線コネクタ 464"/>
        <xdr:cNvCxnSpPr/>
      </xdr:nvCxnSpPr>
      <xdr:spPr>
        <a:xfrm>
          <a:off x="7861300" y="16634456"/>
          <a:ext cx="889000" cy="8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90390</xdr:rowOff>
    </xdr:from>
    <xdr:to>
      <xdr:col>12</xdr:col>
      <xdr:colOff>561975</xdr:colOff>
      <xdr:row>97</xdr:row>
      <xdr:rowOff>20540</xdr:rowOff>
    </xdr:to>
    <xdr:sp macro="" textlink="">
      <xdr:nvSpPr>
        <xdr:cNvPr id="466" name="フローチャート : 判断 465"/>
        <xdr:cNvSpPr/>
      </xdr:nvSpPr>
      <xdr:spPr>
        <a:xfrm>
          <a:off x="8699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37067</xdr:rowOff>
    </xdr:from>
    <xdr:ext cx="534377" cy="259045"/>
    <xdr:sp macro="" textlink="">
      <xdr:nvSpPr>
        <xdr:cNvPr id="467" name="テキスト ボックス 466"/>
        <xdr:cNvSpPr txBox="1"/>
      </xdr:nvSpPr>
      <xdr:spPr>
        <a:xfrm>
          <a:off x="8483111" y="163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3806</xdr:rowOff>
    </xdr:from>
    <xdr:to>
      <xdr:col>11</xdr:col>
      <xdr:colOff>307975</xdr:colOff>
      <xdr:row>97</xdr:row>
      <xdr:rowOff>96335</xdr:rowOff>
    </xdr:to>
    <xdr:cxnSp macro="">
      <xdr:nvCxnSpPr>
        <xdr:cNvPr id="468" name="直線コネクタ 467"/>
        <xdr:cNvCxnSpPr/>
      </xdr:nvCxnSpPr>
      <xdr:spPr>
        <a:xfrm flipV="1">
          <a:off x="6972300" y="16634456"/>
          <a:ext cx="889000" cy="9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86189</xdr:rowOff>
    </xdr:from>
    <xdr:to>
      <xdr:col>11</xdr:col>
      <xdr:colOff>358775</xdr:colOff>
      <xdr:row>97</xdr:row>
      <xdr:rowOff>16339</xdr:rowOff>
    </xdr:to>
    <xdr:sp macro="" textlink="">
      <xdr:nvSpPr>
        <xdr:cNvPr id="469" name="フローチャート : 判断 468"/>
        <xdr:cNvSpPr/>
      </xdr:nvSpPr>
      <xdr:spPr>
        <a:xfrm>
          <a:off x="7810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32866</xdr:rowOff>
    </xdr:from>
    <xdr:ext cx="534377" cy="259045"/>
    <xdr:sp macro="" textlink="">
      <xdr:nvSpPr>
        <xdr:cNvPr id="470" name="テキスト ボックス 469"/>
        <xdr:cNvSpPr txBox="1"/>
      </xdr:nvSpPr>
      <xdr:spPr>
        <a:xfrm>
          <a:off x="7594111" y="163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139032</xdr:rowOff>
    </xdr:from>
    <xdr:to>
      <xdr:col>10</xdr:col>
      <xdr:colOff>155575</xdr:colOff>
      <xdr:row>97</xdr:row>
      <xdr:rowOff>69182</xdr:rowOff>
    </xdr:to>
    <xdr:sp macro="" textlink="">
      <xdr:nvSpPr>
        <xdr:cNvPr id="471" name="フローチャート : 判断 470"/>
        <xdr:cNvSpPr/>
      </xdr:nvSpPr>
      <xdr:spPr>
        <a:xfrm>
          <a:off x="6921500" y="1659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85709</xdr:rowOff>
    </xdr:from>
    <xdr:ext cx="534377" cy="259045"/>
    <xdr:sp macro="" textlink="">
      <xdr:nvSpPr>
        <xdr:cNvPr id="472" name="テキスト ボックス 471"/>
        <xdr:cNvSpPr txBox="1"/>
      </xdr:nvSpPr>
      <xdr:spPr>
        <a:xfrm>
          <a:off x="6705111" y="1637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135530</xdr:rowOff>
    </xdr:from>
    <xdr:to>
      <xdr:col>15</xdr:col>
      <xdr:colOff>231775</xdr:colOff>
      <xdr:row>97</xdr:row>
      <xdr:rowOff>65680</xdr:rowOff>
    </xdr:to>
    <xdr:sp macro="" textlink="">
      <xdr:nvSpPr>
        <xdr:cNvPr id="478" name="円/楕円 477"/>
        <xdr:cNvSpPr/>
      </xdr:nvSpPr>
      <xdr:spPr>
        <a:xfrm>
          <a:off x="10426700" y="165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113957</xdr:rowOff>
    </xdr:from>
    <xdr:ext cx="534377" cy="259045"/>
    <xdr:sp macro="" textlink="">
      <xdr:nvSpPr>
        <xdr:cNvPr id="479" name="土木費該当値テキスト"/>
        <xdr:cNvSpPr txBox="1"/>
      </xdr:nvSpPr>
      <xdr:spPr>
        <a:xfrm>
          <a:off x="10528300" y="165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64,801</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114919</xdr:rowOff>
    </xdr:from>
    <xdr:to>
      <xdr:col>14</xdr:col>
      <xdr:colOff>79375</xdr:colOff>
      <xdr:row>97</xdr:row>
      <xdr:rowOff>45069</xdr:rowOff>
    </xdr:to>
    <xdr:sp macro="" textlink="">
      <xdr:nvSpPr>
        <xdr:cNvPr id="480" name="円/楕円 479"/>
        <xdr:cNvSpPr/>
      </xdr:nvSpPr>
      <xdr:spPr>
        <a:xfrm>
          <a:off x="9588500" y="1657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36196</xdr:rowOff>
    </xdr:from>
    <xdr:ext cx="534377" cy="259045"/>
    <xdr:sp macro="" textlink="">
      <xdr:nvSpPr>
        <xdr:cNvPr id="481" name="テキスト ボックス 480"/>
        <xdr:cNvSpPr txBox="1"/>
      </xdr:nvSpPr>
      <xdr:spPr>
        <a:xfrm>
          <a:off x="9372111" y="1666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69,309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37305</xdr:rowOff>
    </xdr:from>
    <xdr:to>
      <xdr:col>12</xdr:col>
      <xdr:colOff>561975</xdr:colOff>
      <xdr:row>97</xdr:row>
      <xdr:rowOff>138905</xdr:rowOff>
    </xdr:to>
    <xdr:sp macro="" textlink="">
      <xdr:nvSpPr>
        <xdr:cNvPr id="482" name="円/楕円 481"/>
        <xdr:cNvSpPr/>
      </xdr:nvSpPr>
      <xdr:spPr>
        <a:xfrm>
          <a:off x="8699500" y="1666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130032</xdr:rowOff>
    </xdr:from>
    <xdr:ext cx="534377" cy="259045"/>
    <xdr:sp macro="" textlink="">
      <xdr:nvSpPr>
        <xdr:cNvPr id="483" name="テキスト ボックス 482"/>
        <xdr:cNvSpPr txBox="1"/>
      </xdr:nvSpPr>
      <xdr:spPr>
        <a:xfrm>
          <a:off x="8483111" y="1676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48,785</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124456</xdr:rowOff>
    </xdr:from>
    <xdr:to>
      <xdr:col>11</xdr:col>
      <xdr:colOff>358775</xdr:colOff>
      <xdr:row>97</xdr:row>
      <xdr:rowOff>54606</xdr:rowOff>
    </xdr:to>
    <xdr:sp macro="" textlink="">
      <xdr:nvSpPr>
        <xdr:cNvPr id="484" name="円/楕円 483"/>
        <xdr:cNvSpPr/>
      </xdr:nvSpPr>
      <xdr:spPr>
        <a:xfrm>
          <a:off x="7810500" y="1658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45733</xdr:rowOff>
    </xdr:from>
    <xdr:ext cx="534377" cy="259045"/>
    <xdr:sp macro="" textlink="">
      <xdr:nvSpPr>
        <xdr:cNvPr id="485" name="テキスト ボックス 484"/>
        <xdr:cNvSpPr txBox="1"/>
      </xdr:nvSpPr>
      <xdr:spPr>
        <a:xfrm>
          <a:off x="7594111" y="1667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67,223</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45535</xdr:rowOff>
    </xdr:from>
    <xdr:to>
      <xdr:col>10</xdr:col>
      <xdr:colOff>155575</xdr:colOff>
      <xdr:row>97</xdr:row>
      <xdr:rowOff>147135</xdr:rowOff>
    </xdr:to>
    <xdr:sp macro="" textlink="">
      <xdr:nvSpPr>
        <xdr:cNvPr id="486" name="円/楕円 485"/>
        <xdr:cNvSpPr/>
      </xdr:nvSpPr>
      <xdr:spPr>
        <a:xfrm>
          <a:off x="6921500" y="1667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138262</xdr:rowOff>
    </xdr:from>
    <xdr:ext cx="534377" cy="259045"/>
    <xdr:sp macro="" textlink="">
      <xdr:nvSpPr>
        <xdr:cNvPr id="487" name="テキスト ボックス 486"/>
        <xdr:cNvSpPr txBox="1"/>
      </xdr:nvSpPr>
      <xdr:spPr>
        <a:xfrm>
          <a:off x="6705111" y="1676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46,985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86894</xdr:rowOff>
    </xdr:from>
    <xdr:to>
      <xdr:col>23</xdr:col>
      <xdr:colOff>516889</xdr:colOff>
      <xdr:row>39</xdr:row>
      <xdr:rowOff>36647</xdr:rowOff>
    </xdr:to>
    <xdr:cxnSp macro="">
      <xdr:nvCxnSpPr>
        <xdr:cNvPr id="510" name="直線コネクタ 509"/>
        <xdr:cNvCxnSpPr/>
      </xdr:nvCxnSpPr>
      <xdr:spPr>
        <a:xfrm flipV="1">
          <a:off x="16317595" y="5401844"/>
          <a:ext cx="1269" cy="1321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40474</xdr:rowOff>
    </xdr:from>
    <xdr:ext cx="534377" cy="259045"/>
    <xdr:sp macro="" textlink="">
      <xdr:nvSpPr>
        <xdr:cNvPr id="511" name="消防費最小値テキスト"/>
        <xdr:cNvSpPr txBox="1"/>
      </xdr:nvSpPr>
      <xdr:spPr>
        <a:xfrm>
          <a:off x="16370300" y="672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17,008</a:t>
          </a:r>
          <a:endParaRPr kumimoji="1" lang="ja-JP" altLang="en-US" sz="1000" b="1">
            <a:latin typeface="ＭＳ Ｐゴシック"/>
          </a:endParaRPr>
        </a:p>
      </xdr:txBody>
    </xdr:sp>
    <xdr:clientData/>
  </xdr:oneCellAnchor>
  <xdr:twoCellAnchor>
    <xdr:from>
      <xdr:col>23</xdr:col>
      <xdr:colOff>428625</xdr:colOff>
      <xdr:row>39</xdr:row>
      <xdr:rowOff>36647</xdr:rowOff>
    </xdr:from>
    <xdr:to>
      <xdr:col>23</xdr:col>
      <xdr:colOff>606425</xdr:colOff>
      <xdr:row>39</xdr:row>
      <xdr:rowOff>36647</xdr:rowOff>
    </xdr:to>
    <xdr:cxnSp macro="">
      <xdr:nvCxnSpPr>
        <xdr:cNvPr id="512" name="直線コネクタ 511"/>
        <xdr:cNvCxnSpPr/>
      </xdr:nvCxnSpPr>
      <xdr:spPr>
        <a:xfrm>
          <a:off x="16230600" y="672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33571</xdr:rowOff>
    </xdr:from>
    <xdr:ext cx="534377" cy="259045"/>
    <xdr:sp macro="" textlink="">
      <xdr:nvSpPr>
        <xdr:cNvPr id="513" name="消防費最大値テキスト"/>
        <xdr:cNvSpPr txBox="1"/>
      </xdr:nvSpPr>
      <xdr:spPr>
        <a:xfrm>
          <a:off x="16370300" y="51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74,810</a:t>
          </a:r>
          <a:endParaRPr kumimoji="1" lang="ja-JP" altLang="en-US" sz="1000" b="1">
            <a:latin typeface="ＭＳ Ｐゴシック"/>
          </a:endParaRPr>
        </a:p>
      </xdr:txBody>
    </xdr:sp>
    <xdr:clientData/>
  </xdr:oneCellAnchor>
  <xdr:twoCellAnchor>
    <xdr:from>
      <xdr:col>23</xdr:col>
      <xdr:colOff>428625</xdr:colOff>
      <xdr:row>31</xdr:row>
      <xdr:rowOff>86894</xdr:rowOff>
    </xdr:from>
    <xdr:to>
      <xdr:col>23</xdr:col>
      <xdr:colOff>606425</xdr:colOff>
      <xdr:row>31</xdr:row>
      <xdr:rowOff>86894</xdr:rowOff>
    </xdr:to>
    <xdr:cxnSp macro="">
      <xdr:nvCxnSpPr>
        <xdr:cNvPr id="514" name="直線コネクタ 513"/>
        <xdr:cNvCxnSpPr/>
      </xdr:nvCxnSpPr>
      <xdr:spPr>
        <a:xfrm>
          <a:off x="16230600" y="54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95489</xdr:rowOff>
    </xdr:from>
    <xdr:to>
      <xdr:col>23</xdr:col>
      <xdr:colOff>517525</xdr:colOff>
      <xdr:row>36</xdr:row>
      <xdr:rowOff>67394</xdr:rowOff>
    </xdr:to>
    <xdr:cxnSp macro="">
      <xdr:nvCxnSpPr>
        <xdr:cNvPr id="515" name="直線コネクタ 514"/>
        <xdr:cNvCxnSpPr/>
      </xdr:nvCxnSpPr>
      <xdr:spPr>
        <a:xfrm flipV="1">
          <a:off x="15481300" y="6096239"/>
          <a:ext cx="838200" cy="14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78551</xdr:rowOff>
    </xdr:from>
    <xdr:ext cx="534377" cy="259045"/>
    <xdr:sp macro="" textlink="">
      <xdr:nvSpPr>
        <xdr:cNvPr id="516" name="消防費平均値テキスト"/>
        <xdr:cNvSpPr txBox="1"/>
      </xdr:nvSpPr>
      <xdr:spPr>
        <a:xfrm>
          <a:off x="16370300" y="6250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100124</xdr:rowOff>
    </xdr:from>
    <xdr:to>
      <xdr:col>23</xdr:col>
      <xdr:colOff>568325</xdr:colOff>
      <xdr:row>37</xdr:row>
      <xdr:rowOff>30274</xdr:rowOff>
    </xdr:to>
    <xdr:sp macro="" textlink="">
      <xdr:nvSpPr>
        <xdr:cNvPr id="517" name="フローチャート : 判断 516"/>
        <xdr:cNvSpPr/>
      </xdr:nvSpPr>
      <xdr:spPr>
        <a:xfrm>
          <a:off x="162687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67394</xdr:rowOff>
    </xdr:from>
    <xdr:to>
      <xdr:col>22</xdr:col>
      <xdr:colOff>365125</xdr:colOff>
      <xdr:row>36</xdr:row>
      <xdr:rowOff>76675</xdr:rowOff>
    </xdr:to>
    <xdr:cxnSp macro="">
      <xdr:nvCxnSpPr>
        <xdr:cNvPr id="518" name="直線コネクタ 517"/>
        <xdr:cNvCxnSpPr/>
      </xdr:nvCxnSpPr>
      <xdr:spPr>
        <a:xfrm flipV="1">
          <a:off x="14592300" y="6239594"/>
          <a:ext cx="889000" cy="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169710</xdr:rowOff>
    </xdr:from>
    <xdr:to>
      <xdr:col>22</xdr:col>
      <xdr:colOff>415925</xdr:colOff>
      <xdr:row>36</xdr:row>
      <xdr:rowOff>99860</xdr:rowOff>
    </xdr:to>
    <xdr:sp macro="" textlink="">
      <xdr:nvSpPr>
        <xdr:cNvPr id="519" name="フローチャート : 判断 518"/>
        <xdr:cNvSpPr/>
      </xdr:nvSpPr>
      <xdr:spPr>
        <a:xfrm>
          <a:off x="15430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116387</xdr:rowOff>
    </xdr:from>
    <xdr:ext cx="534377" cy="259045"/>
    <xdr:sp macro="" textlink="">
      <xdr:nvSpPr>
        <xdr:cNvPr id="520" name="テキスト ボックス 519"/>
        <xdr:cNvSpPr txBox="1"/>
      </xdr:nvSpPr>
      <xdr:spPr>
        <a:xfrm>
          <a:off x="15214111" y="59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76675</xdr:rowOff>
    </xdr:from>
    <xdr:to>
      <xdr:col>21</xdr:col>
      <xdr:colOff>161925</xdr:colOff>
      <xdr:row>36</xdr:row>
      <xdr:rowOff>160045</xdr:rowOff>
    </xdr:to>
    <xdr:cxnSp macro="">
      <xdr:nvCxnSpPr>
        <xdr:cNvPr id="521" name="直線コネクタ 520"/>
        <xdr:cNvCxnSpPr/>
      </xdr:nvCxnSpPr>
      <xdr:spPr>
        <a:xfrm flipV="1">
          <a:off x="13703300" y="6248875"/>
          <a:ext cx="889000" cy="8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117909</xdr:rowOff>
    </xdr:from>
    <xdr:to>
      <xdr:col>21</xdr:col>
      <xdr:colOff>212725</xdr:colOff>
      <xdr:row>37</xdr:row>
      <xdr:rowOff>48059</xdr:rowOff>
    </xdr:to>
    <xdr:sp macro="" textlink="">
      <xdr:nvSpPr>
        <xdr:cNvPr id="522" name="フローチャート : 判断 521"/>
        <xdr:cNvSpPr/>
      </xdr:nvSpPr>
      <xdr:spPr>
        <a:xfrm>
          <a:off x="14541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39186</xdr:rowOff>
    </xdr:from>
    <xdr:ext cx="534377" cy="259045"/>
    <xdr:sp macro="" textlink="">
      <xdr:nvSpPr>
        <xdr:cNvPr id="523" name="テキスト ボックス 522"/>
        <xdr:cNvSpPr txBox="1"/>
      </xdr:nvSpPr>
      <xdr:spPr>
        <a:xfrm>
          <a:off x="14325111" y="638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66091</xdr:rowOff>
    </xdr:from>
    <xdr:to>
      <xdr:col>19</xdr:col>
      <xdr:colOff>644525</xdr:colOff>
      <xdr:row>36</xdr:row>
      <xdr:rowOff>160045</xdr:rowOff>
    </xdr:to>
    <xdr:cxnSp macro="">
      <xdr:nvCxnSpPr>
        <xdr:cNvPr id="524" name="直線コネクタ 523"/>
        <xdr:cNvCxnSpPr/>
      </xdr:nvCxnSpPr>
      <xdr:spPr>
        <a:xfrm>
          <a:off x="12814300" y="6238291"/>
          <a:ext cx="889000" cy="9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136723</xdr:rowOff>
    </xdr:from>
    <xdr:to>
      <xdr:col>20</xdr:col>
      <xdr:colOff>9525</xdr:colOff>
      <xdr:row>37</xdr:row>
      <xdr:rowOff>66873</xdr:rowOff>
    </xdr:to>
    <xdr:sp macro="" textlink="">
      <xdr:nvSpPr>
        <xdr:cNvPr id="525" name="フローチャート : 判断 524"/>
        <xdr:cNvSpPr/>
      </xdr:nvSpPr>
      <xdr:spPr>
        <a:xfrm>
          <a:off x="13652500" y="630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58000</xdr:rowOff>
    </xdr:from>
    <xdr:ext cx="534377" cy="259045"/>
    <xdr:sp macro="" textlink="">
      <xdr:nvSpPr>
        <xdr:cNvPr id="526" name="テキスト ボックス 525"/>
        <xdr:cNvSpPr txBox="1"/>
      </xdr:nvSpPr>
      <xdr:spPr>
        <a:xfrm>
          <a:off x="13436111" y="640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16251</xdr:rowOff>
    </xdr:from>
    <xdr:to>
      <xdr:col>18</xdr:col>
      <xdr:colOff>492125</xdr:colOff>
      <xdr:row>37</xdr:row>
      <xdr:rowOff>117851</xdr:rowOff>
    </xdr:to>
    <xdr:sp macro="" textlink="">
      <xdr:nvSpPr>
        <xdr:cNvPr id="527" name="フローチャート : 判断 526"/>
        <xdr:cNvSpPr/>
      </xdr:nvSpPr>
      <xdr:spPr>
        <a:xfrm>
          <a:off x="12763500" y="63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108978</xdr:rowOff>
    </xdr:from>
    <xdr:ext cx="534377" cy="259045"/>
    <xdr:sp macro="" textlink="">
      <xdr:nvSpPr>
        <xdr:cNvPr id="528" name="テキスト ボックス 527"/>
        <xdr:cNvSpPr txBox="1"/>
      </xdr:nvSpPr>
      <xdr:spPr>
        <a:xfrm>
          <a:off x="12547111" y="645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44689</xdr:rowOff>
    </xdr:from>
    <xdr:to>
      <xdr:col>23</xdr:col>
      <xdr:colOff>568325</xdr:colOff>
      <xdr:row>35</xdr:row>
      <xdr:rowOff>146289</xdr:rowOff>
    </xdr:to>
    <xdr:sp macro="" textlink="">
      <xdr:nvSpPr>
        <xdr:cNvPr id="534" name="円/楕円 533"/>
        <xdr:cNvSpPr/>
      </xdr:nvSpPr>
      <xdr:spPr>
        <a:xfrm>
          <a:off x="16268700" y="6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67566</xdr:rowOff>
    </xdr:from>
    <xdr:ext cx="534377" cy="259045"/>
    <xdr:sp macro="" textlink="">
      <xdr:nvSpPr>
        <xdr:cNvPr id="535" name="消防費該当値テキスト"/>
        <xdr:cNvSpPr txBox="1"/>
      </xdr:nvSpPr>
      <xdr:spPr>
        <a:xfrm>
          <a:off x="16370300" y="589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44,434</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16594</xdr:rowOff>
    </xdr:from>
    <xdr:to>
      <xdr:col>22</xdr:col>
      <xdr:colOff>415925</xdr:colOff>
      <xdr:row>36</xdr:row>
      <xdr:rowOff>118194</xdr:rowOff>
    </xdr:to>
    <xdr:sp macro="" textlink="">
      <xdr:nvSpPr>
        <xdr:cNvPr id="536" name="円/楕円 535"/>
        <xdr:cNvSpPr/>
      </xdr:nvSpPr>
      <xdr:spPr>
        <a:xfrm>
          <a:off x="15430500" y="618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109321</xdr:rowOff>
    </xdr:from>
    <xdr:ext cx="534377" cy="259045"/>
    <xdr:sp macro="" textlink="">
      <xdr:nvSpPr>
        <xdr:cNvPr id="537" name="テキスト ボックス 536"/>
        <xdr:cNvSpPr txBox="1"/>
      </xdr:nvSpPr>
      <xdr:spPr>
        <a:xfrm>
          <a:off x="15214111" y="628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38,163</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25875</xdr:rowOff>
    </xdr:from>
    <xdr:to>
      <xdr:col>21</xdr:col>
      <xdr:colOff>212725</xdr:colOff>
      <xdr:row>36</xdr:row>
      <xdr:rowOff>127475</xdr:rowOff>
    </xdr:to>
    <xdr:sp macro="" textlink="">
      <xdr:nvSpPr>
        <xdr:cNvPr id="538" name="円/楕円 537"/>
        <xdr:cNvSpPr/>
      </xdr:nvSpPr>
      <xdr:spPr>
        <a:xfrm>
          <a:off x="14541500" y="61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144002</xdr:rowOff>
    </xdr:from>
    <xdr:ext cx="534377" cy="259045"/>
    <xdr:sp macro="" textlink="">
      <xdr:nvSpPr>
        <xdr:cNvPr id="539" name="テキスト ボックス 538"/>
        <xdr:cNvSpPr txBox="1"/>
      </xdr:nvSpPr>
      <xdr:spPr>
        <a:xfrm>
          <a:off x="14325111" y="597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37,757</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109245</xdr:rowOff>
    </xdr:from>
    <xdr:to>
      <xdr:col>20</xdr:col>
      <xdr:colOff>9525</xdr:colOff>
      <xdr:row>37</xdr:row>
      <xdr:rowOff>39395</xdr:rowOff>
    </xdr:to>
    <xdr:sp macro="" textlink="">
      <xdr:nvSpPr>
        <xdr:cNvPr id="540" name="円/楕円 539"/>
        <xdr:cNvSpPr/>
      </xdr:nvSpPr>
      <xdr:spPr>
        <a:xfrm>
          <a:off x="13652500" y="62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55922</xdr:rowOff>
    </xdr:from>
    <xdr:ext cx="534377" cy="259045"/>
    <xdr:sp macro="" textlink="">
      <xdr:nvSpPr>
        <xdr:cNvPr id="541" name="テキスト ボックス 540"/>
        <xdr:cNvSpPr txBox="1"/>
      </xdr:nvSpPr>
      <xdr:spPr>
        <a:xfrm>
          <a:off x="13436111" y="605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34,110</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15291</xdr:rowOff>
    </xdr:from>
    <xdr:to>
      <xdr:col>18</xdr:col>
      <xdr:colOff>492125</xdr:colOff>
      <xdr:row>36</xdr:row>
      <xdr:rowOff>116891</xdr:rowOff>
    </xdr:to>
    <xdr:sp macro="" textlink="">
      <xdr:nvSpPr>
        <xdr:cNvPr id="542" name="円/楕円 541"/>
        <xdr:cNvSpPr/>
      </xdr:nvSpPr>
      <xdr:spPr>
        <a:xfrm>
          <a:off x="12763500" y="618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133418</xdr:rowOff>
    </xdr:from>
    <xdr:ext cx="534377" cy="259045"/>
    <xdr:sp macro="" textlink="">
      <xdr:nvSpPr>
        <xdr:cNvPr id="543" name="テキスト ボックス 542"/>
        <xdr:cNvSpPr txBox="1"/>
      </xdr:nvSpPr>
      <xdr:spPr>
        <a:xfrm>
          <a:off x="12547111" y="596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38,220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42,975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5" name="テキスト ボックス 55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7" name="テキスト ボックス 556"/>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9" name="テキスト ボックス 558"/>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159099</xdr:rowOff>
    </xdr:from>
    <xdr:to>
      <xdr:col>23</xdr:col>
      <xdr:colOff>516889</xdr:colOff>
      <xdr:row>58</xdr:row>
      <xdr:rowOff>2709</xdr:rowOff>
    </xdr:to>
    <xdr:cxnSp macro="">
      <xdr:nvCxnSpPr>
        <xdr:cNvPr id="565" name="直線コネクタ 564"/>
        <xdr:cNvCxnSpPr/>
      </xdr:nvCxnSpPr>
      <xdr:spPr>
        <a:xfrm flipV="1">
          <a:off x="16317595" y="8903049"/>
          <a:ext cx="1269" cy="104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6536</xdr:rowOff>
    </xdr:from>
    <xdr:ext cx="534377" cy="259045"/>
    <xdr:sp macro="" textlink="">
      <xdr:nvSpPr>
        <xdr:cNvPr id="566" name="教育費最小値テキスト"/>
        <xdr:cNvSpPr txBox="1"/>
      </xdr:nvSpPr>
      <xdr:spPr>
        <a:xfrm>
          <a:off x="16370300" y="995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29,963</a:t>
          </a:r>
          <a:endParaRPr kumimoji="1" lang="ja-JP" altLang="en-US" sz="1000" b="1">
            <a:latin typeface="ＭＳ Ｐゴシック"/>
          </a:endParaRPr>
        </a:p>
      </xdr:txBody>
    </xdr:sp>
    <xdr:clientData/>
  </xdr:oneCellAnchor>
  <xdr:twoCellAnchor>
    <xdr:from>
      <xdr:col>23</xdr:col>
      <xdr:colOff>428625</xdr:colOff>
      <xdr:row>58</xdr:row>
      <xdr:rowOff>2709</xdr:rowOff>
    </xdr:from>
    <xdr:to>
      <xdr:col>23</xdr:col>
      <xdr:colOff>606425</xdr:colOff>
      <xdr:row>58</xdr:row>
      <xdr:rowOff>2709</xdr:rowOff>
    </xdr:to>
    <xdr:cxnSp macro="">
      <xdr:nvCxnSpPr>
        <xdr:cNvPr id="567" name="直線コネクタ 566"/>
        <xdr:cNvCxnSpPr/>
      </xdr:nvCxnSpPr>
      <xdr:spPr>
        <a:xfrm>
          <a:off x="16230600" y="9946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105776</xdr:rowOff>
    </xdr:from>
    <xdr:ext cx="599010" cy="259045"/>
    <xdr:sp macro="" textlink="">
      <xdr:nvSpPr>
        <xdr:cNvPr id="568" name="教育費最大値テキスト"/>
        <xdr:cNvSpPr txBox="1"/>
      </xdr:nvSpPr>
      <xdr:spPr>
        <a:xfrm>
          <a:off x="16370300" y="8678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258,257</a:t>
          </a:r>
          <a:endParaRPr kumimoji="1" lang="ja-JP" altLang="en-US" sz="1000" b="1">
            <a:latin typeface="ＭＳ Ｐゴシック"/>
          </a:endParaRPr>
        </a:p>
      </xdr:txBody>
    </xdr:sp>
    <xdr:clientData/>
  </xdr:oneCellAnchor>
  <xdr:twoCellAnchor>
    <xdr:from>
      <xdr:col>23</xdr:col>
      <xdr:colOff>428625</xdr:colOff>
      <xdr:row>51</xdr:row>
      <xdr:rowOff>159099</xdr:rowOff>
    </xdr:from>
    <xdr:to>
      <xdr:col>23</xdr:col>
      <xdr:colOff>606425</xdr:colOff>
      <xdr:row>51</xdr:row>
      <xdr:rowOff>159099</xdr:rowOff>
    </xdr:to>
    <xdr:cxnSp macro="">
      <xdr:nvCxnSpPr>
        <xdr:cNvPr id="569" name="直線コネクタ 568"/>
        <xdr:cNvCxnSpPr/>
      </xdr:nvCxnSpPr>
      <xdr:spPr>
        <a:xfrm>
          <a:off x="16230600" y="890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48744</xdr:rowOff>
    </xdr:from>
    <xdr:to>
      <xdr:col>23</xdr:col>
      <xdr:colOff>517525</xdr:colOff>
      <xdr:row>57</xdr:row>
      <xdr:rowOff>62479</xdr:rowOff>
    </xdr:to>
    <xdr:cxnSp macro="">
      <xdr:nvCxnSpPr>
        <xdr:cNvPr id="570" name="直線コネクタ 569"/>
        <xdr:cNvCxnSpPr/>
      </xdr:nvCxnSpPr>
      <xdr:spPr>
        <a:xfrm>
          <a:off x="15481300" y="9821394"/>
          <a:ext cx="838200" cy="1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147749</xdr:rowOff>
    </xdr:from>
    <xdr:ext cx="534377" cy="259045"/>
    <xdr:sp macro="" textlink="">
      <xdr:nvSpPr>
        <xdr:cNvPr id="571" name="教育費平均値テキスト"/>
        <xdr:cNvSpPr txBox="1"/>
      </xdr:nvSpPr>
      <xdr:spPr>
        <a:xfrm>
          <a:off x="16370300" y="9577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67,132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124872</xdr:rowOff>
    </xdr:from>
    <xdr:to>
      <xdr:col>23</xdr:col>
      <xdr:colOff>568325</xdr:colOff>
      <xdr:row>57</xdr:row>
      <xdr:rowOff>55022</xdr:rowOff>
    </xdr:to>
    <xdr:sp macro="" textlink="">
      <xdr:nvSpPr>
        <xdr:cNvPr id="572" name="フローチャート : 判断 571"/>
        <xdr:cNvSpPr/>
      </xdr:nvSpPr>
      <xdr:spPr>
        <a:xfrm>
          <a:off x="162687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48744</xdr:rowOff>
    </xdr:from>
    <xdr:to>
      <xdr:col>22</xdr:col>
      <xdr:colOff>365125</xdr:colOff>
      <xdr:row>57</xdr:row>
      <xdr:rowOff>54743</xdr:rowOff>
    </xdr:to>
    <xdr:cxnSp macro="">
      <xdr:nvCxnSpPr>
        <xdr:cNvPr id="573" name="直線コネクタ 572"/>
        <xdr:cNvCxnSpPr/>
      </xdr:nvCxnSpPr>
      <xdr:spPr>
        <a:xfrm flipV="1">
          <a:off x="14592300" y="9821394"/>
          <a:ext cx="889000" cy="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113099</xdr:rowOff>
    </xdr:from>
    <xdr:to>
      <xdr:col>22</xdr:col>
      <xdr:colOff>415925</xdr:colOff>
      <xdr:row>57</xdr:row>
      <xdr:rowOff>43249</xdr:rowOff>
    </xdr:to>
    <xdr:sp macro="" textlink="">
      <xdr:nvSpPr>
        <xdr:cNvPr id="574" name="フローチャート : 判断 573"/>
        <xdr:cNvSpPr/>
      </xdr:nvSpPr>
      <xdr:spPr>
        <a:xfrm>
          <a:off x="15430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59776</xdr:rowOff>
    </xdr:from>
    <xdr:ext cx="534377" cy="259045"/>
    <xdr:sp macro="" textlink="">
      <xdr:nvSpPr>
        <xdr:cNvPr id="575" name="テキスト ボックス 574"/>
        <xdr:cNvSpPr txBox="1"/>
      </xdr:nvSpPr>
      <xdr:spPr>
        <a:xfrm>
          <a:off x="15214111" y="948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27435</xdr:rowOff>
    </xdr:from>
    <xdr:to>
      <xdr:col>21</xdr:col>
      <xdr:colOff>161925</xdr:colOff>
      <xdr:row>57</xdr:row>
      <xdr:rowOff>54743</xdr:rowOff>
    </xdr:to>
    <xdr:cxnSp macro="">
      <xdr:nvCxnSpPr>
        <xdr:cNvPr id="576" name="直線コネクタ 575"/>
        <xdr:cNvCxnSpPr/>
      </xdr:nvCxnSpPr>
      <xdr:spPr>
        <a:xfrm>
          <a:off x="13703300" y="9800085"/>
          <a:ext cx="889000" cy="2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90377</xdr:rowOff>
    </xdr:from>
    <xdr:to>
      <xdr:col>21</xdr:col>
      <xdr:colOff>212725</xdr:colOff>
      <xdr:row>57</xdr:row>
      <xdr:rowOff>20527</xdr:rowOff>
    </xdr:to>
    <xdr:sp macro="" textlink="">
      <xdr:nvSpPr>
        <xdr:cNvPr id="577" name="フローチャート : 判断 576"/>
        <xdr:cNvSpPr/>
      </xdr:nvSpPr>
      <xdr:spPr>
        <a:xfrm>
          <a:off x="14541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37054</xdr:rowOff>
    </xdr:from>
    <xdr:ext cx="534377" cy="259045"/>
    <xdr:sp macro="" textlink="">
      <xdr:nvSpPr>
        <xdr:cNvPr id="578" name="テキスト ボックス 577"/>
        <xdr:cNvSpPr txBox="1"/>
      </xdr:nvSpPr>
      <xdr:spPr>
        <a:xfrm>
          <a:off x="14325111" y="946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27435</xdr:rowOff>
    </xdr:from>
    <xdr:to>
      <xdr:col>19</xdr:col>
      <xdr:colOff>644525</xdr:colOff>
      <xdr:row>57</xdr:row>
      <xdr:rowOff>88178</xdr:rowOff>
    </xdr:to>
    <xdr:cxnSp macro="">
      <xdr:nvCxnSpPr>
        <xdr:cNvPr id="579" name="直線コネクタ 578"/>
        <xdr:cNvCxnSpPr/>
      </xdr:nvCxnSpPr>
      <xdr:spPr>
        <a:xfrm flipV="1">
          <a:off x="12814300" y="9800085"/>
          <a:ext cx="889000" cy="6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100509</xdr:rowOff>
    </xdr:from>
    <xdr:to>
      <xdr:col>20</xdr:col>
      <xdr:colOff>9525</xdr:colOff>
      <xdr:row>57</xdr:row>
      <xdr:rowOff>30659</xdr:rowOff>
    </xdr:to>
    <xdr:sp macro="" textlink="">
      <xdr:nvSpPr>
        <xdr:cNvPr id="580" name="フローチャート : 判断 579"/>
        <xdr:cNvSpPr/>
      </xdr:nvSpPr>
      <xdr:spPr>
        <a:xfrm>
          <a:off x="13652500" y="970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47186</xdr:rowOff>
    </xdr:from>
    <xdr:ext cx="534377" cy="259045"/>
    <xdr:sp macro="" textlink="">
      <xdr:nvSpPr>
        <xdr:cNvPr id="581" name="テキスト ボックス 580"/>
        <xdr:cNvSpPr txBox="1"/>
      </xdr:nvSpPr>
      <xdr:spPr>
        <a:xfrm>
          <a:off x="13436111" y="947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120909</xdr:rowOff>
    </xdr:from>
    <xdr:to>
      <xdr:col>18</xdr:col>
      <xdr:colOff>492125</xdr:colOff>
      <xdr:row>57</xdr:row>
      <xdr:rowOff>51059</xdr:rowOff>
    </xdr:to>
    <xdr:sp macro="" textlink="">
      <xdr:nvSpPr>
        <xdr:cNvPr id="582" name="フローチャート : 判断 581"/>
        <xdr:cNvSpPr/>
      </xdr:nvSpPr>
      <xdr:spPr>
        <a:xfrm>
          <a:off x="12763500" y="972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67586</xdr:rowOff>
    </xdr:from>
    <xdr:ext cx="534377" cy="259045"/>
    <xdr:sp macro="" textlink="">
      <xdr:nvSpPr>
        <xdr:cNvPr id="583" name="テキスト ボックス 582"/>
        <xdr:cNvSpPr txBox="1"/>
      </xdr:nvSpPr>
      <xdr:spPr>
        <a:xfrm>
          <a:off x="12547111" y="949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11679</xdr:rowOff>
    </xdr:from>
    <xdr:to>
      <xdr:col>23</xdr:col>
      <xdr:colOff>568325</xdr:colOff>
      <xdr:row>57</xdr:row>
      <xdr:rowOff>113279</xdr:rowOff>
    </xdr:to>
    <xdr:sp macro="" textlink="">
      <xdr:nvSpPr>
        <xdr:cNvPr id="589" name="円/楕円 588"/>
        <xdr:cNvSpPr/>
      </xdr:nvSpPr>
      <xdr:spPr>
        <a:xfrm>
          <a:off x="16268700" y="978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103300</xdr:rowOff>
    </xdr:from>
    <xdr:ext cx="534377" cy="259045"/>
    <xdr:sp macro="" textlink="">
      <xdr:nvSpPr>
        <xdr:cNvPr id="590" name="教育費該当値テキスト"/>
        <xdr:cNvSpPr txBox="1"/>
      </xdr:nvSpPr>
      <xdr:spPr>
        <a:xfrm>
          <a:off x="16370300" y="970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54,390</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169394</xdr:rowOff>
    </xdr:from>
    <xdr:to>
      <xdr:col>22</xdr:col>
      <xdr:colOff>415925</xdr:colOff>
      <xdr:row>57</xdr:row>
      <xdr:rowOff>99544</xdr:rowOff>
    </xdr:to>
    <xdr:sp macro="" textlink="">
      <xdr:nvSpPr>
        <xdr:cNvPr id="591" name="円/楕円 590"/>
        <xdr:cNvSpPr/>
      </xdr:nvSpPr>
      <xdr:spPr>
        <a:xfrm>
          <a:off x="15430500" y="977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90671</xdr:rowOff>
    </xdr:from>
    <xdr:ext cx="534377" cy="259045"/>
    <xdr:sp macro="" textlink="">
      <xdr:nvSpPr>
        <xdr:cNvPr id="592" name="テキスト ボックス 591"/>
        <xdr:cNvSpPr txBox="1"/>
      </xdr:nvSpPr>
      <xdr:spPr>
        <a:xfrm>
          <a:off x="15214111" y="986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57,394</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3943</xdr:rowOff>
    </xdr:from>
    <xdr:to>
      <xdr:col>21</xdr:col>
      <xdr:colOff>212725</xdr:colOff>
      <xdr:row>57</xdr:row>
      <xdr:rowOff>105543</xdr:rowOff>
    </xdr:to>
    <xdr:sp macro="" textlink="">
      <xdr:nvSpPr>
        <xdr:cNvPr id="593" name="円/楕円 592"/>
        <xdr:cNvSpPr/>
      </xdr:nvSpPr>
      <xdr:spPr>
        <a:xfrm>
          <a:off x="14541500" y="977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96670</xdr:rowOff>
    </xdr:from>
    <xdr:ext cx="534377" cy="259045"/>
    <xdr:sp macro="" textlink="">
      <xdr:nvSpPr>
        <xdr:cNvPr id="594" name="テキスト ボックス 593"/>
        <xdr:cNvSpPr txBox="1"/>
      </xdr:nvSpPr>
      <xdr:spPr>
        <a:xfrm>
          <a:off x="14325111" y="986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56,082</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148085</xdr:rowOff>
    </xdr:from>
    <xdr:to>
      <xdr:col>20</xdr:col>
      <xdr:colOff>9525</xdr:colOff>
      <xdr:row>57</xdr:row>
      <xdr:rowOff>78235</xdr:rowOff>
    </xdr:to>
    <xdr:sp macro="" textlink="">
      <xdr:nvSpPr>
        <xdr:cNvPr id="595" name="円/楕円 594"/>
        <xdr:cNvSpPr/>
      </xdr:nvSpPr>
      <xdr:spPr>
        <a:xfrm>
          <a:off x="13652500" y="974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69362</xdr:rowOff>
    </xdr:from>
    <xdr:ext cx="534377" cy="259045"/>
    <xdr:sp macro="" textlink="">
      <xdr:nvSpPr>
        <xdr:cNvPr id="596" name="テキスト ボックス 595"/>
        <xdr:cNvSpPr txBox="1"/>
      </xdr:nvSpPr>
      <xdr:spPr>
        <a:xfrm>
          <a:off x="13436111" y="984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62,055</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37378</xdr:rowOff>
    </xdr:from>
    <xdr:to>
      <xdr:col>18</xdr:col>
      <xdr:colOff>492125</xdr:colOff>
      <xdr:row>57</xdr:row>
      <xdr:rowOff>138978</xdr:rowOff>
    </xdr:to>
    <xdr:sp macro="" textlink="">
      <xdr:nvSpPr>
        <xdr:cNvPr id="597" name="円/楕円 596"/>
        <xdr:cNvSpPr/>
      </xdr:nvSpPr>
      <xdr:spPr>
        <a:xfrm>
          <a:off x="12763500" y="981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130105</xdr:rowOff>
    </xdr:from>
    <xdr:ext cx="534377" cy="259045"/>
    <xdr:sp macro="" textlink="">
      <xdr:nvSpPr>
        <xdr:cNvPr id="598" name="テキスト ボックス 597"/>
        <xdr:cNvSpPr txBox="1"/>
      </xdr:nvSpPr>
      <xdr:spPr>
        <a:xfrm>
          <a:off x="12547111" y="990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48,769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166268</xdr:rowOff>
    </xdr:from>
    <xdr:to>
      <xdr:col>23</xdr:col>
      <xdr:colOff>516889</xdr:colOff>
      <xdr:row>79</xdr:row>
      <xdr:rowOff>44450</xdr:rowOff>
    </xdr:to>
    <xdr:cxnSp macro="">
      <xdr:nvCxnSpPr>
        <xdr:cNvPr id="622" name="直線コネクタ 621"/>
        <xdr:cNvCxnSpPr/>
      </xdr:nvCxnSpPr>
      <xdr:spPr>
        <a:xfrm flipV="1">
          <a:off x="16317595" y="11996318"/>
          <a:ext cx="1269" cy="159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112945</xdr:rowOff>
    </xdr:from>
    <xdr:ext cx="599010" cy="259045"/>
    <xdr:sp macro="" textlink="">
      <xdr:nvSpPr>
        <xdr:cNvPr id="625" name="災害復旧費最大値テキスト"/>
        <xdr:cNvSpPr txBox="1"/>
      </xdr:nvSpPr>
      <xdr:spPr>
        <a:xfrm>
          <a:off x="16370300" y="11771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69</xdr:row>
      <xdr:rowOff>166268</xdr:rowOff>
    </xdr:from>
    <xdr:to>
      <xdr:col>23</xdr:col>
      <xdr:colOff>606425</xdr:colOff>
      <xdr:row>69</xdr:row>
      <xdr:rowOff>166268</xdr:rowOff>
    </xdr:to>
    <xdr:cxnSp macro="">
      <xdr:nvCxnSpPr>
        <xdr:cNvPr id="626" name="直線コネクタ 625"/>
        <xdr:cNvCxnSpPr/>
      </xdr:nvCxnSpPr>
      <xdr:spPr>
        <a:xfrm>
          <a:off x="16230600" y="1199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29578</xdr:rowOff>
    </xdr:from>
    <xdr:to>
      <xdr:col>23</xdr:col>
      <xdr:colOff>517525</xdr:colOff>
      <xdr:row>79</xdr:row>
      <xdr:rowOff>37085</xdr:rowOff>
    </xdr:to>
    <xdr:cxnSp macro="">
      <xdr:nvCxnSpPr>
        <xdr:cNvPr id="627" name="直線コネクタ 626"/>
        <xdr:cNvCxnSpPr/>
      </xdr:nvCxnSpPr>
      <xdr:spPr>
        <a:xfrm flipV="1">
          <a:off x="15481300" y="13574128"/>
          <a:ext cx="838200" cy="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24313</xdr:rowOff>
    </xdr:from>
    <xdr:ext cx="534377" cy="259045"/>
    <xdr:sp macro="" textlink="">
      <xdr:nvSpPr>
        <xdr:cNvPr id="628" name="災害復旧費平均値テキスト"/>
        <xdr:cNvSpPr txBox="1"/>
      </xdr:nvSpPr>
      <xdr:spPr>
        <a:xfrm>
          <a:off x="16370300" y="13225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1436</xdr:rowOff>
    </xdr:from>
    <xdr:to>
      <xdr:col>23</xdr:col>
      <xdr:colOff>568325</xdr:colOff>
      <xdr:row>78</xdr:row>
      <xdr:rowOff>103036</xdr:rowOff>
    </xdr:to>
    <xdr:sp macro="" textlink="">
      <xdr:nvSpPr>
        <xdr:cNvPr id="629" name="フローチャート : 判断 628"/>
        <xdr:cNvSpPr/>
      </xdr:nvSpPr>
      <xdr:spPr>
        <a:xfrm>
          <a:off x="162687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129960</xdr:rowOff>
    </xdr:from>
    <xdr:to>
      <xdr:col>22</xdr:col>
      <xdr:colOff>365125</xdr:colOff>
      <xdr:row>79</xdr:row>
      <xdr:rowOff>37085</xdr:rowOff>
    </xdr:to>
    <xdr:cxnSp macro="">
      <xdr:nvCxnSpPr>
        <xdr:cNvPr id="630" name="直線コネクタ 629"/>
        <xdr:cNvCxnSpPr/>
      </xdr:nvCxnSpPr>
      <xdr:spPr>
        <a:xfrm>
          <a:off x="14592300" y="13503060"/>
          <a:ext cx="889000" cy="7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42520</xdr:rowOff>
    </xdr:from>
    <xdr:to>
      <xdr:col>22</xdr:col>
      <xdr:colOff>415925</xdr:colOff>
      <xdr:row>78</xdr:row>
      <xdr:rowOff>144120</xdr:rowOff>
    </xdr:to>
    <xdr:sp macro="" textlink="">
      <xdr:nvSpPr>
        <xdr:cNvPr id="631" name="フローチャート : 判断 630"/>
        <xdr:cNvSpPr/>
      </xdr:nvSpPr>
      <xdr:spPr>
        <a:xfrm>
          <a:off x="15430500" y="134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160647</xdr:rowOff>
    </xdr:from>
    <xdr:ext cx="469744" cy="259045"/>
    <xdr:sp macro="" textlink="">
      <xdr:nvSpPr>
        <xdr:cNvPr id="632" name="テキスト ボックス 631"/>
        <xdr:cNvSpPr txBox="1"/>
      </xdr:nvSpPr>
      <xdr:spPr>
        <a:xfrm>
          <a:off x="15246427" y="1319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127648</xdr:rowOff>
    </xdr:from>
    <xdr:to>
      <xdr:col>21</xdr:col>
      <xdr:colOff>161925</xdr:colOff>
      <xdr:row>78</xdr:row>
      <xdr:rowOff>129960</xdr:rowOff>
    </xdr:to>
    <xdr:cxnSp macro="">
      <xdr:nvCxnSpPr>
        <xdr:cNvPr id="633" name="直線コネクタ 632"/>
        <xdr:cNvCxnSpPr/>
      </xdr:nvCxnSpPr>
      <xdr:spPr>
        <a:xfrm>
          <a:off x="13703300" y="13500748"/>
          <a:ext cx="889000" cy="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8916</xdr:rowOff>
    </xdr:from>
    <xdr:to>
      <xdr:col>21</xdr:col>
      <xdr:colOff>212725</xdr:colOff>
      <xdr:row>78</xdr:row>
      <xdr:rowOff>110516</xdr:rowOff>
    </xdr:to>
    <xdr:sp macro="" textlink="">
      <xdr:nvSpPr>
        <xdr:cNvPr id="634" name="フローチャート : 判断 633"/>
        <xdr:cNvSpPr/>
      </xdr:nvSpPr>
      <xdr:spPr>
        <a:xfrm>
          <a:off x="14541500" y="133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127043</xdr:rowOff>
    </xdr:from>
    <xdr:ext cx="534377" cy="259045"/>
    <xdr:sp macro="" textlink="">
      <xdr:nvSpPr>
        <xdr:cNvPr id="635" name="テキスト ボックス 634"/>
        <xdr:cNvSpPr txBox="1"/>
      </xdr:nvSpPr>
      <xdr:spPr>
        <a:xfrm>
          <a:off x="14325111" y="131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127648</xdr:rowOff>
    </xdr:from>
    <xdr:to>
      <xdr:col>19</xdr:col>
      <xdr:colOff>644525</xdr:colOff>
      <xdr:row>79</xdr:row>
      <xdr:rowOff>13906</xdr:rowOff>
    </xdr:to>
    <xdr:cxnSp macro="">
      <xdr:nvCxnSpPr>
        <xdr:cNvPr id="636" name="直線コネクタ 635"/>
        <xdr:cNvCxnSpPr/>
      </xdr:nvCxnSpPr>
      <xdr:spPr>
        <a:xfrm flipV="1">
          <a:off x="12814300" y="13500748"/>
          <a:ext cx="889000" cy="5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48400</xdr:rowOff>
    </xdr:from>
    <xdr:to>
      <xdr:col>20</xdr:col>
      <xdr:colOff>9525</xdr:colOff>
      <xdr:row>78</xdr:row>
      <xdr:rowOff>150000</xdr:rowOff>
    </xdr:to>
    <xdr:sp macro="" textlink="">
      <xdr:nvSpPr>
        <xdr:cNvPr id="637" name="フローチャート : 判断 636"/>
        <xdr:cNvSpPr/>
      </xdr:nvSpPr>
      <xdr:spPr>
        <a:xfrm>
          <a:off x="13652500" y="134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166527</xdr:rowOff>
    </xdr:from>
    <xdr:ext cx="469744" cy="259045"/>
    <xdr:sp macro="" textlink="">
      <xdr:nvSpPr>
        <xdr:cNvPr id="638" name="テキスト ボックス 637"/>
        <xdr:cNvSpPr txBox="1"/>
      </xdr:nvSpPr>
      <xdr:spPr>
        <a:xfrm>
          <a:off x="13468427" y="131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46419</xdr:rowOff>
    </xdr:from>
    <xdr:to>
      <xdr:col>18</xdr:col>
      <xdr:colOff>492125</xdr:colOff>
      <xdr:row>78</xdr:row>
      <xdr:rowOff>148019</xdr:rowOff>
    </xdr:to>
    <xdr:sp macro="" textlink="">
      <xdr:nvSpPr>
        <xdr:cNvPr id="639" name="フローチャート : 判断 638"/>
        <xdr:cNvSpPr/>
      </xdr:nvSpPr>
      <xdr:spPr>
        <a:xfrm>
          <a:off x="12763500" y="1341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164546</xdr:rowOff>
    </xdr:from>
    <xdr:ext cx="469744" cy="259045"/>
    <xdr:sp macro="" textlink="">
      <xdr:nvSpPr>
        <xdr:cNvPr id="640" name="テキスト ボックス 639"/>
        <xdr:cNvSpPr txBox="1"/>
      </xdr:nvSpPr>
      <xdr:spPr>
        <a:xfrm>
          <a:off x="12579427" y="1319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150228</xdr:rowOff>
    </xdr:from>
    <xdr:to>
      <xdr:col>23</xdr:col>
      <xdr:colOff>568325</xdr:colOff>
      <xdr:row>79</xdr:row>
      <xdr:rowOff>80378</xdr:rowOff>
    </xdr:to>
    <xdr:sp macro="" textlink="">
      <xdr:nvSpPr>
        <xdr:cNvPr id="646" name="円/楕円 645"/>
        <xdr:cNvSpPr/>
      </xdr:nvSpPr>
      <xdr:spPr>
        <a:xfrm>
          <a:off x="16268700" y="1352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65155</xdr:rowOff>
    </xdr:from>
    <xdr:ext cx="469744" cy="259045"/>
    <xdr:sp macro="" textlink="">
      <xdr:nvSpPr>
        <xdr:cNvPr id="647" name="災害復旧費該当値テキスト"/>
        <xdr:cNvSpPr txBox="1"/>
      </xdr:nvSpPr>
      <xdr:spPr>
        <a:xfrm>
          <a:off x="16370300" y="1343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157735</xdr:rowOff>
    </xdr:from>
    <xdr:to>
      <xdr:col>22</xdr:col>
      <xdr:colOff>415925</xdr:colOff>
      <xdr:row>79</xdr:row>
      <xdr:rowOff>87885</xdr:rowOff>
    </xdr:to>
    <xdr:sp macro="" textlink="">
      <xdr:nvSpPr>
        <xdr:cNvPr id="648" name="円/楕円 647"/>
        <xdr:cNvSpPr/>
      </xdr:nvSpPr>
      <xdr:spPr>
        <a:xfrm>
          <a:off x="15430500" y="1353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79012</xdr:rowOff>
    </xdr:from>
    <xdr:ext cx="378565" cy="259045"/>
    <xdr:sp macro="" textlink="">
      <xdr:nvSpPr>
        <xdr:cNvPr id="649" name="テキスト ボックス 648"/>
        <xdr:cNvSpPr txBox="1"/>
      </xdr:nvSpPr>
      <xdr:spPr>
        <a:xfrm>
          <a:off x="15292017" y="13623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79160</xdr:rowOff>
    </xdr:from>
    <xdr:to>
      <xdr:col>21</xdr:col>
      <xdr:colOff>212725</xdr:colOff>
      <xdr:row>79</xdr:row>
      <xdr:rowOff>9310</xdr:rowOff>
    </xdr:to>
    <xdr:sp macro="" textlink="">
      <xdr:nvSpPr>
        <xdr:cNvPr id="650" name="円/楕円 649"/>
        <xdr:cNvSpPr/>
      </xdr:nvSpPr>
      <xdr:spPr>
        <a:xfrm>
          <a:off x="14541500" y="134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437</xdr:rowOff>
    </xdr:from>
    <xdr:ext cx="469744" cy="259045"/>
    <xdr:sp macro="" textlink="">
      <xdr:nvSpPr>
        <xdr:cNvPr id="651" name="テキスト ボックス 650"/>
        <xdr:cNvSpPr txBox="1"/>
      </xdr:nvSpPr>
      <xdr:spPr>
        <a:xfrm>
          <a:off x="14357427" y="1354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76848</xdr:rowOff>
    </xdr:from>
    <xdr:to>
      <xdr:col>20</xdr:col>
      <xdr:colOff>9525</xdr:colOff>
      <xdr:row>79</xdr:row>
      <xdr:rowOff>6998</xdr:rowOff>
    </xdr:to>
    <xdr:sp macro="" textlink="">
      <xdr:nvSpPr>
        <xdr:cNvPr id="652" name="円/楕円 651"/>
        <xdr:cNvSpPr/>
      </xdr:nvSpPr>
      <xdr:spPr>
        <a:xfrm>
          <a:off x="13652500" y="1344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169575</xdr:rowOff>
    </xdr:from>
    <xdr:ext cx="469744" cy="259045"/>
    <xdr:sp macro="" textlink="">
      <xdr:nvSpPr>
        <xdr:cNvPr id="653" name="テキスト ボックス 652"/>
        <xdr:cNvSpPr txBox="1"/>
      </xdr:nvSpPr>
      <xdr:spPr>
        <a:xfrm>
          <a:off x="13468427" y="1354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134556</xdr:rowOff>
    </xdr:from>
    <xdr:to>
      <xdr:col>18</xdr:col>
      <xdr:colOff>492125</xdr:colOff>
      <xdr:row>79</xdr:row>
      <xdr:rowOff>64706</xdr:rowOff>
    </xdr:to>
    <xdr:sp macro="" textlink="">
      <xdr:nvSpPr>
        <xdr:cNvPr id="654" name="円/楕円 653"/>
        <xdr:cNvSpPr/>
      </xdr:nvSpPr>
      <xdr:spPr>
        <a:xfrm>
          <a:off x="12763500" y="1350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55833</xdr:rowOff>
    </xdr:from>
    <xdr:ext cx="469744" cy="259045"/>
    <xdr:sp macro="" textlink="">
      <xdr:nvSpPr>
        <xdr:cNvPr id="655" name="テキスト ボックス 654"/>
        <xdr:cNvSpPr txBox="1"/>
      </xdr:nvSpPr>
      <xdr:spPr>
        <a:xfrm>
          <a:off x="12579427" y="1360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47,576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6" name="直線コネクタ 66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7" name="テキスト ボックス 66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0" name="直線コネクタ 66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1" name="テキスト ボックス 670"/>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123596</xdr:rowOff>
    </xdr:from>
    <xdr:to>
      <xdr:col>23</xdr:col>
      <xdr:colOff>516889</xdr:colOff>
      <xdr:row>97</xdr:row>
      <xdr:rowOff>76344</xdr:rowOff>
    </xdr:to>
    <xdr:cxnSp macro="">
      <xdr:nvCxnSpPr>
        <xdr:cNvPr id="675" name="直線コネクタ 674"/>
        <xdr:cNvCxnSpPr/>
      </xdr:nvCxnSpPr>
      <xdr:spPr>
        <a:xfrm flipV="1">
          <a:off x="16317595" y="15554096"/>
          <a:ext cx="1269" cy="1152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80171</xdr:rowOff>
    </xdr:from>
    <xdr:ext cx="534377" cy="259045"/>
    <xdr:sp macro="" textlink="">
      <xdr:nvSpPr>
        <xdr:cNvPr id="676" name="公債費最小値テキスト"/>
        <xdr:cNvSpPr txBox="1"/>
      </xdr:nvSpPr>
      <xdr:spPr>
        <a:xfrm>
          <a:off x="16370300" y="1671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97</xdr:row>
      <xdr:rowOff>76344</xdr:rowOff>
    </xdr:from>
    <xdr:to>
      <xdr:col>23</xdr:col>
      <xdr:colOff>606425</xdr:colOff>
      <xdr:row>97</xdr:row>
      <xdr:rowOff>76344</xdr:rowOff>
    </xdr:to>
    <xdr:cxnSp macro="">
      <xdr:nvCxnSpPr>
        <xdr:cNvPr id="677" name="直線コネクタ 676"/>
        <xdr:cNvCxnSpPr/>
      </xdr:nvCxnSpPr>
      <xdr:spPr>
        <a:xfrm>
          <a:off x="16230600" y="167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70273</xdr:rowOff>
    </xdr:from>
    <xdr:ext cx="599010" cy="259045"/>
    <xdr:sp macro="" textlink="">
      <xdr:nvSpPr>
        <xdr:cNvPr id="678" name="公債費最大値テキスト"/>
        <xdr:cNvSpPr txBox="1"/>
      </xdr:nvSpPr>
      <xdr:spPr>
        <a:xfrm>
          <a:off x="16370300" y="1532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90</xdr:row>
      <xdr:rowOff>123596</xdr:rowOff>
    </xdr:from>
    <xdr:to>
      <xdr:col>23</xdr:col>
      <xdr:colOff>606425</xdr:colOff>
      <xdr:row>90</xdr:row>
      <xdr:rowOff>123596</xdr:rowOff>
    </xdr:to>
    <xdr:cxnSp macro="">
      <xdr:nvCxnSpPr>
        <xdr:cNvPr id="679" name="直線コネクタ 678"/>
        <xdr:cNvCxnSpPr/>
      </xdr:nvCxnSpPr>
      <xdr:spPr>
        <a:xfrm>
          <a:off x="16230600" y="1555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133848</xdr:rowOff>
    </xdr:from>
    <xdr:to>
      <xdr:col>23</xdr:col>
      <xdr:colOff>517525</xdr:colOff>
      <xdr:row>95</xdr:row>
      <xdr:rowOff>150788</xdr:rowOff>
    </xdr:to>
    <xdr:cxnSp macro="">
      <xdr:nvCxnSpPr>
        <xdr:cNvPr id="680" name="直線コネクタ 679"/>
        <xdr:cNvCxnSpPr/>
      </xdr:nvCxnSpPr>
      <xdr:spPr>
        <a:xfrm>
          <a:off x="15481300" y="16421598"/>
          <a:ext cx="838200" cy="1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100706</xdr:rowOff>
    </xdr:from>
    <xdr:ext cx="534377" cy="259045"/>
    <xdr:sp macro="" textlink="">
      <xdr:nvSpPr>
        <xdr:cNvPr id="681" name="公債費平均値テキスト"/>
        <xdr:cNvSpPr txBox="1"/>
      </xdr:nvSpPr>
      <xdr:spPr>
        <a:xfrm>
          <a:off x="16370300" y="16217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77829</xdr:rowOff>
    </xdr:from>
    <xdr:to>
      <xdr:col>23</xdr:col>
      <xdr:colOff>568325</xdr:colOff>
      <xdr:row>96</xdr:row>
      <xdr:rowOff>7979</xdr:rowOff>
    </xdr:to>
    <xdr:sp macro="" textlink="">
      <xdr:nvSpPr>
        <xdr:cNvPr id="682" name="フローチャート : 判断 681"/>
        <xdr:cNvSpPr/>
      </xdr:nvSpPr>
      <xdr:spPr>
        <a:xfrm>
          <a:off x="16268700" y="1636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117977</xdr:rowOff>
    </xdr:from>
    <xdr:to>
      <xdr:col>22</xdr:col>
      <xdr:colOff>365125</xdr:colOff>
      <xdr:row>95</xdr:row>
      <xdr:rowOff>133848</xdr:rowOff>
    </xdr:to>
    <xdr:cxnSp macro="">
      <xdr:nvCxnSpPr>
        <xdr:cNvPr id="683" name="直線コネクタ 682"/>
        <xdr:cNvCxnSpPr/>
      </xdr:nvCxnSpPr>
      <xdr:spPr>
        <a:xfrm>
          <a:off x="14592300" y="16405727"/>
          <a:ext cx="889000" cy="1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102719</xdr:rowOff>
    </xdr:from>
    <xdr:to>
      <xdr:col>22</xdr:col>
      <xdr:colOff>415925</xdr:colOff>
      <xdr:row>96</xdr:row>
      <xdr:rowOff>32869</xdr:rowOff>
    </xdr:to>
    <xdr:sp macro="" textlink="">
      <xdr:nvSpPr>
        <xdr:cNvPr id="684" name="フローチャート : 判断 683"/>
        <xdr:cNvSpPr/>
      </xdr:nvSpPr>
      <xdr:spPr>
        <a:xfrm>
          <a:off x="154305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23996</xdr:rowOff>
    </xdr:from>
    <xdr:ext cx="534377" cy="259045"/>
    <xdr:sp macro="" textlink="">
      <xdr:nvSpPr>
        <xdr:cNvPr id="685" name="テキスト ボックス 684"/>
        <xdr:cNvSpPr txBox="1"/>
      </xdr:nvSpPr>
      <xdr:spPr>
        <a:xfrm>
          <a:off x="15214111" y="1648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101375</xdr:rowOff>
    </xdr:from>
    <xdr:to>
      <xdr:col>21</xdr:col>
      <xdr:colOff>161925</xdr:colOff>
      <xdr:row>95</xdr:row>
      <xdr:rowOff>117977</xdr:rowOff>
    </xdr:to>
    <xdr:cxnSp macro="">
      <xdr:nvCxnSpPr>
        <xdr:cNvPr id="686" name="直線コネクタ 685"/>
        <xdr:cNvCxnSpPr/>
      </xdr:nvCxnSpPr>
      <xdr:spPr>
        <a:xfrm>
          <a:off x="13703300" y="16389125"/>
          <a:ext cx="889000" cy="1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82139</xdr:rowOff>
    </xdr:from>
    <xdr:to>
      <xdr:col>21</xdr:col>
      <xdr:colOff>212725</xdr:colOff>
      <xdr:row>96</xdr:row>
      <xdr:rowOff>12289</xdr:rowOff>
    </xdr:to>
    <xdr:sp macro="" textlink="">
      <xdr:nvSpPr>
        <xdr:cNvPr id="687" name="フローチャート : 判断 686"/>
        <xdr:cNvSpPr/>
      </xdr:nvSpPr>
      <xdr:spPr>
        <a:xfrm>
          <a:off x="14541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3416</xdr:rowOff>
    </xdr:from>
    <xdr:ext cx="534377" cy="259045"/>
    <xdr:sp macro="" textlink="">
      <xdr:nvSpPr>
        <xdr:cNvPr id="688" name="テキスト ボックス 687"/>
        <xdr:cNvSpPr txBox="1"/>
      </xdr:nvSpPr>
      <xdr:spPr>
        <a:xfrm>
          <a:off x="14325111" y="1646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101375</xdr:rowOff>
    </xdr:from>
    <xdr:to>
      <xdr:col>19</xdr:col>
      <xdr:colOff>644525</xdr:colOff>
      <xdr:row>95</xdr:row>
      <xdr:rowOff>137551</xdr:rowOff>
    </xdr:to>
    <xdr:cxnSp macro="">
      <xdr:nvCxnSpPr>
        <xdr:cNvPr id="689" name="直線コネクタ 688"/>
        <xdr:cNvCxnSpPr/>
      </xdr:nvCxnSpPr>
      <xdr:spPr>
        <a:xfrm flipV="1">
          <a:off x="12814300" y="16389125"/>
          <a:ext cx="889000" cy="36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69332</xdr:rowOff>
    </xdr:from>
    <xdr:to>
      <xdr:col>20</xdr:col>
      <xdr:colOff>9525</xdr:colOff>
      <xdr:row>95</xdr:row>
      <xdr:rowOff>170932</xdr:rowOff>
    </xdr:to>
    <xdr:sp macro="" textlink="">
      <xdr:nvSpPr>
        <xdr:cNvPr id="690" name="フローチャート : 判断 689"/>
        <xdr:cNvSpPr/>
      </xdr:nvSpPr>
      <xdr:spPr>
        <a:xfrm>
          <a:off x="13652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162059</xdr:rowOff>
    </xdr:from>
    <xdr:ext cx="534377" cy="259045"/>
    <xdr:sp macro="" textlink="">
      <xdr:nvSpPr>
        <xdr:cNvPr id="691" name="テキスト ボックス 690"/>
        <xdr:cNvSpPr txBox="1"/>
      </xdr:nvSpPr>
      <xdr:spPr>
        <a:xfrm>
          <a:off x="13436111" y="1644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56708</xdr:rowOff>
    </xdr:from>
    <xdr:to>
      <xdr:col>18</xdr:col>
      <xdr:colOff>492125</xdr:colOff>
      <xdr:row>95</xdr:row>
      <xdr:rowOff>158308</xdr:rowOff>
    </xdr:to>
    <xdr:sp macro="" textlink="">
      <xdr:nvSpPr>
        <xdr:cNvPr id="692" name="フローチャート : 判断 691"/>
        <xdr:cNvSpPr/>
      </xdr:nvSpPr>
      <xdr:spPr>
        <a:xfrm>
          <a:off x="12763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3385</xdr:rowOff>
    </xdr:from>
    <xdr:ext cx="534377" cy="259045"/>
    <xdr:sp macro="" textlink="">
      <xdr:nvSpPr>
        <xdr:cNvPr id="693" name="テキスト ボックス 692"/>
        <xdr:cNvSpPr txBox="1"/>
      </xdr:nvSpPr>
      <xdr:spPr>
        <a:xfrm>
          <a:off x="12547111" y="1611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99988</xdr:rowOff>
    </xdr:from>
    <xdr:to>
      <xdr:col>23</xdr:col>
      <xdr:colOff>568325</xdr:colOff>
      <xdr:row>96</xdr:row>
      <xdr:rowOff>30138</xdr:rowOff>
    </xdr:to>
    <xdr:sp macro="" textlink="">
      <xdr:nvSpPr>
        <xdr:cNvPr id="699" name="円/楕円 698"/>
        <xdr:cNvSpPr/>
      </xdr:nvSpPr>
      <xdr:spPr>
        <a:xfrm>
          <a:off x="16268700" y="1638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78415</xdr:rowOff>
    </xdr:from>
    <xdr:ext cx="534377" cy="259045"/>
    <xdr:sp macro="" textlink="">
      <xdr:nvSpPr>
        <xdr:cNvPr id="700" name="公債費該当値テキスト"/>
        <xdr:cNvSpPr txBox="1"/>
      </xdr:nvSpPr>
      <xdr:spPr>
        <a:xfrm>
          <a:off x="16370300" y="1636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68,060</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83048</xdr:rowOff>
    </xdr:from>
    <xdr:to>
      <xdr:col>22</xdr:col>
      <xdr:colOff>415925</xdr:colOff>
      <xdr:row>96</xdr:row>
      <xdr:rowOff>13198</xdr:rowOff>
    </xdr:to>
    <xdr:sp macro="" textlink="">
      <xdr:nvSpPr>
        <xdr:cNvPr id="701" name="円/楕円 700"/>
        <xdr:cNvSpPr/>
      </xdr:nvSpPr>
      <xdr:spPr>
        <a:xfrm>
          <a:off x="15430500" y="1637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29725</xdr:rowOff>
    </xdr:from>
    <xdr:ext cx="534377" cy="259045"/>
    <xdr:sp macro="" textlink="">
      <xdr:nvSpPr>
        <xdr:cNvPr id="702" name="テキスト ボックス 701"/>
        <xdr:cNvSpPr txBox="1"/>
      </xdr:nvSpPr>
      <xdr:spPr>
        <a:xfrm>
          <a:off x="15214111" y="1614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71,024</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67177</xdr:rowOff>
    </xdr:from>
    <xdr:to>
      <xdr:col>21</xdr:col>
      <xdr:colOff>212725</xdr:colOff>
      <xdr:row>95</xdr:row>
      <xdr:rowOff>168777</xdr:rowOff>
    </xdr:to>
    <xdr:sp macro="" textlink="">
      <xdr:nvSpPr>
        <xdr:cNvPr id="703" name="円/楕円 702"/>
        <xdr:cNvSpPr/>
      </xdr:nvSpPr>
      <xdr:spPr>
        <a:xfrm>
          <a:off x="14541500" y="1635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13854</xdr:rowOff>
    </xdr:from>
    <xdr:ext cx="534377" cy="259045"/>
    <xdr:sp macro="" textlink="">
      <xdr:nvSpPr>
        <xdr:cNvPr id="704" name="テキスト ボックス 703"/>
        <xdr:cNvSpPr txBox="1"/>
      </xdr:nvSpPr>
      <xdr:spPr>
        <a:xfrm>
          <a:off x="14325111" y="1613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73,801</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50575</xdr:rowOff>
    </xdr:from>
    <xdr:to>
      <xdr:col>20</xdr:col>
      <xdr:colOff>9525</xdr:colOff>
      <xdr:row>95</xdr:row>
      <xdr:rowOff>152175</xdr:rowOff>
    </xdr:to>
    <xdr:sp macro="" textlink="">
      <xdr:nvSpPr>
        <xdr:cNvPr id="705" name="円/楕円 704"/>
        <xdr:cNvSpPr/>
      </xdr:nvSpPr>
      <xdr:spPr>
        <a:xfrm>
          <a:off x="13652500" y="1633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168702</xdr:rowOff>
    </xdr:from>
    <xdr:ext cx="534377" cy="259045"/>
    <xdr:sp macro="" textlink="">
      <xdr:nvSpPr>
        <xdr:cNvPr id="706" name="テキスト ボックス 705"/>
        <xdr:cNvSpPr txBox="1"/>
      </xdr:nvSpPr>
      <xdr:spPr>
        <a:xfrm>
          <a:off x="13436111" y="1611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76,706</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86751</xdr:rowOff>
    </xdr:from>
    <xdr:to>
      <xdr:col>18</xdr:col>
      <xdr:colOff>492125</xdr:colOff>
      <xdr:row>96</xdr:row>
      <xdr:rowOff>16901</xdr:rowOff>
    </xdr:to>
    <xdr:sp macro="" textlink="">
      <xdr:nvSpPr>
        <xdr:cNvPr id="707" name="円/楕円 706"/>
        <xdr:cNvSpPr/>
      </xdr:nvSpPr>
      <xdr:spPr>
        <a:xfrm>
          <a:off x="12763500" y="1637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8028</xdr:rowOff>
    </xdr:from>
    <xdr:ext cx="534377" cy="259045"/>
    <xdr:sp macro="" textlink="">
      <xdr:nvSpPr>
        <xdr:cNvPr id="708" name="テキスト ボックス 707"/>
        <xdr:cNvSpPr txBox="1"/>
      </xdr:nvSpPr>
      <xdr:spPr>
        <a:xfrm>
          <a:off x="12547111" y="1646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70,376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111277</xdr:rowOff>
    </xdr:from>
    <xdr:to>
      <xdr:col>32</xdr:col>
      <xdr:colOff>186689</xdr:colOff>
      <xdr:row>39</xdr:row>
      <xdr:rowOff>44450</xdr:rowOff>
    </xdr:to>
    <xdr:cxnSp macro="">
      <xdr:nvCxnSpPr>
        <xdr:cNvPr id="732" name="直線コネクタ 731"/>
        <xdr:cNvCxnSpPr/>
      </xdr:nvCxnSpPr>
      <xdr:spPr>
        <a:xfrm flipV="1">
          <a:off x="22159595" y="5254777"/>
          <a:ext cx="1269" cy="147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57954</xdr:rowOff>
    </xdr:from>
    <xdr:ext cx="534377" cy="259045"/>
    <xdr:sp macro="" textlink="">
      <xdr:nvSpPr>
        <xdr:cNvPr id="735" name="諸支出金最大値テキスト"/>
        <xdr:cNvSpPr txBox="1"/>
      </xdr:nvSpPr>
      <xdr:spPr>
        <a:xfrm>
          <a:off x="22212300" y="503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a:t>
          </a:r>
          <a:endParaRPr kumimoji="1" lang="ja-JP" altLang="en-US" sz="1000" b="1">
            <a:latin typeface="ＭＳ Ｐゴシック"/>
          </a:endParaRPr>
        </a:p>
      </xdr:txBody>
    </xdr:sp>
    <xdr:clientData/>
  </xdr:oneCellAnchor>
  <xdr:twoCellAnchor>
    <xdr:from>
      <xdr:col>32</xdr:col>
      <xdr:colOff>98425</xdr:colOff>
      <xdr:row>30</xdr:row>
      <xdr:rowOff>111277</xdr:rowOff>
    </xdr:from>
    <xdr:to>
      <xdr:col>32</xdr:col>
      <xdr:colOff>276225</xdr:colOff>
      <xdr:row>30</xdr:row>
      <xdr:rowOff>111277</xdr:rowOff>
    </xdr:to>
    <xdr:cxnSp macro="">
      <xdr:nvCxnSpPr>
        <xdr:cNvPr id="736" name="直線コネクタ 735"/>
        <xdr:cNvCxnSpPr/>
      </xdr:nvCxnSpPr>
      <xdr:spPr>
        <a:xfrm>
          <a:off x="22072600" y="525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128236</xdr:rowOff>
    </xdr:from>
    <xdr:ext cx="378565" cy="259045"/>
    <xdr:sp macro="" textlink="">
      <xdr:nvSpPr>
        <xdr:cNvPr id="738" name="諸支出金平均値テキスト"/>
        <xdr:cNvSpPr txBox="1"/>
      </xdr:nvSpPr>
      <xdr:spPr>
        <a:xfrm>
          <a:off x="22212300" y="64718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105359</xdr:rowOff>
    </xdr:from>
    <xdr:to>
      <xdr:col>32</xdr:col>
      <xdr:colOff>238125</xdr:colOff>
      <xdr:row>39</xdr:row>
      <xdr:rowOff>35509</xdr:rowOff>
    </xdr:to>
    <xdr:sp macro="" textlink="">
      <xdr:nvSpPr>
        <xdr:cNvPr id="739" name="フローチャート : 判断 738"/>
        <xdr:cNvSpPr/>
      </xdr:nvSpPr>
      <xdr:spPr>
        <a:xfrm>
          <a:off x="22110700" y="66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97816</xdr:rowOff>
    </xdr:from>
    <xdr:to>
      <xdr:col>31</xdr:col>
      <xdr:colOff>85725</xdr:colOff>
      <xdr:row>39</xdr:row>
      <xdr:rowOff>27966</xdr:rowOff>
    </xdr:to>
    <xdr:sp macro="" textlink="">
      <xdr:nvSpPr>
        <xdr:cNvPr id="741" name="フローチャート : 判断 740"/>
        <xdr:cNvSpPr/>
      </xdr:nvSpPr>
      <xdr:spPr>
        <a:xfrm>
          <a:off x="21272500" y="66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44492</xdr:rowOff>
    </xdr:from>
    <xdr:ext cx="378565" cy="259045"/>
    <xdr:sp macro="" textlink="">
      <xdr:nvSpPr>
        <xdr:cNvPr id="742" name="テキスト ボックス 741"/>
        <xdr:cNvSpPr txBox="1"/>
      </xdr:nvSpPr>
      <xdr:spPr>
        <a:xfrm>
          <a:off x="21134017" y="638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113208</xdr:rowOff>
    </xdr:from>
    <xdr:to>
      <xdr:col>29</xdr:col>
      <xdr:colOff>568325</xdr:colOff>
      <xdr:row>39</xdr:row>
      <xdr:rowOff>43358</xdr:rowOff>
    </xdr:to>
    <xdr:sp macro="" textlink="">
      <xdr:nvSpPr>
        <xdr:cNvPr id="744" name="フローチャート : 判断 743"/>
        <xdr:cNvSpPr/>
      </xdr:nvSpPr>
      <xdr:spPr>
        <a:xfrm>
          <a:off x="20383500" y="66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59885</xdr:rowOff>
    </xdr:from>
    <xdr:ext cx="378565" cy="259045"/>
    <xdr:sp macro="" textlink="">
      <xdr:nvSpPr>
        <xdr:cNvPr id="745" name="テキスト ボックス 744"/>
        <xdr:cNvSpPr txBox="1"/>
      </xdr:nvSpPr>
      <xdr:spPr>
        <a:xfrm>
          <a:off x="20245017" y="6403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50953</xdr:rowOff>
    </xdr:from>
    <xdr:to>
      <xdr:col>28</xdr:col>
      <xdr:colOff>365125</xdr:colOff>
      <xdr:row>38</xdr:row>
      <xdr:rowOff>152553</xdr:rowOff>
    </xdr:to>
    <xdr:sp macro="" textlink="">
      <xdr:nvSpPr>
        <xdr:cNvPr id="747" name="フローチャート : 判断 746"/>
        <xdr:cNvSpPr/>
      </xdr:nvSpPr>
      <xdr:spPr>
        <a:xfrm>
          <a:off x="19494500" y="6566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169079</xdr:rowOff>
    </xdr:from>
    <xdr:ext cx="469744" cy="259045"/>
    <xdr:sp macro="" textlink="">
      <xdr:nvSpPr>
        <xdr:cNvPr id="748" name="テキスト ボックス 747"/>
        <xdr:cNvSpPr txBox="1"/>
      </xdr:nvSpPr>
      <xdr:spPr>
        <a:xfrm>
          <a:off x="19310427" y="63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78689</xdr:rowOff>
    </xdr:from>
    <xdr:to>
      <xdr:col>27</xdr:col>
      <xdr:colOff>161925</xdr:colOff>
      <xdr:row>39</xdr:row>
      <xdr:rowOff>8839</xdr:rowOff>
    </xdr:to>
    <xdr:sp macro="" textlink="">
      <xdr:nvSpPr>
        <xdr:cNvPr id="749" name="フローチャート : 判断 748"/>
        <xdr:cNvSpPr/>
      </xdr:nvSpPr>
      <xdr:spPr>
        <a:xfrm>
          <a:off x="18605500" y="659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25366</xdr:rowOff>
    </xdr:from>
    <xdr:ext cx="469744" cy="259045"/>
    <xdr:sp macro="" textlink="">
      <xdr:nvSpPr>
        <xdr:cNvPr id="750" name="テキスト ボックス 749"/>
        <xdr:cNvSpPr txBox="1"/>
      </xdr:nvSpPr>
      <xdr:spPr>
        <a:xfrm>
          <a:off x="18421427" y="63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6" name="円/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83786</xdr:rowOff>
    </xdr:from>
    <xdr:ext cx="249299" cy="259045"/>
    <xdr:sp macro="" textlink="">
      <xdr:nvSpPr>
        <xdr:cNvPr id="757" name="諸支出金該当値テキスト"/>
        <xdr:cNvSpPr txBox="1"/>
      </xdr:nvSpPr>
      <xdr:spPr>
        <a:xfrm>
          <a:off x="22212300" y="6598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8" name="円/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9" name="テキスト ボックス 75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0" name="円/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1" name="テキスト ボックス 76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2" name="円/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3" name="テキスト ボックス 76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4" name="円/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5" name="テキスト ボックス 76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8" name="フローチャート :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0" name="フローチャート :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1" name="テキスト ボックス 79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3" name="フローチャート :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4" name="テキスト ボックス 79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6" name="フローチャート :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7" name="テキスト ボックス 79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8" name="フローチャート :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9" name="テキスト ボックス 79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円/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7" name="円/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8" name="テキスト ボックス 80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9" name="円/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0" name="テキスト ボックス 80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1" name="円/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2" name="テキスト ボックス 81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円/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4" name="テキスト ボックス 81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住民一人当たりの主な構成項目は次の通りである。総務費</a:t>
          </a:r>
          <a:r>
            <a:rPr lang="en-US" altLang="ja-JP" sz="1100">
              <a:solidFill>
                <a:schemeClr val="dk1"/>
              </a:solidFill>
              <a:effectLst/>
              <a:latin typeface="+mn-lt"/>
              <a:ea typeface="+mn-ea"/>
              <a:cs typeface="+mn-cs"/>
            </a:rPr>
            <a:t>142,367</a:t>
          </a:r>
          <a:r>
            <a:rPr lang="ja-JP" altLang="ja-JP" sz="1100">
              <a:solidFill>
                <a:schemeClr val="dk1"/>
              </a:solidFill>
              <a:effectLst/>
              <a:latin typeface="+mn-lt"/>
              <a:ea typeface="+mn-ea"/>
              <a:cs typeface="+mn-cs"/>
            </a:rPr>
            <a:t>円、民生費</a:t>
          </a:r>
          <a:r>
            <a:rPr lang="en-US" altLang="ja-JP" sz="1100">
              <a:solidFill>
                <a:schemeClr val="dk1"/>
              </a:solidFill>
              <a:effectLst/>
              <a:latin typeface="+mn-lt"/>
              <a:ea typeface="+mn-ea"/>
              <a:cs typeface="+mn-cs"/>
            </a:rPr>
            <a:t>139,775</a:t>
          </a:r>
          <a:r>
            <a:rPr lang="ja-JP" altLang="ja-JP" sz="1100">
              <a:solidFill>
                <a:schemeClr val="dk1"/>
              </a:solidFill>
              <a:effectLst/>
              <a:latin typeface="+mn-lt"/>
              <a:ea typeface="+mn-ea"/>
              <a:cs typeface="+mn-cs"/>
            </a:rPr>
            <a:t>円、衛生費</a:t>
          </a:r>
          <a:r>
            <a:rPr lang="en-US" altLang="ja-JP" sz="1100">
              <a:solidFill>
                <a:schemeClr val="dk1"/>
              </a:solidFill>
              <a:effectLst/>
              <a:latin typeface="+mn-lt"/>
              <a:ea typeface="+mn-ea"/>
              <a:cs typeface="+mn-cs"/>
            </a:rPr>
            <a:t>121,486</a:t>
          </a:r>
          <a:r>
            <a:rPr lang="ja-JP" altLang="ja-JP" sz="1100">
              <a:solidFill>
                <a:schemeClr val="dk1"/>
              </a:solidFill>
              <a:effectLst/>
              <a:latin typeface="+mn-lt"/>
              <a:ea typeface="+mn-ea"/>
              <a:cs typeface="+mn-cs"/>
            </a:rPr>
            <a:t>円、公債費</a:t>
          </a:r>
          <a:r>
            <a:rPr lang="en-US" altLang="ja-JP" sz="1100">
              <a:solidFill>
                <a:schemeClr val="dk1"/>
              </a:solidFill>
              <a:effectLst/>
              <a:latin typeface="+mn-lt"/>
              <a:ea typeface="+mn-ea"/>
              <a:cs typeface="+mn-cs"/>
            </a:rPr>
            <a:t>68,060</a:t>
          </a:r>
          <a:r>
            <a:rPr lang="ja-JP" altLang="ja-JP" sz="1100">
              <a:solidFill>
                <a:schemeClr val="dk1"/>
              </a:solidFill>
              <a:effectLst/>
              <a:latin typeface="+mn-lt"/>
              <a:ea typeface="+mn-ea"/>
              <a:cs typeface="+mn-cs"/>
            </a:rPr>
            <a:t>円、土木費</a:t>
          </a:r>
          <a:r>
            <a:rPr lang="en-US" altLang="ja-JP" sz="1100">
              <a:solidFill>
                <a:schemeClr val="dk1"/>
              </a:solidFill>
              <a:effectLst/>
              <a:latin typeface="+mn-lt"/>
              <a:ea typeface="+mn-ea"/>
              <a:cs typeface="+mn-cs"/>
            </a:rPr>
            <a:t>64,801</a:t>
          </a:r>
          <a:r>
            <a:rPr lang="ja-JP" altLang="ja-JP" sz="1100">
              <a:solidFill>
                <a:schemeClr val="dk1"/>
              </a:solidFill>
              <a:effectLst/>
              <a:latin typeface="+mn-lt"/>
              <a:ea typeface="+mn-ea"/>
              <a:cs typeface="+mn-cs"/>
            </a:rPr>
            <a:t>円である。</a:t>
          </a:r>
        </a:p>
        <a:p>
          <a:r>
            <a:rPr lang="ja-JP" altLang="ja-JP" sz="1100">
              <a:solidFill>
                <a:schemeClr val="dk1"/>
              </a:solidFill>
              <a:effectLst/>
              <a:latin typeface="+mn-lt"/>
              <a:ea typeface="+mn-ea"/>
              <a:cs typeface="+mn-cs"/>
            </a:rPr>
            <a:t>総務費は前年度に比べ、</a:t>
          </a:r>
          <a:r>
            <a:rPr lang="en-US" altLang="ja-JP" sz="1100">
              <a:solidFill>
                <a:schemeClr val="dk1"/>
              </a:solidFill>
              <a:effectLst/>
              <a:latin typeface="+mn-lt"/>
              <a:ea typeface="+mn-ea"/>
              <a:cs typeface="+mn-cs"/>
            </a:rPr>
            <a:t>15,990</a:t>
          </a:r>
          <a:r>
            <a:rPr lang="ja-JP" altLang="ja-JP" sz="1100">
              <a:solidFill>
                <a:schemeClr val="dk1"/>
              </a:solidFill>
              <a:effectLst/>
              <a:latin typeface="+mn-lt"/>
              <a:ea typeface="+mn-ea"/>
              <a:cs typeface="+mn-cs"/>
            </a:rPr>
            <a:t>円増加している。大きな要因は旧国栖小学校解体に関する事業費が多額であったことや継続して地域おこし協力隊を積極的に募集・採用していること</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挙げられる。また個人情報の保護などの情報セキュリティ</a:t>
          </a:r>
          <a:r>
            <a:rPr lang="ja-JP" altLang="en-US" sz="1100">
              <a:solidFill>
                <a:schemeClr val="dk1"/>
              </a:solidFill>
              <a:effectLst/>
              <a:latin typeface="+mn-lt"/>
              <a:ea typeface="+mn-ea"/>
              <a:cs typeface="+mn-cs"/>
            </a:rPr>
            <a:t>強化対策</a:t>
          </a:r>
          <a:r>
            <a:rPr lang="ja-JP" altLang="ja-JP" sz="1100">
              <a:solidFill>
                <a:schemeClr val="dk1"/>
              </a:solidFill>
              <a:effectLst/>
              <a:latin typeface="+mn-lt"/>
              <a:ea typeface="+mn-ea"/>
              <a:cs typeface="+mn-cs"/>
            </a:rPr>
            <a:t>・ＩＣＴ化推進に係る事業費も年々増加し総務費を増加させる要因となっている。</a:t>
          </a:r>
        </a:p>
        <a:p>
          <a:r>
            <a:rPr lang="ja-JP" altLang="ja-JP" sz="1100">
              <a:solidFill>
                <a:schemeClr val="dk1"/>
              </a:solidFill>
              <a:effectLst/>
              <a:latin typeface="+mn-lt"/>
              <a:ea typeface="+mn-ea"/>
              <a:cs typeface="+mn-cs"/>
            </a:rPr>
            <a:t>民生費には障害者総合支援事業や児童手当や福祉医療などが含まれる。前年度に比べ</a:t>
          </a:r>
          <a:r>
            <a:rPr lang="en-US" altLang="ja-JP" sz="1100">
              <a:solidFill>
                <a:schemeClr val="dk1"/>
              </a:solidFill>
              <a:effectLst/>
              <a:latin typeface="+mn-lt"/>
              <a:ea typeface="+mn-ea"/>
              <a:cs typeface="+mn-cs"/>
            </a:rPr>
            <a:t>8,215</a:t>
          </a:r>
          <a:r>
            <a:rPr lang="ja-JP" altLang="ja-JP" sz="1100">
              <a:solidFill>
                <a:schemeClr val="dk1"/>
              </a:solidFill>
              <a:effectLst/>
              <a:latin typeface="+mn-lt"/>
              <a:ea typeface="+mn-ea"/>
              <a:cs typeface="+mn-cs"/>
            </a:rPr>
            <a:t>円増加しているが、主な要因は年金生活者等支援臨時福祉給付金事業を実施したためである。民生費は障害者支援や老人福祉など容易に削減でき</a:t>
          </a:r>
          <a:r>
            <a:rPr lang="ja-JP" altLang="en-US" sz="1100">
              <a:solidFill>
                <a:schemeClr val="dk1"/>
              </a:solidFill>
              <a:effectLst/>
              <a:latin typeface="+mn-lt"/>
              <a:ea typeface="+mn-ea"/>
              <a:cs typeface="+mn-cs"/>
            </a:rPr>
            <a:t>ず</a:t>
          </a:r>
          <a:r>
            <a:rPr lang="ja-JP" altLang="ja-JP" sz="1100">
              <a:solidFill>
                <a:schemeClr val="dk1"/>
              </a:solidFill>
              <a:effectLst/>
              <a:latin typeface="+mn-lt"/>
              <a:ea typeface="+mn-ea"/>
              <a:cs typeface="+mn-cs"/>
            </a:rPr>
            <a:t>高齢化が進むほど増加する経費であり、今後も増加すると見込まれる。</a:t>
          </a:r>
        </a:p>
        <a:p>
          <a:r>
            <a:rPr lang="ja-JP" altLang="ja-JP" sz="1100">
              <a:solidFill>
                <a:schemeClr val="dk1"/>
              </a:solidFill>
              <a:effectLst/>
              <a:latin typeface="+mn-lt"/>
              <a:ea typeface="+mn-ea"/>
              <a:cs typeface="+mn-cs"/>
            </a:rPr>
            <a:t>衛生費は南和広域医療企業団・吉野広域行政組合への負担金、水道・簡易水道特別会計への繰出金・住民生活に必要不可欠なごみ処理事業・し尿収集処理事業などが含まれる。南和広域医療企業団への建設費負担金支出がピークを越えたため減少している。数年は現在の状況で推移するが、平成</a:t>
          </a:r>
          <a:r>
            <a:rPr lang="en-US" altLang="ja-JP" sz="1100">
              <a:solidFill>
                <a:schemeClr val="dk1"/>
              </a:solidFill>
              <a:effectLst/>
              <a:latin typeface="+mn-lt"/>
              <a:ea typeface="+mn-ea"/>
              <a:cs typeface="+mn-cs"/>
            </a:rPr>
            <a:t>31</a:t>
          </a:r>
          <a:r>
            <a:rPr lang="ja-JP" altLang="ja-JP" sz="1100">
              <a:solidFill>
                <a:schemeClr val="dk1"/>
              </a:solidFill>
              <a:effectLst/>
              <a:latin typeface="+mn-lt"/>
              <a:ea typeface="+mn-ea"/>
              <a:cs typeface="+mn-cs"/>
            </a:rPr>
            <a:t>年度以降ごみ処理施設整備に伴う負担金支出が予定されているため再度増加に転じると見込まれる。</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公債費は前年度に比べ</a:t>
          </a:r>
          <a:r>
            <a:rPr lang="en-US" altLang="ja-JP" sz="1100">
              <a:solidFill>
                <a:schemeClr val="dk1"/>
              </a:solidFill>
              <a:effectLst/>
              <a:latin typeface="+mn-lt"/>
              <a:ea typeface="+mn-ea"/>
              <a:cs typeface="+mn-cs"/>
            </a:rPr>
            <a:t>2,964</a:t>
          </a:r>
          <a:r>
            <a:rPr lang="ja-JP" altLang="ja-JP" sz="1100">
              <a:solidFill>
                <a:schemeClr val="dk1"/>
              </a:solidFill>
              <a:effectLst/>
              <a:latin typeface="+mn-lt"/>
              <a:ea typeface="+mn-ea"/>
              <a:cs typeface="+mn-cs"/>
            </a:rPr>
            <a:t>円減少した。平成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年度までは減少が続くが、平成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年度以降に借入れた多額の地方債の償還が始まるため平成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年度以降は増加すると見込まれる。過度な地方債発行により過重な負担をもたらすことのないよう事業の総点検を行い、地方債総額上昇を抑制していく。</a:t>
          </a:r>
        </a:p>
        <a:p>
          <a:r>
            <a:rPr lang="ja-JP" altLang="ja-JP" sz="1100">
              <a:solidFill>
                <a:schemeClr val="dk1"/>
              </a:solidFill>
              <a:effectLst/>
              <a:latin typeface="+mn-lt"/>
              <a:ea typeface="+mn-ea"/>
              <a:cs typeface="+mn-cs"/>
            </a:rPr>
            <a:t>土木費は前年度に比べ</a:t>
          </a:r>
          <a:r>
            <a:rPr lang="en-US" altLang="ja-JP" sz="1100">
              <a:solidFill>
                <a:schemeClr val="dk1"/>
              </a:solidFill>
              <a:effectLst/>
              <a:latin typeface="+mn-lt"/>
              <a:ea typeface="+mn-ea"/>
              <a:cs typeface="+mn-cs"/>
            </a:rPr>
            <a:t>4,508</a:t>
          </a:r>
          <a:r>
            <a:rPr lang="ja-JP" altLang="ja-JP" sz="1100">
              <a:solidFill>
                <a:schemeClr val="dk1"/>
              </a:solidFill>
              <a:effectLst/>
              <a:latin typeface="+mn-lt"/>
              <a:ea typeface="+mn-ea"/>
              <a:cs typeface="+mn-cs"/>
            </a:rPr>
            <a:t>円減少しているが、主な要因は定住促進住宅新築事業の事業費が平成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年度に比べ減少したことによるものである。過疎化・少子高齢化が続く当町において、若年層を町内に呼び込むことと同時に人口流出を抑えることが重要な課題となっている。</a:t>
          </a:r>
        </a:p>
        <a:p>
          <a:endParaRPr kumimoji="1" lang="ja-JP" altLang="en-US" sz="1300">
            <a:solidFill>
              <a:srgbClr val="FF0000"/>
            </a:solidFill>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奈良県吉野町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itchFamily="49" charset="-128"/>
              <a:ea typeface="ＭＳ ゴシック" pitchFamily="49" charset="-128"/>
            </a:rPr>
            <a:t>財政調整基金の残高は平成</a:t>
          </a:r>
          <a:r>
            <a:rPr kumimoji="1" lang="en-US" altLang="ja-JP" sz="1100">
              <a:solidFill>
                <a:sysClr val="windowText" lastClr="000000"/>
              </a:solidFill>
              <a:latin typeface="ＭＳ ゴシック" pitchFamily="49" charset="-128"/>
              <a:ea typeface="ＭＳ ゴシック" pitchFamily="49" charset="-128"/>
            </a:rPr>
            <a:t>24</a:t>
          </a:r>
          <a:r>
            <a:rPr kumimoji="1" lang="ja-JP" altLang="en-US" sz="1100">
              <a:solidFill>
                <a:sysClr val="windowText" lastClr="000000"/>
              </a:solidFill>
              <a:latin typeface="ＭＳ ゴシック" pitchFamily="49" charset="-128"/>
              <a:ea typeface="ＭＳ ゴシック" pitchFamily="49" charset="-128"/>
            </a:rPr>
            <a:t>年度は、標準財政規模の</a:t>
          </a:r>
          <a:r>
            <a:rPr kumimoji="1" lang="en-US" altLang="ja-JP" sz="1100">
              <a:solidFill>
                <a:sysClr val="windowText" lastClr="000000"/>
              </a:solidFill>
              <a:latin typeface="ＭＳ ゴシック" pitchFamily="49" charset="-128"/>
              <a:ea typeface="ＭＳ ゴシック" pitchFamily="49" charset="-128"/>
            </a:rPr>
            <a:t>19.69</a:t>
          </a:r>
          <a:r>
            <a:rPr kumimoji="1" lang="ja-JP" altLang="en-US" sz="1100">
              <a:solidFill>
                <a:sysClr val="windowText" lastClr="000000"/>
              </a:solidFill>
              <a:latin typeface="ＭＳ ゴシック" pitchFamily="49" charset="-128"/>
              <a:ea typeface="ＭＳ ゴシック" pitchFamily="49" charset="-128"/>
            </a:rPr>
            <a:t>％であったが、平成</a:t>
          </a:r>
          <a:r>
            <a:rPr kumimoji="1" lang="en-US" altLang="ja-JP" sz="1100">
              <a:solidFill>
                <a:sysClr val="windowText" lastClr="000000"/>
              </a:solidFill>
              <a:latin typeface="ＭＳ ゴシック" pitchFamily="49" charset="-128"/>
              <a:ea typeface="ＭＳ ゴシック" pitchFamily="49" charset="-128"/>
            </a:rPr>
            <a:t>28</a:t>
          </a:r>
          <a:r>
            <a:rPr kumimoji="1" lang="ja-JP" altLang="en-US" sz="1100">
              <a:solidFill>
                <a:sysClr val="windowText" lastClr="000000"/>
              </a:solidFill>
              <a:latin typeface="ＭＳ ゴシック" pitchFamily="49" charset="-128"/>
              <a:ea typeface="ＭＳ ゴシック" pitchFamily="49" charset="-128"/>
            </a:rPr>
            <a:t>年度末においては、</a:t>
          </a:r>
          <a:r>
            <a:rPr kumimoji="1" lang="en-US" altLang="ja-JP" sz="1100">
              <a:solidFill>
                <a:sysClr val="windowText" lastClr="000000"/>
              </a:solidFill>
              <a:latin typeface="ＭＳ ゴシック" pitchFamily="49" charset="-128"/>
              <a:ea typeface="ＭＳ ゴシック" pitchFamily="49" charset="-128"/>
            </a:rPr>
            <a:t>28.5</a:t>
          </a:r>
          <a:r>
            <a:rPr kumimoji="1" lang="ja-JP" altLang="en-US" sz="1100">
              <a:solidFill>
                <a:sysClr val="windowText" lastClr="000000"/>
              </a:solidFill>
              <a:latin typeface="ＭＳ ゴシック" pitchFamily="49" charset="-128"/>
              <a:ea typeface="ＭＳ ゴシック" pitchFamily="49" charset="-128"/>
            </a:rPr>
            <a:t>％となった。平成</a:t>
          </a:r>
          <a:r>
            <a:rPr kumimoji="1" lang="en-US" altLang="ja-JP" sz="1100">
              <a:solidFill>
                <a:sysClr val="windowText" lastClr="000000"/>
              </a:solidFill>
              <a:latin typeface="ＭＳ ゴシック" pitchFamily="49" charset="-128"/>
              <a:ea typeface="ＭＳ ゴシック" pitchFamily="49" charset="-128"/>
            </a:rPr>
            <a:t>28</a:t>
          </a:r>
          <a:r>
            <a:rPr kumimoji="1" lang="ja-JP" altLang="en-US" sz="1100">
              <a:solidFill>
                <a:sysClr val="windowText" lastClr="000000"/>
              </a:solidFill>
              <a:latin typeface="ＭＳ ゴシック" pitchFamily="49" charset="-128"/>
              <a:ea typeface="ＭＳ ゴシック" pitchFamily="49" charset="-128"/>
            </a:rPr>
            <a:t>年度までは財源確保と歳出の精査により取崩しを回避することができている。平成</a:t>
          </a:r>
          <a:r>
            <a:rPr kumimoji="1" lang="en-US" altLang="ja-JP" sz="1100">
              <a:solidFill>
                <a:sysClr val="windowText" lastClr="000000"/>
              </a:solidFill>
              <a:latin typeface="ＭＳ ゴシック" pitchFamily="49" charset="-128"/>
              <a:ea typeface="ＭＳ ゴシック" pitchFamily="49" charset="-128"/>
            </a:rPr>
            <a:t>29</a:t>
          </a:r>
          <a:r>
            <a:rPr kumimoji="1" lang="ja-JP" altLang="en-US" sz="1100">
              <a:solidFill>
                <a:sysClr val="windowText" lastClr="000000"/>
              </a:solidFill>
              <a:latin typeface="ＭＳ ゴシック" pitchFamily="49" charset="-128"/>
              <a:ea typeface="ＭＳ ゴシック" pitchFamily="49" charset="-128"/>
            </a:rPr>
            <a:t>年度以降は、非常に厳しい財政運営を強いられるため、毎年財政調整基金を取崩すことが見込まれる。</a:t>
          </a:r>
        </a:p>
        <a:p>
          <a:r>
            <a:rPr kumimoji="1" lang="ja-JP" altLang="en-US" sz="1100">
              <a:solidFill>
                <a:sysClr val="windowText" lastClr="000000"/>
              </a:solidFill>
              <a:latin typeface="ＭＳ ゴシック" pitchFamily="49" charset="-128"/>
              <a:ea typeface="ＭＳ ゴシック" pitchFamily="49" charset="-128"/>
            </a:rPr>
            <a:t>実質収支については、入札などによる事業費の削減などにより黒字となった。今後、事務事業評価制度・施策評価制度を活用し、各事業の決算についての分析を行い更に改善を図っていく。</a:t>
          </a:r>
        </a:p>
        <a:p>
          <a:endParaRPr kumimoji="1" lang="ja-JP" altLang="en-US" sz="1100">
            <a:latin typeface="ＭＳ ゴシック" pitchFamily="49" charset="-128"/>
            <a:ea typeface="ＭＳ ゴシック" pitchFamily="49" charset="-128"/>
          </a:endParaRPr>
        </a:p>
        <a:p>
          <a:endParaRPr kumimoji="1" lang="ja-JP" altLang="en-US" sz="11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奈良県吉野町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itchFamily="49" charset="-128"/>
              <a:ea typeface="ＭＳ ゴシック" pitchFamily="49" charset="-128"/>
            </a:rPr>
            <a:t>連結実質赤字比率について、平成</a:t>
          </a:r>
          <a:r>
            <a:rPr kumimoji="1" lang="en-US" altLang="ja-JP" sz="1100">
              <a:solidFill>
                <a:sysClr val="windowText" lastClr="000000"/>
              </a:solidFill>
              <a:latin typeface="ＭＳ ゴシック" pitchFamily="49" charset="-128"/>
              <a:ea typeface="ＭＳ ゴシック" pitchFamily="49" charset="-128"/>
            </a:rPr>
            <a:t>27</a:t>
          </a:r>
          <a:r>
            <a:rPr kumimoji="1" lang="ja-JP" altLang="en-US" sz="1100">
              <a:solidFill>
                <a:sysClr val="windowText" lastClr="000000"/>
              </a:solidFill>
              <a:latin typeface="ＭＳ ゴシック" pitchFamily="49" charset="-128"/>
              <a:ea typeface="ＭＳ ゴシック" pitchFamily="49" charset="-128"/>
            </a:rPr>
            <a:t>年度までは全ての会計において黒字であったが、平成</a:t>
          </a:r>
          <a:r>
            <a:rPr kumimoji="1" lang="en-US" altLang="ja-JP" sz="1100">
              <a:solidFill>
                <a:sysClr val="windowText" lastClr="000000"/>
              </a:solidFill>
              <a:latin typeface="ＭＳ ゴシック" pitchFamily="49" charset="-128"/>
              <a:ea typeface="ＭＳ ゴシック" pitchFamily="49" charset="-128"/>
            </a:rPr>
            <a:t>28</a:t>
          </a:r>
          <a:r>
            <a:rPr kumimoji="1" lang="ja-JP" altLang="en-US" sz="1100">
              <a:solidFill>
                <a:sysClr val="windowText" lastClr="000000"/>
              </a:solidFill>
              <a:latin typeface="ＭＳ ゴシック" pitchFamily="49" charset="-128"/>
              <a:ea typeface="ＭＳ ゴシック" pitchFamily="49" charset="-128"/>
            </a:rPr>
            <a:t>年度は国民健康保険特別会計が赤字となった。　</a:t>
          </a:r>
          <a:endParaRPr kumimoji="1" lang="en-US" altLang="ja-JP" sz="1100">
            <a:solidFill>
              <a:sysClr val="windowText" lastClr="000000"/>
            </a:solidFill>
            <a:latin typeface="ＭＳ ゴシック" pitchFamily="49" charset="-128"/>
            <a:ea typeface="ＭＳ ゴシック" pitchFamily="49" charset="-128"/>
          </a:endParaRPr>
        </a:p>
        <a:p>
          <a:r>
            <a:rPr kumimoji="1" lang="ja-JP" altLang="en-US" sz="1100">
              <a:solidFill>
                <a:sysClr val="windowText" lastClr="000000"/>
              </a:solidFill>
              <a:latin typeface="ＭＳ ゴシック" pitchFamily="49" charset="-128"/>
              <a:ea typeface="ＭＳ ゴシック" pitchFamily="49" charset="-128"/>
            </a:rPr>
            <a:t>国民健康保険特別会計は被保険者数の減少・被保険者の所得の減少等により税収が減少している一方、被保険者の高齢化や医療の高度化に伴い医療費が増加したため赤字が発生している。平成</a:t>
          </a:r>
          <a:r>
            <a:rPr kumimoji="1" lang="en-US" altLang="ja-JP" sz="1100">
              <a:solidFill>
                <a:sysClr val="windowText" lastClr="000000"/>
              </a:solidFill>
              <a:latin typeface="ＭＳ ゴシック" pitchFamily="49" charset="-128"/>
              <a:ea typeface="ＭＳ ゴシック" pitchFamily="49" charset="-128"/>
            </a:rPr>
            <a:t>29</a:t>
          </a:r>
          <a:r>
            <a:rPr kumimoji="1" lang="ja-JP" altLang="en-US" sz="1100">
              <a:solidFill>
                <a:sysClr val="windowText" lastClr="000000"/>
              </a:solidFill>
              <a:latin typeface="ＭＳ ゴシック" pitchFamily="49" charset="-128"/>
              <a:ea typeface="ＭＳ ゴシック" pitchFamily="49" charset="-128"/>
            </a:rPr>
            <a:t>年以降保険税の見直しを行い黒字となるよう計画を進めている。</a:t>
          </a:r>
        </a:p>
        <a:p>
          <a:r>
            <a:rPr kumimoji="1" lang="ja-JP" altLang="en-US" sz="1100">
              <a:solidFill>
                <a:sysClr val="windowText" lastClr="000000"/>
              </a:solidFill>
              <a:latin typeface="ＭＳ ゴシック" pitchFamily="49" charset="-128"/>
              <a:ea typeface="ＭＳ ゴシック" pitchFamily="49" charset="-128"/>
            </a:rPr>
            <a:t>水道事業・簡易水道事業についても、人口減少・節水型家電製品の普及により収入の減少が著しい状況である。これら公営企業会計は独立採算が原則であるため、使用料の値上げ等適正な収入の確保が必要である。</a:t>
          </a:r>
        </a:p>
        <a:p>
          <a:r>
            <a:rPr kumimoji="1" lang="ja-JP" altLang="en-US" sz="1100">
              <a:solidFill>
                <a:sysClr val="windowText" lastClr="000000"/>
              </a:solidFill>
              <a:latin typeface="ＭＳ ゴシック" pitchFamily="49" charset="-128"/>
              <a:ea typeface="ＭＳ ゴシック" pitchFamily="49" charset="-128"/>
            </a:rPr>
            <a:t>経営基盤の不安定な会計については、経営の安定化・基盤強化のために特別会計の特定財源で補えない部分について一般会計が支援していく方針である。</a:t>
          </a:r>
        </a:p>
        <a:p>
          <a:r>
            <a:rPr kumimoji="1" lang="ja-JP" altLang="en-US" sz="1100">
              <a:solidFill>
                <a:sysClr val="windowText" lastClr="000000"/>
              </a:solidFill>
              <a:latin typeface="ＭＳ ゴシック" pitchFamily="49" charset="-128"/>
              <a:ea typeface="ＭＳ ゴシック" pitchFamily="49" charset="-128"/>
            </a:rPr>
            <a:t>しかし今後の一般会計の財政運営を展望したとき、普通交付税を含めた一般財源は減少していく見込みであり、各特別会計を適正に運営していく観点からも受益者の負担水準を常に検証していく必要がある。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奈良県吉野町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000" b="0" i="0" baseline="0">
              <a:solidFill>
                <a:sysClr val="windowText" lastClr="000000"/>
              </a:solidFill>
              <a:effectLst/>
              <a:latin typeface="+mn-lt"/>
              <a:ea typeface="+mn-ea"/>
              <a:cs typeface="+mn-cs"/>
            </a:rPr>
            <a:t>一般会計が負担すべき元利償還金について</a:t>
          </a:r>
          <a:r>
            <a:rPr lang="ja-JP" altLang="en-US" sz="1000" b="0" i="0" baseline="0">
              <a:solidFill>
                <a:sysClr val="windowText" lastClr="000000"/>
              </a:solidFill>
              <a:effectLst/>
              <a:latin typeface="+mn-lt"/>
              <a:ea typeface="+mn-ea"/>
              <a:cs typeface="+mn-cs"/>
            </a:rPr>
            <a:t>、大型の地方債発行を抑制してきたため</a:t>
          </a:r>
          <a:r>
            <a:rPr lang="ja-JP" altLang="ja-JP" sz="1000" b="0" i="0" baseline="0">
              <a:solidFill>
                <a:sysClr val="windowText" lastClr="000000"/>
              </a:solidFill>
              <a:effectLst/>
              <a:latin typeface="+mn-lt"/>
              <a:ea typeface="+mn-ea"/>
              <a:cs typeface="+mn-cs"/>
            </a:rPr>
            <a:t>平成</a:t>
          </a:r>
          <a:r>
            <a:rPr lang="en-US" altLang="ja-JP" sz="1000" b="0" i="0" baseline="0">
              <a:solidFill>
                <a:sysClr val="windowText" lastClr="000000"/>
              </a:solidFill>
              <a:effectLst/>
              <a:latin typeface="+mn-lt"/>
              <a:ea typeface="+mn-ea"/>
              <a:cs typeface="+mn-cs"/>
            </a:rPr>
            <a:t>28</a:t>
          </a:r>
          <a:r>
            <a:rPr lang="ja-JP" altLang="ja-JP" sz="1000" b="0" i="0" baseline="0">
              <a:solidFill>
                <a:sysClr val="windowText" lastClr="000000"/>
              </a:solidFill>
              <a:effectLst/>
              <a:latin typeface="+mn-lt"/>
              <a:ea typeface="+mn-ea"/>
              <a:cs typeface="+mn-cs"/>
            </a:rPr>
            <a:t>年度までは減少を</a:t>
          </a:r>
          <a:r>
            <a:rPr lang="ja-JP" altLang="en-US" sz="1000" b="0" i="0" baseline="0">
              <a:solidFill>
                <a:sysClr val="windowText" lastClr="000000"/>
              </a:solidFill>
              <a:effectLst/>
              <a:latin typeface="+mn-lt"/>
              <a:ea typeface="+mn-ea"/>
              <a:cs typeface="+mn-cs"/>
            </a:rPr>
            <a:t>続けてきた</a:t>
          </a:r>
          <a:r>
            <a:rPr lang="ja-JP" altLang="ja-JP" sz="1000" b="0" i="0" baseline="0">
              <a:solidFill>
                <a:sysClr val="windowText" lastClr="000000"/>
              </a:solidFill>
              <a:effectLst/>
              <a:latin typeface="+mn-lt"/>
              <a:ea typeface="+mn-ea"/>
              <a:cs typeface="+mn-cs"/>
            </a:rPr>
            <a:t>。しかし、</a:t>
          </a:r>
          <a:r>
            <a:rPr lang="ja-JP" altLang="en-US" sz="1000" b="0" i="0" baseline="0">
              <a:solidFill>
                <a:sysClr val="windowText" lastClr="000000"/>
              </a:solidFill>
              <a:effectLst/>
              <a:latin typeface="+mn-lt"/>
              <a:ea typeface="+mn-ea"/>
              <a:cs typeface="+mn-cs"/>
            </a:rPr>
            <a:t>平成</a:t>
          </a:r>
          <a:r>
            <a:rPr lang="en-US" altLang="ja-JP" sz="1000" b="0" i="0" baseline="0">
              <a:solidFill>
                <a:sysClr val="windowText" lastClr="000000"/>
              </a:solidFill>
              <a:effectLst/>
              <a:latin typeface="+mn-lt"/>
              <a:ea typeface="+mn-ea"/>
              <a:cs typeface="+mn-cs"/>
            </a:rPr>
            <a:t>26</a:t>
          </a:r>
          <a:r>
            <a:rPr lang="ja-JP" altLang="en-US" sz="1000" b="0" i="0" baseline="0">
              <a:solidFill>
                <a:sysClr val="windowText" lastClr="000000"/>
              </a:solidFill>
              <a:effectLst/>
              <a:latin typeface="+mn-lt"/>
              <a:ea typeface="+mn-ea"/>
              <a:cs typeface="+mn-cs"/>
            </a:rPr>
            <a:t>年度以降に借入れた多額の地方債の償還が始まるため平成</a:t>
          </a:r>
          <a:r>
            <a:rPr lang="en-US" altLang="ja-JP" sz="1000" b="0" i="0" baseline="0">
              <a:solidFill>
                <a:sysClr val="windowText" lastClr="000000"/>
              </a:solidFill>
              <a:effectLst/>
              <a:latin typeface="+mn-lt"/>
              <a:ea typeface="+mn-ea"/>
              <a:cs typeface="+mn-cs"/>
            </a:rPr>
            <a:t>29</a:t>
          </a:r>
          <a:r>
            <a:rPr lang="ja-JP" altLang="en-US" sz="1000" b="0" i="0" baseline="0">
              <a:solidFill>
                <a:sysClr val="windowText" lastClr="000000"/>
              </a:solidFill>
              <a:effectLst/>
              <a:latin typeface="+mn-lt"/>
              <a:ea typeface="+mn-ea"/>
              <a:cs typeface="+mn-cs"/>
            </a:rPr>
            <a:t>年度以降は増加に転じる見込みである。</a:t>
          </a:r>
          <a:endParaRPr lang="en-US" altLang="ja-JP" sz="1000" b="0" i="0" baseline="0">
            <a:solidFill>
              <a:sysClr val="windowText" lastClr="000000"/>
            </a:solidFill>
            <a:effectLst/>
            <a:latin typeface="+mn-lt"/>
            <a:ea typeface="+mn-ea"/>
            <a:cs typeface="+mn-cs"/>
          </a:endParaRPr>
        </a:p>
        <a:p>
          <a:pPr rtl="0"/>
          <a:endParaRPr lang="en-US" altLang="ja-JP" sz="1000">
            <a:solidFill>
              <a:sysClr val="windowText" lastClr="000000"/>
            </a:solidFill>
            <a:effectLst/>
          </a:endParaRPr>
        </a:p>
        <a:p>
          <a:pPr rtl="0"/>
          <a:r>
            <a:rPr lang="ja-JP" altLang="en-US" sz="1000">
              <a:solidFill>
                <a:sysClr val="windowText" lastClr="000000"/>
              </a:solidFill>
              <a:effectLst/>
            </a:rPr>
            <a:t>公営企業債の元利償還金に対する繰入金は吉野病院が閉院したことに伴い病院事業特別会計が廃止されたため大きく減少した。</a:t>
          </a:r>
          <a:endParaRPr lang="en-US" altLang="ja-JP" sz="1000">
            <a:solidFill>
              <a:sysClr val="windowText" lastClr="000000"/>
            </a:solidFill>
            <a:effectLst/>
          </a:endParaRPr>
        </a:p>
        <a:p>
          <a:pPr rtl="0"/>
          <a:endParaRPr lang="en-US" altLang="ja-JP" sz="1000">
            <a:solidFill>
              <a:sysClr val="windowText" lastClr="000000"/>
            </a:solidFill>
            <a:effectLst/>
          </a:endParaRPr>
        </a:p>
        <a:p>
          <a:pPr rtl="0"/>
          <a:r>
            <a:rPr lang="ja-JP" altLang="en-US" sz="1000">
              <a:solidFill>
                <a:sysClr val="windowText" lastClr="000000"/>
              </a:solidFill>
              <a:effectLst/>
            </a:rPr>
            <a:t>組合等が起こした地方債の元利償還金に対する負担金等の額が増加したのは、南和広域医療企業団への公債費負担金が増加したためである。今後しばらく増加していく見込みである。</a:t>
          </a:r>
          <a:endParaRPr lang="ja-JP" altLang="ja-JP" sz="1000">
            <a:solidFill>
              <a:sysClr val="windowText" lastClr="000000"/>
            </a:solidFill>
            <a:effectLst/>
          </a:endParaRPr>
        </a:p>
        <a:p>
          <a:pPr rtl="0"/>
          <a:endParaRPr lang="en-US" altLang="ja-JP" sz="1000" b="0" i="0" baseline="0">
            <a:solidFill>
              <a:sysClr val="windowText" lastClr="000000"/>
            </a:solidFill>
            <a:effectLst/>
            <a:latin typeface="+mn-lt"/>
            <a:ea typeface="+mn-ea"/>
            <a:cs typeface="+mn-cs"/>
          </a:endParaRPr>
        </a:p>
        <a:p>
          <a:pPr rtl="0"/>
          <a:r>
            <a:rPr lang="ja-JP" altLang="en-US" sz="1000" b="0" i="0" baseline="0">
              <a:solidFill>
                <a:sysClr val="windowText" lastClr="000000"/>
              </a:solidFill>
              <a:effectLst/>
              <a:latin typeface="+mn-lt"/>
              <a:ea typeface="+mn-ea"/>
              <a:cs typeface="+mn-cs"/>
            </a:rPr>
            <a:t>算入</a:t>
          </a:r>
          <a:r>
            <a:rPr lang="ja-JP" altLang="ja-JP" sz="1000" b="0" i="0" baseline="0">
              <a:solidFill>
                <a:sysClr val="windowText" lastClr="000000"/>
              </a:solidFill>
              <a:effectLst/>
              <a:latin typeface="+mn-lt"/>
              <a:ea typeface="+mn-ea"/>
              <a:cs typeface="+mn-cs"/>
            </a:rPr>
            <a:t>公債費等</a:t>
          </a:r>
          <a:r>
            <a:rPr lang="ja-JP" altLang="en-US" sz="1000" b="0" i="0" baseline="0">
              <a:solidFill>
                <a:sysClr val="windowText" lastClr="000000"/>
              </a:solidFill>
              <a:effectLst/>
              <a:latin typeface="+mn-lt"/>
              <a:ea typeface="+mn-ea"/>
              <a:cs typeface="+mn-cs"/>
            </a:rPr>
            <a:t>は元利償還金の額が減少することに伴い減少した。</a:t>
          </a:r>
          <a:endParaRPr lang="en-US" altLang="ja-JP" sz="1000" b="0" i="0" baseline="0">
            <a:solidFill>
              <a:sysClr val="windowText" lastClr="000000"/>
            </a:solidFill>
            <a:effectLst/>
            <a:latin typeface="+mn-lt"/>
            <a:ea typeface="+mn-ea"/>
            <a:cs typeface="+mn-cs"/>
          </a:endParaRPr>
        </a:p>
        <a:p>
          <a:pPr rtl="0"/>
          <a:endParaRPr lang="ja-JP" altLang="ja-JP" sz="1000">
            <a:solidFill>
              <a:sysClr val="windowText" lastClr="000000"/>
            </a:solidFill>
            <a:effectLst/>
          </a:endParaRPr>
        </a:p>
        <a:p>
          <a:pPr rtl="0"/>
          <a:r>
            <a:rPr lang="ja-JP" altLang="ja-JP" sz="1000" b="0" i="0" baseline="0">
              <a:solidFill>
                <a:sysClr val="windowText" lastClr="000000"/>
              </a:solidFill>
              <a:effectLst/>
              <a:latin typeface="+mn-lt"/>
              <a:ea typeface="+mn-ea"/>
              <a:cs typeface="+mn-cs"/>
            </a:rPr>
            <a:t>本町の公債費は、一般会計が負担すべき元利償還金に対し、約</a:t>
          </a:r>
          <a:r>
            <a:rPr lang="en-US" altLang="ja-JP" sz="1000" b="0" i="0" baseline="0">
              <a:solidFill>
                <a:sysClr val="windowText" lastClr="000000"/>
              </a:solidFill>
              <a:effectLst/>
              <a:latin typeface="+mn-lt"/>
              <a:ea typeface="+mn-ea"/>
              <a:cs typeface="+mn-cs"/>
            </a:rPr>
            <a:t>89.6</a:t>
          </a:r>
          <a:r>
            <a:rPr lang="ja-JP" altLang="ja-JP" sz="1000" b="0" i="0" baseline="0">
              <a:solidFill>
                <a:sysClr val="windowText" lastClr="000000"/>
              </a:solidFill>
              <a:effectLst/>
              <a:latin typeface="+mn-lt"/>
              <a:ea typeface="+mn-ea"/>
              <a:cs typeface="+mn-cs"/>
            </a:rPr>
            <a:t>％が交付税</a:t>
          </a:r>
          <a:r>
            <a:rPr lang="ja-JP" altLang="en-US" sz="1000" b="0" i="0" baseline="0">
              <a:solidFill>
                <a:sysClr val="windowText" lastClr="000000"/>
              </a:solidFill>
              <a:effectLst/>
              <a:latin typeface="+mn-lt"/>
              <a:ea typeface="+mn-ea"/>
              <a:cs typeface="+mn-cs"/>
            </a:rPr>
            <a:t>算入</a:t>
          </a:r>
          <a:r>
            <a:rPr lang="ja-JP" altLang="ja-JP" sz="1000" b="0" i="0" baseline="0">
              <a:solidFill>
                <a:sysClr val="windowText" lastClr="000000"/>
              </a:solidFill>
              <a:effectLst/>
              <a:latin typeface="+mn-lt"/>
              <a:ea typeface="+mn-ea"/>
              <a:cs typeface="+mn-cs"/>
            </a:rPr>
            <a:t>されており、平成</a:t>
          </a:r>
          <a:r>
            <a:rPr lang="en-US" altLang="ja-JP" sz="1000" b="0" i="0" baseline="0">
              <a:solidFill>
                <a:sysClr val="windowText" lastClr="000000"/>
              </a:solidFill>
              <a:effectLst/>
              <a:latin typeface="+mn-lt"/>
              <a:ea typeface="+mn-ea"/>
              <a:cs typeface="+mn-cs"/>
            </a:rPr>
            <a:t>28</a:t>
          </a:r>
          <a:r>
            <a:rPr lang="ja-JP" altLang="ja-JP" sz="1000" b="0" i="0" baseline="0">
              <a:solidFill>
                <a:sysClr val="windowText" lastClr="000000"/>
              </a:solidFill>
              <a:effectLst/>
              <a:latin typeface="+mn-lt"/>
              <a:ea typeface="+mn-ea"/>
              <a:cs typeface="+mn-cs"/>
            </a:rPr>
            <a:t>年度末地方債残高の約</a:t>
          </a:r>
          <a:r>
            <a:rPr lang="en-US" altLang="ja-JP" sz="1000" b="0" i="0" baseline="0">
              <a:solidFill>
                <a:sysClr val="windowText" lastClr="000000"/>
              </a:solidFill>
              <a:effectLst/>
              <a:latin typeface="+mn-lt"/>
              <a:ea typeface="+mn-ea"/>
              <a:cs typeface="+mn-cs"/>
            </a:rPr>
            <a:t>84.8</a:t>
          </a:r>
          <a:r>
            <a:rPr lang="ja-JP" altLang="ja-JP" sz="1000" b="0" i="0" baseline="0">
              <a:solidFill>
                <a:sysClr val="windowText" lastClr="000000"/>
              </a:solidFill>
              <a:effectLst/>
              <a:latin typeface="+mn-lt"/>
              <a:ea typeface="+mn-ea"/>
              <a:cs typeface="+mn-cs"/>
            </a:rPr>
            <a:t>％が交付税</a:t>
          </a:r>
          <a:r>
            <a:rPr lang="ja-JP" altLang="en-US" sz="1000" b="0" i="0" baseline="0">
              <a:solidFill>
                <a:sysClr val="windowText" lastClr="000000"/>
              </a:solidFill>
              <a:effectLst/>
              <a:latin typeface="+mn-lt"/>
              <a:ea typeface="+mn-ea"/>
              <a:cs typeface="+mn-cs"/>
            </a:rPr>
            <a:t>算入</a:t>
          </a:r>
          <a:r>
            <a:rPr lang="ja-JP" altLang="ja-JP" sz="1000" b="0" i="0" baseline="0">
              <a:solidFill>
                <a:sysClr val="windowText" lastClr="000000"/>
              </a:solidFill>
              <a:effectLst/>
              <a:latin typeface="+mn-lt"/>
              <a:ea typeface="+mn-ea"/>
              <a:cs typeface="+mn-cs"/>
            </a:rPr>
            <a:t>率の高い臨時財政対策債・過疎対策事業債・辺地対策事業債である。</a:t>
          </a:r>
          <a:endParaRPr lang="ja-JP" altLang="ja-JP" sz="1000">
            <a:solidFill>
              <a:sysClr val="windowText" lastClr="000000"/>
            </a:solidFill>
            <a:effectLst/>
          </a:endParaRPr>
        </a:p>
        <a:p>
          <a:pPr rtl="0"/>
          <a:r>
            <a:rPr lang="ja-JP" altLang="ja-JP" sz="1000" b="0" i="0" baseline="0">
              <a:solidFill>
                <a:sysClr val="windowText" lastClr="000000"/>
              </a:solidFill>
              <a:effectLst/>
              <a:latin typeface="+mn-lt"/>
              <a:ea typeface="+mn-ea"/>
              <a:cs typeface="+mn-cs"/>
            </a:rPr>
            <a:t>　</a:t>
          </a:r>
          <a:endParaRPr kumimoji="1" lang="ja-JP" altLang="en-US" sz="10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奈良県吉野町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ysClr val="windowText" lastClr="000000"/>
              </a:solidFill>
              <a:effectLst/>
              <a:latin typeface="+mn-lt"/>
              <a:ea typeface="+mn-ea"/>
              <a:cs typeface="+mn-cs"/>
            </a:rPr>
            <a:t>将来負担額のうち一般会計等に係る地方債の現在高が増加している要因は、平成</a:t>
          </a:r>
          <a:r>
            <a:rPr lang="en-US" altLang="ja-JP" sz="1100" b="0" i="0" baseline="0">
              <a:solidFill>
                <a:sysClr val="windowText" lastClr="000000"/>
              </a:solidFill>
              <a:effectLst/>
              <a:latin typeface="+mn-lt"/>
              <a:ea typeface="+mn-ea"/>
              <a:cs typeface="+mn-cs"/>
            </a:rPr>
            <a:t>28</a:t>
          </a:r>
          <a:r>
            <a:rPr lang="ja-JP" altLang="en-US" sz="1100" b="0" i="0" baseline="0">
              <a:solidFill>
                <a:sysClr val="windowText" lastClr="000000"/>
              </a:solidFill>
              <a:effectLst/>
              <a:latin typeface="+mn-lt"/>
              <a:ea typeface="+mn-ea"/>
              <a:cs typeface="+mn-cs"/>
            </a:rPr>
            <a:t>年度に</a:t>
          </a:r>
          <a:r>
            <a:rPr lang="ja-JP" altLang="ja-JP" sz="1100" b="0" i="0" baseline="0">
              <a:solidFill>
                <a:sysClr val="windowText" lastClr="000000"/>
              </a:solidFill>
              <a:effectLst/>
              <a:latin typeface="+mn-lt"/>
              <a:ea typeface="+mn-ea"/>
              <a:cs typeface="+mn-cs"/>
            </a:rPr>
            <a:t>臨時財政対策債</a:t>
          </a:r>
          <a:r>
            <a:rPr lang="ja-JP" altLang="en-US" sz="1100" b="0" i="0" baseline="0">
              <a:solidFill>
                <a:sysClr val="windowText" lastClr="000000"/>
              </a:solidFill>
              <a:effectLst/>
              <a:latin typeface="+mn-lt"/>
              <a:ea typeface="+mn-ea"/>
              <a:cs typeface="+mn-cs"/>
            </a:rPr>
            <a:t>や南和広域医療企業団への建設費負担金・ごみ収集の直営化に伴う施設・車両整備などの財源とするための地方債の借り入れ額が償還額を上回っているためである。南和医療企業団への負担は、当町一般会計で借り入れた地方債の他に組合でも借り入れているため、組合等負担等見込額でも増加している。公営企業債等繰入見込額は、病院事業会計の地方債を全額償還したため減少している。</a:t>
          </a:r>
          <a:endParaRPr lang="en-US" altLang="ja-JP" sz="1100" b="0" i="0" baseline="0">
            <a:solidFill>
              <a:sysClr val="windowText" lastClr="000000"/>
            </a:solidFill>
            <a:effectLst/>
            <a:latin typeface="+mn-lt"/>
            <a:ea typeface="+mn-ea"/>
            <a:cs typeface="+mn-cs"/>
          </a:endParaRPr>
        </a:p>
        <a:p>
          <a:pPr rtl="0"/>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29</a:t>
          </a:r>
          <a:r>
            <a:rPr lang="ja-JP" altLang="ja-JP" sz="1100" b="0" i="0" baseline="0">
              <a:solidFill>
                <a:sysClr val="windowText" lastClr="000000"/>
              </a:solidFill>
              <a:effectLst/>
              <a:latin typeface="+mn-lt"/>
              <a:ea typeface="+mn-ea"/>
              <a:cs typeface="+mn-cs"/>
            </a:rPr>
            <a:t>年度</a:t>
          </a:r>
          <a:r>
            <a:rPr lang="ja-JP" altLang="en-US" sz="1100" b="0" i="0" baseline="0">
              <a:solidFill>
                <a:sysClr val="windowText" lastClr="000000"/>
              </a:solidFill>
              <a:effectLst/>
              <a:latin typeface="+mn-lt"/>
              <a:ea typeface="+mn-ea"/>
              <a:cs typeface="+mn-cs"/>
            </a:rPr>
            <a:t>以降も</a:t>
          </a:r>
          <a:r>
            <a:rPr lang="ja-JP" altLang="ja-JP" sz="1100" b="0" i="0" baseline="0">
              <a:solidFill>
                <a:sysClr val="windowText" lastClr="000000"/>
              </a:solidFill>
              <a:effectLst/>
              <a:latin typeface="+mn-lt"/>
              <a:ea typeface="+mn-ea"/>
              <a:cs typeface="+mn-cs"/>
            </a:rPr>
            <a:t>プライマリーバランスを崩した地方債発行予定がある</a:t>
          </a:r>
          <a:r>
            <a:rPr lang="ja-JP" altLang="en-US" sz="1100" b="0" i="0" baseline="0">
              <a:solidFill>
                <a:sysClr val="windowText" lastClr="000000"/>
              </a:solidFill>
              <a:effectLst/>
              <a:latin typeface="+mn-lt"/>
              <a:ea typeface="+mn-ea"/>
              <a:cs typeface="+mn-cs"/>
            </a:rPr>
            <a:t>ため、地方債残高の増加が見込まれる。</a:t>
          </a:r>
          <a:endParaRPr lang="en-US" altLang="ja-JP" sz="1100" b="0" i="0" baseline="0">
            <a:solidFill>
              <a:sysClr val="windowText" lastClr="000000"/>
            </a:solidFill>
            <a:effectLst/>
            <a:latin typeface="+mn-lt"/>
            <a:ea typeface="+mn-ea"/>
            <a:cs typeface="+mn-cs"/>
          </a:endParaRPr>
        </a:p>
        <a:p>
          <a:pPr rtl="0"/>
          <a:endParaRPr lang="ja-JP" altLang="ja-JP" sz="1100">
            <a:solidFill>
              <a:sysClr val="windowText" lastClr="000000"/>
            </a:solidFill>
            <a:effectLst/>
          </a:endParaRPr>
        </a:p>
        <a:p>
          <a:pPr rtl="0"/>
          <a:r>
            <a:rPr lang="ja-JP" altLang="en-US" sz="1100" b="0" i="0" baseline="0">
              <a:solidFill>
                <a:sysClr val="windowText" lastClr="000000"/>
              </a:solidFill>
              <a:effectLst/>
              <a:latin typeface="+mn-lt"/>
              <a:ea typeface="+mn-ea"/>
              <a:cs typeface="+mn-cs"/>
            </a:rPr>
            <a:t>充当可能財源等のうち充当可能基金はこれまで基金の積み立てを積極的に行ってきたことから増加しているが、平成</a:t>
          </a:r>
          <a:r>
            <a:rPr lang="en-US" altLang="ja-JP" sz="1100" b="0" i="0" baseline="0">
              <a:solidFill>
                <a:sysClr val="windowText" lastClr="000000"/>
              </a:solidFill>
              <a:effectLst/>
              <a:latin typeface="+mn-lt"/>
              <a:ea typeface="+mn-ea"/>
              <a:cs typeface="+mn-cs"/>
            </a:rPr>
            <a:t>29</a:t>
          </a:r>
          <a:r>
            <a:rPr lang="ja-JP" altLang="en-US" sz="1100" b="0" i="0" baseline="0">
              <a:solidFill>
                <a:sysClr val="windowText" lastClr="000000"/>
              </a:solidFill>
              <a:effectLst/>
              <a:latin typeface="+mn-lt"/>
              <a:ea typeface="+mn-ea"/>
              <a:cs typeface="+mn-cs"/>
            </a:rPr>
            <a:t>年度以降、財政調整基金の多額の取崩を見込んでいるため減少に転じる見込みである。</a:t>
          </a:r>
          <a:endParaRPr lang="en-US" altLang="ja-JP" sz="1100" b="0" i="0" baseline="0">
            <a:solidFill>
              <a:sysClr val="windowText" lastClr="000000"/>
            </a:solidFill>
            <a:effectLst/>
            <a:latin typeface="+mn-lt"/>
            <a:ea typeface="+mn-ea"/>
            <a:cs typeface="+mn-cs"/>
          </a:endParaRPr>
        </a:p>
        <a:p>
          <a:pPr rtl="0"/>
          <a:endParaRPr lang="en-US" altLang="ja-JP" sz="1100" b="0" i="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1" lang="ja-JP" altLang="en-US" sz="11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奈良県吉野町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7,632
7,567
95.65
5,683,158
5,297,224
377,520
3,269,405
5,612,988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103.3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[ 73.0</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有形固定資産減価償却率は類似団体内平均値と比較すると高く、上昇傾向にある。今後も公共施設等の老朽化が進み、維持管理に要する費用の増加が予想されることから、計画的に施設の更新及び廃止等を検討し進めていく。</a:t>
          </a:r>
          <a:endParaRPr kumimoji="1" lang="en-US" altLang="ja-JP"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4" name="テキスト ボックス 63"/>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57876</xdr:rowOff>
    </xdr:from>
    <xdr:to>
      <xdr:col>3</xdr:col>
      <xdr:colOff>1170940</xdr:colOff>
      <xdr:row>34</xdr:row>
      <xdr:rowOff>128451</xdr:rowOff>
    </xdr:to>
    <xdr:cxnSp macro="">
      <xdr:nvCxnSpPr>
        <xdr:cNvPr id="66" name="直線コネクタ 65"/>
        <xdr:cNvCxnSpPr/>
      </xdr:nvCxnSpPr>
      <xdr:spPr>
        <a:xfrm flipV="1">
          <a:off x="4760595" y="5468076"/>
          <a:ext cx="1270" cy="1270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132278</xdr:rowOff>
    </xdr:from>
    <xdr:ext cx="405111" cy="259045"/>
    <xdr:sp macro="" textlink="">
      <xdr:nvSpPr>
        <xdr:cNvPr id="67" name="有形固定資産減価償却率最小値テキスト"/>
        <xdr:cNvSpPr txBox="1"/>
      </xdr:nvSpPr>
      <xdr:spPr>
        <a:xfrm>
          <a:off x="4813300" y="67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a:t>
          </a:r>
          <a:endParaRPr kumimoji="1" lang="ja-JP" altLang="en-US" sz="1000" b="1">
            <a:latin typeface="ＭＳ Ｐゴシック"/>
          </a:endParaRPr>
        </a:p>
      </xdr:txBody>
    </xdr:sp>
    <xdr:clientData/>
  </xdr:oneCellAnchor>
  <xdr:twoCellAnchor>
    <xdr:from>
      <xdr:col>3</xdr:col>
      <xdr:colOff>1082675</xdr:colOff>
      <xdr:row>34</xdr:row>
      <xdr:rowOff>128451</xdr:rowOff>
    </xdr:from>
    <xdr:to>
      <xdr:col>3</xdr:col>
      <xdr:colOff>1260475</xdr:colOff>
      <xdr:row>34</xdr:row>
      <xdr:rowOff>128451</xdr:rowOff>
    </xdr:to>
    <xdr:cxnSp macro="">
      <xdr:nvCxnSpPr>
        <xdr:cNvPr id="68" name="直線コネクタ 67"/>
        <xdr:cNvCxnSpPr/>
      </xdr:nvCxnSpPr>
      <xdr:spPr>
        <a:xfrm>
          <a:off x="4673600" y="6738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4553</xdr:rowOff>
    </xdr:from>
    <xdr:ext cx="405111" cy="259045"/>
    <xdr:sp macro="" textlink="">
      <xdr:nvSpPr>
        <xdr:cNvPr id="69" name="有形固定資産減価償却率最大値テキスト"/>
        <xdr:cNvSpPr txBox="1"/>
      </xdr:nvSpPr>
      <xdr:spPr>
        <a:xfrm>
          <a:off x="4813300" y="5243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83.3</a:t>
          </a:r>
          <a:endParaRPr kumimoji="1" lang="ja-JP" altLang="en-US" sz="1000" b="1">
            <a:latin typeface="ＭＳ Ｐゴシック"/>
          </a:endParaRPr>
        </a:p>
      </xdr:txBody>
    </xdr:sp>
    <xdr:clientData/>
  </xdr:oneCellAnchor>
  <xdr:twoCellAnchor>
    <xdr:from>
      <xdr:col>3</xdr:col>
      <xdr:colOff>1082675</xdr:colOff>
      <xdr:row>27</xdr:row>
      <xdr:rowOff>57876</xdr:rowOff>
    </xdr:from>
    <xdr:to>
      <xdr:col>3</xdr:col>
      <xdr:colOff>1260475</xdr:colOff>
      <xdr:row>27</xdr:row>
      <xdr:rowOff>57876</xdr:rowOff>
    </xdr:to>
    <xdr:cxnSp macro="">
      <xdr:nvCxnSpPr>
        <xdr:cNvPr id="70" name="直線コネクタ 69"/>
        <xdr:cNvCxnSpPr/>
      </xdr:nvCxnSpPr>
      <xdr:spPr>
        <a:xfrm>
          <a:off x="4673600" y="5468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31</xdr:row>
      <xdr:rowOff>169471</xdr:rowOff>
    </xdr:from>
    <xdr:ext cx="405111" cy="259045"/>
    <xdr:sp macro="" textlink="">
      <xdr:nvSpPr>
        <xdr:cNvPr id="71" name="有形固定資産減価償却率平均値テキスト"/>
        <xdr:cNvSpPr txBox="1"/>
      </xdr:nvSpPr>
      <xdr:spPr>
        <a:xfrm>
          <a:off x="4813300" y="6265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3</xdr:col>
      <xdr:colOff>1120775</xdr:colOff>
      <xdr:row>32</xdr:row>
      <xdr:rowOff>19594</xdr:rowOff>
    </xdr:from>
    <xdr:to>
      <xdr:col>3</xdr:col>
      <xdr:colOff>1222375</xdr:colOff>
      <xdr:row>32</xdr:row>
      <xdr:rowOff>121194</xdr:rowOff>
    </xdr:to>
    <xdr:sp macro="" textlink="">
      <xdr:nvSpPr>
        <xdr:cNvPr id="72" name="フローチャート : 判断 71"/>
        <xdr:cNvSpPr/>
      </xdr:nvSpPr>
      <xdr:spPr>
        <a:xfrm>
          <a:off x="4711700" y="628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126274</xdr:rowOff>
    </xdr:from>
    <xdr:to>
      <xdr:col>3</xdr:col>
      <xdr:colOff>511175</xdr:colOff>
      <xdr:row>32</xdr:row>
      <xdr:rowOff>56424</xdr:rowOff>
    </xdr:to>
    <xdr:sp macro="" textlink="">
      <xdr:nvSpPr>
        <xdr:cNvPr id="73" name="フローチャート : 判断 72"/>
        <xdr:cNvSpPr/>
      </xdr:nvSpPr>
      <xdr:spPr>
        <a:xfrm>
          <a:off x="4000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28</xdr:row>
      <xdr:rowOff>153307</xdr:rowOff>
    </xdr:from>
    <xdr:to>
      <xdr:col>3</xdr:col>
      <xdr:colOff>1222375</xdr:colOff>
      <xdr:row>29</xdr:row>
      <xdr:rowOff>83457</xdr:rowOff>
    </xdr:to>
    <xdr:sp macro="" textlink="">
      <xdr:nvSpPr>
        <xdr:cNvPr id="79" name="円/楕円 78"/>
        <xdr:cNvSpPr/>
      </xdr:nvSpPr>
      <xdr:spPr>
        <a:xfrm>
          <a:off x="4711700" y="573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28</xdr:row>
      <xdr:rowOff>4734</xdr:rowOff>
    </xdr:from>
    <xdr:ext cx="405111" cy="259045"/>
    <xdr:sp macro="" textlink="">
      <xdr:nvSpPr>
        <xdr:cNvPr id="80" name="有形固定資産減価償却率該当値テキスト"/>
        <xdr:cNvSpPr txBox="1"/>
      </xdr:nvSpPr>
      <xdr:spPr>
        <a:xfrm>
          <a:off x="4813300" y="5586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3</xdr:col>
      <xdr:colOff>409575</xdr:colOff>
      <xdr:row>29</xdr:row>
      <xdr:rowOff>25037</xdr:rowOff>
    </xdr:from>
    <xdr:to>
      <xdr:col>3</xdr:col>
      <xdr:colOff>511175</xdr:colOff>
      <xdr:row>29</xdr:row>
      <xdr:rowOff>126637</xdr:rowOff>
    </xdr:to>
    <xdr:sp macro="" textlink="">
      <xdr:nvSpPr>
        <xdr:cNvPr id="81" name="円/楕円 80"/>
        <xdr:cNvSpPr/>
      </xdr:nvSpPr>
      <xdr:spPr>
        <a:xfrm>
          <a:off x="4000500" y="577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29</xdr:row>
      <xdr:rowOff>32657</xdr:rowOff>
    </xdr:from>
    <xdr:to>
      <xdr:col>3</xdr:col>
      <xdr:colOff>1171575</xdr:colOff>
      <xdr:row>29</xdr:row>
      <xdr:rowOff>75837</xdr:rowOff>
    </xdr:to>
    <xdr:cxnSp macro="">
      <xdr:nvCxnSpPr>
        <xdr:cNvPr id="82" name="直線コネクタ 81"/>
        <xdr:cNvCxnSpPr/>
      </xdr:nvCxnSpPr>
      <xdr:spPr>
        <a:xfrm flipV="1">
          <a:off x="4051300" y="5785757"/>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32</xdr:row>
      <xdr:rowOff>47551</xdr:rowOff>
    </xdr:from>
    <xdr:ext cx="405111" cy="259045"/>
    <xdr:sp macro="" textlink="">
      <xdr:nvSpPr>
        <xdr:cNvPr id="83" name="n_1aveValue有形固定資産減価償却率"/>
        <xdr:cNvSpPr txBox="1"/>
      </xdr:nvSpPr>
      <xdr:spPr>
        <a:xfrm>
          <a:off x="3836043" y="6315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143164</xdr:rowOff>
    </xdr:from>
    <xdr:ext cx="405111" cy="259045"/>
    <xdr:sp macro="" textlink="">
      <xdr:nvSpPr>
        <xdr:cNvPr id="84" name="n_1mainValue有形固定資産減価償却率"/>
        <xdr:cNvSpPr txBox="1"/>
      </xdr:nvSpPr>
      <xdr:spPr>
        <a:xfrm>
          <a:off x="3836043" y="555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7" name="正方形/長方形 86"/>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8" name="正方形/長方形 8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9" name="正方形/長方形 8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0" name="正方形/長方形 8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1" name="テキスト ボックス 9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2" name="正方形/長方形 91"/>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3" name="正方形/長方形 9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4" name="正方形/長方形 9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5" name="テキスト ボックス 9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6" name="テキスト ボックス 9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7" name="テキスト ボックス 9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8" name="テキスト ボックス 9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奈良県吉野町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7,632
7,567
95.65
5,683,158
5,297,224
377,520
3,269,405
5,612,988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103.3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135636</xdr:rowOff>
    </xdr:from>
    <xdr:to>
      <xdr:col>6</xdr:col>
      <xdr:colOff>510540</xdr:colOff>
      <xdr:row>42</xdr:row>
      <xdr:rowOff>53340</xdr:rowOff>
    </xdr:to>
    <xdr:cxnSp macro="">
      <xdr:nvCxnSpPr>
        <xdr:cNvPr id="55" name="直線コネクタ 54"/>
        <xdr:cNvCxnSpPr/>
      </xdr:nvCxnSpPr>
      <xdr:spPr>
        <a:xfrm flipV="1">
          <a:off x="4634865" y="5793486"/>
          <a:ext cx="0" cy="1460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57167</xdr:rowOff>
    </xdr:from>
    <xdr:ext cx="405111" cy="259045"/>
    <xdr:sp macro="" textlink="">
      <xdr:nvSpPr>
        <xdr:cNvPr id="56" name="【道路】&#10;有形固定資産減価償却率最小値テキスト"/>
        <xdr:cNvSpPr txBox="1"/>
      </xdr:nvSpPr>
      <xdr:spPr>
        <a:xfrm>
          <a:off x="47244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42</xdr:row>
      <xdr:rowOff>53340</xdr:rowOff>
    </xdr:from>
    <xdr:to>
      <xdr:col>6</xdr:col>
      <xdr:colOff>600075</xdr:colOff>
      <xdr:row>42</xdr:row>
      <xdr:rowOff>53340</xdr:rowOff>
    </xdr:to>
    <xdr:cxnSp macro="">
      <xdr:nvCxnSpPr>
        <xdr:cNvPr id="57" name="直線コネクタ 56"/>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82313</xdr:rowOff>
    </xdr:from>
    <xdr:ext cx="405111" cy="259045"/>
    <xdr:sp macro="" textlink="">
      <xdr:nvSpPr>
        <xdr:cNvPr id="58" name="【道路】&#10;有形固定資産減価償却率最大値テキスト"/>
        <xdr:cNvSpPr txBox="1"/>
      </xdr:nvSpPr>
      <xdr:spPr>
        <a:xfrm>
          <a:off x="4724400" y="5568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6</xdr:col>
      <xdr:colOff>422275</xdr:colOff>
      <xdr:row>33</xdr:row>
      <xdr:rowOff>135636</xdr:rowOff>
    </xdr:from>
    <xdr:to>
      <xdr:col>6</xdr:col>
      <xdr:colOff>600075</xdr:colOff>
      <xdr:row>33</xdr:row>
      <xdr:rowOff>135636</xdr:rowOff>
    </xdr:to>
    <xdr:cxnSp macro="">
      <xdr:nvCxnSpPr>
        <xdr:cNvPr id="59" name="直線コネクタ 58"/>
        <xdr:cNvCxnSpPr/>
      </xdr:nvCxnSpPr>
      <xdr:spPr>
        <a:xfrm>
          <a:off x="4546600" y="579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54119</xdr:rowOff>
    </xdr:from>
    <xdr:ext cx="405111" cy="259045"/>
    <xdr:sp macro="" textlink="">
      <xdr:nvSpPr>
        <xdr:cNvPr id="60" name="【道路】&#10;有形固定資産減価償却率平均値テキスト"/>
        <xdr:cNvSpPr txBox="1"/>
      </xdr:nvSpPr>
      <xdr:spPr>
        <a:xfrm>
          <a:off x="4724400" y="67406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75692</xdr:rowOff>
    </xdr:from>
    <xdr:to>
      <xdr:col>6</xdr:col>
      <xdr:colOff>561975</xdr:colOff>
      <xdr:row>40</xdr:row>
      <xdr:rowOff>5842</xdr:rowOff>
    </xdr:to>
    <xdr:sp macro="" textlink="">
      <xdr:nvSpPr>
        <xdr:cNvPr id="61" name="フローチャート : 判断 60"/>
        <xdr:cNvSpPr/>
      </xdr:nvSpPr>
      <xdr:spPr>
        <a:xfrm>
          <a:off x="45847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135128</xdr:rowOff>
    </xdr:from>
    <xdr:to>
      <xdr:col>5</xdr:col>
      <xdr:colOff>409575</xdr:colOff>
      <xdr:row>39</xdr:row>
      <xdr:rowOff>65278</xdr:rowOff>
    </xdr:to>
    <xdr:sp macro="" textlink="">
      <xdr:nvSpPr>
        <xdr:cNvPr id="62" name="フローチャート : 判断 61"/>
        <xdr:cNvSpPr/>
      </xdr:nvSpPr>
      <xdr:spPr>
        <a:xfrm>
          <a:off x="3746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41402</xdr:rowOff>
    </xdr:from>
    <xdr:to>
      <xdr:col>6</xdr:col>
      <xdr:colOff>561975</xdr:colOff>
      <xdr:row>35</xdr:row>
      <xdr:rowOff>143002</xdr:rowOff>
    </xdr:to>
    <xdr:sp macro="" textlink="">
      <xdr:nvSpPr>
        <xdr:cNvPr id="68" name="円/楕円 67"/>
        <xdr:cNvSpPr/>
      </xdr:nvSpPr>
      <xdr:spPr>
        <a:xfrm>
          <a:off x="4584700" y="604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34</xdr:row>
      <xdr:rowOff>64279</xdr:rowOff>
    </xdr:from>
    <xdr:ext cx="405111" cy="259045"/>
    <xdr:sp macro="" textlink="">
      <xdr:nvSpPr>
        <xdr:cNvPr id="69" name="【道路】&#10;有形固定資産減価償却率該当値テキスト"/>
        <xdr:cNvSpPr txBox="1"/>
      </xdr:nvSpPr>
      <xdr:spPr>
        <a:xfrm>
          <a:off x="4724400" y="5893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48260</xdr:rowOff>
    </xdr:from>
    <xdr:to>
      <xdr:col>5</xdr:col>
      <xdr:colOff>409575</xdr:colOff>
      <xdr:row>35</xdr:row>
      <xdr:rowOff>149860</xdr:rowOff>
    </xdr:to>
    <xdr:sp macro="" textlink="">
      <xdr:nvSpPr>
        <xdr:cNvPr id="70" name="円/楕円 69"/>
        <xdr:cNvSpPr/>
      </xdr:nvSpPr>
      <xdr:spPr>
        <a:xfrm>
          <a:off x="37465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35</xdr:row>
      <xdr:rowOff>92202</xdr:rowOff>
    </xdr:from>
    <xdr:to>
      <xdr:col>6</xdr:col>
      <xdr:colOff>511175</xdr:colOff>
      <xdr:row>35</xdr:row>
      <xdr:rowOff>99060</xdr:rowOff>
    </xdr:to>
    <xdr:cxnSp macro="">
      <xdr:nvCxnSpPr>
        <xdr:cNvPr id="71" name="直線コネクタ 70"/>
        <xdr:cNvCxnSpPr/>
      </xdr:nvCxnSpPr>
      <xdr:spPr>
        <a:xfrm flipV="1">
          <a:off x="3797300" y="6092952"/>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39</xdr:row>
      <xdr:rowOff>56405</xdr:rowOff>
    </xdr:from>
    <xdr:ext cx="405111" cy="259045"/>
    <xdr:sp macro="" textlink="">
      <xdr:nvSpPr>
        <xdr:cNvPr id="72" name="n_1aveValue【道路】&#10;有形固定資産減価償却率"/>
        <xdr:cNvSpPr txBox="1"/>
      </xdr:nvSpPr>
      <xdr:spPr>
        <a:xfrm>
          <a:off x="3582043" y="674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oneCellAnchor>
    <xdr:from>
      <xdr:col>5</xdr:col>
      <xdr:colOff>143518</xdr:colOff>
      <xdr:row>33</xdr:row>
      <xdr:rowOff>166387</xdr:rowOff>
    </xdr:from>
    <xdr:ext cx="405111" cy="259045"/>
    <xdr:sp macro="" textlink="">
      <xdr:nvSpPr>
        <xdr:cNvPr id="73" name="n_1mainValue【道路】&#10;有形固定資産減価償却率"/>
        <xdr:cNvSpPr txBox="1"/>
      </xdr:nvSpPr>
      <xdr:spPr>
        <a:xfrm>
          <a:off x="3582043"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7" name="テキスト ボックス 86"/>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9" name="テキスト ボックス 88"/>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1" name="テキスト ボックス 90"/>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3" name="テキスト ボックス 92"/>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5" name="テキスト ボックス 94"/>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126854</xdr:rowOff>
    </xdr:from>
    <xdr:to>
      <xdr:col>15</xdr:col>
      <xdr:colOff>180340</xdr:colOff>
      <xdr:row>41</xdr:row>
      <xdr:rowOff>39453</xdr:rowOff>
    </xdr:to>
    <xdr:cxnSp macro="">
      <xdr:nvCxnSpPr>
        <xdr:cNvPr id="97" name="直線コネクタ 96"/>
        <xdr:cNvCxnSpPr/>
      </xdr:nvCxnSpPr>
      <xdr:spPr>
        <a:xfrm flipV="1">
          <a:off x="10476865" y="5613254"/>
          <a:ext cx="0" cy="1455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43280</xdr:rowOff>
    </xdr:from>
    <xdr:ext cx="469744" cy="259045"/>
    <xdr:sp macro="" textlink="">
      <xdr:nvSpPr>
        <xdr:cNvPr id="98" name="【道路】&#10;一人当たり延長最小値テキスト"/>
        <xdr:cNvSpPr txBox="1"/>
      </xdr:nvSpPr>
      <xdr:spPr>
        <a:xfrm>
          <a:off x="10566400" y="7072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8.929</a:t>
          </a:r>
          <a:endParaRPr kumimoji="1" lang="ja-JP" altLang="en-US" sz="1000" b="1">
            <a:latin typeface="ＭＳ Ｐゴシック"/>
          </a:endParaRPr>
        </a:p>
      </xdr:txBody>
    </xdr:sp>
    <xdr:clientData/>
  </xdr:oneCellAnchor>
  <xdr:twoCellAnchor>
    <xdr:from>
      <xdr:col>15</xdr:col>
      <xdr:colOff>92075</xdr:colOff>
      <xdr:row>41</xdr:row>
      <xdr:rowOff>39453</xdr:rowOff>
    </xdr:from>
    <xdr:to>
      <xdr:col>15</xdr:col>
      <xdr:colOff>269875</xdr:colOff>
      <xdr:row>41</xdr:row>
      <xdr:rowOff>39453</xdr:rowOff>
    </xdr:to>
    <xdr:cxnSp macro="">
      <xdr:nvCxnSpPr>
        <xdr:cNvPr id="99" name="直線コネクタ 98"/>
        <xdr:cNvCxnSpPr/>
      </xdr:nvCxnSpPr>
      <xdr:spPr>
        <a:xfrm>
          <a:off x="10388600" y="7068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73531</xdr:rowOff>
    </xdr:from>
    <xdr:ext cx="534377" cy="259045"/>
    <xdr:sp macro="" textlink="">
      <xdr:nvSpPr>
        <xdr:cNvPr id="100" name="【道路】&#10;一人当たり延長最大値テキスト"/>
        <xdr:cNvSpPr txBox="1"/>
      </xdr:nvSpPr>
      <xdr:spPr>
        <a:xfrm>
          <a:off x="10566400" y="538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85.341</a:t>
          </a:r>
          <a:endParaRPr kumimoji="1" lang="ja-JP" altLang="en-US" sz="1000" b="1">
            <a:latin typeface="ＭＳ Ｐゴシック"/>
          </a:endParaRPr>
        </a:p>
      </xdr:txBody>
    </xdr:sp>
    <xdr:clientData/>
  </xdr:oneCellAnchor>
  <xdr:twoCellAnchor>
    <xdr:from>
      <xdr:col>15</xdr:col>
      <xdr:colOff>92075</xdr:colOff>
      <xdr:row>32</xdr:row>
      <xdr:rowOff>126854</xdr:rowOff>
    </xdr:from>
    <xdr:to>
      <xdr:col>15</xdr:col>
      <xdr:colOff>269875</xdr:colOff>
      <xdr:row>32</xdr:row>
      <xdr:rowOff>126854</xdr:rowOff>
    </xdr:to>
    <xdr:cxnSp macro="">
      <xdr:nvCxnSpPr>
        <xdr:cNvPr id="101" name="直線コネクタ 100"/>
        <xdr:cNvCxnSpPr/>
      </xdr:nvCxnSpPr>
      <xdr:spPr>
        <a:xfrm>
          <a:off x="10388600" y="5613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128890</xdr:rowOff>
    </xdr:from>
    <xdr:ext cx="534377" cy="259045"/>
    <xdr:sp macro="" textlink="">
      <xdr:nvSpPr>
        <xdr:cNvPr id="102" name="【道路】&#10;一人当たり延長平均値テキスト"/>
        <xdr:cNvSpPr txBox="1"/>
      </xdr:nvSpPr>
      <xdr:spPr>
        <a:xfrm>
          <a:off x="10566400" y="6472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36.435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150463</xdr:rowOff>
    </xdr:from>
    <xdr:to>
      <xdr:col>15</xdr:col>
      <xdr:colOff>231775</xdr:colOff>
      <xdr:row>38</xdr:row>
      <xdr:rowOff>80614</xdr:rowOff>
    </xdr:to>
    <xdr:sp macro="" textlink="">
      <xdr:nvSpPr>
        <xdr:cNvPr id="103" name="フローチャート : 判断 102"/>
        <xdr:cNvSpPr/>
      </xdr:nvSpPr>
      <xdr:spPr>
        <a:xfrm>
          <a:off x="10426700" y="64941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5931</xdr:rowOff>
    </xdr:from>
    <xdr:to>
      <xdr:col>14</xdr:col>
      <xdr:colOff>79375</xdr:colOff>
      <xdr:row>39</xdr:row>
      <xdr:rowOff>107531</xdr:rowOff>
    </xdr:to>
    <xdr:sp macro="" textlink="">
      <xdr:nvSpPr>
        <xdr:cNvPr id="104" name="フローチャート : 判断 103"/>
        <xdr:cNvSpPr/>
      </xdr:nvSpPr>
      <xdr:spPr>
        <a:xfrm>
          <a:off x="9588500" y="669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134099</xdr:rowOff>
    </xdr:from>
    <xdr:to>
      <xdr:col>15</xdr:col>
      <xdr:colOff>231775</xdr:colOff>
      <xdr:row>36</xdr:row>
      <xdr:rowOff>64249</xdr:rowOff>
    </xdr:to>
    <xdr:sp macro="" textlink="">
      <xdr:nvSpPr>
        <xdr:cNvPr id="110" name="円/楕円 109"/>
        <xdr:cNvSpPr/>
      </xdr:nvSpPr>
      <xdr:spPr>
        <a:xfrm>
          <a:off x="10426700" y="613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34</xdr:row>
      <xdr:rowOff>156976</xdr:rowOff>
    </xdr:from>
    <xdr:ext cx="534377" cy="259045"/>
    <xdr:sp macro="" textlink="">
      <xdr:nvSpPr>
        <xdr:cNvPr id="111" name="【道路】&#10;一人当たり延長該当値テキスト"/>
        <xdr:cNvSpPr txBox="1"/>
      </xdr:nvSpPr>
      <xdr:spPr>
        <a:xfrm>
          <a:off x="10566400" y="598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55.294</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166008</xdr:rowOff>
    </xdr:from>
    <xdr:to>
      <xdr:col>14</xdr:col>
      <xdr:colOff>79375</xdr:colOff>
      <xdr:row>36</xdr:row>
      <xdr:rowOff>96158</xdr:rowOff>
    </xdr:to>
    <xdr:sp macro="" textlink="">
      <xdr:nvSpPr>
        <xdr:cNvPr id="112" name="円/楕円 111"/>
        <xdr:cNvSpPr/>
      </xdr:nvSpPr>
      <xdr:spPr>
        <a:xfrm>
          <a:off x="9588500" y="616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36</xdr:row>
      <xdr:rowOff>13449</xdr:rowOff>
    </xdr:from>
    <xdr:to>
      <xdr:col>15</xdr:col>
      <xdr:colOff>180975</xdr:colOff>
      <xdr:row>36</xdr:row>
      <xdr:rowOff>45358</xdr:rowOff>
    </xdr:to>
    <xdr:cxnSp macro="">
      <xdr:nvCxnSpPr>
        <xdr:cNvPr id="113" name="直線コネクタ 112"/>
        <xdr:cNvCxnSpPr/>
      </xdr:nvCxnSpPr>
      <xdr:spPr>
        <a:xfrm flipV="1">
          <a:off x="9639300" y="6185649"/>
          <a:ext cx="838200" cy="3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39</xdr:row>
      <xdr:rowOff>98658</xdr:rowOff>
    </xdr:from>
    <xdr:ext cx="534377" cy="259045"/>
    <xdr:sp macro="" textlink="">
      <xdr:nvSpPr>
        <xdr:cNvPr id="114" name="n_1aveValue【道路】&#10;一人当たり延長"/>
        <xdr:cNvSpPr txBox="1"/>
      </xdr:nvSpPr>
      <xdr:spPr>
        <a:xfrm>
          <a:off x="9359410" y="678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26.022</a:t>
          </a:r>
          <a:endParaRPr kumimoji="1" lang="ja-JP" altLang="en-US" sz="1000" b="1">
            <a:solidFill>
              <a:srgbClr val="000080"/>
            </a:solidFill>
            <a:latin typeface="ＭＳ Ｐゴシック"/>
          </a:endParaRPr>
        </a:p>
      </xdr:txBody>
    </xdr:sp>
    <xdr:clientData/>
  </xdr:oneCellAnchor>
  <xdr:oneCellAnchor>
    <xdr:from>
      <xdr:col>13</xdr:col>
      <xdr:colOff>434485</xdr:colOff>
      <xdr:row>34</xdr:row>
      <xdr:rowOff>112685</xdr:rowOff>
    </xdr:from>
    <xdr:ext cx="534377" cy="259045"/>
    <xdr:sp macro="" textlink="">
      <xdr:nvSpPr>
        <xdr:cNvPr id="115" name="n_1mainValue【道路】&#10;一人当たり延長"/>
        <xdr:cNvSpPr txBox="1"/>
      </xdr:nvSpPr>
      <xdr:spPr>
        <a:xfrm>
          <a:off x="9359410" y="594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53.619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6" name="テキスト ボックス 12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7" name="直線コネクタ 12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8" name="テキスト ボックス 127"/>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9" name="直線コネクタ 12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30" name="テキスト ボックス 12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31" name="直線コネクタ 13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2" name="テキスト ボックス 13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3" name="直線コネクタ 13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4" name="テキスト ボックス 13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5" name="直線コネクタ 13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6" name="テキスト ボックス 13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7" name="直線コネクタ 13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8" name="テキスト ボックス 137"/>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122465</xdr:rowOff>
    </xdr:from>
    <xdr:to>
      <xdr:col>6</xdr:col>
      <xdr:colOff>510540</xdr:colOff>
      <xdr:row>64</xdr:row>
      <xdr:rowOff>160020</xdr:rowOff>
    </xdr:to>
    <xdr:cxnSp macro="">
      <xdr:nvCxnSpPr>
        <xdr:cNvPr id="142" name="直線コネクタ 141"/>
        <xdr:cNvCxnSpPr/>
      </xdr:nvCxnSpPr>
      <xdr:spPr>
        <a:xfrm flipV="1">
          <a:off x="4634865" y="9552215"/>
          <a:ext cx="0" cy="158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163847</xdr:rowOff>
    </xdr:from>
    <xdr:ext cx="405111" cy="259045"/>
    <xdr:sp macro="" textlink="">
      <xdr:nvSpPr>
        <xdr:cNvPr id="143" name="【橋りょう・トンネル】&#10;有形固定資産減価償却率最小値テキスト"/>
        <xdr:cNvSpPr txBox="1"/>
      </xdr:nvSpPr>
      <xdr:spPr>
        <a:xfrm>
          <a:off x="4724400" y="1113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422275</xdr:colOff>
      <xdr:row>64</xdr:row>
      <xdr:rowOff>160020</xdr:rowOff>
    </xdr:from>
    <xdr:to>
      <xdr:col>6</xdr:col>
      <xdr:colOff>600075</xdr:colOff>
      <xdr:row>64</xdr:row>
      <xdr:rowOff>160020</xdr:rowOff>
    </xdr:to>
    <xdr:cxnSp macro="">
      <xdr:nvCxnSpPr>
        <xdr:cNvPr id="144" name="直線コネクタ 143"/>
        <xdr:cNvCxnSpPr/>
      </xdr:nvCxnSpPr>
      <xdr:spPr>
        <a:xfrm>
          <a:off x="4546600" y="1113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69142</xdr:rowOff>
    </xdr:from>
    <xdr:ext cx="405111" cy="259045"/>
    <xdr:sp macro="" textlink="">
      <xdr:nvSpPr>
        <xdr:cNvPr id="145" name="【橋りょう・トンネル】&#10;有形固定資産減価償却率最大値テキスト"/>
        <xdr:cNvSpPr txBox="1"/>
      </xdr:nvSpPr>
      <xdr:spPr>
        <a:xfrm>
          <a:off x="4724400" y="9327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6</xdr:col>
      <xdr:colOff>422275</xdr:colOff>
      <xdr:row>55</xdr:row>
      <xdr:rowOff>122465</xdr:rowOff>
    </xdr:from>
    <xdr:to>
      <xdr:col>6</xdr:col>
      <xdr:colOff>600075</xdr:colOff>
      <xdr:row>55</xdr:row>
      <xdr:rowOff>122465</xdr:rowOff>
    </xdr:to>
    <xdr:cxnSp macro="">
      <xdr:nvCxnSpPr>
        <xdr:cNvPr id="146" name="直線コネクタ 145"/>
        <xdr:cNvCxnSpPr/>
      </xdr:nvCxnSpPr>
      <xdr:spPr>
        <a:xfrm>
          <a:off x="4546600" y="955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77850</xdr:rowOff>
    </xdr:from>
    <xdr:ext cx="405111" cy="259045"/>
    <xdr:sp macro="" textlink="">
      <xdr:nvSpPr>
        <xdr:cNvPr id="147" name="【橋りょう・トンネル】&#10;有形固定資産減価償却率平均値テキスト"/>
        <xdr:cNvSpPr txBox="1"/>
      </xdr:nvSpPr>
      <xdr:spPr>
        <a:xfrm>
          <a:off x="4724400" y="1036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99423</xdr:rowOff>
    </xdr:from>
    <xdr:to>
      <xdr:col>6</xdr:col>
      <xdr:colOff>561975</xdr:colOff>
      <xdr:row>61</xdr:row>
      <xdr:rowOff>29573</xdr:rowOff>
    </xdr:to>
    <xdr:sp macro="" textlink="">
      <xdr:nvSpPr>
        <xdr:cNvPr id="148" name="フローチャート : 判断 147"/>
        <xdr:cNvSpPr/>
      </xdr:nvSpPr>
      <xdr:spPr>
        <a:xfrm>
          <a:off x="45847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7983</xdr:rowOff>
    </xdr:from>
    <xdr:to>
      <xdr:col>5</xdr:col>
      <xdr:colOff>409575</xdr:colOff>
      <xdr:row>60</xdr:row>
      <xdr:rowOff>109583</xdr:rowOff>
    </xdr:to>
    <xdr:sp macro="" textlink="">
      <xdr:nvSpPr>
        <xdr:cNvPr id="149" name="フローチャート : 判断 148"/>
        <xdr:cNvSpPr/>
      </xdr:nvSpPr>
      <xdr:spPr>
        <a:xfrm>
          <a:off x="3746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99423</xdr:rowOff>
    </xdr:from>
    <xdr:to>
      <xdr:col>6</xdr:col>
      <xdr:colOff>561975</xdr:colOff>
      <xdr:row>59</xdr:row>
      <xdr:rowOff>29573</xdr:rowOff>
    </xdr:to>
    <xdr:sp macro="" textlink="">
      <xdr:nvSpPr>
        <xdr:cNvPr id="155" name="円/楕円 154"/>
        <xdr:cNvSpPr/>
      </xdr:nvSpPr>
      <xdr:spPr>
        <a:xfrm>
          <a:off x="4584700" y="100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57</xdr:row>
      <xdr:rowOff>122300</xdr:rowOff>
    </xdr:from>
    <xdr:ext cx="405111" cy="259045"/>
    <xdr:sp macro="" textlink="">
      <xdr:nvSpPr>
        <xdr:cNvPr id="156" name="【橋りょう・トンネル】&#10;有形固定資産減価償却率該当値テキスト"/>
        <xdr:cNvSpPr txBox="1"/>
      </xdr:nvSpPr>
      <xdr:spPr>
        <a:xfrm>
          <a:off x="4724400" y="9894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122283</xdr:rowOff>
    </xdr:from>
    <xdr:to>
      <xdr:col>5</xdr:col>
      <xdr:colOff>409575</xdr:colOff>
      <xdr:row>59</xdr:row>
      <xdr:rowOff>52433</xdr:rowOff>
    </xdr:to>
    <xdr:sp macro="" textlink="">
      <xdr:nvSpPr>
        <xdr:cNvPr id="157" name="円/楕円 156"/>
        <xdr:cNvSpPr/>
      </xdr:nvSpPr>
      <xdr:spPr>
        <a:xfrm>
          <a:off x="3746500" y="100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58</xdr:row>
      <xdr:rowOff>150223</xdr:rowOff>
    </xdr:from>
    <xdr:to>
      <xdr:col>6</xdr:col>
      <xdr:colOff>511175</xdr:colOff>
      <xdr:row>59</xdr:row>
      <xdr:rowOff>1633</xdr:rowOff>
    </xdr:to>
    <xdr:cxnSp macro="">
      <xdr:nvCxnSpPr>
        <xdr:cNvPr id="158" name="直線コネクタ 157"/>
        <xdr:cNvCxnSpPr/>
      </xdr:nvCxnSpPr>
      <xdr:spPr>
        <a:xfrm flipV="1">
          <a:off x="3797300" y="1009432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60</xdr:row>
      <xdr:rowOff>100710</xdr:rowOff>
    </xdr:from>
    <xdr:ext cx="405111" cy="259045"/>
    <xdr:sp macro="" textlink="">
      <xdr:nvSpPr>
        <xdr:cNvPr id="159" name="n_1aveValue【橋りょう・トンネル】&#10;有形固定資産減価償却率"/>
        <xdr:cNvSpPr txBox="1"/>
      </xdr:nvSpPr>
      <xdr:spPr>
        <a:xfrm>
          <a:off x="3582043"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68960</xdr:rowOff>
    </xdr:from>
    <xdr:ext cx="405111" cy="259045"/>
    <xdr:sp macro="" textlink="">
      <xdr:nvSpPr>
        <xdr:cNvPr id="160" name="n_1mainValue【橋りょう・トンネル】&#10;有形固定資産減価償却率"/>
        <xdr:cNvSpPr txBox="1"/>
      </xdr:nvSpPr>
      <xdr:spPr>
        <a:xfrm>
          <a:off x="3582043" y="984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1" name="正方形/長方形 16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2" name="正方形/長方形 16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3" name="正方形/長方形 16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4" name="正方形/長方形 16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5" name="正方形/長方形 16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6" name="正方形/長方形 16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7" name="正方形/長方形 16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84,061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8" name="正方形/長方形 16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9" name="テキスト ボックス 16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0" name="直線コネクタ 16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1" name="直線コネクタ 17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72" name="テキスト ボックス 171"/>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3" name="直線コネクタ 17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74" name="テキスト ボックス 173"/>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5" name="直線コネクタ 17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59</xdr:row>
      <xdr:rowOff>29227</xdr:rowOff>
    </xdr:from>
    <xdr:ext cx="685572" cy="259045"/>
    <xdr:sp macro="" textlink="">
      <xdr:nvSpPr>
        <xdr:cNvPr id="176" name="テキスト ボックス 175"/>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7" name="直線コネクタ 17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162577</xdr:rowOff>
    </xdr:from>
    <xdr:ext cx="685572" cy="259045"/>
    <xdr:sp macro="" textlink="">
      <xdr:nvSpPr>
        <xdr:cNvPr id="178" name="テキスト ボックス 177"/>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9" name="直線コネクタ 17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80" name="テキスト ボックス 179"/>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1" name="直線コネクタ 18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82" name="テキスト ボックス 18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134338</xdr:rowOff>
    </xdr:from>
    <xdr:to>
      <xdr:col>15</xdr:col>
      <xdr:colOff>180340</xdr:colOff>
      <xdr:row>63</xdr:row>
      <xdr:rowOff>139178</xdr:rowOff>
    </xdr:to>
    <xdr:cxnSp macro="">
      <xdr:nvCxnSpPr>
        <xdr:cNvPr id="184" name="直線コネクタ 183"/>
        <xdr:cNvCxnSpPr/>
      </xdr:nvCxnSpPr>
      <xdr:spPr>
        <a:xfrm flipV="1">
          <a:off x="10476865" y="9735538"/>
          <a:ext cx="0" cy="1204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143005</xdr:rowOff>
    </xdr:from>
    <xdr:ext cx="599010" cy="259045"/>
    <xdr:sp macro="" textlink="">
      <xdr:nvSpPr>
        <xdr:cNvPr id="185" name="【橋りょう・トンネル】&#10;一人当たり有形固定資産（償却資産）額最小値テキスト"/>
        <xdr:cNvSpPr txBox="1"/>
      </xdr:nvSpPr>
      <xdr:spPr>
        <a:xfrm>
          <a:off x="10566400" y="10944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142,351</a:t>
          </a:r>
          <a:endParaRPr kumimoji="1" lang="ja-JP" altLang="en-US" sz="1000" b="1">
            <a:latin typeface="ＭＳ Ｐゴシック"/>
          </a:endParaRPr>
        </a:p>
      </xdr:txBody>
    </xdr:sp>
    <xdr:clientData/>
  </xdr:oneCellAnchor>
  <xdr:twoCellAnchor>
    <xdr:from>
      <xdr:col>15</xdr:col>
      <xdr:colOff>92075</xdr:colOff>
      <xdr:row>63</xdr:row>
      <xdr:rowOff>139178</xdr:rowOff>
    </xdr:from>
    <xdr:to>
      <xdr:col>15</xdr:col>
      <xdr:colOff>269875</xdr:colOff>
      <xdr:row>63</xdr:row>
      <xdr:rowOff>139178</xdr:rowOff>
    </xdr:to>
    <xdr:cxnSp macro="">
      <xdr:nvCxnSpPr>
        <xdr:cNvPr id="186" name="直線コネクタ 185"/>
        <xdr:cNvCxnSpPr/>
      </xdr:nvCxnSpPr>
      <xdr:spPr>
        <a:xfrm>
          <a:off x="10388600" y="10940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81015</xdr:rowOff>
    </xdr:from>
    <xdr:ext cx="690189" cy="259045"/>
    <xdr:sp macro="" textlink="">
      <xdr:nvSpPr>
        <xdr:cNvPr id="187" name="【橋りょう・トンネル】&#10;一人当たり有形固定資産（償却資産）額最大値テキスト"/>
        <xdr:cNvSpPr txBox="1"/>
      </xdr:nvSpPr>
      <xdr:spPr>
        <a:xfrm>
          <a:off x="10566400" y="95107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1,723,704</a:t>
          </a:r>
          <a:endParaRPr kumimoji="1" lang="ja-JP" altLang="en-US" sz="1000" b="1">
            <a:latin typeface="ＭＳ Ｐゴシック"/>
          </a:endParaRPr>
        </a:p>
      </xdr:txBody>
    </xdr:sp>
    <xdr:clientData/>
  </xdr:oneCellAnchor>
  <xdr:twoCellAnchor>
    <xdr:from>
      <xdr:col>15</xdr:col>
      <xdr:colOff>92075</xdr:colOff>
      <xdr:row>56</xdr:row>
      <xdr:rowOff>134338</xdr:rowOff>
    </xdr:from>
    <xdr:to>
      <xdr:col>15</xdr:col>
      <xdr:colOff>269875</xdr:colOff>
      <xdr:row>56</xdr:row>
      <xdr:rowOff>134338</xdr:rowOff>
    </xdr:to>
    <xdr:cxnSp macro="">
      <xdr:nvCxnSpPr>
        <xdr:cNvPr id="188" name="直線コネクタ 187"/>
        <xdr:cNvCxnSpPr/>
      </xdr:nvCxnSpPr>
      <xdr:spPr>
        <a:xfrm>
          <a:off x="10388600" y="9735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94015</xdr:rowOff>
    </xdr:from>
    <xdr:ext cx="599010" cy="259045"/>
    <xdr:sp macro="" textlink="">
      <xdr:nvSpPr>
        <xdr:cNvPr id="189" name="【橋りょう・トンネル】&#10;一人当たり有形固定資産（償却資産）額平均値テキスト"/>
        <xdr:cNvSpPr txBox="1"/>
      </xdr:nvSpPr>
      <xdr:spPr>
        <a:xfrm>
          <a:off x="10566400" y="105524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556,644</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115588</xdr:rowOff>
    </xdr:from>
    <xdr:to>
      <xdr:col>15</xdr:col>
      <xdr:colOff>231775</xdr:colOff>
      <xdr:row>62</xdr:row>
      <xdr:rowOff>45738</xdr:rowOff>
    </xdr:to>
    <xdr:sp macro="" textlink="">
      <xdr:nvSpPr>
        <xdr:cNvPr id="190" name="フローチャート : 判断 189"/>
        <xdr:cNvSpPr/>
      </xdr:nvSpPr>
      <xdr:spPr>
        <a:xfrm>
          <a:off x="10426700" y="1057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41187</xdr:rowOff>
    </xdr:from>
    <xdr:to>
      <xdr:col>14</xdr:col>
      <xdr:colOff>79375</xdr:colOff>
      <xdr:row>62</xdr:row>
      <xdr:rowOff>142787</xdr:rowOff>
    </xdr:to>
    <xdr:sp macro="" textlink="">
      <xdr:nvSpPr>
        <xdr:cNvPr id="191" name="フローチャート : 判断 190"/>
        <xdr:cNvSpPr/>
      </xdr:nvSpPr>
      <xdr:spPr>
        <a:xfrm>
          <a:off x="9588500" y="1067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2" name="テキスト ボックス 19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3" name="テキスト ボックス 19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4" name="テキスト ボックス 19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5" name="テキスト ボックス 19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6" name="テキスト ボックス 19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61</xdr:row>
      <xdr:rowOff>84026</xdr:rowOff>
    </xdr:from>
    <xdr:to>
      <xdr:col>15</xdr:col>
      <xdr:colOff>231775</xdr:colOff>
      <xdr:row>62</xdr:row>
      <xdr:rowOff>14176</xdr:rowOff>
    </xdr:to>
    <xdr:sp macro="" textlink="">
      <xdr:nvSpPr>
        <xdr:cNvPr id="197" name="円/楕円 196"/>
        <xdr:cNvSpPr/>
      </xdr:nvSpPr>
      <xdr:spPr>
        <a:xfrm>
          <a:off x="10426700" y="1054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60</xdr:row>
      <xdr:rowOff>106903</xdr:rowOff>
    </xdr:from>
    <xdr:ext cx="599010" cy="259045"/>
    <xdr:sp macro="" textlink="">
      <xdr:nvSpPr>
        <xdr:cNvPr id="198" name="【橋りょう・トンネル】&#10;一人当たり有形固定資産（償却資産）額該当値テキスト"/>
        <xdr:cNvSpPr txBox="1"/>
      </xdr:nvSpPr>
      <xdr:spPr>
        <a:xfrm>
          <a:off x="10566400" y="1039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598,063</a:t>
          </a:r>
          <a:endParaRPr kumimoji="1" lang="ja-JP" altLang="en-US" sz="1000" b="1">
            <a:solidFill>
              <a:srgbClr val="FF0000"/>
            </a:solidFill>
            <a:latin typeface="ＭＳ Ｐゴシック"/>
          </a:endParaRPr>
        </a:p>
      </xdr:txBody>
    </xdr:sp>
    <xdr:clientData/>
  </xdr:oneCellAnchor>
  <xdr:twoCellAnchor>
    <xdr:from>
      <xdr:col>13</xdr:col>
      <xdr:colOff>663575</xdr:colOff>
      <xdr:row>61</xdr:row>
      <xdr:rowOff>103753</xdr:rowOff>
    </xdr:from>
    <xdr:to>
      <xdr:col>14</xdr:col>
      <xdr:colOff>79375</xdr:colOff>
      <xdr:row>62</xdr:row>
      <xdr:rowOff>33903</xdr:rowOff>
    </xdr:to>
    <xdr:sp macro="" textlink="">
      <xdr:nvSpPr>
        <xdr:cNvPr id="199" name="円/楕円 198"/>
        <xdr:cNvSpPr/>
      </xdr:nvSpPr>
      <xdr:spPr>
        <a:xfrm>
          <a:off x="9588500" y="1056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61</xdr:row>
      <xdr:rowOff>134826</xdr:rowOff>
    </xdr:from>
    <xdr:to>
      <xdr:col>15</xdr:col>
      <xdr:colOff>180975</xdr:colOff>
      <xdr:row>61</xdr:row>
      <xdr:rowOff>154553</xdr:rowOff>
    </xdr:to>
    <xdr:cxnSp macro="">
      <xdr:nvCxnSpPr>
        <xdr:cNvPr id="200" name="直線コネクタ 199"/>
        <xdr:cNvCxnSpPr/>
      </xdr:nvCxnSpPr>
      <xdr:spPr>
        <a:xfrm flipV="1">
          <a:off x="9639300" y="10593276"/>
          <a:ext cx="838200" cy="19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62</xdr:row>
      <xdr:rowOff>133914</xdr:rowOff>
    </xdr:from>
    <xdr:ext cx="599010" cy="259045"/>
    <xdr:sp macro="" textlink="">
      <xdr:nvSpPr>
        <xdr:cNvPr id="201" name="n_1aveValue【橋りょう・トンネル】&#10;一人当たり有形固定資産（償却資産）額"/>
        <xdr:cNvSpPr txBox="1"/>
      </xdr:nvSpPr>
      <xdr:spPr>
        <a:xfrm>
          <a:off x="9327094" y="1076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429,282</a:t>
          </a:r>
          <a:endParaRPr kumimoji="1" lang="ja-JP" altLang="en-US" sz="1000" b="1">
            <a:solidFill>
              <a:srgbClr val="000080"/>
            </a:solidFill>
            <a:latin typeface="ＭＳ Ｐゴシック"/>
          </a:endParaRPr>
        </a:p>
      </xdr:txBody>
    </xdr:sp>
    <xdr:clientData/>
  </xdr:oneCellAnchor>
  <xdr:oneCellAnchor>
    <xdr:from>
      <xdr:col>13</xdr:col>
      <xdr:colOff>402169</xdr:colOff>
      <xdr:row>60</xdr:row>
      <xdr:rowOff>50430</xdr:rowOff>
    </xdr:from>
    <xdr:ext cx="599010" cy="259045"/>
    <xdr:sp macro="" textlink="">
      <xdr:nvSpPr>
        <xdr:cNvPr id="202" name="n_1mainValue【橋りょう・トンネル】&#10;一人当たり有形固定資産（償却資産）額"/>
        <xdr:cNvSpPr txBox="1"/>
      </xdr:nvSpPr>
      <xdr:spPr>
        <a:xfrm>
          <a:off x="9327094" y="1033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572,174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3" name="正方形/長方形 20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4" name="正方形/長方形 20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5" name="正方形/長方形 20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6" name="正方形/長方形 20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7" name="正方形/長方形 20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8" name="正方形/長方形 20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9" name="正方形/長方形 20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0" name="正方形/長方形 20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1" name="テキスト ボックス 21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2" name="直線コネクタ 21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3" name="テキスト ボックス 21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14" name="直線コネクタ 21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5" name="テキスト ボックス 21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6" name="直線コネクタ 21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7" name="テキスト ボックス 21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8" name="直線コネクタ 21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9" name="テキスト ボックス 21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20" name="直線コネクタ 21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21" name="テキスト ボックス 220"/>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2" name="直線コネクタ 22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3" name="テキスト ボックス 22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97537</xdr:rowOff>
    </xdr:from>
    <xdr:to>
      <xdr:col>6</xdr:col>
      <xdr:colOff>510540</xdr:colOff>
      <xdr:row>85</xdr:row>
      <xdr:rowOff>83820</xdr:rowOff>
    </xdr:to>
    <xdr:cxnSp macro="">
      <xdr:nvCxnSpPr>
        <xdr:cNvPr id="225" name="直線コネクタ 224"/>
        <xdr:cNvCxnSpPr/>
      </xdr:nvCxnSpPr>
      <xdr:spPr>
        <a:xfrm flipV="1">
          <a:off x="4634865" y="13470637"/>
          <a:ext cx="0" cy="118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87647</xdr:rowOff>
    </xdr:from>
    <xdr:ext cx="405111" cy="259045"/>
    <xdr:sp macro="" textlink="">
      <xdr:nvSpPr>
        <xdr:cNvPr id="226" name="【公営住宅】&#10;有形固定資産減価償却率最小値テキスト"/>
        <xdr:cNvSpPr txBox="1"/>
      </xdr:nvSpPr>
      <xdr:spPr>
        <a:xfrm>
          <a:off x="4724400"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45.5</a:t>
          </a:r>
          <a:endParaRPr kumimoji="1" lang="ja-JP" altLang="en-US" sz="1000" b="1">
            <a:latin typeface="ＭＳ Ｐゴシック"/>
          </a:endParaRPr>
        </a:p>
      </xdr:txBody>
    </xdr:sp>
    <xdr:clientData/>
  </xdr:oneCellAnchor>
  <xdr:twoCellAnchor>
    <xdr:from>
      <xdr:col>6</xdr:col>
      <xdr:colOff>422275</xdr:colOff>
      <xdr:row>85</xdr:row>
      <xdr:rowOff>83820</xdr:rowOff>
    </xdr:from>
    <xdr:to>
      <xdr:col>6</xdr:col>
      <xdr:colOff>600075</xdr:colOff>
      <xdr:row>85</xdr:row>
      <xdr:rowOff>83820</xdr:rowOff>
    </xdr:to>
    <xdr:cxnSp macro="">
      <xdr:nvCxnSpPr>
        <xdr:cNvPr id="227" name="直線コネクタ 226"/>
        <xdr:cNvCxnSpPr/>
      </xdr:nvCxnSpPr>
      <xdr:spPr>
        <a:xfrm>
          <a:off x="4546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44214</xdr:rowOff>
    </xdr:from>
    <xdr:ext cx="405111" cy="259045"/>
    <xdr:sp macro="" textlink="">
      <xdr:nvSpPr>
        <xdr:cNvPr id="228" name="【公営住宅】&#10;有形固定資産減価償却率最大値テキスト"/>
        <xdr:cNvSpPr txBox="1"/>
      </xdr:nvSpPr>
      <xdr:spPr>
        <a:xfrm>
          <a:off x="4724400" y="1324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a:t>
          </a:r>
          <a:endParaRPr kumimoji="1" lang="ja-JP" altLang="en-US" sz="1000" b="1">
            <a:latin typeface="ＭＳ Ｐゴシック"/>
          </a:endParaRPr>
        </a:p>
      </xdr:txBody>
    </xdr:sp>
    <xdr:clientData/>
  </xdr:oneCellAnchor>
  <xdr:twoCellAnchor>
    <xdr:from>
      <xdr:col>6</xdr:col>
      <xdr:colOff>422275</xdr:colOff>
      <xdr:row>78</xdr:row>
      <xdr:rowOff>97537</xdr:rowOff>
    </xdr:from>
    <xdr:to>
      <xdr:col>6</xdr:col>
      <xdr:colOff>600075</xdr:colOff>
      <xdr:row>78</xdr:row>
      <xdr:rowOff>97537</xdr:rowOff>
    </xdr:to>
    <xdr:cxnSp macro="">
      <xdr:nvCxnSpPr>
        <xdr:cNvPr id="229" name="直線コネクタ 228"/>
        <xdr:cNvCxnSpPr/>
      </xdr:nvCxnSpPr>
      <xdr:spPr>
        <a:xfrm>
          <a:off x="4546600" y="1347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64025</xdr:rowOff>
    </xdr:from>
    <xdr:ext cx="405111" cy="259045"/>
    <xdr:sp macro="" textlink="">
      <xdr:nvSpPr>
        <xdr:cNvPr id="230" name="【公営住宅】&#10;有形固定資産減価償却率平均値テキスト"/>
        <xdr:cNvSpPr txBox="1"/>
      </xdr:nvSpPr>
      <xdr:spPr>
        <a:xfrm>
          <a:off x="4724400" y="141229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65.7</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85598</xdr:rowOff>
    </xdr:from>
    <xdr:to>
      <xdr:col>6</xdr:col>
      <xdr:colOff>561975</xdr:colOff>
      <xdr:row>83</xdr:row>
      <xdr:rowOff>15748</xdr:rowOff>
    </xdr:to>
    <xdr:sp macro="" textlink="">
      <xdr:nvSpPr>
        <xdr:cNvPr id="231" name="フローチャート : 判断 230"/>
        <xdr:cNvSpPr/>
      </xdr:nvSpPr>
      <xdr:spPr>
        <a:xfrm>
          <a:off x="4584700" y="141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1015</xdr:rowOff>
    </xdr:from>
    <xdr:to>
      <xdr:col>5</xdr:col>
      <xdr:colOff>409575</xdr:colOff>
      <xdr:row>82</xdr:row>
      <xdr:rowOff>102615</xdr:rowOff>
    </xdr:to>
    <xdr:sp macro="" textlink="">
      <xdr:nvSpPr>
        <xdr:cNvPr id="232" name="フローチャート : 判断 231"/>
        <xdr:cNvSpPr/>
      </xdr:nvSpPr>
      <xdr:spPr>
        <a:xfrm>
          <a:off x="37465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3" name="テキスト ボックス 23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4" name="テキスト ボックス 23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5" name="テキスト ボックス 23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6" name="テキスト ボックス 23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7" name="テキスト ボックス 23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80</xdr:row>
      <xdr:rowOff>81026</xdr:rowOff>
    </xdr:from>
    <xdr:to>
      <xdr:col>6</xdr:col>
      <xdr:colOff>561975</xdr:colOff>
      <xdr:row>81</xdr:row>
      <xdr:rowOff>11176</xdr:rowOff>
    </xdr:to>
    <xdr:sp macro="" textlink="">
      <xdr:nvSpPr>
        <xdr:cNvPr id="238" name="円/楕円 237"/>
        <xdr:cNvSpPr/>
      </xdr:nvSpPr>
      <xdr:spPr>
        <a:xfrm>
          <a:off x="4584700" y="1379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79</xdr:row>
      <xdr:rowOff>103903</xdr:rowOff>
    </xdr:from>
    <xdr:ext cx="405111" cy="259045"/>
    <xdr:sp macro="" textlink="">
      <xdr:nvSpPr>
        <xdr:cNvPr id="239" name="【公営住宅】&#10;有形固定資産減価償却率該当値テキスト"/>
        <xdr:cNvSpPr txBox="1"/>
      </xdr:nvSpPr>
      <xdr:spPr>
        <a:xfrm>
          <a:off x="4724400" y="1364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5</xdr:col>
      <xdr:colOff>307975</xdr:colOff>
      <xdr:row>80</xdr:row>
      <xdr:rowOff>74168</xdr:rowOff>
    </xdr:from>
    <xdr:to>
      <xdr:col>5</xdr:col>
      <xdr:colOff>409575</xdr:colOff>
      <xdr:row>81</xdr:row>
      <xdr:rowOff>4318</xdr:rowOff>
    </xdr:to>
    <xdr:sp macro="" textlink="">
      <xdr:nvSpPr>
        <xdr:cNvPr id="240" name="円/楕円 239"/>
        <xdr:cNvSpPr/>
      </xdr:nvSpPr>
      <xdr:spPr>
        <a:xfrm>
          <a:off x="3746500" y="1379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80</xdr:row>
      <xdr:rowOff>124968</xdr:rowOff>
    </xdr:from>
    <xdr:to>
      <xdr:col>6</xdr:col>
      <xdr:colOff>511175</xdr:colOff>
      <xdr:row>80</xdr:row>
      <xdr:rowOff>131826</xdr:rowOff>
    </xdr:to>
    <xdr:cxnSp macro="">
      <xdr:nvCxnSpPr>
        <xdr:cNvPr id="241" name="直線コネクタ 240"/>
        <xdr:cNvCxnSpPr/>
      </xdr:nvCxnSpPr>
      <xdr:spPr>
        <a:xfrm>
          <a:off x="3797300" y="1384096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82</xdr:row>
      <xdr:rowOff>93742</xdr:rowOff>
    </xdr:from>
    <xdr:ext cx="405111" cy="259045"/>
    <xdr:sp macro="" textlink="">
      <xdr:nvSpPr>
        <xdr:cNvPr id="242" name="n_1aveValue【公営住宅】&#10;有形固定資産減価償却率"/>
        <xdr:cNvSpPr txBox="1"/>
      </xdr:nvSpPr>
      <xdr:spPr>
        <a:xfrm>
          <a:off x="3582043" y="14152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5</xdr:col>
      <xdr:colOff>143518</xdr:colOff>
      <xdr:row>79</xdr:row>
      <xdr:rowOff>20845</xdr:rowOff>
    </xdr:from>
    <xdr:ext cx="405111" cy="259045"/>
    <xdr:sp macro="" textlink="">
      <xdr:nvSpPr>
        <xdr:cNvPr id="243" name="n_1mainValue【公営住宅】&#10;有形固定資産減価償却率"/>
        <xdr:cNvSpPr txBox="1"/>
      </xdr:nvSpPr>
      <xdr:spPr>
        <a:xfrm>
          <a:off x="3582043" y="1356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4" name="正方形/長方形 24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5" name="正方形/長方形 24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6" name="正方形/長方形 24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7" name="正方形/長方形 24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8" name="正方形/長方形 24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9" name="正方形/長方形 24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0" name="正方形/長方形 24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1" name="正方形/長方形 25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2" name="テキスト ボックス 25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3" name="直線コネクタ 25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54" name="直線コネクタ 25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55" name="テキスト ボックス 25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56" name="直線コネクタ 25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57" name="テキスト ボックス 25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58" name="直線コネクタ 25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59" name="テキスト ボックス 25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60" name="直線コネクタ 25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61" name="テキスト ボックス 26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62" name="直線コネクタ 26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63" name="テキスト ボックス 26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64" name="直線コネクタ 26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65" name="テキスト ボックス 26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6" name="直線コネクタ 26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7" name="テキスト ボックス 26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6096</xdr:rowOff>
    </xdr:from>
    <xdr:to>
      <xdr:col>15</xdr:col>
      <xdr:colOff>180340</xdr:colOff>
      <xdr:row>86</xdr:row>
      <xdr:rowOff>52795</xdr:rowOff>
    </xdr:to>
    <xdr:cxnSp macro="">
      <xdr:nvCxnSpPr>
        <xdr:cNvPr id="269" name="直線コネクタ 268"/>
        <xdr:cNvCxnSpPr/>
      </xdr:nvCxnSpPr>
      <xdr:spPr>
        <a:xfrm flipV="1">
          <a:off x="10476865" y="13207746"/>
          <a:ext cx="0" cy="158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56622</xdr:rowOff>
    </xdr:from>
    <xdr:ext cx="469744" cy="259045"/>
    <xdr:sp macro="" textlink="">
      <xdr:nvSpPr>
        <xdr:cNvPr id="270" name="【公営住宅】&#10;一人当たり面積最小値テキスト"/>
        <xdr:cNvSpPr txBox="1"/>
      </xdr:nvSpPr>
      <xdr:spPr>
        <a:xfrm>
          <a:off x="10566400" y="1480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0.355</a:t>
          </a:r>
          <a:endParaRPr kumimoji="1" lang="ja-JP" altLang="en-US" sz="1000" b="1">
            <a:latin typeface="ＭＳ Ｐゴシック"/>
          </a:endParaRPr>
        </a:p>
      </xdr:txBody>
    </xdr:sp>
    <xdr:clientData/>
  </xdr:oneCellAnchor>
  <xdr:twoCellAnchor>
    <xdr:from>
      <xdr:col>15</xdr:col>
      <xdr:colOff>92075</xdr:colOff>
      <xdr:row>86</xdr:row>
      <xdr:rowOff>52795</xdr:rowOff>
    </xdr:from>
    <xdr:to>
      <xdr:col>15</xdr:col>
      <xdr:colOff>269875</xdr:colOff>
      <xdr:row>86</xdr:row>
      <xdr:rowOff>52795</xdr:rowOff>
    </xdr:to>
    <xdr:cxnSp macro="">
      <xdr:nvCxnSpPr>
        <xdr:cNvPr id="271" name="直線コネクタ 270"/>
        <xdr:cNvCxnSpPr/>
      </xdr:nvCxnSpPr>
      <xdr:spPr>
        <a:xfrm>
          <a:off x="10388600" y="14797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75</xdr:row>
      <xdr:rowOff>124223</xdr:rowOff>
    </xdr:from>
    <xdr:ext cx="469744" cy="259045"/>
    <xdr:sp macro="" textlink="">
      <xdr:nvSpPr>
        <xdr:cNvPr id="272" name="【公営住宅】&#10;一人当たり面積最大値テキスト"/>
        <xdr:cNvSpPr txBox="1"/>
      </xdr:nvSpPr>
      <xdr:spPr>
        <a:xfrm>
          <a:off x="10566400" y="12982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5.223</a:t>
          </a:r>
          <a:endParaRPr kumimoji="1" lang="ja-JP" altLang="en-US" sz="1000" b="1">
            <a:latin typeface="ＭＳ Ｐゴシック"/>
          </a:endParaRPr>
        </a:p>
      </xdr:txBody>
    </xdr:sp>
    <xdr:clientData/>
  </xdr:oneCellAnchor>
  <xdr:twoCellAnchor>
    <xdr:from>
      <xdr:col>15</xdr:col>
      <xdr:colOff>92075</xdr:colOff>
      <xdr:row>77</xdr:row>
      <xdr:rowOff>6096</xdr:rowOff>
    </xdr:from>
    <xdr:to>
      <xdr:col>15</xdr:col>
      <xdr:colOff>269875</xdr:colOff>
      <xdr:row>77</xdr:row>
      <xdr:rowOff>6096</xdr:rowOff>
    </xdr:to>
    <xdr:cxnSp macro="">
      <xdr:nvCxnSpPr>
        <xdr:cNvPr id="273" name="直線コネクタ 272"/>
        <xdr:cNvCxnSpPr/>
      </xdr:nvCxnSpPr>
      <xdr:spPr>
        <a:xfrm>
          <a:off x="10388600" y="13207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26143</xdr:rowOff>
    </xdr:from>
    <xdr:ext cx="469744" cy="259045"/>
    <xdr:sp macro="" textlink="">
      <xdr:nvSpPr>
        <xdr:cNvPr id="274" name="【公営住宅】&#10;一人当たり面積平均値テキスト"/>
        <xdr:cNvSpPr txBox="1"/>
      </xdr:nvSpPr>
      <xdr:spPr>
        <a:xfrm>
          <a:off x="10566400" y="14427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1.265</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47716</xdr:rowOff>
    </xdr:from>
    <xdr:to>
      <xdr:col>15</xdr:col>
      <xdr:colOff>231775</xdr:colOff>
      <xdr:row>84</xdr:row>
      <xdr:rowOff>149316</xdr:rowOff>
    </xdr:to>
    <xdr:sp macro="" textlink="">
      <xdr:nvSpPr>
        <xdr:cNvPr id="275" name="フローチャート : 判断 274"/>
        <xdr:cNvSpPr/>
      </xdr:nvSpPr>
      <xdr:spPr>
        <a:xfrm>
          <a:off x="10426700" y="1444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24529</xdr:rowOff>
    </xdr:from>
    <xdr:to>
      <xdr:col>14</xdr:col>
      <xdr:colOff>79375</xdr:colOff>
      <xdr:row>84</xdr:row>
      <xdr:rowOff>126129</xdr:rowOff>
    </xdr:to>
    <xdr:sp macro="" textlink="">
      <xdr:nvSpPr>
        <xdr:cNvPr id="276" name="フローチャート : 判断 275"/>
        <xdr:cNvSpPr/>
      </xdr:nvSpPr>
      <xdr:spPr>
        <a:xfrm>
          <a:off x="9588500" y="1442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7" name="テキスト ボックス 27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8" name="テキスト ボックス 27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9" name="テキスト ボックス 27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0" name="テキスト ボックス 27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1" name="テキスト ボックス 28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83</xdr:row>
      <xdr:rowOff>91802</xdr:rowOff>
    </xdr:from>
    <xdr:to>
      <xdr:col>15</xdr:col>
      <xdr:colOff>231775</xdr:colOff>
      <xdr:row>84</xdr:row>
      <xdr:rowOff>21952</xdr:rowOff>
    </xdr:to>
    <xdr:sp macro="" textlink="">
      <xdr:nvSpPr>
        <xdr:cNvPr id="282" name="円/楕円 281"/>
        <xdr:cNvSpPr/>
      </xdr:nvSpPr>
      <xdr:spPr>
        <a:xfrm>
          <a:off x="10426700" y="1432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82</xdr:row>
      <xdr:rowOff>114679</xdr:rowOff>
    </xdr:from>
    <xdr:ext cx="469744" cy="259045"/>
    <xdr:sp macro="" textlink="">
      <xdr:nvSpPr>
        <xdr:cNvPr id="283" name="【公営住宅】&#10;一人当たり面積該当値テキスト"/>
        <xdr:cNvSpPr txBox="1"/>
      </xdr:nvSpPr>
      <xdr:spPr>
        <a:xfrm>
          <a:off x="10566400" y="1417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1.655</a:t>
          </a:r>
          <a:endParaRPr kumimoji="1" lang="ja-JP" altLang="en-US" sz="1000" b="1">
            <a:solidFill>
              <a:srgbClr val="FF0000"/>
            </a:solidFill>
            <a:latin typeface="ＭＳ Ｐゴシック"/>
          </a:endParaRPr>
        </a:p>
      </xdr:txBody>
    </xdr:sp>
    <xdr:clientData/>
  </xdr:oneCellAnchor>
  <xdr:twoCellAnchor>
    <xdr:from>
      <xdr:col>13</xdr:col>
      <xdr:colOff>663575</xdr:colOff>
      <xdr:row>83</xdr:row>
      <xdr:rowOff>87557</xdr:rowOff>
    </xdr:from>
    <xdr:to>
      <xdr:col>14</xdr:col>
      <xdr:colOff>79375</xdr:colOff>
      <xdr:row>84</xdr:row>
      <xdr:rowOff>17707</xdr:rowOff>
    </xdr:to>
    <xdr:sp macro="" textlink="">
      <xdr:nvSpPr>
        <xdr:cNvPr id="284" name="円/楕円 283"/>
        <xdr:cNvSpPr/>
      </xdr:nvSpPr>
      <xdr:spPr>
        <a:xfrm>
          <a:off x="9588500" y="1431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83</xdr:row>
      <xdr:rowOff>138357</xdr:rowOff>
    </xdr:from>
    <xdr:to>
      <xdr:col>15</xdr:col>
      <xdr:colOff>180975</xdr:colOff>
      <xdr:row>83</xdr:row>
      <xdr:rowOff>142602</xdr:rowOff>
    </xdr:to>
    <xdr:cxnSp macro="">
      <xdr:nvCxnSpPr>
        <xdr:cNvPr id="285" name="直線コネクタ 284"/>
        <xdr:cNvCxnSpPr/>
      </xdr:nvCxnSpPr>
      <xdr:spPr>
        <a:xfrm>
          <a:off x="9639300" y="14368707"/>
          <a:ext cx="8382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84</xdr:row>
      <xdr:rowOff>117256</xdr:rowOff>
    </xdr:from>
    <xdr:ext cx="469744" cy="259045"/>
    <xdr:sp macro="" textlink="">
      <xdr:nvSpPr>
        <xdr:cNvPr id="286" name="n_1aveValue【公営住宅】&#10;一人当たり面積"/>
        <xdr:cNvSpPr txBox="1"/>
      </xdr:nvSpPr>
      <xdr:spPr>
        <a:xfrm>
          <a:off x="9391727" y="14519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a:t>
          </a:r>
          <a:endParaRPr kumimoji="1" lang="ja-JP" altLang="en-US" sz="1000" b="1">
            <a:solidFill>
              <a:srgbClr val="000080"/>
            </a:solidFill>
            <a:latin typeface="ＭＳ Ｐゴシック"/>
          </a:endParaRPr>
        </a:p>
      </xdr:txBody>
    </xdr:sp>
    <xdr:clientData/>
  </xdr:oneCellAnchor>
  <xdr:oneCellAnchor>
    <xdr:from>
      <xdr:col>13</xdr:col>
      <xdr:colOff>466802</xdr:colOff>
      <xdr:row>82</xdr:row>
      <xdr:rowOff>34234</xdr:rowOff>
    </xdr:from>
    <xdr:ext cx="469744" cy="259045"/>
    <xdr:sp macro="" textlink="">
      <xdr:nvSpPr>
        <xdr:cNvPr id="287" name="n_1mainValue【公営住宅】&#10;一人当たり面積"/>
        <xdr:cNvSpPr txBox="1"/>
      </xdr:nvSpPr>
      <xdr:spPr>
        <a:xfrm>
          <a:off x="9391727" y="14093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8" name="正方形/長方形 28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9" name="正方形/長方形 28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0" name="正方形/長方形 28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1" name="正方形/長方形 29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2" name="正方形/長方形 29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3" name="正方形/長方形 29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4" name="正方形/長方形 29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5" name="正方形/長方形 29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96" name="正方形/長方形 29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7" name="正方形/長方形 29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8" name="正方形/長方形 29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9" name="正方形/長方形 29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0" name="正方形/長方形 29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1" name="正方形/長方形 30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2" name="正方形/長方形 30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3" name="正方形/長方形 30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304" name="正方形/長方形 30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5" name="正方形/長方形 30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6" name="正方形/長方形 30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7" name="正方形/長方形 30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8" name="正方形/長方形 30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9" name="正方形/長方形 30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10" name="正方形/長方形 30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11" name="正方形/長方形 31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12" name="テキスト ボックス 31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13" name="直線コネクタ 31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14" name="テキスト ボックス 31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15" name="直線コネクタ 31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16" name="テキスト ボックス 31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17" name="直線コネクタ 31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18" name="テキスト ボックス 31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19" name="直線コネクタ 31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20" name="テキスト ボックス 31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21" name="直線コネクタ 32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22" name="テキスト ボックス 32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23" name="直線コネクタ 32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24" name="テキスト ボックス 32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25" name="直線コネクタ 32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26" name="テキスト ボックス 32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2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42</xdr:row>
      <xdr:rowOff>40005</xdr:rowOff>
    </xdr:to>
    <xdr:cxnSp macro="">
      <xdr:nvCxnSpPr>
        <xdr:cNvPr id="328" name="直線コネクタ 327"/>
        <xdr:cNvCxnSpPr/>
      </xdr:nvCxnSpPr>
      <xdr:spPr>
        <a:xfrm flipV="1">
          <a:off x="16318864" y="5715000"/>
          <a:ext cx="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43832</xdr:rowOff>
    </xdr:from>
    <xdr:ext cx="405111" cy="259045"/>
    <xdr:sp macro="" textlink="">
      <xdr:nvSpPr>
        <xdr:cNvPr id="329" name="【認定こども園・幼稚園・保育所】&#10;有形固定資産減価償却率最小値テキスト"/>
        <xdr:cNvSpPr txBox="1"/>
      </xdr:nvSpPr>
      <xdr:spPr>
        <a:xfrm>
          <a:off x="16408400" y="724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428625</xdr:colOff>
      <xdr:row>42</xdr:row>
      <xdr:rowOff>40005</xdr:rowOff>
    </xdr:from>
    <xdr:to>
      <xdr:col>23</xdr:col>
      <xdr:colOff>606425</xdr:colOff>
      <xdr:row>42</xdr:row>
      <xdr:rowOff>40005</xdr:rowOff>
    </xdr:to>
    <xdr:cxnSp macro="">
      <xdr:nvCxnSpPr>
        <xdr:cNvPr id="330" name="直線コネクタ 329"/>
        <xdr:cNvCxnSpPr/>
      </xdr:nvCxnSpPr>
      <xdr:spPr>
        <a:xfrm>
          <a:off x="16230600" y="724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31"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32" name="直線コネクタ 331"/>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32402</xdr:rowOff>
    </xdr:from>
    <xdr:ext cx="405111" cy="259045"/>
    <xdr:sp macro="" textlink="">
      <xdr:nvSpPr>
        <xdr:cNvPr id="333" name="【認定こども園・幼稚園・保育所】&#10;有形固定資産減価償却率平均値テキスト"/>
        <xdr:cNvSpPr txBox="1"/>
      </xdr:nvSpPr>
      <xdr:spPr>
        <a:xfrm>
          <a:off x="16408400" y="654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53975</xdr:rowOff>
    </xdr:from>
    <xdr:to>
      <xdr:col>23</xdr:col>
      <xdr:colOff>568325</xdr:colOff>
      <xdr:row>38</xdr:row>
      <xdr:rowOff>155575</xdr:rowOff>
    </xdr:to>
    <xdr:sp macro="" textlink="">
      <xdr:nvSpPr>
        <xdr:cNvPr id="334" name="フローチャート : 判断 333"/>
        <xdr:cNvSpPr/>
      </xdr:nvSpPr>
      <xdr:spPr>
        <a:xfrm>
          <a:off x="162687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109220</xdr:rowOff>
    </xdr:from>
    <xdr:to>
      <xdr:col>22</xdr:col>
      <xdr:colOff>415925</xdr:colOff>
      <xdr:row>38</xdr:row>
      <xdr:rowOff>39370</xdr:rowOff>
    </xdr:to>
    <xdr:sp macro="" textlink="">
      <xdr:nvSpPr>
        <xdr:cNvPr id="335" name="フローチャート : 判断 334"/>
        <xdr:cNvSpPr/>
      </xdr:nvSpPr>
      <xdr:spPr>
        <a:xfrm>
          <a:off x="15430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36" name="テキスト ボックス 33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37" name="テキスト ボックス 33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38" name="テキスト ボックス 33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9" name="テキスト ボックス 33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40" name="テキスト ボックス 33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67310</xdr:rowOff>
    </xdr:from>
    <xdr:to>
      <xdr:col>23</xdr:col>
      <xdr:colOff>568325</xdr:colOff>
      <xdr:row>35</xdr:row>
      <xdr:rowOff>168910</xdr:rowOff>
    </xdr:to>
    <xdr:sp macro="" textlink="">
      <xdr:nvSpPr>
        <xdr:cNvPr id="341" name="円/楕円 340"/>
        <xdr:cNvSpPr/>
      </xdr:nvSpPr>
      <xdr:spPr>
        <a:xfrm>
          <a:off x="162687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34</xdr:row>
      <xdr:rowOff>90187</xdr:rowOff>
    </xdr:from>
    <xdr:ext cx="405111" cy="259045"/>
    <xdr:sp macro="" textlink="">
      <xdr:nvSpPr>
        <xdr:cNvPr id="342" name="【認定こども園・幼稚園・保育所】&#10;有形固定資産減価償却率該当値テキスト"/>
        <xdr:cNvSpPr txBox="1"/>
      </xdr:nvSpPr>
      <xdr:spPr>
        <a:xfrm>
          <a:off x="16408400" y="591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95885</xdr:rowOff>
    </xdr:from>
    <xdr:to>
      <xdr:col>22</xdr:col>
      <xdr:colOff>415925</xdr:colOff>
      <xdr:row>36</xdr:row>
      <xdr:rowOff>26035</xdr:rowOff>
    </xdr:to>
    <xdr:sp macro="" textlink="">
      <xdr:nvSpPr>
        <xdr:cNvPr id="343" name="円/楕円 342"/>
        <xdr:cNvSpPr/>
      </xdr:nvSpPr>
      <xdr:spPr>
        <a:xfrm>
          <a:off x="15430500" y="60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35</xdr:row>
      <xdr:rowOff>118110</xdr:rowOff>
    </xdr:from>
    <xdr:to>
      <xdr:col>23</xdr:col>
      <xdr:colOff>517525</xdr:colOff>
      <xdr:row>35</xdr:row>
      <xdr:rowOff>146685</xdr:rowOff>
    </xdr:to>
    <xdr:cxnSp macro="">
      <xdr:nvCxnSpPr>
        <xdr:cNvPr id="344" name="直線コネクタ 343"/>
        <xdr:cNvCxnSpPr/>
      </xdr:nvCxnSpPr>
      <xdr:spPr>
        <a:xfrm flipV="1">
          <a:off x="15481300" y="611886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38</xdr:row>
      <xdr:rowOff>30497</xdr:rowOff>
    </xdr:from>
    <xdr:ext cx="405111" cy="259045"/>
    <xdr:sp macro="" textlink="">
      <xdr:nvSpPr>
        <xdr:cNvPr id="345" name="n_1aveValue【認定こども園・幼稚園・保育所】&#10;有形固定資産減価償却率"/>
        <xdr:cNvSpPr txBox="1"/>
      </xdr:nvSpPr>
      <xdr:spPr>
        <a:xfrm>
          <a:off x="15266043"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42562</xdr:rowOff>
    </xdr:from>
    <xdr:ext cx="405111" cy="259045"/>
    <xdr:sp macro="" textlink="">
      <xdr:nvSpPr>
        <xdr:cNvPr id="346" name="n_1mainValue【認定こども園・幼稚園・保育所】&#10;有形固定資産減価償却率"/>
        <xdr:cNvSpPr txBox="1"/>
      </xdr:nvSpPr>
      <xdr:spPr>
        <a:xfrm>
          <a:off x="15266043" y="587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47" name="正方形/長方形 3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8" name="正方形/長方形 3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9" name="正方形/長方形 3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0" name="正方形/長方形 3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51" name="正方形/長方形 3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52" name="正方形/長方形 3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53" name="正方形/長方形 3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4" name="正方形/長方形 3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55" name="テキスト ボックス 3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56" name="直線コネクタ 3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57" name="直線コネクタ 35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58" name="テキスト ボックス 357"/>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59" name="直線コネクタ 35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60" name="テキスト ボックス 359"/>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61" name="直線コネクタ 36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362" name="テキスト ボックス 361"/>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63" name="直線コネクタ 36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364" name="テキスト ボックス 363"/>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65" name="直線コネクタ 36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366" name="テキスト ボックス 365"/>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67" name="直線コネクタ 36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368" name="テキスト ボックス 367"/>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69" name="直線コネクタ 3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70" name="テキスト ボックス 36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7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152944</xdr:rowOff>
    </xdr:from>
    <xdr:to>
      <xdr:col>32</xdr:col>
      <xdr:colOff>186689</xdr:colOff>
      <xdr:row>41</xdr:row>
      <xdr:rowOff>77833</xdr:rowOff>
    </xdr:to>
    <xdr:cxnSp macro="">
      <xdr:nvCxnSpPr>
        <xdr:cNvPr id="372" name="直線コネクタ 371"/>
        <xdr:cNvCxnSpPr/>
      </xdr:nvCxnSpPr>
      <xdr:spPr>
        <a:xfrm flipV="1">
          <a:off x="22160864" y="5810794"/>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81660</xdr:rowOff>
    </xdr:from>
    <xdr:ext cx="469744" cy="259045"/>
    <xdr:sp macro="" textlink="">
      <xdr:nvSpPr>
        <xdr:cNvPr id="373" name="【認定こども園・幼稚園・保育所】&#10;一人当たり面積最小値テキスト"/>
        <xdr:cNvSpPr txBox="1"/>
      </xdr:nvSpPr>
      <xdr:spPr>
        <a:xfrm>
          <a:off x="22250400" y="71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0.057</a:t>
          </a:r>
          <a:endParaRPr kumimoji="1" lang="ja-JP" altLang="en-US" sz="1000" b="1">
            <a:latin typeface="ＭＳ Ｐゴシック"/>
          </a:endParaRPr>
        </a:p>
      </xdr:txBody>
    </xdr:sp>
    <xdr:clientData/>
  </xdr:oneCellAnchor>
  <xdr:twoCellAnchor>
    <xdr:from>
      <xdr:col>32</xdr:col>
      <xdr:colOff>98425</xdr:colOff>
      <xdr:row>41</xdr:row>
      <xdr:rowOff>77833</xdr:rowOff>
    </xdr:from>
    <xdr:to>
      <xdr:col>32</xdr:col>
      <xdr:colOff>276225</xdr:colOff>
      <xdr:row>41</xdr:row>
      <xdr:rowOff>77833</xdr:rowOff>
    </xdr:to>
    <xdr:cxnSp macro="">
      <xdr:nvCxnSpPr>
        <xdr:cNvPr id="374" name="直線コネクタ 373"/>
        <xdr:cNvCxnSpPr/>
      </xdr:nvCxnSpPr>
      <xdr:spPr>
        <a:xfrm>
          <a:off x="22072600" y="710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99621</xdr:rowOff>
    </xdr:from>
    <xdr:ext cx="469744" cy="259045"/>
    <xdr:sp macro="" textlink="">
      <xdr:nvSpPr>
        <xdr:cNvPr id="375" name="【認定こども園・幼稚園・保育所】&#10;一人当たり面積最大値テキスト"/>
        <xdr:cNvSpPr txBox="1"/>
      </xdr:nvSpPr>
      <xdr:spPr>
        <a:xfrm>
          <a:off x="22250400" y="558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0.454</a:t>
          </a:r>
          <a:endParaRPr kumimoji="1" lang="ja-JP" altLang="en-US" sz="1000" b="1">
            <a:latin typeface="ＭＳ Ｐゴシック"/>
          </a:endParaRPr>
        </a:p>
      </xdr:txBody>
    </xdr:sp>
    <xdr:clientData/>
  </xdr:oneCellAnchor>
  <xdr:twoCellAnchor>
    <xdr:from>
      <xdr:col>32</xdr:col>
      <xdr:colOff>98425</xdr:colOff>
      <xdr:row>33</xdr:row>
      <xdr:rowOff>152944</xdr:rowOff>
    </xdr:from>
    <xdr:to>
      <xdr:col>32</xdr:col>
      <xdr:colOff>276225</xdr:colOff>
      <xdr:row>33</xdr:row>
      <xdr:rowOff>152944</xdr:rowOff>
    </xdr:to>
    <xdr:cxnSp macro="">
      <xdr:nvCxnSpPr>
        <xdr:cNvPr id="376" name="直線コネクタ 375"/>
        <xdr:cNvCxnSpPr/>
      </xdr:nvCxnSpPr>
      <xdr:spPr>
        <a:xfrm>
          <a:off x="22072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129920</xdr:rowOff>
    </xdr:from>
    <xdr:ext cx="469744" cy="259045"/>
    <xdr:sp macro="" textlink="">
      <xdr:nvSpPr>
        <xdr:cNvPr id="377" name="【認定こども園・幼稚園・保育所】&#10;一人当たり面積平均値テキスト"/>
        <xdr:cNvSpPr txBox="1"/>
      </xdr:nvSpPr>
      <xdr:spPr>
        <a:xfrm>
          <a:off x="22250400" y="61306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0.295</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107043</xdr:rowOff>
    </xdr:from>
    <xdr:to>
      <xdr:col>32</xdr:col>
      <xdr:colOff>238125</xdr:colOff>
      <xdr:row>37</xdr:row>
      <xdr:rowOff>37193</xdr:rowOff>
    </xdr:to>
    <xdr:sp macro="" textlink="">
      <xdr:nvSpPr>
        <xdr:cNvPr id="378" name="フローチャート : 判断 377"/>
        <xdr:cNvSpPr/>
      </xdr:nvSpPr>
      <xdr:spPr>
        <a:xfrm>
          <a:off x="221107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13970</xdr:rowOff>
    </xdr:from>
    <xdr:to>
      <xdr:col>31</xdr:col>
      <xdr:colOff>85725</xdr:colOff>
      <xdr:row>37</xdr:row>
      <xdr:rowOff>115570</xdr:rowOff>
    </xdr:to>
    <xdr:sp macro="" textlink="">
      <xdr:nvSpPr>
        <xdr:cNvPr id="379" name="フローチャート : 判断 378"/>
        <xdr:cNvSpPr/>
      </xdr:nvSpPr>
      <xdr:spPr>
        <a:xfrm>
          <a:off x="2127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80" name="テキスト ボックス 3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81" name="テキスト ボックス 3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82" name="テキスト ボックス 3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83" name="テキスト ボックス 3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84" name="テキスト ボックス 3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46627</xdr:rowOff>
    </xdr:from>
    <xdr:to>
      <xdr:col>32</xdr:col>
      <xdr:colOff>238125</xdr:colOff>
      <xdr:row>37</xdr:row>
      <xdr:rowOff>148227</xdr:rowOff>
    </xdr:to>
    <xdr:sp macro="" textlink="">
      <xdr:nvSpPr>
        <xdr:cNvPr id="385" name="円/楕円 384"/>
        <xdr:cNvSpPr/>
      </xdr:nvSpPr>
      <xdr:spPr>
        <a:xfrm>
          <a:off x="22110700" y="63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37</xdr:row>
      <xdr:rowOff>25054</xdr:rowOff>
    </xdr:from>
    <xdr:ext cx="469744" cy="259045"/>
    <xdr:sp macro="" textlink="">
      <xdr:nvSpPr>
        <xdr:cNvPr id="386" name="【認定こども園・幼稚園・保育所】&#10;一人当たり面積該当値テキスト"/>
        <xdr:cNvSpPr txBox="1"/>
      </xdr:nvSpPr>
      <xdr:spPr>
        <a:xfrm>
          <a:off x="22250400" y="636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0.261</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72753</xdr:rowOff>
    </xdr:from>
    <xdr:to>
      <xdr:col>31</xdr:col>
      <xdr:colOff>85725</xdr:colOff>
      <xdr:row>38</xdr:row>
      <xdr:rowOff>2903</xdr:rowOff>
    </xdr:to>
    <xdr:sp macro="" textlink="">
      <xdr:nvSpPr>
        <xdr:cNvPr id="387" name="円/楕円 386"/>
        <xdr:cNvSpPr/>
      </xdr:nvSpPr>
      <xdr:spPr>
        <a:xfrm>
          <a:off x="21272500" y="64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37</xdr:row>
      <xdr:rowOff>97427</xdr:rowOff>
    </xdr:from>
    <xdr:to>
      <xdr:col>32</xdr:col>
      <xdr:colOff>187325</xdr:colOff>
      <xdr:row>37</xdr:row>
      <xdr:rowOff>123553</xdr:rowOff>
    </xdr:to>
    <xdr:cxnSp macro="">
      <xdr:nvCxnSpPr>
        <xdr:cNvPr id="388" name="直線コネクタ 387"/>
        <xdr:cNvCxnSpPr/>
      </xdr:nvCxnSpPr>
      <xdr:spPr>
        <a:xfrm flipV="1">
          <a:off x="21323300" y="644107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35</xdr:row>
      <xdr:rowOff>132097</xdr:rowOff>
    </xdr:from>
    <xdr:ext cx="469744" cy="259045"/>
    <xdr:sp macro="" textlink="">
      <xdr:nvSpPr>
        <xdr:cNvPr id="389" name="n_1aveValue【認定こども園・幼稚園・保育所】&#10;一人当たり面積"/>
        <xdr:cNvSpPr txBox="1"/>
      </xdr:nvSpPr>
      <xdr:spPr>
        <a:xfrm>
          <a:off x="210757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0.271</a:t>
          </a:r>
          <a:endParaRPr kumimoji="1" lang="ja-JP" altLang="en-US" sz="1000" b="1">
            <a:solidFill>
              <a:srgbClr val="000080"/>
            </a:solidFill>
            <a:latin typeface="ＭＳ Ｐゴシック"/>
          </a:endParaRPr>
        </a:p>
      </xdr:txBody>
    </xdr:sp>
    <xdr:clientData/>
  </xdr:oneCellAnchor>
  <xdr:oneCellAnchor>
    <xdr:from>
      <xdr:col>30</xdr:col>
      <xdr:colOff>473152</xdr:colOff>
      <xdr:row>37</xdr:row>
      <xdr:rowOff>165480</xdr:rowOff>
    </xdr:from>
    <xdr:ext cx="469744" cy="259045"/>
    <xdr:sp macro="" textlink="">
      <xdr:nvSpPr>
        <xdr:cNvPr id="390" name="n_1mainValue【認定こども園・幼稚園・保育所】&#10;一人当たり面積"/>
        <xdr:cNvSpPr txBox="1"/>
      </xdr:nvSpPr>
      <xdr:spPr>
        <a:xfrm>
          <a:off x="21075727" y="650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0.253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91" name="正方形/長方形 39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92" name="正方形/長方形 39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93" name="正方形/長方形 39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94" name="正方形/長方形 39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5" name="正方形/長方形 39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6" name="正方形/長方形 39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7" name="正方形/長方形 39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8" name="正方形/長方形 39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99" name="テキスト ボックス 39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00" name="直線コネクタ 39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130628</xdr:rowOff>
    </xdr:from>
    <xdr:to>
      <xdr:col>24</xdr:col>
      <xdr:colOff>644525</xdr:colOff>
      <xdr:row>64</xdr:row>
      <xdr:rowOff>130628</xdr:rowOff>
    </xdr:to>
    <xdr:cxnSp macro="">
      <xdr:nvCxnSpPr>
        <xdr:cNvPr id="401" name="直線コネクタ 40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159855</xdr:rowOff>
    </xdr:from>
    <xdr:ext cx="338939" cy="259045"/>
    <xdr:sp macro="" textlink="">
      <xdr:nvSpPr>
        <xdr:cNvPr id="402" name="テキスト ボックス 401"/>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03" name="直線コネクタ 40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04" name="テキスト ボックス 40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05" name="直線コネクタ 40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06" name="テキスト ボックス 40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07" name="直線コネクタ 40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08" name="テキスト ボックス 40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09" name="直線コネクタ 40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10" name="テキスト ボックス 40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11" name="直線コネクタ 41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70049</xdr:rowOff>
    </xdr:from>
    <xdr:ext cx="467179" cy="259045"/>
    <xdr:sp macro="" textlink="">
      <xdr:nvSpPr>
        <xdr:cNvPr id="412" name="テキスト ボックス 411"/>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13" name="直線コネクタ 41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14" name="テキスト ボックス 41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1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45720</xdr:rowOff>
    </xdr:from>
    <xdr:to>
      <xdr:col>23</xdr:col>
      <xdr:colOff>516889</xdr:colOff>
      <xdr:row>63</xdr:row>
      <xdr:rowOff>117566</xdr:rowOff>
    </xdr:to>
    <xdr:cxnSp macro="">
      <xdr:nvCxnSpPr>
        <xdr:cNvPr id="416" name="直線コネクタ 415"/>
        <xdr:cNvCxnSpPr/>
      </xdr:nvCxnSpPr>
      <xdr:spPr>
        <a:xfrm flipV="1">
          <a:off x="16318864" y="9646920"/>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121393</xdr:rowOff>
    </xdr:from>
    <xdr:ext cx="405111" cy="259045"/>
    <xdr:sp macro="" textlink="">
      <xdr:nvSpPr>
        <xdr:cNvPr id="417" name="【学校施設】&#10;有形固定資産減価償却率最小値テキスト"/>
        <xdr:cNvSpPr txBox="1"/>
      </xdr:nvSpPr>
      <xdr:spPr>
        <a:xfrm>
          <a:off x="16408400" y="1092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a:t>
          </a:r>
          <a:endParaRPr kumimoji="1" lang="ja-JP" altLang="en-US" sz="1000" b="1">
            <a:latin typeface="ＭＳ Ｐゴシック"/>
          </a:endParaRPr>
        </a:p>
      </xdr:txBody>
    </xdr:sp>
    <xdr:clientData/>
  </xdr:oneCellAnchor>
  <xdr:twoCellAnchor>
    <xdr:from>
      <xdr:col>23</xdr:col>
      <xdr:colOff>428625</xdr:colOff>
      <xdr:row>63</xdr:row>
      <xdr:rowOff>117566</xdr:rowOff>
    </xdr:from>
    <xdr:to>
      <xdr:col>23</xdr:col>
      <xdr:colOff>606425</xdr:colOff>
      <xdr:row>63</xdr:row>
      <xdr:rowOff>117566</xdr:rowOff>
    </xdr:to>
    <xdr:cxnSp macro="">
      <xdr:nvCxnSpPr>
        <xdr:cNvPr id="418" name="直線コネクタ 417"/>
        <xdr:cNvCxnSpPr/>
      </xdr:nvCxnSpPr>
      <xdr:spPr>
        <a:xfrm>
          <a:off x="16230600" y="1091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163847</xdr:rowOff>
    </xdr:from>
    <xdr:ext cx="405111" cy="259045"/>
    <xdr:sp macro="" textlink="">
      <xdr:nvSpPr>
        <xdr:cNvPr id="419" name="【学校施設】&#10;有形固定資産減価償却率最大値テキスト"/>
        <xdr:cNvSpPr txBox="1"/>
      </xdr:nvSpPr>
      <xdr:spPr>
        <a:xfrm>
          <a:off x="164084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a:t>
          </a:r>
          <a:endParaRPr kumimoji="1" lang="ja-JP" altLang="en-US" sz="1000" b="1">
            <a:latin typeface="ＭＳ Ｐゴシック"/>
          </a:endParaRPr>
        </a:p>
      </xdr:txBody>
    </xdr:sp>
    <xdr:clientData/>
  </xdr:oneCellAnchor>
  <xdr:twoCellAnchor>
    <xdr:from>
      <xdr:col>23</xdr:col>
      <xdr:colOff>428625</xdr:colOff>
      <xdr:row>56</xdr:row>
      <xdr:rowOff>45720</xdr:rowOff>
    </xdr:from>
    <xdr:to>
      <xdr:col>23</xdr:col>
      <xdr:colOff>606425</xdr:colOff>
      <xdr:row>56</xdr:row>
      <xdr:rowOff>45720</xdr:rowOff>
    </xdr:to>
    <xdr:cxnSp macro="">
      <xdr:nvCxnSpPr>
        <xdr:cNvPr id="420" name="直線コネクタ 419"/>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61884</xdr:rowOff>
    </xdr:from>
    <xdr:ext cx="405111" cy="259045"/>
    <xdr:sp macro="" textlink="">
      <xdr:nvSpPr>
        <xdr:cNvPr id="421" name="【学校施設】&#10;有形固定資産減価償却率平均値テキスト"/>
        <xdr:cNvSpPr txBox="1"/>
      </xdr:nvSpPr>
      <xdr:spPr>
        <a:xfrm>
          <a:off x="16408400" y="10005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39007</xdr:rowOff>
    </xdr:from>
    <xdr:to>
      <xdr:col>23</xdr:col>
      <xdr:colOff>568325</xdr:colOff>
      <xdr:row>59</xdr:row>
      <xdr:rowOff>140607</xdr:rowOff>
    </xdr:to>
    <xdr:sp macro="" textlink="">
      <xdr:nvSpPr>
        <xdr:cNvPr id="422" name="フローチャート : 判断 421"/>
        <xdr:cNvSpPr/>
      </xdr:nvSpPr>
      <xdr:spPr>
        <a:xfrm>
          <a:off x="16268700" y="1015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45538</xdr:rowOff>
    </xdr:from>
    <xdr:to>
      <xdr:col>22</xdr:col>
      <xdr:colOff>415925</xdr:colOff>
      <xdr:row>59</xdr:row>
      <xdr:rowOff>147138</xdr:rowOff>
    </xdr:to>
    <xdr:sp macro="" textlink="">
      <xdr:nvSpPr>
        <xdr:cNvPr id="423" name="フローチャート : 判断 422"/>
        <xdr:cNvSpPr/>
      </xdr:nvSpPr>
      <xdr:spPr>
        <a:xfrm>
          <a:off x="15430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24" name="テキスト ボックス 42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25" name="テキスト ボックス 42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26" name="テキスト ボックス 42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27" name="テキスト ボックス 42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28" name="テキスト ボックス 42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60</xdr:row>
      <xdr:rowOff>94524</xdr:rowOff>
    </xdr:from>
    <xdr:to>
      <xdr:col>23</xdr:col>
      <xdr:colOff>568325</xdr:colOff>
      <xdr:row>61</xdr:row>
      <xdr:rowOff>24674</xdr:rowOff>
    </xdr:to>
    <xdr:sp macro="" textlink="">
      <xdr:nvSpPr>
        <xdr:cNvPr id="429" name="円/楕円 428"/>
        <xdr:cNvSpPr/>
      </xdr:nvSpPr>
      <xdr:spPr>
        <a:xfrm>
          <a:off x="16268700" y="1038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60</xdr:row>
      <xdr:rowOff>72951</xdr:rowOff>
    </xdr:from>
    <xdr:ext cx="405111" cy="259045"/>
    <xdr:sp macro="" textlink="">
      <xdr:nvSpPr>
        <xdr:cNvPr id="430" name="【学校施設】&#10;有形固定資産減価償却率該当値テキスト"/>
        <xdr:cNvSpPr txBox="1"/>
      </xdr:nvSpPr>
      <xdr:spPr>
        <a:xfrm>
          <a:off x="16408400" y="1035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41.1</a:t>
          </a:r>
          <a:endParaRPr kumimoji="1" lang="ja-JP" altLang="en-US" sz="1000" b="1">
            <a:solidFill>
              <a:srgbClr val="FF0000"/>
            </a:solidFill>
            <a:latin typeface="ＭＳ Ｐゴシック"/>
          </a:endParaRPr>
        </a:p>
      </xdr:txBody>
    </xdr:sp>
    <xdr:clientData/>
  </xdr:oneCellAnchor>
  <xdr:twoCellAnchor>
    <xdr:from>
      <xdr:col>22</xdr:col>
      <xdr:colOff>314325</xdr:colOff>
      <xdr:row>60</xdr:row>
      <xdr:rowOff>132080</xdr:rowOff>
    </xdr:from>
    <xdr:to>
      <xdr:col>22</xdr:col>
      <xdr:colOff>415925</xdr:colOff>
      <xdr:row>61</xdr:row>
      <xdr:rowOff>62230</xdr:rowOff>
    </xdr:to>
    <xdr:sp macro="" textlink="">
      <xdr:nvSpPr>
        <xdr:cNvPr id="431" name="円/楕円 430"/>
        <xdr:cNvSpPr/>
      </xdr:nvSpPr>
      <xdr:spPr>
        <a:xfrm>
          <a:off x="15430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60</xdr:row>
      <xdr:rowOff>145324</xdr:rowOff>
    </xdr:from>
    <xdr:to>
      <xdr:col>23</xdr:col>
      <xdr:colOff>517525</xdr:colOff>
      <xdr:row>61</xdr:row>
      <xdr:rowOff>11430</xdr:rowOff>
    </xdr:to>
    <xdr:cxnSp macro="">
      <xdr:nvCxnSpPr>
        <xdr:cNvPr id="432" name="直線コネクタ 431"/>
        <xdr:cNvCxnSpPr/>
      </xdr:nvCxnSpPr>
      <xdr:spPr>
        <a:xfrm flipV="1">
          <a:off x="15481300" y="1043232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57</xdr:row>
      <xdr:rowOff>163665</xdr:rowOff>
    </xdr:from>
    <xdr:ext cx="405111" cy="259045"/>
    <xdr:sp macro="" textlink="">
      <xdr:nvSpPr>
        <xdr:cNvPr id="433" name="n_1aveValue【学校施設】&#10;有形固定資産減価償却率"/>
        <xdr:cNvSpPr txBox="1"/>
      </xdr:nvSpPr>
      <xdr:spPr>
        <a:xfrm>
          <a:off x="15266043"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22</xdr:col>
      <xdr:colOff>149868</xdr:colOff>
      <xdr:row>61</xdr:row>
      <xdr:rowOff>53357</xdr:rowOff>
    </xdr:from>
    <xdr:ext cx="405111" cy="259045"/>
    <xdr:sp macro="" textlink="">
      <xdr:nvSpPr>
        <xdr:cNvPr id="434" name="n_1mainValue【学校施設】&#10;有形固定資産減価償却率"/>
        <xdr:cNvSpPr txBox="1"/>
      </xdr:nvSpPr>
      <xdr:spPr>
        <a:xfrm>
          <a:off x="15266043"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35" name="正方形/長方形 43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6" name="正方形/長方形 43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7" name="正方形/長方形 43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8" name="正方形/長方形 43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9" name="正方形/長方形 43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40" name="正方形/長方形 43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41" name="正方形/長方形 44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42" name="正方形/長方形 44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43" name="テキスト ボックス 44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44" name="直線コネクタ 44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45" name="テキスト ボックス 44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46" name="直線コネクタ 44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47" name="テキスト ボックス 44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48" name="直線コネクタ 44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49" name="テキスト ボックス 44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50" name="直線コネクタ 44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51" name="テキスト ボックス 45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52" name="直線コネクタ 45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53" name="テキスト ボックス 45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54" name="直線コネクタ 45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55" name="テキスト ボックス 45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5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48920</xdr:rowOff>
    </xdr:from>
    <xdr:to>
      <xdr:col>32</xdr:col>
      <xdr:colOff>186689</xdr:colOff>
      <xdr:row>64</xdr:row>
      <xdr:rowOff>74523</xdr:rowOff>
    </xdr:to>
    <xdr:cxnSp macro="">
      <xdr:nvCxnSpPr>
        <xdr:cNvPr id="457" name="直線コネクタ 456"/>
        <xdr:cNvCxnSpPr/>
      </xdr:nvCxnSpPr>
      <xdr:spPr>
        <a:xfrm flipV="1">
          <a:off x="22160864" y="9478670"/>
          <a:ext cx="0" cy="1568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78350</xdr:rowOff>
    </xdr:from>
    <xdr:ext cx="469744" cy="259045"/>
    <xdr:sp macro="" textlink="">
      <xdr:nvSpPr>
        <xdr:cNvPr id="458" name="【学校施設】&#10;一人当たり面積最小値テキスト"/>
        <xdr:cNvSpPr txBox="1"/>
      </xdr:nvSpPr>
      <xdr:spPr>
        <a:xfrm>
          <a:off x="22250400" y="1105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0.837</a:t>
          </a:r>
          <a:endParaRPr kumimoji="1" lang="ja-JP" altLang="en-US" sz="1000" b="1">
            <a:latin typeface="ＭＳ Ｐゴシック"/>
          </a:endParaRPr>
        </a:p>
      </xdr:txBody>
    </xdr:sp>
    <xdr:clientData/>
  </xdr:oneCellAnchor>
  <xdr:twoCellAnchor>
    <xdr:from>
      <xdr:col>32</xdr:col>
      <xdr:colOff>98425</xdr:colOff>
      <xdr:row>64</xdr:row>
      <xdr:rowOff>74523</xdr:rowOff>
    </xdr:from>
    <xdr:to>
      <xdr:col>32</xdr:col>
      <xdr:colOff>276225</xdr:colOff>
      <xdr:row>64</xdr:row>
      <xdr:rowOff>74523</xdr:rowOff>
    </xdr:to>
    <xdr:cxnSp macro="">
      <xdr:nvCxnSpPr>
        <xdr:cNvPr id="459" name="直線コネクタ 458"/>
        <xdr:cNvCxnSpPr/>
      </xdr:nvCxnSpPr>
      <xdr:spPr>
        <a:xfrm>
          <a:off x="22072600" y="1104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167047</xdr:rowOff>
    </xdr:from>
    <xdr:ext cx="469744" cy="259045"/>
    <xdr:sp macro="" textlink="">
      <xdr:nvSpPr>
        <xdr:cNvPr id="460" name="【学校施設】&#10;一人当たり面積最大値テキスト"/>
        <xdr:cNvSpPr txBox="1"/>
      </xdr:nvSpPr>
      <xdr:spPr>
        <a:xfrm>
          <a:off x="22250400" y="925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4.268</a:t>
          </a:r>
          <a:endParaRPr kumimoji="1" lang="ja-JP" altLang="en-US" sz="1000" b="1">
            <a:latin typeface="ＭＳ Ｐゴシック"/>
          </a:endParaRPr>
        </a:p>
      </xdr:txBody>
    </xdr:sp>
    <xdr:clientData/>
  </xdr:oneCellAnchor>
  <xdr:twoCellAnchor>
    <xdr:from>
      <xdr:col>32</xdr:col>
      <xdr:colOff>98425</xdr:colOff>
      <xdr:row>55</xdr:row>
      <xdr:rowOff>48920</xdr:rowOff>
    </xdr:from>
    <xdr:to>
      <xdr:col>32</xdr:col>
      <xdr:colOff>276225</xdr:colOff>
      <xdr:row>55</xdr:row>
      <xdr:rowOff>48920</xdr:rowOff>
    </xdr:to>
    <xdr:cxnSp macro="">
      <xdr:nvCxnSpPr>
        <xdr:cNvPr id="461" name="直線コネクタ 460"/>
        <xdr:cNvCxnSpPr/>
      </xdr:nvCxnSpPr>
      <xdr:spPr>
        <a:xfrm>
          <a:off x="22072600" y="9478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7738</xdr:rowOff>
    </xdr:from>
    <xdr:ext cx="469744" cy="259045"/>
    <xdr:sp macro="" textlink="">
      <xdr:nvSpPr>
        <xdr:cNvPr id="462" name="【学校施設】&#10;一人当たり面積平均値テキスト"/>
        <xdr:cNvSpPr txBox="1"/>
      </xdr:nvSpPr>
      <xdr:spPr>
        <a:xfrm>
          <a:off x="22250400" y="10123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2.422</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156311</xdr:rowOff>
    </xdr:from>
    <xdr:to>
      <xdr:col>32</xdr:col>
      <xdr:colOff>238125</xdr:colOff>
      <xdr:row>60</xdr:row>
      <xdr:rowOff>86461</xdr:rowOff>
    </xdr:to>
    <xdr:sp macro="" textlink="">
      <xdr:nvSpPr>
        <xdr:cNvPr id="463" name="フローチャート : 判断 462"/>
        <xdr:cNvSpPr/>
      </xdr:nvSpPr>
      <xdr:spPr>
        <a:xfrm>
          <a:off x="22110700" y="10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10464</xdr:rowOff>
    </xdr:from>
    <xdr:to>
      <xdr:col>31</xdr:col>
      <xdr:colOff>85725</xdr:colOff>
      <xdr:row>60</xdr:row>
      <xdr:rowOff>112064</xdr:rowOff>
    </xdr:to>
    <xdr:sp macro="" textlink="">
      <xdr:nvSpPr>
        <xdr:cNvPr id="464" name="フローチャート : 判断 463"/>
        <xdr:cNvSpPr/>
      </xdr:nvSpPr>
      <xdr:spPr>
        <a:xfrm>
          <a:off x="21272500" y="1029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65" name="テキスト ボックス 46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66" name="テキスト ボックス 46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7" name="テキスト ボックス 46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8" name="テキスト ボックス 46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9" name="テキスト ボックス 46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61</xdr:row>
      <xdr:rowOff>69444</xdr:rowOff>
    </xdr:from>
    <xdr:to>
      <xdr:col>32</xdr:col>
      <xdr:colOff>238125</xdr:colOff>
      <xdr:row>61</xdr:row>
      <xdr:rowOff>171044</xdr:rowOff>
    </xdr:to>
    <xdr:sp macro="" textlink="">
      <xdr:nvSpPr>
        <xdr:cNvPr id="470" name="円/楕円 469"/>
        <xdr:cNvSpPr/>
      </xdr:nvSpPr>
      <xdr:spPr>
        <a:xfrm>
          <a:off x="22110700" y="1052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61</xdr:row>
      <xdr:rowOff>47871</xdr:rowOff>
    </xdr:from>
    <xdr:ext cx="469744" cy="259045"/>
    <xdr:sp macro="" textlink="">
      <xdr:nvSpPr>
        <xdr:cNvPr id="471" name="【学校施設】&#10;一人当たり面積該当値テキスト"/>
        <xdr:cNvSpPr txBox="1"/>
      </xdr:nvSpPr>
      <xdr:spPr>
        <a:xfrm>
          <a:off x="22250400" y="1050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1.862</a:t>
          </a:r>
          <a:endParaRPr kumimoji="1" lang="ja-JP" altLang="en-US" sz="1000" b="1">
            <a:solidFill>
              <a:srgbClr val="FF0000"/>
            </a:solidFill>
            <a:latin typeface="ＭＳ Ｐゴシック"/>
          </a:endParaRPr>
        </a:p>
      </xdr:txBody>
    </xdr:sp>
    <xdr:clientData/>
  </xdr:oneCellAnchor>
  <xdr:twoCellAnchor>
    <xdr:from>
      <xdr:col>30</xdr:col>
      <xdr:colOff>669925</xdr:colOff>
      <xdr:row>61</xdr:row>
      <xdr:rowOff>95047</xdr:rowOff>
    </xdr:from>
    <xdr:to>
      <xdr:col>31</xdr:col>
      <xdr:colOff>85725</xdr:colOff>
      <xdr:row>62</xdr:row>
      <xdr:rowOff>25197</xdr:rowOff>
    </xdr:to>
    <xdr:sp macro="" textlink="">
      <xdr:nvSpPr>
        <xdr:cNvPr id="472" name="円/楕円 471"/>
        <xdr:cNvSpPr/>
      </xdr:nvSpPr>
      <xdr:spPr>
        <a:xfrm>
          <a:off x="21272500" y="1055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61</xdr:row>
      <xdr:rowOff>120244</xdr:rowOff>
    </xdr:from>
    <xdr:to>
      <xdr:col>32</xdr:col>
      <xdr:colOff>187325</xdr:colOff>
      <xdr:row>61</xdr:row>
      <xdr:rowOff>145847</xdr:rowOff>
    </xdr:to>
    <xdr:cxnSp macro="">
      <xdr:nvCxnSpPr>
        <xdr:cNvPr id="473" name="直線コネクタ 472"/>
        <xdr:cNvCxnSpPr/>
      </xdr:nvCxnSpPr>
      <xdr:spPr>
        <a:xfrm flipV="1">
          <a:off x="21323300" y="10578694"/>
          <a:ext cx="8382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58</xdr:row>
      <xdr:rowOff>128591</xdr:rowOff>
    </xdr:from>
    <xdr:ext cx="469744" cy="259045"/>
    <xdr:sp macro="" textlink="">
      <xdr:nvSpPr>
        <xdr:cNvPr id="474" name="n_1aveValue【学校施設】&#10;一人当たり面積"/>
        <xdr:cNvSpPr txBox="1"/>
      </xdr:nvSpPr>
      <xdr:spPr>
        <a:xfrm>
          <a:off x="21075727" y="1007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2.366</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16324</xdr:rowOff>
    </xdr:from>
    <xdr:ext cx="469744" cy="259045"/>
    <xdr:sp macro="" textlink="">
      <xdr:nvSpPr>
        <xdr:cNvPr id="475" name="n_1mainValue【学校施設】&#10;一人当たり面積"/>
        <xdr:cNvSpPr txBox="1"/>
      </xdr:nvSpPr>
      <xdr:spPr>
        <a:xfrm>
          <a:off x="21075727" y="1064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76" name="正方形/長方形 47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7" name="正方形/長方形 47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8" name="正方形/長方形 47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9" name="正方形/長方形 47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80" name="正方形/長方形 47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1" name="正方形/長方形 48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2" name="正方形/長方形 48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83" name="正方形/長方形 48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84" name="テキスト ボックス 48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85" name="直線コネクタ 48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486" name="直線コネクタ 48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487" name="テキスト ボックス 486"/>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88" name="直線コネクタ 48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89" name="テキスト ボックス 48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90" name="直線コネクタ 48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91" name="テキスト ボックス 49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92" name="直線コネクタ 49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93" name="テキスト ボックス 49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94" name="直線コネクタ 49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95" name="テキスト ボックス 494"/>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96" name="直線コネクタ 49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97" name="テキスト ボックス 49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9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44450</xdr:rowOff>
    </xdr:from>
    <xdr:to>
      <xdr:col>23</xdr:col>
      <xdr:colOff>516889</xdr:colOff>
      <xdr:row>86</xdr:row>
      <xdr:rowOff>114300</xdr:rowOff>
    </xdr:to>
    <xdr:cxnSp macro="">
      <xdr:nvCxnSpPr>
        <xdr:cNvPr id="499" name="直線コネクタ 498"/>
        <xdr:cNvCxnSpPr/>
      </xdr:nvCxnSpPr>
      <xdr:spPr>
        <a:xfrm flipV="1">
          <a:off x="16318864" y="1358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118127</xdr:rowOff>
    </xdr:from>
    <xdr:ext cx="340478" cy="259045"/>
    <xdr:sp macro="" textlink="">
      <xdr:nvSpPr>
        <xdr:cNvPr id="500" name="【児童館】&#10;有形固定資産減価償却率最小値テキスト"/>
        <xdr:cNvSpPr txBox="1"/>
      </xdr:nvSpPr>
      <xdr:spPr>
        <a:xfrm>
          <a:off x="16408400" y="1486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428625</xdr:colOff>
      <xdr:row>86</xdr:row>
      <xdr:rowOff>114300</xdr:rowOff>
    </xdr:from>
    <xdr:to>
      <xdr:col>23</xdr:col>
      <xdr:colOff>606425</xdr:colOff>
      <xdr:row>86</xdr:row>
      <xdr:rowOff>114300</xdr:rowOff>
    </xdr:to>
    <xdr:cxnSp macro="">
      <xdr:nvCxnSpPr>
        <xdr:cNvPr id="501" name="直線コネクタ 500"/>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162577</xdr:rowOff>
    </xdr:from>
    <xdr:ext cx="469744" cy="259045"/>
    <xdr:sp macro="" textlink="">
      <xdr:nvSpPr>
        <xdr:cNvPr id="502" name="【児童館】&#10;有形固定資産減価償却率最大値テキスト"/>
        <xdr:cNvSpPr txBox="1"/>
      </xdr:nvSpPr>
      <xdr:spPr>
        <a:xfrm>
          <a:off x="16408400"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503" name="直線コネクタ 50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25416</xdr:rowOff>
    </xdr:from>
    <xdr:ext cx="405111" cy="259045"/>
    <xdr:sp macro="" textlink="">
      <xdr:nvSpPr>
        <xdr:cNvPr id="504" name="【児童館】&#10;有形固定資産減価償却率平均値テキスト"/>
        <xdr:cNvSpPr txBox="1"/>
      </xdr:nvSpPr>
      <xdr:spPr>
        <a:xfrm>
          <a:off x="16408400" y="1408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46989</xdr:rowOff>
    </xdr:from>
    <xdr:to>
      <xdr:col>23</xdr:col>
      <xdr:colOff>568325</xdr:colOff>
      <xdr:row>82</xdr:row>
      <xdr:rowOff>148589</xdr:rowOff>
    </xdr:to>
    <xdr:sp macro="" textlink="">
      <xdr:nvSpPr>
        <xdr:cNvPr id="505" name="フローチャート : 判断 504"/>
        <xdr:cNvSpPr/>
      </xdr:nvSpPr>
      <xdr:spPr>
        <a:xfrm>
          <a:off x="16268700" y="1410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13970</xdr:rowOff>
    </xdr:from>
    <xdr:to>
      <xdr:col>22</xdr:col>
      <xdr:colOff>415925</xdr:colOff>
      <xdr:row>81</xdr:row>
      <xdr:rowOff>115570</xdr:rowOff>
    </xdr:to>
    <xdr:sp macro="" textlink="">
      <xdr:nvSpPr>
        <xdr:cNvPr id="506" name="フローチャート : 判断 505"/>
        <xdr:cNvSpPr/>
      </xdr:nvSpPr>
      <xdr:spPr>
        <a:xfrm>
          <a:off x="154305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07" name="テキスト ボックス 50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08" name="テキスト ボックス 50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09" name="テキスト ボックス 50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10" name="テキスト ボックス 50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11" name="テキスト ボックス 51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158750</xdr:rowOff>
    </xdr:from>
    <xdr:to>
      <xdr:col>23</xdr:col>
      <xdr:colOff>568325</xdr:colOff>
      <xdr:row>80</xdr:row>
      <xdr:rowOff>88900</xdr:rowOff>
    </xdr:to>
    <xdr:sp macro="" textlink="">
      <xdr:nvSpPr>
        <xdr:cNvPr id="512" name="円/楕円 511"/>
        <xdr:cNvSpPr/>
      </xdr:nvSpPr>
      <xdr:spPr>
        <a:xfrm>
          <a:off x="162687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79</xdr:row>
      <xdr:rowOff>10177</xdr:rowOff>
    </xdr:from>
    <xdr:ext cx="405111" cy="259045"/>
    <xdr:sp macro="" textlink="">
      <xdr:nvSpPr>
        <xdr:cNvPr id="513" name="【児童館】&#10;有形固定資産減価償却率該当値テキスト"/>
        <xdr:cNvSpPr txBox="1"/>
      </xdr:nvSpPr>
      <xdr:spPr>
        <a:xfrm>
          <a:off x="16408400"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170180</xdr:rowOff>
    </xdr:from>
    <xdr:to>
      <xdr:col>22</xdr:col>
      <xdr:colOff>415925</xdr:colOff>
      <xdr:row>80</xdr:row>
      <xdr:rowOff>100330</xdr:rowOff>
    </xdr:to>
    <xdr:sp macro="" textlink="">
      <xdr:nvSpPr>
        <xdr:cNvPr id="514" name="円/楕円 513"/>
        <xdr:cNvSpPr/>
      </xdr:nvSpPr>
      <xdr:spPr>
        <a:xfrm>
          <a:off x="154305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80</xdr:row>
      <xdr:rowOff>38100</xdr:rowOff>
    </xdr:from>
    <xdr:to>
      <xdr:col>23</xdr:col>
      <xdr:colOff>517525</xdr:colOff>
      <xdr:row>80</xdr:row>
      <xdr:rowOff>49530</xdr:rowOff>
    </xdr:to>
    <xdr:cxnSp macro="">
      <xdr:nvCxnSpPr>
        <xdr:cNvPr id="515" name="直線コネクタ 514"/>
        <xdr:cNvCxnSpPr/>
      </xdr:nvCxnSpPr>
      <xdr:spPr>
        <a:xfrm flipV="1">
          <a:off x="15481300" y="137541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81</xdr:row>
      <xdr:rowOff>106697</xdr:rowOff>
    </xdr:from>
    <xdr:ext cx="405111" cy="259045"/>
    <xdr:sp macro="" textlink="">
      <xdr:nvSpPr>
        <xdr:cNvPr id="516" name="n_1aveValue【児童館】&#10;有形固定資産減価償却率"/>
        <xdr:cNvSpPr txBox="1"/>
      </xdr:nvSpPr>
      <xdr:spPr>
        <a:xfrm>
          <a:off x="15266043" y="1399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oneCellAnchor>
    <xdr:from>
      <xdr:col>22</xdr:col>
      <xdr:colOff>149868</xdr:colOff>
      <xdr:row>78</xdr:row>
      <xdr:rowOff>116857</xdr:rowOff>
    </xdr:from>
    <xdr:ext cx="405111" cy="259045"/>
    <xdr:sp macro="" textlink="">
      <xdr:nvSpPr>
        <xdr:cNvPr id="517" name="n_1mainValue【児童館】&#10;有形固定資産減価償却率"/>
        <xdr:cNvSpPr txBox="1"/>
      </xdr:nvSpPr>
      <xdr:spPr>
        <a:xfrm>
          <a:off x="15266043"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18" name="正方形/長方形 51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9" name="正方形/長方形 51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20" name="正方形/長方形 51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21" name="正方形/長方形 52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2" name="正方形/長方形 52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3" name="正方形/長方形 52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4" name="正方形/長方形 52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5" name="正方形/長方形 52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26" name="テキスト ボックス 52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27" name="直線コネクタ 52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28" name="テキスト ボックス 527"/>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529" name="直線コネクタ 52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30" name="テキスト ボックス 52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31" name="直線コネクタ 53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32" name="テキスト ボックス 53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33" name="直線コネクタ 53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34" name="テキスト ボックス 53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35" name="直線コネクタ 53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36" name="テキスト ボックス 53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37" name="直線コネクタ 53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38" name="テキスト ボックス 53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39" name="直線コネクタ 53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40" name="テキスト ボックス 53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4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114300</xdr:rowOff>
    </xdr:from>
    <xdr:to>
      <xdr:col>32</xdr:col>
      <xdr:colOff>186689</xdr:colOff>
      <xdr:row>85</xdr:row>
      <xdr:rowOff>76200</xdr:rowOff>
    </xdr:to>
    <xdr:cxnSp macro="">
      <xdr:nvCxnSpPr>
        <xdr:cNvPr id="542" name="直線コネクタ 541"/>
        <xdr:cNvCxnSpPr/>
      </xdr:nvCxnSpPr>
      <xdr:spPr>
        <a:xfrm flipV="1">
          <a:off x="22160864" y="1348740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80027</xdr:rowOff>
    </xdr:from>
    <xdr:ext cx="469744" cy="259045"/>
    <xdr:sp macro="" textlink="">
      <xdr:nvSpPr>
        <xdr:cNvPr id="543" name="【児童館】&#10;一人当たり面積最小値テキスト"/>
        <xdr:cNvSpPr txBox="1"/>
      </xdr:nvSpPr>
      <xdr:spPr>
        <a:xfrm>
          <a:off x="22250400"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0.031</a:t>
          </a:r>
          <a:endParaRPr kumimoji="1" lang="ja-JP" altLang="en-US" sz="1000" b="1">
            <a:latin typeface="ＭＳ Ｐゴシック"/>
          </a:endParaRPr>
        </a:p>
      </xdr:txBody>
    </xdr:sp>
    <xdr:clientData/>
  </xdr:oneCellAnchor>
  <xdr:twoCellAnchor>
    <xdr:from>
      <xdr:col>32</xdr:col>
      <xdr:colOff>98425</xdr:colOff>
      <xdr:row>85</xdr:row>
      <xdr:rowOff>76200</xdr:rowOff>
    </xdr:from>
    <xdr:to>
      <xdr:col>32</xdr:col>
      <xdr:colOff>276225</xdr:colOff>
      <xdr:row>85</xdr:row>
      <xdr:rowOff>76200</xdr:rowOff>
    </xdr:to>
    <xdr:cxnSp macro="">
      <xdr:nvCxnSpPr>
        <xdr:cNvPr id="544" name="直線コネクタ 543"/>
        <xdr:cNvCxnSpPr/>
      </xdr:nvCxnSpPr>
      <xdr:spPr>
        <a:xfrm>
          <a:off x="22072600" y="1464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60977</xdr:rowOff>
    </xdr:from>
    <xdr:ext cx="469744" cy="259045"/>
    <xdr:sp macro="" textlink="">
      <xdr:nvSpPr>
        <xdr:cNvPr id="545" name="【児童館】&#10;一人当たり面積最大値テキスト"/>
        <xdr:cNvSpPr txBox="1"/>
      </xdr:nvSpPr>
      <xdr:spPr>
        <a:xfrm>
          <a:off x="222504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0.092</a:t>
          </a:r>
          <a:endParaRPr kumimoji="1" lang="ja-JP" altLang="en-US" sz="1000" b="1">
            <a:latin typeface="ＭＳ Ｐゴシック"/>
          </a:endParaRPr>
        </a:p>
      </xdr:txBody>
    </xdr:sp>
    <xdr:clientData/>
  </xdr:oneCellAnchor>
  <xdr:twoCellAnchor>
    <xdr:from>
      <xdr:col>32</xdr:col>
      <xdr:colOff>98425</xdr:colOff>
      <xdr:row>78</xdr:row>
      <xdr:rowOff>114300</xdr:rowOff>
    </xdr:from>
    <xdr:to>
      <xdr:col>32</xdr:col>
      <xdr:colOff>276225</xdr:colOff>
      <xdr:row>78</xdr:row>
      <xdr:rowOff>114300</xdr:rowOff>
    </xdr:to>
    <xdr:cxnSp macro="">
      <xdr:nvCxnSpPr>
        <xdr:cNvPr id="546" name="直線コネクタ 545"/>
        <xdr:cNvCxnSpPr/>
      </xdr:nvCxnSpPr>
      <xdr:spPr>
        <a:xfrm>
          <a:off x="22072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80</xdr:row>
      <xdr:rowOff>124477</xdr:rowOff>
    </xdr:from>
    <xdr:ext cx="469744" cy="259045"/>
    <xdr:sp macro="" textlink="">
      <xdr:nvSpPr>
        <xdr:cNvPr id="547" name="【児童館】&#10;一人当たり面積平均値テキスト"/>
        <xdr:cNvSpPr txBox="1"/>
      </xdr:nvSpPr>
      <xdr:spPr>
        <a:xfrm>
          <a:off x="22250400" y="13840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0.063</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101600</xdr:rowOff>
    </xdr:from>
    <xdr:to>
      <xdr:col>32</xdr:col>
      <xdr:colOff>238125</xdr:colOff>
      <xdr:row>82</xdr:row>
      <xdr:rowOff>31750</xdr:rowOff>
    </xdr:to>
    <xdr:sp macro="" textlink="">
      <xdr:nvSpPr>
        <xdr:cNvPr id="548" name="フローチャート : 判断 547"/>
        <xdr:cNvSpPr/>
      </xdr:nvSpPr>
      <xdr:spPr>
        <a:xfrm>
          <a:off x="22110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120650</xdr:rowOff>
    </xdr:from>
    <xdr:to>
      <xdr:col>31</xdr:col>
      <xdr:colOff>85725</xdr:colOff>
      <xdr:row>82</xdr:row>
      <xdr:rowOff>50800</xdr:rowOff>
    </xdr:to>
    <xdr:sp macro="" textlink="">
      <xdr:nvSpPr>
        <xdr:cNvPr id="549" name="フローチャート : 判断 548"/>
        <xdr:cNvSpPr/>
      </xdr:nvSpPr>
      <xdr:spPr>
        <a:xfrm>
          <a:off x="21272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50" name="テキスト ボックス 54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51" name="テキスト ボックス 55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52" name="テキスト ボックス 55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53" name="テキスト ボックス 55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54" name="テキスト ボックス 55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85</xdr:row>
      <xdr:rowOff>25400</xdr:rowOff>
    </xdr:from>
    <xdr:to>
      <xdr:col>32</xdr:col>
      <xdr:colOff>238125</xdr:colOff>
      <xdr:row>85</xdr:row>
      <xdr:rowOff>127000</xdr:rowOff>
    </xdr:to>
    <xdr:sp macro="" textlink="">
      <xdr:nvSpPr>
        <xdr:cNvPr id="555" name="円/楕円 554"/>
        <xdr:cNvSpPr/>
      </xdr:nvSpPr>
      <xdr:spPr>
        <a:xfrm>
          <a:off x="221107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84</xdr:row>
      <xdr:rowOff>111777</xdr:rowOff>
    </xdr:from>
    <xdr:ext cx="469744" cy="259045"/>
    <xdr:sp macro="" textlink="">
      <xdr:nvSpPr>
        <xdr:cNvPr id="556" name="【児童館】&#10;一人当たり面積該当値テキスト"/>
        <xdr:cNvSpPr txBox="1"/>
      </xdr:nvSpPr>
      <xdr:spPr>
        <a:xfrm>
          <a:off x="22250400" y="1451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0.031</a:t>
          </a:r>
          <a:endParaRPr kumimoji="1" lang="ja-JP" altLang="en-US" sz="1000" b="1">
            <a:solidFill>
              <a:srgbClr val="FF0000"/>
            </a:solidFill>
            <a:latin typeface="ＭＳ Ｐゴシック"/>
          </a:endParaRPr>
        </a:p>
      </xdr:txBody>
    </xdr:sp>
    <xdr:clientData/>
  </xdr:oneCellAnchor>
  <xdr:twoCellAnchor>
    <xdr:from>
      <xdr:col>30</xdr:col>
      <xdr:colOff>669925</xdr:colOff>
      <xdr:row>85</xdr:row>
      <xdr:rowOff>44450</xdr:rowOff>
    </xdr:from>
    <xdr:to>
      <xdr:col>31</xdr:col>
      <xdr:colOff>85725</xdr:colOff>
      <xdr:row>85</xdr:row>
      <xdr:rowOff>146050</xdr:rowOff>
    </xdr:to>
    <xdr:sp macro="" textlink="">
      <xdr:nvSpPr>
        <xdr:cNvPr id="557" name="円/楕円 556"/>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85</xdr:row>
      <xdr:rowOff>76200</xdr:rowOff>
    </xdr:from>
    <xdr:to>
      <xdr:col>32</xdr:col>
      <xdr:colOff>187325</xdr:colOff>
      <xdr:row>85</xdr:row>
      <xdr:rowOff>95250</xdr:rowOff>
    </xdr:to>
    <xdr:cxnSp macro="">
      <xdr:nvCxnSpPr>
        <xdr:cNvPr id="558" name="直線コネクタ 557"/>
        <xdr:cNvCxnSpPr/>
      </xdr:nvCxnSpPr>
      <xdr:spPr>
        <a:xfrm flipV="1">
          <a:off x="21323300" y="146494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80</xdr:row>
      <xdr:rowOff>67327</xdr:rowOff>
    </xdr:from>
    <xdr:ext cx="469744" cy="259045"/>
    <xdr:sp macro="" textlink="">
      <xdr:nvSpPr>
        <xdr:cNvPr id="559" name="n_1aveValue【児童館】&#10;一人当たり面積"/>
        <xdr:cNvSpPr txBox="1"/>
      </xdr:nvSpPr>
      <xdr:spPr>
        <a:xfrm>
          <a:off x="210757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0.062</a:t>
          </a:r>
          <a:endParaRPr kumimoji="1" lang="ja-JP" altLang="en-US" sz="1000" b="1">
            <a:solidFill>
              <a:srgbClr val="000080"/>
            </a:solidFill>
            <a:latin typeface="ＭＳ Ｐゴシック"/>
          </a:endParaRPr>
        </a:p>
      </xdr:txBody>
    </xdr:sp>
    <xdr:clientData/>
  </xdr:oneCellAnchor>
  <xdr:oneCellAnchor>
    <xdr:from>
      <xdr:col>30</xdr:col>
      <xdr:colOff>473152</xdr:colOff>
      <xdr:row>85</xdr:row>
      <xdr:rowOff>137177</xdr:rowOff>
    </xdr:from>
    <xdr:ext cx="469744" cy="259045"/>
    <xdr:sp macro="" textlink="">
      <xdr:nvSpPr>
        <xdr:cNvPr id="560" name="n_1mainValue【児童館】&#10;一人当たり面積"/>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61" name="正方形/長方形 56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62" name="正方形/長方形 56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3" name="正方形/長方形 56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4" name="正方形/長方形 56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5" name="正方形/長方形 56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6" name="正方形/長方形 56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7" name="正方形/長方形 56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68" name="正方形/長方形 56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69" name="テキスト ボックス 56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70" name="直線コネクタ 56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71" name="テキスト ボックス 57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72" name="直線コネクタ 57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73" name="テキスト ボックス 572"/>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74" name="直線コネクタ 57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75" name="テキスト ボックス 57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76" name="直線コネクタ 57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77" name="テキスト ボックス 57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78" name="直線コネクタ 57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79" name="テキスト ボックス 57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80" name="直線コネクタ 57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81" name="テキスト ボックス 58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82" name="直線コネクタ 58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83" name="テキスト ボックス 582"/>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84" name="直線コネクタ 58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85" name="テキスト ボックス 58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8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113756</xdr:rowOff>
    </xdr:from>
    <xdr:to>
      <xdr:col>23</xdr:col>
      <xdr:colOff>516889</xdr:colOff>
      <xdr:row>108</xdr:row>
      <xdr:rowOff>30480</xdr:rowOff>
    </xdr:to>
    <xdr:cxnSp macro="">
      <xdr:nvCxnSpPr>
        <xdr:cNvPr id="587" name="直線コネクタ 586"/>
        <xdr:cNvCxnSpPr/>
      </xdr:nvCxnSpPr>
      <xdr:spPr>
        <a:xfrm flipV="1">
          <a:off x="16318864" y="17087306"/>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34307</xdr:rowOff>
    </xdr:from>
    <xdr:ext cx="405111" cy="259045"/>
    <xdr:sp macro="" textlink="">
      <xdr:nvSpPr>
        <xdr:cNvPr id="588" name="【公民館】&#10;有形固定資産減価償却率最小値テキスト"/>
        <xdr:cNvSpPr txBox="1"/>
      </xdr:nvSpPr>
      <xdr:spPr>
        <a:xfrm>
          <a:off x="16408400" y="185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45.4</a:t>
          </a:r>
          <a:endParaRPr kumimoji="1" lang="ja-JP" altLang="en-US" sz="1000" b="1">
            <a:latin typeface="ＭＳ Ｐゴシック"/>
          </a:endParaRPr>
        </a:p>
      </xdr:txBody>
    </xdr:sp>
    <xdr:clientData/>
  </xdr:oneCellAnchor>
  <xdr:twoCellAnchor>
    <xdr:from>
      <xdr:col>23</xdr:col>
      <xdr:colOff>428625</xdr:colOff>
      <xdr:row>108</xdr:row>
      <xdr:rowOff>30480</xdr:rowOff>
    </xdr:from>
    <xdr:to>
      <xdr:col>23</xdr:col>
      <xdr:colOff>606425</xdr:colOff>
      <xdr:row>108</xdr:row>
      <xdr:rowOff>30480</xdr:rowOff>
    </xdr:to>
    <xdr:cxnSp macro="">
      <xdr:nvCxnSpPr>
        <xdr:cNvPr id="589" name="直線コネクタ 588"/>
        <xdr:cNvCxnSpPr/>
      </xdr:nvCxnSpPr>
      <xdr:spPr>
        <a:xfrm>
          <a:off x="16230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60433</xdr:rowOff>
    </xdr:from>
    <xdr:ext cx="405111" cy="259045"/>
    <xdr:sp macro="" textlink="">
      <xdr:nvSpPr>
        <xdr:cNvPr id="590" name="【公民館】&#10;有形固定資産減価償却率最大値テキスト"/>
        <xdr:cNvSpPr txBox="1"/>
      </xdr:nvSpPr>
      <xdr:spPr>
        <a:xfrm>
          <a:off x="16408400" y="16862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23</xdr:col>
      <xdr:colOff>428625</xdr:colOff>
      <xdr:row>99</xdr:row>
      <xdr:rowOff>113756</xdr:rowOff>
    </xdr:from>
    <xdr:to>
      <xdr:col>23</xdr:col>
      <xdr:colOff>606425</xdr:colOff>
      <xdr:row>99</xdr:row>
      <xdr:rowOff>113756</xdr:rowOff>
    </xdr:to>
    <xdr:cxnSp macro="">
      <xdr:nvCxnSpPr>
        <xdr:cNvPr id="591" name="直線コネクタ 590"/>
        <xdr:cNvCxnSpPr/>
      </xdr:nvCxnSpPr>
      <xdr:spPr>
        <a:xfrm>
          <a:off x="16230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31585</xdr:rowOff>
    </xdr:from>
    <xdr:ext cx="405111" cy="259045"/>
    <xdr:sp macro="" textlink="">
      <xdr:nvSpPr>
        <xdr:cNvPr id="592" name="【公民館】&#10;有形固定資産減価償却率平均値テキスト"/>
        <xdr:cNvSpPr txBox="1"/>
      </xdr:nvSpPr>
      <xdr:spPr>
        <a:xfrm>
          <a:off x="16408400" y="1769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53158</xdr:rowOff>
    </xdr:from>
    <xdr:to>
      <xdr:col>23</xdr:col>
      <xdr:colOff>568325</xdr:colOff>
      <xdr:row>103</xdr:row>
      <xdr:rowOff>154758</xdr:rowOff>
    </xdr:to>
    <xdr:sp macro="" textlink="">
      <xdr:nvSpPr>
        <xdr:cNvPr id="593" name="フローチャート : 判断 592"/>
        <xdr:cNvSpPr/>
      </xdr:nvSpPr>
      <xdr:spPr>
        <a:xfrm>
          <a:off x="162687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18869</xdr:rowOff>
    </xdr:from>
    <xdr:to>
      <xdr:col>22</xdr:col>
      <xdr:colOff>415925</xdr:colOff>
      <xdr:row>104</xdr:row>
      <xdr:rowOff>120469</xdr:rowOff>
    </xdr:to>
    <xdr:sp macro="" textlink="">
      <xdr:nvSpPr>
        <xdr:cNvPr id="594" name="フローチャート : 判断 593"/>
        <xdr:cNvSpPr/>
      </xdr:nvSpPr>
      <xdr:spPr>
        <a:xfrm>
          <a:off x="154305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95" name="テキスト ボックス 59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96" name="テキスト ボックス 59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97" name="テキスト ボックス 59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8" name="テキスト ボックス 59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99" name="テキスト ボックス 59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101</xdr:row>
      <xdr:rowOff>85816</xdr:rowOff>
    </xdr:from>
    <xdr:to>
      <xdr:col>23</xdr:col>
      <xdr:colOff>568325</xdr:colOff>
      <xdr:row>102</xdr:row>
      <xdr:rowOff>15966</xdr:rowOff>
    </xdr:to>
    <xdr:sp macro="" textlink="">
      <xdr:nvSpPr>
        <xdr:cNvPr id="600" name="円/楕円 599"/>
        <xdr:cNvSpPr/>
      </xdr:nvSpPr>
      <xdr:spPr>
        <a:xfrm>
          <a:off x="16268700" y="1740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100</xdr:row>
      <xdr:rowOff>108693</xdr:rowOff>
    </xdr:from>
    <xdr:ext cx="405111" cy="259045"/>
    <xdr:sp macro="" textlink="">
      <xdr:nvSpPr>
        <xdr:cNvPr id="601" name="【公民館】&#10;有形固定資産減価償却率該当値テキスト"/>
        <xdr:cNvSpPr txBox="1"/>
      </xdr:nvSpPr>
      <xdr:spPr>
        <a:xfrm>
          <a:off x="16408400" y="1725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22</xdr:col>
      <xdr:colOff>314325</xdr:colOff>
      <xdr:row>101</xdr:row>
      <xdr:rowOff>154395</xdr:rowOff>
    </xdr:from>
    <xdr:to>
      <xdr:col>22</xdr:col>
      <xdr:colOff>415925</xdr:colOff>
      <xdr:row>102</xdr:row>
      <xdr:rowOff>84545</xdr:rowOff>
    </xdr:to>
    <xdr:sp macro="" textlink="">
      <xdr:nvSpPr>
        <xdr:cNvPr id="602" name="円/楕円 601"/>
        <xdr:cNvSpPr/>
      </xdr:nvSpPr>
      <xdr:spPr>
        <a:xfrm>
          <a:off x="15430500" y="1747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101</xdr:row>
      <xdr:rowOff>136616</xdr:rowOff>
    </xdr:from>
    <xdr:to>
      <xdr:col>23</xdr:col>
      <xdr:colOff>517525</xdr:colOff>
      <xdr:row>102</xdr:row>
      <xdr:rowOff>33745</xdr:rowOff>
    </xdr:to>
    <xdr:cxnSp macro="">
      <xdr:nvCxnSpPr>
        <xdr:cNvPr id="603" name="直線コネクタ 602"/>
        <xdr:cNvCxnSpPr/>
      </xdr:nvCxnSpPr>
      <xdr:spPr>
        <a:xfrm flipV="1">
          <a:off x="15481300" y="17453066"/>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104</xdr:row>
      <xdr:rowOff>111596</xdr:rowOff>
    </xdr:from>
    <xdr:ext cx="405111" cy="259045"/>
    <xdr:sp macro="" textlink="">
      <xdr:nvSpPr>
        <xdr:cNvPr id="604" name="n_1aveValue【公民館】&#10;有形固定資産減価償却率"/>
        <xdr:cNvSpPr txBox="1"/>
      </xdr:nvSpPr>
      <xdr:spPr>
        <a:xfrm>
          <a:off x="15266043" y="1794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101072</xdr:rowOff>
    </xdr:from>
    <xdr:ext cx="405111" cy="259045"/>
    <xdr:sp macro="" textlink="">
      <xdr:nvSpPr>
        <xdr:cNvPr id="605" name="n_1mainValue【公民館】&#10;有形固定資産減価償却率"/>
        <xdr:cNvSpPr txBox="1"/>
      </xdr:nvSpPr>
      <xdr:spPr>
        <a:xfrm>
          <a:off x="15266043" y="172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06" name="正方形/長方形 60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7" name="正方形/長方形 60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8" name="正方形/長方形 60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09" name="正方形/長方形 60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10" name="正方形/長方形 60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11" name="正方形/長方形 61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12" name="正方形/長方形 61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13" name="正方形/長方形 61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14" name="テキスト ボックス 61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15" name="直線コネクタ 61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616" name="直線コネクタ 61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17" name="テキスト ボックス 61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18" name="直線コネクタ 61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19" name="テキスト ボックス 61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20" name="直線コネクタ 61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21" name="テキスト ボックス 62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22" name="直線コネクタ 62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23" name="テキスト ボックス 62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24" name="直線コネクタ 62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25" name="テキスト ボックス 62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26" name="直線コネクタ 62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27" name="テキスト ボックス 62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8" name="直線コネクタ 62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9" name="テキスト ボックス 62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3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142058</xdr:rowOff>
    </xdr:from>
    <xdr:to>
      <xdr:col>32</xdr:col>
      <xdr:colOff>186689</xdr:colOff>
      <xdr:row>109</xdr:row>
      <xdr:rowOff>17962</xdr:rowOff>
    </xdr:to>
    <xdr:cxnSp macro="">
      <xdr:nvCxnSpPr>
        <xdr:cNvPr id="631" name="直線コネクタ 630"/>
        <xdr:cNvCxnSpPr/>
      </xdr:nvCxnSpPr>
      <xdr:spPr>
        <a:xfrm flipV="1">
          <a:off x="22160864" y="17115608"/>
          <a:ext cx="0" cy="1590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21789</xdr:rowOff>
    </xdr:from>
    <xdr:ext cx="469744" cy="259045"/>
    <xdr:sp macro="" textlink="">
      <xdr:nvSpPr>
        <xdr:cNvPr id="632" name="【公民館】&#10;一人当たり面積最小値テキスト"/>
        <xdr:cNvSpPr txBox="1"/>
      </xdr:nvSpPr>
      <xdr:spPr>
        <a:xfrm>
          <a:off x="22250400" y="1870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32</xdr:col>
      <xdr:colOff>98425</xdr:colOff>
      <xdr:row>109</xdr:row>
      <xdr:rowOff>17962</xdr:rowOff>
    </xdr:from>
    <xdr:to>
      <xdr:col>32</xdr:col>
      <xdr:colOff>276225</xdr:colOff>
      <xdr:row>109</xdr:row>
      <xdr:rowOff>17962</xdr:rowOff>
    </xdr:to>
    <xdr:cxnSp macro="">
      <xdr:nvCxnSpPr>
        <xdr:cNvPr id="633" name="直線コネクタ 632"/>
        <xdr:cNvCxnSpPr/>
      </xdr:nvCxnSpPr>
      <xdr:spPr>
        <a:xfrm>
          <a:off x="22072600" y="1870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88735</xdr:rowOff>
    </xdr:from>
    <xdr:ext cx="469744" cy="259045"/>
    <xdr:sp macro="" textlink="">
      <xdr:nvSpPr>
        <xdr:cNvPr id="634" name="【公民館】&#10;一人当たり面積最大値テキスト"/>
        <xdr:cNvSpPr txBox="1"/>
      </xdr:nvSpPr>
      <xdr:spPr>
        <a:xfrm>
          <a:off x="22250400" y="1689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1.477</a:t>
          </a:r>
          <a:endParaRPr kumimoji="1" lang="ja-JP" altLang="en-US" sz="1000" b="1">
            <a:latin typeface="ＭＳ Ｐゴシック"/>
          </a:endParaRPr>
        </a:p>
      </xdr:txBody>
    </xdr:sp>
    <xdr:clientData/>
  </xdr:oneCellAnchor>
  <xdr:twoCellAnchor>
    <xdr:from>
      <xdr:col>32</xdr:col>
      <xdr:colOff>98425</xdr:colOff>
      <xdr:row>99</xdr:row>
      <xdr:rowOff>142058</xdr:rowOff>
    </xdr:from>
    <xdr:to>
      <xdr:col>32</xdr:col>
      <xdr:colOff>276225</xdr:colOff>
      <xdr:row>99</xdr:row>
      <xdr:rowOff>142058</xdr:rowOff>
    </xdr:to>
    <xdr:cxnSp macro="">
      <xdr:nvCxnSpPr>
        <xdr:cNvPr id="635" name="直線コネクタ 634"/>
        <xdr:cNvCxnSpPr/>
      </xdr:nvCxnSpPr>
      <xdr:spPr>
        <a:xfrm>
          <a:off x="22072600" y="17115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20700</xdr:rowOff>
    </xdr:from>
    <xdr:ext cx="469744" cy="259045"/>
    <xdr:sp macro="" textlink="">
      <xdr:nvSpPr>
        <xdr:cNvPr id="636" name="【公民館】&#10;一人当たり面積平均値テキスト"/>
        <xdr:cNvSpPr txBox="1"/>
      </xdr:nvSpPr>
      <xdr:spPr>
        <a:xfrm>
          <a:off x="22250400" y="180229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0.577</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42273</xdr:rowOff>
    </xdr:from>
    <xdr:to>
      <xdr:col>32</xdr:col>
      <xdr:colOff>238125</xdr:colOff>
      <xdr:row>105</xdr:row>
      <xdr:rowOff>143873</xdr:rowOff>
    </xdr:to>
    <xdr:sp macro="" textlink="">
      <xdr:nvSpPr>
        <xdr:cNvPr id="637" name="フローチャート : 判断 636"/>
        <xdr:cNvSpPr/>
      </xdr:nvSpPr>
      <xdr:spPr>
        <a:xfrm>
          <a:off x="22110700" y="180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104866</xdr:rowOff>
    </xdr:from>
    <xdr:to>
      <xdr:col>31</xdr:col>
      <xdr:colOff>85725</xdr:colOff>
      <xdr:row>107</xdr:row>
      <xdr:rowOff>35016</xdr:rowOff>
    </xdr:to>
    <xdr:sp macro="" textlink="">
      <xdr:nvSpPr>
        <xdr:cNvPr id="638" name="フローチャート : 判断 637"/>
        <xdr:cNvSpPr/>
      </xdr:nvSpPr>
      <xdr:spPr>
        <a:xfrm>
          <a:off x="21272500" y="1827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9" name="テキスト ボックス 6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40" name="テキスト ボックス 6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41" name="テキスト ボックス 6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42" name="テキスト ボックス 6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43" name="テキスト ボックス 6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104</xdr:row>
      <xdr:rowOff>363</xdr:rowOff>
    </xdr:from>
    <xdr:to>
      <xdr:col>32</xdr:col>
      <xdr:colOff>238125</xdr:colOff>
      <xdr:row>104</xdr:row>
      <xdr:rowOff>101963</xdr:rowOff>
    </xdr:to>
    <xdr:sp macro="" textlink="">
      <xdr:nvSpPr>
        <xdr:cNvPr id="644" name="円/楕円 643"/>
        <xdr:cNvSpPr/>
      </xdr:nvSpPr>
      <xdr:spPr>
        <a:xfrm>
          <a:off x="22110700" y="1783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103</xdr:row>
      <xdr:rowOff>23240</xdr:rowOff>
    </xdr:from>
    <xdr:ext cx="469744" cy="259045"/>
    <xdr:sp macro="" textlink="">
      <xdr:nvSpPr>
        <xdr:cNvPr id="645" name="【公民館】&#10;一人当たり面積該当値テキスト"/>
        <xdr:cNvSpPr txBox="1"/>
      </xdr:nvSpPr>
      <xdr:spPr>
        <a:xfrm>
          <a:off x="22250400" y="1768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0.773</a:t>
          </a:r>
          <a:endParaRPr kumimoji="1" lang="ja-JP" altLang="en-US" sz="1000" b="1">
            <a:solidFill>
              <a:srgbClr val="FF0000"/>
            </a:solidFill>
            <a:latin typeface="ＭＳ Ｐゴシック"/>
          </a:endParaRPr>
        </a:p>
      </xdr:txBody>
    </xdr:sp>
    <xdr:clientData/>
  </xdr:oneCellAnchor>
  <xdr:twoCellAnchor>
    <xdr:from>
      <xdr:col>30</xdr:col>
      <xdr:colOff>669925</xdr:colOff>
      <xdr:row>104</xdr:row>
      <xdr:rowOff>26488</xdr:rowOff>
    </xdr:from>
    <xdr:to>
      <xdr:col>31</xdr:col>
      <xdr:colOff>85725</xdr:colOff>
      <xdr:row>104</xdr:row>
      <xdr:rowOff>128088</xdr:rowOff>
    </xdr:to>
    <xdr:sp macro="" textlink="">
      <xdr:nvSpPr>
        <xdr:cNvPr id="646" name="円/楕円 645"/>
        <xdr:cNvSpPr/>
      </xdr:nvSpPr>
      <xdr:spPr>
        <a:xfrm>
          <a:off x="21272500" y="1785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104</xdr:row>
      <xdr:rowOff>51163</xdr:rowOff>
    </xdr:from>
    <xdr:to>
      <xdr:col>32</xdr:col>
      <xdr:colOff>187325</xdr:colOff>
      <xdr:row>104</xdr:row>
      <xdr:rowOff>77288</xdr:rowOff>
    </xdr:to>
    <xdr:cxnSp macro="">
      <xdr:nvCxnSpPr>
        <xdr:cNvPr id="647" name="直線コネクタ 646"/>
        <xdr:cNvCxnSpPr/>
      </xdr:nvCxnSpPr>
      <xdr:spPr>
        <a:xfrm flipV="1">
          <a:off x="21323300" y="17881963"/>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107</xdr:row>
      <xdr:rowOff>26143</xdr:rowOff>
    </xdr:from>
    <xdr:ext cx="469744" cy="259045"/>
    <xdr:sp macro="" textlink="">
      <xdr:nvSpPr>
        <xdr:cNvPr id="648" name="n_1aveValue【公民館】&#10;一人当たり面積"/>
        <xdr:cNvSpPr txBox="1"/>
      </xdr:nvSpPr>
      <xdr:spPr>
        <a:xfrm>
          <a:off x="21075727" y="1837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0.362</a:t>
          </a:r>
          <a:endParaRPr kumimoji="1" lang="ja-JP" altLang="en-US" sz="1000" b="1">
            <a:solidFill>
              <a:srgbClr val="000080"/>
            </a:solidFill>
            <a:latin typeface="ＭＳ Ｐゴシック"/>
          </a:endParaRPr>
        </a:p>
      </xdr:txBody>
    </xdr:sp>
    <xdr:clientData/>
  </xdr:oneCellAnchor>
  <xdr:oneCellAnchor>
    <xdr:from>
      <xdr:col>30</xdr:col>
      <xdr:colOff>473152</xdr:colOff>
      <xdr:row>102</xdr:row>
      <xdr:rowOff>144615</xdr:rowOff>
    </xdr:from>
    <xdr:ext cx="469744" cy="259045"/>
    <xdr:sp macro="" textlink="">
      <xdr:nvSpPr>
        <xdr:cNvPr id="649" name="n_1mainValue【公民館】&#10;一人当たり面積"/>
        <xdr:cNvSpPr txBox="1"/>
      </xdr:nvSpPr>
      <xdr:spPr>
        <a:xfrm>
          <a:off x="21075727" y="17632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0.749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50" name="正方形/長方形 6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51" name="正方形/長方形 6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52" name="テキスト ボックス 6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施設類型別の有形固定資産減価償却率を類似団体平均値と比べると、学校施設以外すべて平均値を上回る結果となっている。</a:t>
          </a:r>
          <a:endParaRPr lang="ja-JP" altLang="ja-JP" sz="1400">
            <a:effectLst/>
          </a:endParaRPr>
        </a:p>
        <a:p>
          <a:r>
            <a:rPr kumimoji="1" lang="ja-JP" altLang="ja-JP" sz="1100">
              <a:solidFill>
                <a:schemeClr val="dk1"/>
              </a:solidFill>
              <a:effectLst/>
              <a:latin typeface="+mn-lt"/>
              <a:ea typeface="+mn-ea"/>
              <a:cs typeface="+mn-cs"/>
            </a:rPr>
            <a:t>一人当たり面積は、道路、橋りょう・トンネル、公営住宅、公民館については類似団体平均値より多いが、認定こども園・幼稚園・保育所、学校施設、児童館については類似団体平均値より少なくなっている。</a:t>
          </a:r>
          <a:endParaRPr lang="ja-JP" altLang="ja-JP" sz="1400">
            <a:effectLst/>
          </a:endParaRPr>
        </a:p>
        <a:p>
          <a:r>
            <a:rPr kumimoji="1" lang="ja-JP" altLang="ja-JP" sz="1100">
              <a:solidFill>
                <a:schemeClr val="dk1"/>
              </a:solidFill>
              <a:effectLst/>
              <a:latin typeface="+mn-lt"/>
              <a:ea typeface="+mn-ea"/>
              <a:cs typeface="+mn-cs"/>
            </a:rPr>
            <a:t>それぞれ施設等の取得から経過年数が長くなっており、今後も老朽化が進み、維持管理に要する費用の増加が予想されることから、計画的に施設の更新及び廃止等を検討し進めていく。</a:t>
          </a:r>
          <a:endParaRPr kumimoji="1" lang="en-US" altLang="ja-JP" sz="1100">
            <a:solidFill>
              <a:schemeClr val="dk1"/>
            </a:solidFill>
            <a:effectLst/>
            <a:latin typeface="+mn-lt"/>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奈良県吉野町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7,632
7,567
95.65
5,683,158
5,297,224
377,520
3,269,405
5,612,988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103.3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61" name="テキスト ボックス 60"/>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71" name="テキスト ボックス 70"/>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3" name="テキスト ボックス 7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109401</xdr:rowOff>
    </xdr:from>
    <xdr:to>
      <xdr:col>6</xdr:col>
      <xdr:colOff>510540</xdr:colOff>
      <xdr:row>63</xdr:row>
      <xdr:rowOff>138793</xdr:rowOff>
    </xdr:to>
    <xdr:cxnSp macro="">
      <xdr:nvCxnSpPr>
        <xdr:cNvPr id="75" name="直線コネクタ 74"/>
        <xdr:cNvCxnSpPr/>
      </xdr:nvCxnSpPr>
      <xdr:spPr>
        <a:xfrm flipV="1">
          <a:off x="4634865" y="9539151"/>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142620</xdr:rowOff>
    </xdr:from>
    <xdr:ext cx="405111" cy="259045"/>
    <xdr:sp macro="" textlink="">
      <xdr:nvSpPr>
        <xdr:cNvPr id="76" name="【体育館・プール】&#10;有形固定資産減価償却率最小値テキスト"/>
        <xdr:cNvSpPr txBox="1"/>
      </xdr:nvSpPr>
      <xdr:spPr>
        <a:xfrm>
          <a:off x="4724400" y="1094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a:t>
          </a:r>
          <a:endParaRPr kumimoji="1" lang="ja-JP" altLang="en-US" sz="1000" b="1">
            <a:latin typeface="ＭＳ Ｐゴシック"/>
          </a:endParaRPr>
        </a:p>
      </xdr:txBody>
    </xdr:sp>
    <xdr:clientData/>
  </xdr:oneCellAnchor>
  <xdr:twoCellAnchor>
    <xdr:from>
      <xdr:col>6</xdr:col>
      <xdr:colOff>422275</xdr:colOff>
      <xdr:row>63</xdr:row>
      <xdr:rowOff>138793</xdr:rowOff>
    </xdr:from>
    <xdr:to>
      <xdr:col>6</xdr:col>
      <xdr:colOff>600075</xdr:colOff>
      <xdr:row>63</xdr:row>
      <xdr:rowOff>138793</xdr:rowOff>
    </xdr:to>
    <xdr:cxnSp macro="">
      <xdr:nvCxnSpPr>
        <xdr:cNvPr id="77" name="直線コネクタ 76"/>
        <xdr:cNvCxnSpPr/>
      </xdr:nvCxnSpPr>
      <xdr:spPr>
        <a:xfrm>
          <a:off x="4546600" y="1094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56078</xdr:rowOff>
    </xdr:from>
    <xdr:ext cx="405111" cy="259045"/>
    <xdr:sp macro="" textlink="">
      <xdr:nvSpPr>
        <xdr:cNvPr id="78" name="【体育館・プール】&#10;有形固定資産減価償却率最大値テキスト"/>
        <xdr:cNvSpPr txBox="1"/>
      </xdr:nvSpPr>
      <xdr:spPr>
        <a:xfrm>
          <a:off x="4724400" y="931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87.9</a:t>
          </a:r>
          <a:endParaRPr kumimoji="1" lang="ja-JP" altLang="en-US" sz="1000" b="1">
            <a:latin typeface="ＭＳ Ｐゴシック"/>
          </a:endParaRPr>
        </a:p>
      </xdr:txBody>
    </xdr:sp>
    <xdr:clientData/>
  </xdr:oneCellAnchor>
  <xdr:twoCellAnchor>
    <xdr:from>
      <xdr:col>6</xdr:col>
      <xdr:colOff>422275</xdr:colOff>
      <xdr:row>55</xdr:row>
      <xdr:rowOff>109401</xdr:rowOff>
    </xdr:from>
    <xdr:to>
      <xdr:col>6</xdr:col>
      <xdr:colOff>600075</xdr:colOff>
      <xdr:row>55</xdr:row>
      <xdr:rowOff>109401</xdr:rowOff>
    </xdr:to>
    <xdr:cxnSp macro="">
      <xdr:nvCxnSpPr>
        <xdr:cNvPr id="79" name="直線コネクタ 78"/>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9270</xdr:rowOff>
    </xdr:from>
    <xdr:ext cx="405111" cy="259045"/>
    <xdr:sp macro="" textlink="">
      <xdr:nvSpPr>
        <xdr:cNvPr id="80" name="【体育館・プール】&#10;有形固定資産減価償却率平均値テキスト"/>
        <xdr:cNvSpPr txBox="1"/>
      </xdr:nvSpPr>
      <xdr:spPr>
        <a:xfrm>
          <a:off x="4724400" y="1029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30843</xdr:rowOff>
    </xdr:from>
    <xdr:to>
      <xdr:col>6</xdr:col>
      <xdr:colOff>561975</xdr:colOff>
      <xdr:row>60</xdr:row>
      <xdr:rowOff>132443</xdr:rowOff>
    </xdr:to>
    <xdr:sp macro="" textlink="">
      <xdr:nvSpPr>
        <xdr:cNvPr id="81" name="フローチャート : 判断 80"/>
        <xdr:cNvSpPr/>
      </xdr:nvSpPr>
      <xdr:spPr>
        <a:xfrm>
          <a:off x="4584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22678</xdr:rowOff>
    </xdr:from>
    <xdr:to>
      <xdr:col>5</xdr:col>
      <xdr:colOff>409575</xdr:colOff>
      <xdr:row>61</xdr:row>
      <xdr:rowOff>124278</xdr:rowOff>
    </xdr:to>
    <xdr:sp macro="" textlink="">
      <xdr:nvSpPr>
        <xdr:cNvPr id="82" name="フローチャート : 判断 81"/>
        <xdr:cNvSpPr/>
      </xdr:nvSpPr>
      <xdr:spPr>
        <a:xfrm>
          <a:off x="3746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115405</xdr:rowOff>
    </xdr:from>
    <xdr:ext cx="405111" cy="259045"/>
    <xdr:sp macro="" textlink="">
      <xdr:nvSpPr>
        <xdr:cNvPr id="83" name="n_1aveValue【体育館・プール】&#10;有形固定資産減価償却率"/>
        <xdr:cNvSpPr txBox="1"/>
      </xdr:nvSpPr>
      <xdr:spPr>
        <a:xfrm>
          <a:off x="3582043"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125549</xdr:rowOff>
    </xdr:from>
    <xdr:to>
      <xdr:col>6</xdr:col>
      <xdr:colOff>561975</xdr:colOff>
      <xdr:row>59</xdr:row>
      <xdr:rowOff>55699</xdr:rowOff>
    </xdr:to>
    <xdr:sp macro="" textlink="">
      <xdr:nvSpPr>
        <xdr:cNvPr id="89" name="円/楕円 88"/>
        <xdr:cNvSpPr/>
      </xdr:nvSpPr>
      <xdr:spPr>
        <a:xfrm>
          <a:off x="4584700" y="100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57</xdr:row>
      <xdr:rowOff>148426</xdr:rowOff>
    </xdr:from>
    <xdr:ext cx="405111" cy="259045"/>
    <xdr:sp macro="" textlink="">
      <xdr:nvSpPr>
        <xdr:cNvPr id="90" name="【体育館・プール】&#10;有形固定資産減価償却率該当値テキスト"/>
        <xdr:cNvSpPr txBox="1"/>
      </xdr:nvSpPr>
      <xdr:spPr>
        <a:xfrm>
          <a:off x="4724400" y="9921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5</xdr:col>
      <xdr:colOff>307975</xdr:colOff>
      <xdr:row>59</xdr:row>
      <xdr:rowOff>58601</xdr:rowOff>
    </xdr:from>
    <xdr:to>
      <xdr:col>5</xdr:col>
      <xdr:colOff>409575</xdr:colOff>
      <xdr:row>59</xdr:row>
      <xdr:rowOff>160201</xdr:rowOff>
    </xdr:to>
    <xdr:sp macro="" textlink="">
      <xdr:nvSpPr>
        <xdr:cNvPr id="91" name="円/楕円 90"/>
        <xdr:cNvSpPr/>
      </xdr:nvSpPr>
      <xdr:spPr>
        <a:xfrm>
          <a:off x="37465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59</xdr:row>
      <xdr:rowOff>4899</xdr:rowOff>
    </xdr:from>
    <xdr:to>
      <xdr:col>6</xdr:col>
      <xdr:colOff>511175</xdr:colOff>
      <xdr:row>59</xdr:row>
      <xdr:rowOff>109401</xdr:rowOff>
    </xdr:to>
    <xdr:cxnSp macro="">
      <xdr:nvCxnSpPr>
        <xdr:cNvPr id="92" name="直線コネクタ 91"/>
        <xdr:cNvCxnSpPr/>
      </xdr:nvCxnSpPr>
      <xdr:spPr>
        <a:xfrm flipV="1">
          <a:off x="3797300" y="10120449"/>
          <a:ext cx="8382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58</xdr:row>
      <xdr:rowOff>5278</xdr:rowOff>
    </xdr:from>
    <xdr:ext cx="405111" cy="259045"/>
    <xdr:sp macro="" textlink="">
      <xdr:nvSpPr>
        <xdr:cNvPr id="93" name="n_1mainValue【体育館・プール】&#10;有形固定資産減価償却率"/>
        <xdr:cNvSpPr txBox="1"/>
      </xdr:nvSpPr>
      <xdr:spPr>
        <a:xfrm>
          <a:off x="3582043"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94" name="正方形/長方形 9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5" name="正方形/長方形 9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6" name="正方形/長方形 9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7" name="正方形/長方形 9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8" name="正方形/長方形 9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9" name="正方形/長方形 9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00" name="正方形/長方形 9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01" name="正方形/長方形 10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02" name="テキスト ボックス 10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03" name="直線コネクタ 10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04" name="直線コネクタ 10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05" name="テキスト ボックス 10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06" name="直線コネクタ 10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07" name="テキスト ボックス 10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8" name="直線コネクタ 10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9" name="テキスト ボックス 10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10" name="直線コネクタ 10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11" name="テキスト ボックス 11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12" name="直線コネクタ 11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13" name="テキスト ボックス 11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14" name="直線コネクタ 1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5" name="テキスト ボックス 1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121920</xdr:rowOff>
    </xdr:from>
    <xdr:to>
      <xdr:col>15</xdr:col>
      <xdr:colOff>180340</xdr:colOff>
      <xdr:row>64</xdr:row>
      <xdr:rowOff>63500</xdr:rowOff>
    </xdr:to>
    <xdr:cxnSp macro="">
      <xdr:nvCxnSpPr>
        <xdr:cNvPr id="117" name="直線コネクタ 116"/>
        <xdr:cNvCxnSpPr/>
      </xdr:nvCxnSpPr>
      <xdr:spPr>
        <a:xfrm flipV="1">
          <a:off x="10476865" y="9723120"/>
          <a:ext cx="0" cy="1313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67327</xdr:rowOff>
    </xdr:from>
    <xdr:ext cx="469744" cy="259045"/>
    <xdr:sp macro="" textlink="">
      <xdr:nvSpPr>
        <xdr:cNvPr id="118" name="【体育館・プール】&#10;一人当たり面積最小値テキスト"/>
        <xdr:cNvSpPr txBox="1"/>
      </xdr:nvSpPr>
      <xdr:spPr>
        <a:xfrm>
          <a:off x="10566400" y="1104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64</xdr:row>
      <xdr:rowOff>63500</xdr:rowOff>
    </xdr:from>
    <xdr:to>
      <xdr:col>15</xdr:col>
      <xdr:colOff>269875</xdr:colOff>
      <xdr:row>64</xdr:row>
      <xdr:rowOff>63500</xdr:rowOff>
    </xdr:to>
    <xdr:cxnSp macro="">
      <xdr:nvCxnSpPr>
        <xdr:cNvPr id="119" name="直線コネクタ 118"/>
        <xdr:cNvCxnSpPr/>
      </xdr:nvCxnSpPr>
      <xdr:spPr>
        <a:xfrm>
          <a:off x="10388600" y="1103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68597</xdr:rowOff>
    </xdr:from>
    <xdr:ext cx="469744" cy="259045"/>
    <xdr:sp macro="" textlink="">
      <xdr:nvSpPr>
        <xdr:cNvPr id="120" name="【体育館・プール】&#10;一人当たり面積最大値テキスト"/>
        <xdr:cNvSpPr txBox="1"/>
      </xdr:nvSpPr>
      <xdr:spPr>
        <a:xfrm>
          <a:off x="10566400" y="949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15</xdr:col>
      <xdr:colOff>92075</xdr:colOff>
      <xdr:row>56</xdr:row>
      <xdr:rowOff>121920</xdr:rowOff>
    </xdr:from>
    <xdr:to>
      <xdr:col>15</xdr:col>
      <xdr:colOff>269875</xdr:colOff>
      <xdr:row>56</xdr:row>
      <xdr:rowOff>121920</xdr:rowOff>
    </xdr:to>
    <xdr:cxnSp macro="">
      <xdr:nvCxnSpPr>
        <xdr:cNvPr id="121" name="直線コネクタ 120"/>
        <xdr:cNvCxnSpPr/>
      </xdr:nvCxnSpPr>
      <xdr:spPr>
        <a:xfrm>
          <a:off x="10388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92727</xdr:rowOff>
    </xdr:from>
    <xdr:ext cx="469744" cy="259045"/>
    <xdr:sp macro="" textlink="">
      <xdr:nvSpPr>
        <xdr:cNvPr id="122" name="【体育館・プール】&#10;一人当たり面積平均値テキスト"/>
        <xdr:cNvSpPr txBox="1"/>
      </xdr:nvSpPr>
      <xdr:spPr>
        <a:xfrm>
          <a:off x="10566400" y="10208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0.605</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114300</xdr:rowOff>
    </xdr:from>
    <xdr:to>
      <xdr:col>15</xdr:col>
      <xdr:colOff>231775</xdr:colOff>
      <xdr:row>60</xdr:row>
      <xdr:rowOff>44450</xdr:rowOff>
    </xdr:to>
    <xdr:sp macro="" textlink="">
      <xdr:nvSpPr>
        <xdr:cNvPr id="123" name="フローチャート : 判断 122"/>
        <xdr:cNvSpPr/>
      </xdr:nvSpPr>
      <xdr:spPr>
        <a:xfrm>
          <a:off x="104267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135890</xdr:rowOff>
    </xdr:from>
    <xdr:to>
      <xdr:col>14</xdr:col>
      <xdr:colOff>79375</xdr:colOff>
      <xdr:row>61</xdr:row>
      <xdr:rowOff>66040</xdr:rowOff>
    </xdr:to>
    <xdr:sp macro="" textlink="">
      <xdr:nvSpPr>
        <xdr:cNvPr id="124" name="フローチャート : 判断 123"/>
        <xdr:cNvSpPr/>
      </xdr:nvSpPr>
      <xdr:spPr>
        <a:xfrm>
          <a:off x="9588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57167</xdr:rowOff>
    </xdr:from>
    <xdr:ext cx="469744" cy="259045"/>
    <xdr:sp macro="" textlink="">
      <xdr:nvSpPr>
        <xdr:cNvPr id="125" name="n_1aveValue【体育館・プール】&#10;一人当たり面積"/>
        <xdr:cNvSpPr txBox="1"/>
      </xdr:nvSpPr>
      <xdr:spPr>
        <a:xfrm>
          <a:off x="9391727" y="1051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0.453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6" name="テキスト ボックス 1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7" name="テキスト ボックス 1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8" name="テキスト ボックス 1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9" name="テキスト ボックス 1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30" name="テキスト ボックス 1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67310</xdr:rowOff>
    </xdr:from>
    <xdr:to>
      <xdr:col>15</xdr:col>
      <xdr:colOff>231775</xdr:colOff>
      <xdr:row>59</xdr:row>
      <xdr:rowOff>168910</xdr:rowOff>
    </xdr:to>
    <xdr:sp macro="" textlink="">
      <xdr:nvSpPr>
        <xdr:cNvPr id="131" name="円/楕円 130"/>
        <xdr:cNvSpPr/>
      </xdr:nvSpPr>
      <xdr:spPr>
        <a:xfrm>
          <a:off x="104267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58</xdr:row>
      <xdr:rowOff>90187</xdr:rowOff>
    </xdr:from>
    <xdr:ext cx="469744" cy="259045"/>
    <xdr:sp macro="" textlink="">
      <xdr:nvSpPr>
        <xdr:cNvPr id="132" name="【体育館・プール】&#10;一人当たり面積該当値テキスト"/>
        <xdr:cNvSpPr txBox="1"/>
      </xdr:nvSpPr>
      <xdr:spPr>
        <a:xfrm>
          <a:off x="10566400" y="1003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0.642</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77470</xdr:rowOff>
    </xdr:from>
    <xdr:to>
      <xdr:col>14</xdr:col>
      <xdr:colOff>79375</xdr:colOff>
      <xdr:row>60</xdr:row>
      <xdr:rowOff>7620</xdr:rowOff>
    </xdr:to>
    <xdr:sp macro="" textlink="">
      <xdr:nvSpPr>
        <xdr:cNvPr id="133" name="円/楕円 132"/>
        <xdr:cNvSpPr/>
      </xdr:nvSpPr>
      <xdr:spPr>
        <a:xfrm>
          <a:off x="9588500" y="1019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59</xdr:row>
      <xdr:rowOff>118110</xdr:rowOff>
    </xdr:from>
    <xdr:to>
      <xdr:col>15</xdr:col>
      <xdr:colOff>180975</xdr:colOff>
      <xdr:row>59</xdr:row>
      <xdr:rowOff>128270</xdr:rowOff>
    </xdr:to>
    <xdr:cxnSp macro="">
      <xdr:nvCxnSpPr>
        <xdr:cNvPr id="134" name="直線コネクタ 133"/>
        <xdr:cNvCxnSpPr/>
      </xdr:nvCxnSpPr>
      <xdr:spPr>
        <a:xfrm flipV="1">
          <a:off x="9639300" y="10233660"/>
          <a:ext cx="8382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58</xdr:row>
      <xdr:rowOff>24147</xdr:rowOff>
    </xdr:from>
    <xdr:ext cx="469744" cy="259045"/>
    <xdr:sp macro="" textlink="">
      <xdr:nvSpPr>
        <xdr:cNvPr id="135" name="n_1mainValue【体育館・プール】&#10;一人当たり面積"/>
        <xdr:cNvSpPr txBox="1"/>
      </xdr:nvSpPr>
      <xdr:spPr>
        <a:xfrm>
          <a:off x="9391727" y="9968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0.634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36" name="正方形/長方形 13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37" name="正方形/長方形 13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8" name="正方形/長方形 13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9" name="正方形/長方形 13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40" name="正方形/長方形 13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41" name="正方形/長方形 14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42" name="正方形/長方形 14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43" name="正方形/長方形 14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44" name="テキスト ボックス 14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45" name="直線コネクタ 14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46" name="テキスト ボックス 14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47" name="直線コネクタ 14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48" name="テキスト ボックス 147"/>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49" name="直線コネクタ 14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50" name="テキスト ボックス 14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51" name="直線コネクタ 15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52" name="テキスト ボックス 15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153" name="直線コネクタ 15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154" name="テキスト ボックス 153"/>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55" name="直線コネクタ 15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56" name="テキスト ボックス 15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38100</xdr:rowOff>
    </xdr:from>
    <xdr:to>
      <xdr:col>6</xdr:col>
      <xdr:colOff>510540</xdr:colOff>
      <xdr:row>86</xdr:row>
      <xdr:rowOff>6096</xdr:rowOff>
    </xdr:to>
    <xdr:cxnSp macro="">
      <xdr:nvCxnSpPr>
        <xdr:cNvPr id="158" name="直線コネクタ 157"/>
        <xdr:cNvCxnSpPr/>
      </xdr:nvCxnSpPr>
      <xdr:spPr>
        <a:xfrm flipV="1">
          <a:off x="4634865" y="13411200"/>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9923</xdr:rowOff>
    </xdr:from>
    <xdr:ext cx="405111" cy="259045"/>
    <xdr:sp macro="" textlink="">
      <xdr:nvSpPr>
        <xdr:cNvPr id="159" name="【福祉施設】&#10;有形固定資産減価償却率最小値テキスト"/>
        <xdr:cNvSpPr txBox="1"/>
      </xdr:nvSpPr>
      <xdr:spPr>
        <a:xfrm>
          <a:off x="4724400" y="1475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422275</xdr:colOff>
      <xdr:row>86</xdr:row>
      <xdr:rowOff>6096</xdr:rowOff>
    </xdr:from>
    <xdr:to>
      <xdr:col>6</xdr:col>
      <xdr:colOff>600075</xdr:colOff>
      <xdr:row>86</xdr:row>
      <xdr:rowOff>6096</xdr:rowOff>
    </xdr:to>
    <xdr:cxnSp macro="">
      <xdr:nvCxnSpPr>
        <xdr:cNvPr id="160" name="直線コネクタ 159"/>
        <xdr:cNvCxnSpPr/>
      </xdr:nvCxnSpPr>
      <xdr:spPr>
        <a:xfrm>
          <a:off x="4546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156227</xdr:rowOff>
    </xdr:from>
    <xdr:ext cx="469744" cy="259045"/>
    <xdr:sp macro="" textlink="">
      <xdr:nvSpPr>
        <xdr:cNvPr id="161" name="【福祉施設】&#10;有形固定資産減価償却率最大値テキスト"/>
        <xdr:cNvSpPr txBox="1"/>
      </xdr:nvSpPr>
      <xdr:spPr>
        <a:xfrm>
          <a:off x="4724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78</xdr:row>
      <xdr:rowOff>38100</xdr:rowOff>
    </xdr:from>
    <xdr:to>
      <xdr:col>6</xdr:col>
      <xdr:colOff>600075</xdr:colOff>
      <xdr:row>78</xdr:row>
      <xdr:rowOff>38100</xdr:rowOff>
    </xdr:to>
    <xdr:cxnSp macro="">
      <xdr:nvCxnSpPr>
        <xdr:cNvPr id="162" name="直線コネクタ 161"/>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166895</xdr:rowOff>
    </xdr:from>
    <xdr:ext cx="405111" cy="259045"/>
    <xdr:sp macro="" textlink="">
      <xdr:nvSpPr>
        <xdr:cNvPr id="163" name="【福祉施設】&#10;有形固定資産減価償却率平均値テキスト"/>
        <xdr:cNvSpPr txBox="1"/>
      </xdr:nvSpPr>
      <xdr:spPr>
        <a:xfrm>
          <a:off x="4724400" y="1422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17018</xdr:rowOff>
    </xdr:from>
    <xdr:to>
      <xdr:col>6</xdr:col>
      <xdr:colOff>561975</xdr:colOff>
      <xdr:row>83</xdr:row>
      <xdr:rowOff>118618</xdr:rowOff>
    </xdr:to>
    <xdr:sp macro="" textlink="">
      <xdr:nvSpPr>
        <xdr:cNvPr id="164" name="フローチャート : 判断 163"/>
        <xdr:cNvSpPr/>
      </xdr:nvSpPr>
      <xdr:spPr>
        <a:xfrm>
          <a:off x="4584700" y="1424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122174</xdr:rowOff>
    </xdr:from>
    <xdr:to>
      <xdr:col>5</xdr:col>
      <xdr:colOff>409575</xdr:colOff>
      <xdr:row>84</xdr:row>
      <xdr:rowOff>52324</xdr:rowOff>
    </xdr:to>
    <xdr:sp macro="" textlink="">
      <xdr:nvSpPr>
        <xdr:cNvPr id="165" name="フローチャート : 判断 164"/>
        <xdr:cNvSpPr/>
      </xdr:nvSpPr>
      <xdr:spPr>
        <a:xfrm>
          <a:off x="3746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43451</xdr:rowOff>
    </xdr:from>
    <xdr:ext cx="405111" cy="259045"/>
    <xdr:sp macro="" textlink="">
      <xdr:nvSpPr>
        <xdr:cNvPr id="166" name="n_1aveValue【福祉施設】&#10;有形固定資産減価償却率"/>
        <xdr:cNvSpPr txBox="1"/>
      </xdr:nvSpPr>
      <xdr:spPr>
        <a:xfrm>
          <a:off x="3582043" y="1444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7" name="テキスト ボックス 16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8" name="テキスト ボックス 16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9" name="テキスト ボックス 16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70" name="テキスト ボックス 16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71" name="テキスト ボックス 17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79</xdr:row>
      <xdr:rowOff>149606</xdr:rowOff>
    </xdr:from>
    <xdr:to>
      <xdr:col>6</xdr:col>
      <xdr:colOff>561975</xdr:colOff>
      <xdr:row>80</xdr:row>
      <xdr:rowOff>79756</xdr:rowOff>
    </xdr:to>
    <xdr:sp macro="" textlink="">
      <xdr:nvSpPr>
        <xdr:cNvPr id="172" name="円/楕円 171"/>
        <xdr:cNvSpPr/>
      </xdr:nvSpPr>
      <xdr:spPr>
        <a:xfrm>
          <a:off x="4584700" y="1369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79</xdr:row>
      <xdr:rowOff>1033</xdr:rowOff>
    </xdr:from>
    <xdr:ext cx="405111" cy="259045"/>
    <xdr:sp macro="" textlink="">
      <xdr:nvSpPr>
        <xdr:cNvPr id="173" name="【福祉施設】&#10;有形固定資産減価償却率該当値テキスト"/>
        <xdr:cNvSpPr txBox="1"/>
      </xdr:nvSpPr>
      <xdr:spPr>
        <a:xfrm>
          <a:off x="4724400" y="13545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5</xdr:col>
      <xdr:colOff>307975</xdr:colOff>
      <xdr:row>80</xdr:row>
      <xdr:rowOff>10161</xdr:rowOff>
    </xdr:from>
    <xdr:to>
      <xdr:col>5</xdr:col>
      <xdr:colOff>409575</xdr:colOff>
      <xdr:row>80</xdr:row>
      <xdr:rowOff>111761</xdr:rowOff>
    </xdr:to>
    <xdr:sp macro="" textlink="">
      <xdr:nvSpPr>
        <xdr:cNvPr id="174" name="円/楕円 173"/>
        <xdr:cNvSpPr/>
      </xdr:nvSpPr>
      <xdr:spPr>
        <a:xfrm>
          <a:off x="3746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80</xdr:row>
      <xdr:rowOff>28956</xdr:rowOff>
    </xdr:from>
    <xdr:to>
      <xdr:col>6</xdr:col>
      <xdr:colOff>511175</xdr:colOff>
      <xdr:row>80</xdr:row>
      <xdr:rowOff>60961</xdr:rowOff>
    </xdr:to>
    <xdr:cxnSp macro="">
      <xdr:nvCxnSpPr>
        <xdr:cNvPr id="175" name="直線コネクタ 174"/>
        <xdr:cNvCxnSpPr/>
      </xdr:nvCxnSpPr>
      <xdr:spPr>
        <a:xfrm flipV="1">
          <a:off x="3797300" y="13744956"/>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78</xdr:row>
      <xdr:rowOff>128288</xdr:rowOff>
    </xdr:from>
    <xdr:ext cx="405111" cy="259045"/>
    <xdr:sp macro="" textlink="">
      <xdr:nvSpPr>
        <xdr:cNvPr id="176" name="n_1mainValue【福祉施設】&#10;有形固定資産減価償却率"/>
        <xdr:cNvSpPr txBox="1"/>
      </xdr:nvSpPr>
      <xdr:spPr>
        <a:xfrm>
          <a:off x="3582043"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77" name="正方形/長方形 17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78" name="正方形/長方形 17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9" name="正方形/長方形 17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80" name="正方形/長方形 17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81" name="正方形/長方形 18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82" name="正方形/長方形 18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83" name="正方形/長方形 18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84" name="正方形/長方形 18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85" name="テキスト ボックス 18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86" name="直線コネクタ 18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187" name="直線コネクタ 18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188" name="テキスト ボックス 18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189" name="直線コネクタ 18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190" name="テキスト ボックス 18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191" name="直線コネクタ 19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192" name="テキスト ボックス 19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193" name="直線コネクタ 19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194" name="テキスト ボックス 19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95" name="直線コネクタ 19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96" name="テキスト ボックス 19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9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159258</xdr:rowOff>
    </xdr:from>
    <xdr:to>
      <xdr:col>15</xdr:col>
      <xdr:colOff>180340</xdr:colOff>
      <xdr:row>85</xdr:row>
      <xdr:rowOff>120396</xdr:rowOff>
    </xdr:to>
    <xdr:cxnSp macro="">
      <xdr:nvCxnSpPr>
        <xdr:cNvPr id="198" name="直線コネクタ 197"/>
        <xdr:cNvCxnSpPr/>
      </xdr:nvCxnSpPr>
      <xdr:spPr>
        <a:xfrm flipV="1">
          <a:off x="10476865" y="1353235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124223</xdr:rowOff>
    </xdr:from>
    <xdr:ext cx="469744" cy="259045"/>
    <xdr:sp macro="" textlink="">
      <xdr:nvSpPr>
        <xdr:cNvPr id="199" name="【福祉施設】&#10;一人当たり面積最小値テキスト"/>
        <xdr:cNvSpPr txBox="1"/>
      </xdr:nvSpPr>
      <xdr:spPr>
        <a:xfrm>
          <a:off x="10566400" y="1469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0.039</a:t>
          </a:r>
          <a:endParaRPr kumimoji="1" lang="ja-JP" altLang="en-US" sz="1000" b="1">
            <a:latin typeface="ＭＳ Ｐゴシック"/>
          </a:endParaRPr>
        </a:p>
      </xdr:txBody>
    </xdr:sp>
    <xdr:clientData/>
  </xdr:oneCellAnchor>
  <xdr:twoCellAnchor>
    <xdr:from>
      <xdr:col>15</xdr:col>
      <xdr:colOff>92075</xdr:colOff>
      <xdr:row>85</xdr:row>
      <xdr:rowOff>120396</xdr:rowOff>
    </xdr:from>
    <xdr:to>
      <xdr:col>15</xdr:col>
      <xdr:colOff>269875</xdr:colOff>
      <xdr:row>85</xdr:row>
      <xdr:rowOff>120396</xdr:rowOff>
    </xdr:to>
    <xdr:cxnSp macro="">
      <xdr:nvCxnSpPr>
        <xdr:cNvPr id="200" name="直線コネクタ 199"/>
        <xdr:cNvCxnSpPr/>
      </xdr:nvCxnSpPr>
      <xdr:spPr>
        <a:xfrm>
          <a:off x="10388600" y="1469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105935</xdr:rowOff>
    </xdr:from>
    <xdr:ext cx="469744" cy="259045"/>
    <xdr:sp macro="" textlink="">
      <xdr:nvSpPr>
        <xdr:cNvPr id="201" name="【福祉施設】&#10;一人当たり面積最大値テキスト"/>
        <xdr:cNvSpPr txBox="1"/>
      </xdr:nvSpPr>
      <xdr:spPr>
        <a:xfrm>
          <a:off x="10566400" y="1330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0.547</a:t>
          </a:r>
          <a:endParaRPr kumimoji="1" lang="ja-JP" altLang="en-US" sz="1000" b="1">
            <a:latin typeface="ＭＳ Ｐゴシック"/>
          </a:endParaRPr>
        </a:p>
      </xdr:txBody>
    </xdr:sp>
    <xdr:clientData/>
  </xdr:oneCellAnchor>
  <xdr:twoCellAnchor>
    <xdr:from>
      <xdr:col>15</xdr:col>
      <xdr:colOff>92075</xdr:colOff>
      <xdr:row>78</xdr:row>
      <xdr:rowOff>159258</xdr:rowOff>
    </xdr:from>
    <xdr:to>
      <xdr:col>15</xdr:col>
      <xdr:colOff>269875</xdr:colOff>
      <xdr:row>78</xdr:row>
      <xdr:rowOff>159258</xdr:rowOff>
    </xdr:to>
    <xdr:cxnSp macro="">
      <xdr:nvCxnSpPr>
        <xdr:cNvPr id="202" name="直線コネクタ 201"/>
        <xdr:cNvCxnSpPr/>
      </xdr:nvCxnSpPr>
      <xdr:spPr>
        <a:xfrm>
          <a:off x="10388600" y="135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2303</xdr:rowOff>
    </xdr:from>
    <xdr:ext cx="469744" cy="259045"/>
    <xdr:sp macro="" textlink="">
      <xdr:nvSpPr>
        <xdr:cNvPr id="203" name="【福祉施設】&#10;一人当たり面積平均値テキスト"/>
        <xdr:cNvSpPr txBox="1"/>
      </xdr:nvSpPr>
      <xdr:spPr>
        <a:xfrm>
          <a:off x="10566400" y="14061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0.284</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23876</xdr:rowOff>
    </xdr:from>
    <xdr:to>
      <xdr:col>15</xdr:col>
      <xdr:colOff>231775</xdr:colOff>
      <xdr:row>82</xdr:row>
      <xdr:rowOff>125476</xdr:rowOff>
    </xdr:to>
    <xdr:sp macro="" textlink="">
      <xdr:nvSpPr>
        <xdr:cNvPr id="204" name="フローチャート : 判断 203"/>
        <xdr:cNvSpPr/>
      </xdr:nvSpPr>
      <xdr:spPr>
        <a:xfrm>
          <a:off x="10426700" y="1408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140463</xdr:rowOff>
    </xdr:from>
    <xdr:to>
      <xdr:col>14</xdr:col>
      <xdr:colOff>79375</xdr:colOff>
      <xdr:row>83</xdr:row>
      <xdr:rowOff>70613</xdr:rowOff>
    </xdr:to>
    <xdr:sp macro="" textlink="">
      <xdr:nvSpPr>
        <xdr:cNvPr id="205" name="フローチャート : 判断 204"/>
        <xdr:cNvSpPr/>
      </xdr:nvSpPr>
      <xdr:spPr>
        <a:xfrm>
          <a:off x="9588500" y="1419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61740</xdr:rowOff>
    </xdr:from>
    <xdr:ext cx="469744" cy="259045"/>
    <xdr:sp macro="" textlink="">
      <xdr:nvSpPr>
        <xdr:cNvPr id="206" name="n_1aveValue【福祉施設】&#10;一人当たり面積"/>
        <xdr:cNvSpPr txBox="1"/>
      </xdr:nvSpPr>
      <xdr:spPr>
        <a:xfrm>
          <a:off x="9391727" y="1429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0.233</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07" name="テキスト ボックス 20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08" name="テキスト ボックス 20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9" name="テキスト ボックス 20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10" name="テキスト ボックス 20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11" name="テキスト ボックス 21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17018</xdr:rowOff>
    </xdr:from>
    <xdr:to>
      <xdr:col>15</xdr:col>
      <xdr:colOff>231775</xdr:colOff>
      <xdr:row>79</xdr:row>
      <xdr:rowOff>118618</xdr:rowOff>
    </xdr:to>
    <xdr:sp macro="" textlink="">
      <xdr:nvSpPr>
        <xdr:cNvPr id="212" name="円/楕円 211"/>
        <xdr:cNvSpPr/>
      </xdr:nvSpPr>
      <xdr:spPr>
        <a:xfrm>
          <a:off x="10426700" y="1356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78</xdr:row>
      <xdr:rowOff>103395</xdr:rowOff>
    </xdr:from>
    <xdr:ext cx="469744" cy="259045"/>
    <xdr:sp macro="" textlink="">
      <xdr:nvSpPr>
        <xdr:cNvPr id="213" name="【福祉施設】&#10;一人当たり面積該当値テキスト"/>
        <xdr:cNvSpPr txBox="1"/>
      </xdr:nvSpPr>
      <xdr:spPr>
        <a:xfrm>
          <a:off x="10566400" y="1347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0.512</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51308</xdr:rowOff>
    </xdr:from>
    <xdr:to>
      <xdr:col>14</xdr:col>
      <xdr:colOff>79375</xdr:colOff>
      <xdr:row>79</xdr:row>
      <xdr:rowOff>152908</xdr:rowOff>
    </xdr:to>
    <xdr:sp macro="" textlink="">
      <xdr:nvSpPr>
        <xdr:cNvPr id="214" name="円/楕円 213"/>
        <xdr:cNvSpPr/>
      </xdr:nvSpPr>
      <xdr:spPr>
        <a:xfrm>
          <a:off x="9588500" y="1359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79</xdr:row>
      <xdr:rowOff>67818</xdr:rowOff>
    </xdr:from>
    <xdr:to>
      <xdr:col>15</xdr:col>
      <xdr:colOff>180975</xdr:colOff>
      <xdr:row>79</xdr:row>
      <xdr:rowOff>102108</xdr:rowOff>
    </xdr:to>
    <xdr:cxnSp macro="">
      <xdr:nvCxnSpPr>
        <xdr:cNvPr id="215" name="直線コネクタ 214"/>
        <xdr:cNvCxnSpPr/>
      </xdr:nvCxnSpPr>
      <xdr:spPr>
        <a:xfrm flipV="1">
          <a:off x="9639300" y="13612368"/>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77</xdr:row>
      <xdr:rowOff>169435</xdr:rowOff>
    </xdr:from>
    <xdr:ext cx="469744" cy="259045"/>
    <xdr:sp macro="" textlink="">
      <xdr:nvSpPr>
        <xdr:cNvPr id="216" name="n_1mainValue【福祉施設】&#10;一人当たり面積"/>
        <xdr:cNvSpPr txBox="1"/>
      </xdr:nvSpPr>
      <xdr:spPr>
        <a:xfrm>
          <a:off x="9391727" y="1337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0.497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17" name="正方形/長方形 2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18" name="正方形/長方形 2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9" name="正方形/長方形 2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20" name="正方形/長方形 2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21" name="正方形/長方形 2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22" name="正方形/長方形 2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23" name="正方形/長方形 2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24" name="正方形/長方形 22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25" name="正方形/長方形 22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26" name="正方形/長方形 22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27" name="正方形/長方形 22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28" name="正方形/長方形 22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29" name="正方形/長方形 22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30" name="正方形/長方形 22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31" name="正方形/長方形 23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32" name="正方形/長方形 23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33" name="正方形/長方形 23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34" name="正方形/長方形 23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35" name="正方形/長方形 23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36" name="正方形/長方形 23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37" name="正方形/長方形 23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38" name="正方形/長方形 23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39" name="正方形/長方形 23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40" name="正方形/長方形 23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41" name="正方形/長方形 24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42" name="正方形/長方形 24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43" name="正方形/長方形 24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44" name="正方形/長方形 24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45" name="正方形/長方形 24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46" name="正方形/長方形 24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47" name="正方形/長方形 24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87,112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48" name="正方形/長方形 24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49" name="正方形/長方形 24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50" name="正方形/長方形 24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51" name="正方形/長方形 25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52" name="正方形/長方形 25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53" name="正方形/長方形 25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54" name="正方形/長方形 25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55" name="正方形/長方形 25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56" name="正方形/長方形 255"/>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257" name="正方形/長方形 2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58" name="正方形/長方形 2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59" name="正方形/長方形 2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60" name="正方形/長方形 2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61" name="正方形/長方形 2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62" name="正方形/長方形 2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63" name="正方形/長方形 2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64" name="正方形/長方形 263"/>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265" name="正方形/長方形 26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266" name="正方形/長方形 26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267" name="正方形/長方形 26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268" name="正方形/長方形 26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269" name="正方形/長方形 26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270" name="正方形/長方形 26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271" name="正方形/長方形 27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272" name="正方形/長方形 27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273" name="正方形/長方形 2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274" name="正方形/長方形 2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275" name="正方形/長方形 2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276" name="正方形/長方形 2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277" name="正方形/長方形 2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278" name="正方形/長方形 2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279" name="正方形/長方形 2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280" name="正方形/長方形 27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281" name="正方形/長方形 28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282" name="正方形/長方形 28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283" name="正方形/長方形 28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284" name="正方形/長方形 28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285" name="正方形/長方形 28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286" name="正方形/長方形 28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287" name="正方形/長方形 28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288" name="正方形/長方形 28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289" name="テキスト ボックス 28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290" name="直線コネクタ 28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291" name="テキスト ボックス 29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292" name="直線コネクタ 29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293" name="テキスト ボックス 292"/>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294" name="直線コネクタ 29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295" name="テキスト ボックス 29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296" name="直線コネクタ 29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297" name="テキスト ボックス 29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298" name="直線コネクタ 29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299" name="テキスト ボックス 298"/>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00" name="直線コネクタ 29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01" name="テキスト ボックス 30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30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76200</xdr:rowOff>
    </xdr:from>
    <xdr:to>
      <xdr:col>23</xdr:col>
      <xdr:colOff>516889</xdr:colOff>
      <xdr:row>108</xdr:row>
      <xdr:rowOff>156211</xdr:rowOff>
    </xdr:to>
    <xdr:cxnSp macro="">
      <xdr:nvCxnSpPr>
        <xdr:cNvPr id="303" name="直線コネクタ 302"/>
        <xdr:cNvCxnSpPr/>
      </xdr:nvCxnSpPr>
      <xdr:spPr>
        <a:xfrm flipV="1">
          <a:off x="16318864" y="172212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160038</xdr:rowOff>
    </xdr:from>
    <xdr:ext cx="405111" cy="259045"/>
    <xdr:sp macro="" textlink="">
      <xdr:nvSpPr>
        <xdr:cNvPr id="304" name="【庁舎】&#10;有形固定資産減価償却率最小値テキスト"/>
        <xdr:cNvSpPr txBox="1"/>
      </xdr:nvSpPr>
      <xdr:spPr>
        <a:xfrm>
          <a:off x="164084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a:t>
          </a:r>
          <a:endParaRPr kumimoji="1" lang="ja-JP" altLang="en-US" sz="1000" b="1">
            <a:latin typeface="ＭＳ Ｐゴシック"/>
          </a:endParaRPr>
        </a:p>
      </xdr:txBody>
    </xdr:sp>
    <xdr:clientData/>
  </xdr:oneCellAnchor>
  <xdr:twoCellAnchor>
    <xdr:from>
      <xdr:col>23</xdr:col>
      <xdr:colOff>428625</xdr:colOff>
      <xdr:row>108</xdr:row>
      <xdr:rowOff>156211</xdr:rowOff>
    </xdr:from>
    <xdr:to>
      <xdr:col>23</xdr:col>
      <xdr:colOff>606425</xdr:colOff>
      <xdr:row>108</xdr:row>
      <xdr:rowOff>156211</xdr:rowOff>
    </xdr:to>
    <xdr:cxnSp macro="">
      <xdr:nvCxnSpPr>
        <xdr:cNvPr id="305" name="直線コネクタ 304"/>
        <xdr:cNvCxnSpPr/>
      </xdr:nvCxnSpPr>
      <xdr:spPr>
        <a:xfrm>
          <a:off x="16230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22877</xdr:rowOff>
    </xdr:from>
    <xdr:ext cx="469744" cy="259045"/>
    <xdr:sp macro="" textlink="">
      <xdr:nvSpPr>
        <xdr:cNvPr id="306" name="【庁舎】&#10;有形固定資産減価償却率最大値テキスト"/>
        <xdr:cNvSpPr txBox="1"/>
      </xdr:nvSpPr>
      <xdr:spPr>
        <a:xfrm>
          <a:off x="164084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100</xdr:row>
      <xdr:rowOff>76200</xdr:rowOff>
    </xdr:from>
    <xdr:to>
      <xdr:col>23</xdr:col>
      <xdr:colOff>606425</xdr:colOff>
      <xdr:row>100</xdr:row>
      <xdr:rowOff>76200</xdr:rowOff>
    </xdr:to>
    <xdr:cxnSp macro="">
      <xdr:nvCxnSpPr>
        <xdr:cNvPr id="307" name="直線コネクタ 306"/>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70121</xdr:rowOff>
    </xdr:from>
    <xdr:ext cx="405111" cy="259045"/>
    <xdr:sp macro="" textlink="">
      <xdr:nvSpPr>
        <xdr:cNvPr id="308" name="【庁舎】&#10;有形固定資産減価償却率平均値テキスト"/>
        <xdr:cNvSpPr txBox="1"/>
      </xdr:nvSpPr>
      <xdr:spPr>
        <a:xfrm>
          <a:off x="16408400" y="18072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91694</xdr:rowOff>
    </xdr:from>
    <xdr:to>
      <xdr:col>23</xdr:col>
      <xdr:colOff>568325</xdr:colOff>
      <xdr:row>106</xdr:row>
      <xdr:rowOff>21844</xdr:rowOff>
    </xdr:to>
    <xdr:sp macro="" textlink="">
      <xdr:nvSpPr>
        <xdr:cNvPr id="309" name="フローチャート : 判断 308"/>
        <xdr:cNvSpPr/>
      </xdr:nvSpPr>
      <xdr:spPr>
        <a:xfrm>
          <a:off x="16268700" y="1809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29972</xdr:rowOff>
    </xdr:from>
    <xdr:to>
      <xdr:col>22</xdr:col>
      <xdr:colOff>415925</xdr:colOff>
      <xdr:row>106</xdr:row>
      <xdr:rowOff>131572</xdr:rowOff>
    </xdr:to>
    <xdr:sp macro="" textlink="">
      <xdr:nvSpPr>
        <xdr:cNvPr id="310" name="フローチャート : 判断 309"/>
        <xdr:cNvSpPr/>
      </xdr:nvSpPr>
      <xdr:spPr>
        <a:xfrm>
          <a:off x="15430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122699</xdr:rowOff>
    </xdr:from>
    <xdr:ext cx="405111" cy="259045"/>
    <xdr:sp macro="" textlink="">
      <xdr:nvSpPr>
        <xdr:cNvPr id="311" name="n_1aveValue【庁舎】&#10;有形固定資産減価償却率"/>
        <xdr:cNvSpPr txBox="1"/>
      </xdr:nvSpPr>
      <xdr:spPr>
        <a:xfrm>
          <a:off x="15266043" y="1829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312" name="テキスト ボックス 31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13" name="テキスト ボックス 31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14" name="テキスト ボックス 31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15" name="テキスト ボックス 31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16" name="テキスト ボックス 31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100</xdr:row>
      <xdr:rowOff>25400</xdr:rowOff>
    </xdr:from>
    <xdr:to>
      <xdr:col>23</xdr:col>
      <xdr:colOff>568325</xdr:colOff>
      <xdr:row>100</xdr:row>
      <xdr:rowOff>127000</xdr:rowOff>
    </xdr:to>
    <xdr:sp macro="" textlink="">
      <xdr:nvSpPr>
        <xdr:cNvPr id="317" name="円/楕円 316"/>
        <xdr:cNvSpPr/>
      </xdr:nvSpPr>
      <xdr:spPr>
        <a:xfrm>
          <a:off x="162687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99</xdr:row>
      <xdr:rowOff>149877</xdr:rowOff>
    </xdr:from>
    <xdr:ext cx="469744" cy="259045"/>
    <xdr:sp macro="" textlink="">
      <xdr:nvSpPr>
        <xdr:cNvPr id="318" name="【庁舎】&#10;有形固定資産減価償却率該当値テキスト"/>
        <xdr:cNvSpPr txBox="1"/>
      </xdr:nvSpPr>
      <xdr:spPr>
        <a:xfrm>
          <a:off x="16408400" y="1712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22</xdr:col>
      <xdr:colOff>314325</xdr:colOff>
      <xdr:row>100</xdr:row>
      <xdr:rowOff>27687</xdr:rowOff>
    </xdr:from>
    <xdr:to>
      <xdr:col>22</xdr:col>
      <xdr:colOff>415925</xdr:colOff>
      <xdr:row>100</xdr:row>
      <xdr:rowOff>129287</xdr:rowOff>
    </xdr:to>
    <xdr:sp macro="" textlink="">
      <xdr:nvSpPr>
        <xdr:cNvPr id="319" name="円/楕円 318"/>
        <xdr:cNvSpPr/>
      </xdr:nvSpPr>
      <xdr:spPr>
        <a:xfrm>
          <a:off x="15430500" y="1717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100</xdr:row>
      <xdr:rowOff>76200</xdr:rowOff>
    </xdr:from>
    <xdr:to>
      <xdr:col>23</xdr:col>
      <xdr:colOff>517525</xdr:colOff>
      <xdr:row>100</xdr:row>
      <xdr:rowOff>78487</xdr:rowOff>
    </xdr:to>
    <xdr:cxnSp macro="">
      <xdr:nvCxnSpPr>
        <xdr:cNvPr id="320" name="直線コネクタ 319"/>
        <xdr:cNvCxnSpPr/>
      </xdr:nvCxnSpPr>
      <xdr:spPr>
        <a:xfrm flipV="1">
          <a:off x="15481300" y="17221200"/>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98</xdr:row>
      <xdr:rowOff>145814</xdr:rowOff>
    </xdr:from>
    <xdr:ext cx="405111" cy="259045"/>
    <xdr:sp macro="" textlink="">
      <xdr:nvSpPr>
        <xdr:cNvPr id="321" name="n_1mainValue【庁舎】&#10;有形固定資産減価償却率"/>
        <xdr:cNvSpPr txBox="1"/>
      </xdr:nvSpPr>
      <xdr:spPr>
        <a:xfrm>
          <a:off x="15266043" y="16947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322" name="正方形/長方形 32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23" name="正方形/長方形 32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24" name="正方形/長方形 32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25" name="正方形/長方形 32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26" name="正方形/長方形 32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27" name="正方形/長方形 32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28" name="正方形/長方形 32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329" name="正方形/長方形 32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30" name="テキスト ボックス 32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31" name="直線コネクタ 33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332" name="テキスト ボックス 33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333" name="直線コネクタ 33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334" name="テキスト ボックス 33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335" name="直線コネクタ 33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336" name="テキスト ボックス 33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337" name="直線コネクタ 33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338" name="テキスト ボックス 33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339" name="直線コネクタ 33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340" name="テキスト ボックス 33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341" name="直線コネクタ 34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342" name="テキスト ボックス 34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343" name="直線コネクタ 34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344" name="テキスト ボックス 34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34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154305</xdr:rowOff>
    </xdr:from>
    <xdr:to>
      <xdr:col>32</xdr:col>
      <xdr:colOff>186689</xdr:colOff>
      <xdr:row>108</xdr:row>
      <xdr:rowOff>41911</xdr:rowOff>
    </xdr:to>
    <xdr:cxnSp macro="">
      <xdr:nvCxnSpPr>
        <xdr:cNvPr id="346" name="直線コネクタ 345"/>
        <xdr:cNvCxnSpPr/>
      </xdr:nvCxnSpPr>
      <xdr:spPr>
        <a:xfrm flipV="1">
          <a:off x="22160864" y="17299305"/>
          <a:ext cx="0" cy="1259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45738</xdr:rowOff>
    </xdr:from>
    <xdr:ext cx="469744" cy="259045"/>
    <xdr:sp macro="" textlink="">
      <xdr:nvSpPr>
        <xdr:cNvPr id="347" name="【庁舎】&#10;一人当たり面積最小値テキスト"/>
        <xdr:cNvSpPr txBox="1"/>
      </xdr:nvSpPr>
      <xdr:spPr>
        <a:xfrm>
          <a:off x="22250400" y="1856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0.258</a:t>
          </a:r>
          <a:endParaRPr kumimoji="1" lang="ja-JP" altLang="en-US" sz="1000" b="1">
            <a:latin typeface="ＭＳ Ｐゴシック"/>
          </a:endParaRPr>
        </a:p>
      </xdr:txBody>
    </xdr:sp>
    <xdr:clientData/>
  </xdr:oneCellAnchor>
  <xdr:twoCellAnchor>
    <xdr:from>
      <xdr:col>32</xdr:col>
      <xdr:colOff>98425</xdr:colOff>
      <xdr:row>108</xdr:row>
      <xdr:rowOff>41911</xdr:rowOff>
    </xdr:from>
    <xdr:to>
      <xdr:col>32</xdr:col>
      <xdr:colOff>276225</xdr:colOff>
      <xdr:row>108</xdr:row>
      <xdr:rowOff>41911</xdr:rowOff>
    </xdr:to>
    <xdr:cxnSp macro="">
      <xdr:nvCxnSpPr>
        <xdr:cNvPr id="348" name="直線コネクタ 347"/>
        <xdr:cNvCxnSpPr/>
      </xdr:nvCxnSpPr>
      <xdr:spPr>
        <a:xfrm>
          <a:off x="22072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100982</xdr:rowOff>
    </xdr:from>
    <xdr:ext cx="469744" cy="259045"/>
    <xdr:sp macro="" textlink="">
      <xdr:nvSpPr>
        <xdr:cNvPr id="349" name="【庁舎】&#10;一人当たり面積最大値テキスト"/>
        <xdr:cNvSpPr txBox="1"/>
      </xdr:nvSpPr>
      <xdr:spPr>
        <a:xfrm>
          <a:off x="22250400" y="1707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0.919</a:t>
          </a:r>
          <a:endParaRPr kumimoji="1" lang="ja-JP" altLang="en-US" sz="1000" b="1">
            <a:latin typeface="ＭＳ Ｐゴシック"/>
          </a:endParaRPr>
        </a:p>
      </xdr:txBody>
    </xdr:sp>
    <xdr:clientData/>
  </xdr:oneCellAnchor>
  <xdr:twoCellAnchor>
    <xdr:from>
      <xdr:col>32</xdr:col>
      <xdr:colOff>98425</xdr:colOff>
      <xdr:row>100</xdr:row>
      <xdr:rowOff>154305</xdr:rowOff>
    </xdr:from>
    <xdr:to>
      <xdr:col>32</xdr:col>
      <xdr:colOff>276225</xdr:colOff>
      <xdr:row>100</xdr:row>
      <xdr:rowOff>154305</xdr:rowOff>
    </xdr:to>
    <xdr:cxnSp macro="">
      <xdr:nvCxnSpPr>
        <xdr:cNvPr id="350" name="直線コネクタ 349"/>
        <xdr:cNvCxnSpPr/>
      </xdr:nvCxnSpPr>
      <xdr:spPr>
        <a:xfrm>
          <a:off x="22072600" y="1729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118763</xdr:rowOff>
    </xdr:from>
    <xdr:ext cx="469744" cy="259045"/>
    <xdr:sp macro="" textlink="">
      <xdr:nvSpPr>
        <xdr:cNvPr id="351" name="【庁舎】&#10;一人当たり面積平均値テキスト"/>
        <xdr:cNvSpPr txBox="1"/>
      </xdr:nvSpPr>
      <xdr:spPr>
        <a:xfrm>
          <a:off x="22250400" y="17778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0.563</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95886</xdr:rowOff>
    </xdr:from>
    <xdr:to>
      <xdr:col>32</xdr:col>
      <xdr:colOff>238125</xdr:colOff>
      <xdr:row>105</xdr:row>
      <xdr:rowOff>26036</xdr:rowOff>
    </xdr:to>
    <xdr:sp macro="" textlink="">
      <xdr:nvSpPr>
        <xdr:cNvPr id="352" name="フローチャート : 判断 351"/>
        <xdr:cNvSpPr/>
      </xdr:nvSpPr>
      <xdr:spPr>
        <a:xfrm>
          <a:off x="221107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69214</xdr:rowOff>
    </xdr:from>
    <xdr:to>
      <xdr:col>31</xdr:col>
      <xdr:colOff>85725</xdr:colOff>
      <xdr:row>105</xdr:row>
      <xdr:rowOff>170814</xdr:rowOff>
    </xdr:to>
    <xdr:sp macro="" textlink="">
      <xdr:nvSpPr>
        <xdr:cNvPr id="353" name="フローチャート : 判断 352"/>
        <xdr:cNvSpPr/>
      </xdr:nvSpPr>
      <xdr:spPr>
        <a:xfrm>
          <a:off x="21272500" y="1807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15891</xdr:rowOff>
    </xdr:from>
    <xdr:ext cx="469744" cy="259045"/>
    <xdr:sp macro="" textlink="">
      <xdr:nvSpPr>
        <xdr:cNvPr id="354" name="n_1aveValue【庁舎】&#10;一人当たり面積"/>
        <xdr:cNvSpPr txBox="1"/>
      </xdr:nvSpPr>
      <xdr:spPr>
        <a:xfrm>
          <a:off x="21075727" y="1784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0.487</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355" name="テキスト ボックス 35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356" name="テキスト ボックス 35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357" name="テキスト ボックス 35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358" name="テキスト ボックス 35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359" name="テキスト ボックス 35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107</xdr:row>
      <xdr:rowOff>162561</xdr:rowOff>
    </xdr:from>
    <xdr:to>
      <xdr:col>32</xdr:col>
      <xdr:colOff>238125</xdr:colOff>
      <xdr:row>108</xdr:row>
      <xdr:rowOff>92711</xdr:rowOff>
    </xdr:to>
    <xdr:sp macro="" textlink="">
      <xdr:nvSpPr>
        <xdr:cNvPr id="360" name="円/楕円 359"/>
        <xdr:cNvSpPr/>
      </xdr:nvSpPr>
      <xdr:spPr>
        <a:xfrm>
          <a:off x="22110700" y="1850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77488</xdr:rowOff>
    </xdr:from>
    <xdr:ext cx="469744" cy="259045"/>
    <xdr:sp macro="" textlink="">
      <xdr:nvSpPr>
        <xdr:cNvPr id="361" name="【庁舎】&#10;一人当たり面積該当値テキスト"/>
        <xdr:cNvSpPr txBox="1"/>
      </xdr:nvSpPr>
      <xdr:spPr>
        <a:xfrm>
          <a:off x="22250400" y="1842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0.258</a:t>
          </a:r>
          <a:endParaRPr kumimoji="1" lang="ja-JP" altLang="en-US" sz="1000" b="1">
            <a:solidFill>
              <a:srgbClr val="FF0000"/>
            </a:solidFill>
            <a:latin typeface="ＭＳ Ｐゴシック"/>
          </a:endParaRPr>
        </a:p>
      </xdr:txBody>
    </xdr:sp>
    <xdr:clientData/>
  </xdr:oneCellAnchor>
  <xdr:twoCellAnchor>
    <xdr:from>
      <xdr:col>30</xdr:col>
      <xdr:colOff>669925</xdr:colOff>
      <xdr:row>108</xdr:row>
      <xdr:rowOff>4445</xdr:rowOff>
    </xdr:from>
    <xdr:to>
      <xdr:col>31</xdr:col>
      <xdr:colOff>85725</xdr:colOff>
      <xdr:row>108</xdr:row>
      <xdr:rowOff>106045</xdr:rowOff>
    </xdr:to>
    <xdr:sp macro="" textlink="">
      <xdr:nvSpPr>
        <xdr:cNvPr id="362" name="円/楕円 361"/>
        <xdr:cNvSpPr/>
      </xdr:nvSpPr>
      <xdr:spPr>
        <a:xfrm>
          <a:off x="21272500" y="1852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108</xdr:row>
      <xdr:rowOff>41911</xdr:rowOff>
    </xdr:from>
    <xdr:to>
      <xdr:col>32</xdr:col>
      <xdr:colOff>187325</xdr:colOff>
      <xdr:row>108</xdr:row>
      <xdr:rowOff>55245</xdr:rowOff>
    </xdr:to>
    <xdr:cxnSp macro="">
      <xdr:nvCxnSpPr>
        <xdr:cNvPr id="363" name="直線コネクタ 362"/>
        <xdr:cNvCxnSpPr/>
      </xdr:nvCxnSpPr>
      <xdr:spPr>
        <a:xfrm flipV="1">
          <a:off x="21323300" y="18558511"/>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108</xdr:row>
      <xdr:rowOff>97172</xdr:rowOff>
    </xdr:from>
    <xdr:ext cx="469744" cy="259045"/>
    <xdr:sp macro="" textlink="">
      <xdr:nvSpPr>
        <xdr:cNvPr id="364" name="n_1mainValue【庁舎】&#10;一人当たり面積"/>
        <xdr:cNvSpPr txBox="1"/>
      </xdr:nvSpPr>
      <xdr:spPr>
        <a:xfrm>
          <a:off x="21075727" y="1861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0.251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365" name="正方形/長方形 36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366" name="正方形/長方形 36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367" name="テキスト ボックス 36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施設類型別の有形固定資産減価償却率を類似団体平均と比べると、すべて平均値を上回る結果となっている。</a:t>
          </a:r>
          <a:endParaRPr lang="ja-JP" altLang="ja-JP" sz="1400">
            <a:effectLst/>
          </a:endParaRPr>
        </a:p>
        <a:p>
          <a:r>
            <a:rPr kumimoji="1" lang="ja-JP" altLang="ja-JP" sz="1100">
              <a:solidFill>
                <a:schemeClr val="dk1"/>
              </a:solidFill>
              <a:effectLst/>
              <a:latin typeface="+mn-lt"/>
              <a:ea typeface="+mn-ea"/>
              <a:cs typeface="+mn-cs"/>
            </a:rPr>
            <a:t>一人当たり面積は、体育館・プール、福祉施設については、類似団体平均値より多くなっている。</a:t>
          </a:r>
          <a:endParaRPr lang="ja-JP" altLang="ja-JP" sz="1400">
            <a:effectLst/>
          </a:endParaRPr>
        </a:p>
        <a:p>
          <a:r>
            <a:rPr kumimoji="1" lang="ja-JP" altLang="ja-JP" sz="1100">
              <a:solidFill>
                <a:schemeClr val="dk1"/>
              </a:solidFill>
              <a:effectLst/>
              <a:latin typeface="+mn-lt"/>
              <a:ea typeface="+mn-ea"/>
              <a:cs typeface="+mn-cs"/>
            </a:rPr>
            <a:t>庁舎の有形固定資産減価償却率については類似団体内順位１位で、一人当たり面積は類似団体内順位最下位となっており相当程度経年していることが見受けられる。</a:t>
          </a:r>
          <a:endParaRPr lang="ja-JP" altLang="ja-JP" sz="1400">
            <a:effectLst/>
          </a:endParaRPr>
        </a:p>
        <a:p>
          <a:r>
            <a:rPr kumimoji="1" lang="ja-JP" altLang="ja-JP" sz="1100">
              <a:solidFill>
                <a:schemeClr val="dk1"/>
              </a:solidFill>
              <a:effectLst/>
              <a:latin typeface="+mn-lt"/>
              <a:ea typeface="+mn-ea"/>
              <a:cs typeface="+mn-cs"/>
            </a:rPr>
            <a:t>今後の庁舎等の在り方についても検討していく必要がある。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5683158</v>
      </c>
      <c r="BO4" s="411"/>
      <c r="BP4" s="411"/>
      <c r="BQ4" s="411"/>
      <c r="BR4" s="411"/>
      <c r="BS4" s="411"/>
      <c r="BT4" s="411"/>
      <c r="BU4" s="412"/>
      <c r="BV4" s="410">
        <v>6042574</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11.5</v>
      </c>
      <c r="CU4" s="588"/>
      <c r="CV4" s="588"/>
      <c r="CW4" s="588"/>
      <c r="CX4" s="588"/>
      <c r="CY4" s="588"/>
      <c r="CZ4" s="588"/>
      <c r="DA4" s="589"/>
      <c r="DB4" s="587">
        <v>11.3</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5297224</v>
      </c>
      <c r="BO5" s="416"/>
      <c r="BP5" s="416"/>
      <c r="BQ5" s="416"/>
      <c r="BR5" s="416"/>
      <c r="BS5" s="416"/>
      <c r="BT5" s="416"/>
      <c r="BU5" s="417"/>
      <c r="BV5" s="415">
        <v>5581377</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94.5</v>
      </c>
      <c r="CU5" s="386"/>
      <c r="CV5" s="386"/>
      <c r="CW5" s="386"/>
      <c r="CX5" s="386"/>
      <c r="CY5" s="386"/>
      <c r="CZ5" s="386"/>
      <c r="DA5" s="387"/>
      <c r="DB5" s="385">
        <v>93</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385934</v>
      </c>
      <c r="BO6" s="416"/>
      <c r="BP6" s="416"/>
      <c r="BQ6" s="416"/>
      <c r="BR6" s="416"/>
      <c r="BS6" s="416"/>
      <c r="BT6" s="416"/>
      <c r="BU6" s="417"/>
      <c r="BV6" s="415">
        <v>461197</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98.6</v>
      </c>
      <c r="CU6" s="562"/>
      <c r="CV6" s="562"/>
      <c r="CW6" s="562"/>
      <c r="CX6" s="562"/>
      <c r="CY6" s="562"/>
      <c r="CZ6" s="562"/>
      <c r="DA6" s="563"/>
      <c r="DB6" s="561">
        <v>98.2</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8414</v>
      </c>
      <c r="BO7" s="416"/>
      <c r="BP7" s="416"/>
      <c r="BQ7" s="416"/>
      <c r="BR7" s="416"/>
      <c r="BS7" s="416"/>
      <c r="BT7" s="416"/>
      <c r="BU7" s="417"/>
      <c r="BV7" s="415">
        <v>75549</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3269405</v>
      </c>
      <c r="CU7" s="416"/>
      <c r="CV7" s="416"/>
      <c r="CW7" s="416"/>
      <c r="CX7" s="416"/>
      <c r="CY7" s="416"/>
      <c r="CZ7" s="416"/>
      <c r="DA7" s="417"/>
      <c r="DB7" s="415">
        <v>3408592</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377520</v>
      </c>
      <c r="BO8" s="416"/>
      <c r="BP8" s="416"/>
      <c r="BQ8" s="416"/>
      <c r="BR8" s="416"/>
      <c r="BS8" s="416"/>
      <c r="BT8" s="416"/>
      <c r="BU8" s="417"/>
      <c r="BV8" s="415">
        <v>385648</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0.26</v>
      </c>
      <c r="CU8" s="525"/>
      <c r="CV8" s="525"/>
      <c r="CW8" s="525"/>
      <c r="CX8" s="525"/>
      <c r="CY8" s="525"/>
      <c r="CZ8" s="525"/>
      <c r="DA8" s="526"/>
      <c r="DB8" s="524">
        <v>0.25</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7399</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-8128</v>
      </c>
      <c r="BO9" s="416"/>
      <c r="BP9" s="416"/>
      <c r="BQ9" s="416"/>
      <c r="BR9" s="416"/>
      <c r="BS9" s="416"/>
      <c r="BT9" s="416"/>
      <c r="BU9" s="417"/>
      <c r="BV9" s="415">
        <v>114010</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12.3</v>
      </c>
      <c r="CU9" s="386"/>
      <c r="CV9" s="386"/>
      <c r="CW9" s="386"/>
      <c r="CX9" s="386"/>
      <c r="CY9" s="386"/>
      <c r="CZ9" s="386"/>
      <c r="DA9" s="387"/>
      <c r="DB9" s="385">
        <v>12.8</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8642</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194167</v>
      </c>
      <c r="BO10" s="416"/>
      <c r="BP10" s="416"/>
      <c r="BQ10" s="416"/>
      <c r="BR10" s="416"/>
      <c r="BS10" s="416"/>
      <c r="BT10" s="416"/>
      <c r="BU10" s="417"/>
      <c r="BV10" s="415">
        <v>137436</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7632</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100000</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7567</v>
      </c>
      <c r="S13" s="517"/>
      <c r="T13" s="517"/>
      <c r="U13" s="517"/>
      <c r="V13" s="518"/>
      <c r="W13" s="504" t="s">
        <v>124</v>
      </c>
      <c r="X13" s="428"/>
      <c r="Y13" s="428"/>
      <c r="Z13" s="428"/>
      <c r="AA13" s="428"/>
      <c r="AB13" s="429"/>
      <c r="AC13" s="391">
        <v>164</v>
      </c>
      <c r="AD13" s="392"/>
      <c r="AE13" s="392"/>
      <c r="AF13" s="392"/>
      <c r="AG13" s="393"/>
      <c r="AH13" s="391">
        <v>148</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86039</v>
      </c>
      <c r="BO13" s="416"/>
      <c r="BP13" s="416"/>
      <c r="BQ13" s="416"/>
      <c r="BR13" s="416"/>
      <c r="BS13" s="416"/>
      <c r="BT13" s="416"/>
      <c r="BU13" s="417"/>
      <c r="BV13" s="415">
        <v>251446</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6.8</v>
      </c>
      <c r="CU13" s="386"/>
      <c r="CV13" s="386"/>
      <c r="CW13" s="386"/>
      <c r="CX13" s="386"/>
      <c r="CY13" s="386"/>
      <c r="CZ13" s="386"/>
      <c r="DA13" s="387"/>
      <c r="DB13" s="385">
        <v>7.9</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7869</v>
      </c>
      <c r="S14" s="517"/>
      <c r="T14" s="517"/>
      <c r="U14" s="517"/>
      <c r="V14" s="518"/>
      <c r="W14" s="519"/>
      <c r="X14" s="431"/>
      <c r="Y14" s="431"/>
      <c r="Z14" s="431"/>
      <c r="AA14" s="431"/>
      <c r="AB14" s="432"/>
      <c r="AC14" s="509">
        <v>5</v>
      </c>
      <c r="AD14" s="510"/>
      <c r="AE14" s="510"/>
      <c r="AF14" s="510"/>
      <c r="AG14" s="511"/>
      <c r="AH14" s="509">
        <v>4</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103.3</v>
      </c>
      <c r="CU14" s="488"/>
      <c r="CV14" s="488"/>
      <c r="CW14" s="488"/>
      <c r="CX14" s="488"/>
      <c r="CY14" s="488"/>
      <c r="CZ14" s="488"/>
      <c r="DA14" s="489"/>
      <c r="DB14" s="520">
        <v>100.2</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7803</v>
      </c>
      <c r="S15" s="517"/>
      <c r="T15" s="517"/>
      <c r="U15" s="517"/>
      <c r="V15" s="518"/>
      <c r="W15" s="504" t="s">
        <v>131</v>
      </c>
      <c r="X15" s="428"/>
      <c r="Y15" s="428"/>
      <c r="Z15" s="428"/>
      <c r="AA15" s="428"/>
      <c r="AB15" s="429"/>
      <c r="AC15" s="391">
        <v>1095</v>
      </c>
      <c r="AD15" s="392"/>
      <c r="AE15" s="392"/>
      <c r="AF15" s="392"/>
      <c r="AG15" s="393"/>
      <c r="AH15" s="391">
        <v>1224</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766226</v>
      </c>
      <c r="BO15" s="411"/>
      <c r="BP15" s="411"/>
      <c r="BQ15" s="411"/>
      <c r="BR15" s="411"/>
      <c r="BS15" s="411"/>
      <c r="BT15" s="411"/>
      <c r="BU15" s="412"/>
      <c r="BV15" s="410">
        <v>762503</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33.4</v>
      </c>
      <c r="AD16" s="510"/>
      <c r="AE16" s="510"/>
      <c r="AF16" s="510"/>
      <c r="AG16" s="511"/>
      <c r="AH16" s="509">
        <v>33.299999999999997</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2932444</v>
      </c>
      <c r="BO16" s="416"/>
      <c r="BP16" s="416"/>
      <c r="BQ16" s="416"/>
      <c r="BR16" s="416"/>
      <c r="BS16" s="416"/>
      <c r="BT16" s="416"/>
      <c r="BU16" s="417"/>
      <c r="BV16" s="415">
        <v>3019555</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135</v>
      </c>
      <c r="S17" s="502"/>
      <c r="T17" s="502"/>
      <c r="U17" s="502"/>
      <c r="V17" s="503"/>
      <c r="W17" s="504" t="s">
        <v>138</v>
      </c>
      <c r="X17" s="428"/>
      <c r="Y17" s="428"/>
      <c r="Z17" s="428"/>
      <c r="AA17" s="428"/>
      <c r="AB17" s="429"/>
      <c r="AC17" s="391">
        <v>2015</v>
      </c>
      <c r="AD17" s="392"/>
      <c r="AE17" s="392"/>
      <c r="AF17" s="392"/>
      <c r="AG17" s="393"/>
      <c r="AH17" s="391">
        <v>2300</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966563</v>
      </c>
      <c r="BO17" s="416"/>
      <c r="BP17" s="416"/>
      <c r="BQ17" s="416"/>
      <c r="BR17" s="416"/>
      <c r="BS17" s="416"/>
      <c r="BT17" s="416"/>
      <c r="BU17" s="417"/>
      <c r="BV17" s="415">
        <v>961514</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140</v>
      </c>
      <c r="C18" s="478"/>
      <c r="D18" s="478"/>
      <c r="E18" s="479"/>
      <c r="F18" s="479"/>
      <c r="G18" s="479"/>
      <c r="H18" s="479"/>
      <c r="I18" s="479"/>
      <c r="J18" s="479"/>
      <c r="K18" s="479"/>
      <c r="L18" s="480">
        <v>95.65</v>
      </c>
      <c r="M18" s="480"/>
      <c r="N18" s="480"/>
      <c r="O18" s="480"/>
      <c r="P18" s="480"/>
      <c r="Q18" s="480"/>
      <c r="R18" s="481"/>
      <c r="S18" s="481"/>
      <c r="T18" s="481"/>
      <c r="U18" s="481"/>
      <c r="V18" s="482"/>
      <c r="W18" s="496"/>
      <c r="X18" s="497"/>
      <c r="Y18" s="497"/>
      <c r="Z18" s="497"/>
      <c r="AA18" s="497"/>
      <c r="AB18" s="505"/>
      <c r="AC18" s="379">
        <v>61.5</v>
      </c>
      <c r="AD18" s="380"/>
      <c r="AE18" s="380"/>
      <c r="AF18" s="380"/>
      <c r="AG18" s="483"/>
      <c r="AH18" s="379">
        <v>62.6</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3067818</v>
      </c>
      <c r="BO18" s="416"/>
      <c r="BP18" s="416"/>
      <c r="BQ18" s="416"/>
      <c r="BR18" s="416"/>
      <c r="BS18" s="416"/>
      <c r="BT18" s="416"/>
      <c r="BU18" s="417"/>
      <c r="BV18" s="415">
        <v>3204081</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142</v>
      </c>
      <c r="C19" s="478"/>
      <c r="D19" s="478"/>
      <c r="E19" s="479"/>
      <c r="F19" s="479"/>
      <c r="G19" s="479"/>
      <c r="H19" s="479"/>
      <c r="I19" s="479"/>
      <c r="J19" s="479"/>
      <c r="K19" s="479"/>
      <c r="L19" s="485">
        <v>77</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4206335</v>
      </c>
      <c r="BO19" s="416"/>
      <c r="BP19" s="416"/>
      <c r="BQ19" s="416"/>
      <c r="BR19" s="416"/>
      <c r="BS19" s="416"/>
      <c r="BT19" s="416"/>
      <c r="BU19" s="417"/>
      <c r="BV19" s="415">
        <v>4340211</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144</v>
      </c>
      <c r="C20" s="478"/>
      <c r="D20" s="478"/>
      <c r="E20" s="479"/>
      <c r="F20" s="479"/>
      <c r="G20" s="479"/>
      <c r="H20" s="479"/>
      <c r="I20" s="479"/>
      <c r="J20" s="479"/>
      <c r="K20" s="479"/>
      <c r="L20" s="485">
        <v>2946</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5612988</v>
      </c>
      <c r="BO23" s="416"/>
      <c r="BP23" s="416"/>
      <c r="BQ23" s="416"/>
      <c r="BR23" s="416"/>
      <c r="BS23" s="416"/>
      <c r="BT23" s="416"/>
      <c r="BU23" s="417"/>
      <c r="BV23" s="415">
        <v>5438176</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153</v>
      </c>
      <c r="F24" s="389"/>
      <c r="G24" s="389"/>
      <c r="H24" s="389"/>
      <c r="I24" s="389"/>
      <c r="J24" s="389"/>
      <c r="K24" s="390"/>
      <c r="L24" s="391">
        <v>1</v>
      </c>
      <c r="M24" s="392"/>
      <c r="N24" s="392"/>
      <c r="O24" s="392"/>
      <c r="P24" s="393"/>
      <c r="Q24" s="391">
        <v>7470</v>
      </c>
      <c r="R24" s="392"/>
      <c r="S24" s="392"/>
      <c r="T24" s="392"/>
      <c r="U24" s="392"/>
      <c r="V24" s="393"/>
      <c r="W24" s="457"/>
      <c r="X24" s="448"/>
      <c r="Y24" s="449"/>
      <c r="Z24" s="388" t="s">
        <v>154</v>
      </c>
      <c r="AA24" s="389"/>
      <c r="AB24" s="389"/>
      <c r="AC24" s="389"/>
      <c r="AD24" s="389"/>
      <c r="AE24" s="389"/>
      <c r="AF24" s="389"/>
      <c r="AG24" s="390"/>
      <c r="AH24" s="391">
        <v>123</v>
      </c>
      <c r="AI24" s="392"/>
      <c r="AJ24" s="392"/>
      <c r="AK24" s="392"/>
      <c r="AL24" s="393"/>
      <c r="AM24" s="391">
        <v>363957</v>
      </c>
      <c r="AN24" s="392"/>
      <c r="AO24" s="392"/>
      <c r="AP24" s="392"/>
      <c r="AQ24" s="392"/>
      <c r="AR24" s="393"/>
      <c r="AS24" s="391">
        <v>2959</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5198102</v>
      </c>
      <c r="BO24" s="416"/>
      <c r="BP24" s="416"/>
      <c r="BQ24" s="416"/>
      <c r="BR24" s="416"/>
      <c r="BS24" s="416"/>
      <c r="BT24" s="416"/>
      <c r="BU24" s="417"/>
      <c r="BV24" s="415">
        <v>4976906</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156</v>
      </c>
      <c r="F25" s="389"/>
      <c r="G25" s="389"/>
      <c r="H25" s="389"/>
      <c r="I25" s="389"/>
      <c r="J25" s="389"/>
      <c r="K25" s="390"/>
      <c r="L25" s="391">
        <v>1</v>
      </c>
      <c r="M25" s="392"/>
      <c r="N25" s="392"/>
      <c r="O25" s="392"/>
      <c r="P25" s="393"/>
      <c r="Q25" s="391">
        <v>6165</v>
      </c>
      <c r="R25" s="392"/>
      <c r="S25" s="392"/>
      <c r="T25" s="392"/>
      <c r="U25" s="392"/>
      <c r="V25" s="393"/>
      <c r="W25" s="457"/>
      <c r="X25" s="448"/>
      <c r="Y25" s="449"/>
      <c r="Z25" s="388" t="s">
        <v>157</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419176</v>
      </c>
      <c r="BO25" s="411"/>
      <c r="BP25" s="411"/>
      <c r="BQ25" s="411"/>
      <c r="BR25" s="411"/>
      <c r="BS25" s="411"/>
      <c r="BT25" s="411"/>
      <c r="BU25" s="412"/>
      <c r="BV25" s="410">
        <v>558863</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159</v>
      </c>
      <c r="F26" s="389"/>
      <c r="G26" s="389"/>
      <c r="H26" s="389"/>
      <c r="I26" s="389"/>
      <c r="J26" s="389"/>
      <c r="K26" s="390"/>
      <c r="L26" s="391">
        <v>1</v>
      </c>
      <c r="M26" s="392"/>
      <c r="N26" s="392"/>
      <c r="O26" s="392"/>
      <c r="P26" s="393"/>
      <c r="Q26" s="391">
        <v>5310</v>
      </c>
      <c r="R26" s="392"/>
      <c r="S26" s="392"/>
      <c r="T26" s="392"/>
      <c r="U26" s="392"/>
      <c r="V26" s="393"/>
      <c r="W26" s="457"/>
      <c r="X26" s="448"/>
      <c r="Y26" s="449"/>
      <c r="Z26" s="388" t="s">
        <v>160</v>
      </c>
      <c r="AA26" s="470"/>
      <c r="AB26" s="470"/>
      <c r="AC26" s="470"/>
      <c r="AD26" s="470"/>
      <c r="AE26" s="470"/>
      <c r="AF26" s="470"/>
      <c r="AG26" s="471"/>
      <c r="AH26" s="391">
        <v>11</v>
      </c>
      <c r="AI26" s="392"/>
      <c r="AJ26" s="392"/>
      <c r="AK26" s="392"/>
      <c r="AL26" s="393"/>
      <c r="AM26" s="391">
        <v>20504</v>
      </c>
      <c r="AN26" s="392"/>
      <c r="AO26" s="392"/>
      <c r="AP26" s="392"/>
      <c r="AQ26" s="392"/>
      <c r="AR26" s="393"/>
      <c r="AS26" s="391">
        <v>1864</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162</v>
      </c>
      <c r="F27" s="389"/>
      <c r="G27" s="389"/>
      <c r="H27" s="389"/>
      <c r="I27" s="389"/>
      <c r="J27" s="389"/>
      <c r="K27" s="390"/>
      <c r="L27" s="391">
        <v>1</v>
      </c>
      <c r="M27" s="392"/>
      <c r="N27" s="392"/>
      <c r="O27" s="392"/>
      <c r="P27" s="393"/>
      <c r="Q27" s="391">
        <v>3300</v>
      </c>
      <c r="R27" s="392"/>
      <c r="S27" s="392"/>
      <c r="T27" s="392"/>
      <c r="U27" s="392"/>
      <c r="V27" s="393"/>
      <c r="W27" s="457"/>
      <c r="X27" s="448"/>
      <c r="Y27" s="449"/>
      <c r="Z27" s="388" t="s">
        <v>163</v>
      </c>
      <c r="AA27" s="389"/>
      <c r="AB27" s="389"/>
      <c r="AC27" s="389"/>
      <c r="AD27" s="389"/>
      <c r="AE27" s="389"/>
      <c r="AF27" s="389"/>
      <c r="AG27" s="390"/>
      <c r="AH27" s="391" t="s">
        <v>121</v>
      </c>
      <c r="AI27" s="392"/>
      <c r="AJ27" s="392"/>
      <c r="AK27" s="392"/>
      <c r="AL27" s="393"/>
      <c r="AM27" s="391" t="s">
        <v>121</v>
      </c>
      <c r="AN27" s="392"/>
      <c r="AO27" s="392"/>
      <c r="AP27" s="392"/>
      <c r="AQ27" s="392"/>
      <c r="AR27" s="393"/>
      <c r="AS27" s="391" t="s">
        <v>121</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357630</v>
      </c>
      <c r="BO27" s="419"/>
      <c r="BP27" s="419"/>
      <c r="BQ27" s="419"/>
      <c r="BR27" s="419"/>
      <c r="BS27" s="419"/>
      <c r="BT27" s="419"/>
      <c r="BU27" s="420"/>
      <c r="BV27" s="418">
        <v>357587</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165</v>
      </c>
      <c r="F28" s="389"/>
      <c r="G28" s="389"/>
      <c r="H28" s="389"/>
      <c r="I28" s="389"/>
      <c r="J28" s="389"/>
      <c r="K28" s="390"/>
      <c r="L28" s="391">
        <v>1</v>
      </c>
      <c r="M28" s="392"/>
      <c r="N28" s="392"/>
      <c r="O28" s="392"/>
      <c r="P28" s="393"/>
      <c r="Q28" s="391">
        <v>2800</v>
      </c>
      <c r="R28" s="392"/>
      <c r="S28" s="392"/>
      <c r="T28" s="392"/>
      <c r="U28" s="392"/>
      <c r="V28" s="393"/>
      <c r="W28" s="457"/>
      <c r="X28" s="448"/>
      <c r="Y28" s="449"/>
      <c r="Z28" s="388" t="s">
        <v>166</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931632</v>
      </c>
      <c r="BO28" s="411"/>
      <c r="BP28" s="411"/>
      <c r="BQ28" s="411"/>
      <c r="BR28" s="411"/>
      <c r="BS28" s="411"/>
      <c r="BT28" s="411"/>
      <c r="BU28" s="412"/>
      <c r="BV28" s="410">
        <v>837465</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169</v>
      </c>
      <c r="F29" s="389"/>
      <c r="G29" s="389"/>
      <c r="H29" s="389"/>
      <c r="I29" s="389"/>
      <c r="J29" s="389"/>
      <c r="K29" s="390"/>
      <c r="L29" s="391">
        <v>8</v>
      </c>
      <c r="M29" s="392"/>
      <c r="N29" s="392"/>
      <c r="O29" s="392"/>
      <c r="P29" s="393"/>
      <c r="Q29" s="391">
        <v>2500</v>
      </c>
      <c r="R29" s="392"/>
      <c r="S29" s="392"/>
      <c r="T29" s="392"/>
      <c r="U29" s="392"/>
      <c r="V29" s="393"/>
      <c r="W29" s="458"/>
      <c r="X29" s="459"/>
      <c r="Y29" s="460"/>
      <c r="Z29" s="388" t="s">
        <v>170</v>
      </c>
      <c r="AA29" s="389"/>
      <c r="AB29" s="389"/>
      <c r="AC29" s="389"/>
      <c r="AD29" s="389"/>
      <c r="AE29" s="389"/>
      <c r="AF29" s="389"/>
      <c r="AG29" s="390"/>
      <c r="AH29" s="391">
        <v>123</v>
      </c>
      <c r="AI29" s="392"/>
      <c r="AJ29" s="392"/>
      <c r="AK29" s="392"/>
      <c r="AL29" s="393"/>
      <c r="AM29" s="391">
        <v>363957</v>
      </c>
      <c r="AN29" s="392"/>
      <c r="AO29" s="392"/>
      <c r="AP29" s="392"/>
      <c r="AQ29" s="392"/>
      <c r="AR29" s="393"/>
      <c r="AS29" s="391">
        <v>2959</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228318</v>
      </c>
      <c r="BO29" s="416"/>
      <c r="BP29" s="416"/>
      <c r="BQ29" s="416"/>
      <c r="BR29" s="416"/>
      <c r="BS29" s="416"/>
      <c r="BT29" s="416"/>
      <c r="BU29" s="417"/>
      <c r="BV29" s="415">
        <v>227997</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92.4</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454459</v>
      </c>
      <c r="BO30" s="419"/>
      <c r="BP30" s="419"/>
      <c r="BQ30" s="419"/>
      <c r="BR30" s="419"/>
      <c r="BS30" s="419"/>
      <c r="BT30" s="419"/>
      <c r="BU30" s="420"/>
      <c r="BV30" s="418">
        <v>436251</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7</v>
      </c>
      <c r="AN34" s="375"/>
      <c r="AO34" s="374" t="str">
        <f>IF('各会計、関係団体の財政状況及び健全化判断比率'!B32="","",'各会計、関係団体の財政状況及び健全化判断比率'!B32)</f>
        <v>水道事業</v>
      </c>
      <c r="AP34" s="374"/>
      <c r="AQ34" s="374"/>
      <c r="AR34" s="374"/>
      <c r="AS34" s="374"/>
      <c r="AT34" s="374"/>
      <c r="AU34" s="374"/>
      <c r="AV34" s="374"/>
      <c r="AW34" s="374"/>
      <c r="AX34" s="374"/>
      <c r="AY34" s="374"/>
      <c r="AZ34" s="374"/>
      <c r="BA34" s="374"/>
      <c r="BB34" s="374"/>
      <c r="BC34" s="374"/>
      <c r="BD34" s="167"/>
      <c r="BE34" s="375">
        <f>IF(BG34="","",MAX(C34:D43,U34:V43,AM34:AN43)+1)</f>
        <v>8</v>
      </c>
      <c r="BF34" s="375"/>
      <c r="BG34" s="374" t="str">
        <f>IF('各会計、関係団体の財政状況及び健全化判断比率'!B33="","",'各会計、関係団体の財政状況及び健全化判断比率'!B33)</f>
        <v>簡易水道事業</v>
      </c>
      <c r="BH34" s="374"/>
      <c r="BI34" s="374"/>
      <c r="BJ34" s="374"/>
      <c r="BK34" s="374"/>
      <c r="BL34" s="374"/>
      <c r="BM34" s="374"/>
      <c r="BN34" s="374"/>
      <c r="BO34" s="374"/>
      <c r="BP34" s="374"/>
      <c r="BQ34" s="374"/>
      <c r="BR34" s="374"/>
      <c r="BS34" s="374"/>
      <c r="BT34" s="374"/>
      <c r="BU34" s="374"/>
      <c r="BV34" s="167"/>
      <c r="BW34" s="375">
        <f>IF(BY34="","",MAX(C34:D43,U34:V43,AM34:AN43,BE34:BF43)+1)</f>
        <v>11</v>
      </c>
      <c r="BX34" s="375"/>
      <c r="BY34" s="374" t="str">
        <f>IF('各会計、関係団体の財政状況及び健全化判断比率'!B68="","",'各会計、関係団体の財政状況及び健全化判断比率'!B68)</f>
        <v>奈良県市町村総合事務組合</v>
      </c>
      <c r="BZ34" s="374"/>
      <c r="CA34" s="374"/>
      <c r="CB34" s="374"/>
      <c r="CC34" s="374"/>
      <c r="CD34" s="374"/>
      <c r="CE34" s="374"/>
      <c r="CF34" s="374"/>
      <c r="CG34" s="374"/>
      <c r="CH34" s="374"/>
      <c r="CI34" s="374"/>
      <c r="CJ34" s="374"/>
      <c r="CK34" s="374"/>
      <c r="CL34" s="374"/>
      <c r="CM34" s="374"/>
      <c r="CN34" s="167"/>
      <c r="CO34" s="375">
        <f>IF(CQ34="","",MAX(C34:D43,U34:V43,AM34:AN43,BE34:BF43,BW34:BX43)+1)</f>
        <v>19</v>
      </c>
      <c r="CP34" s="375"/>
      <c r="CQ34" s="374" t="str">
        <f>IF('各会計、関係団体の財政状況及び健全化判断比率'!BS7="","",'各会計、関係団体の財政状況及び健全化判断比率'!BS7)</f>
        <v>吉野町土地開発公社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病院事業清算特別会計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介護保険特別会計　保険事業勘定</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9</v>
      </c>
      <c r="BF35" s="375"/>
      <c r="BG35" s="374" t="str">
        <f>IF('各会計、関係団体の財政状況及び健全化判断比率'!B34="","",'各会計、関係団体の財政状況及び健全化判断比率'!B34)</f>
        <v>下水道事業</v>
      </c>
      <c r="BH35" s="374"/>
      <c r="BI35" s="374"/>
      <c r="BJ35" s="374"/>
      <c r="BK35" s="374"/>
      <c r="BL35" s="374"/>
      <c r="BM35" s="374"/>
      <c r="BN35" s="374"/>
      <c r="BO35" s="374"/>
      <c r="BP35" s="374"/>
      <c r="BQ35" s="374"/>
      <c r="BR35" s="374"/>
      <c r="BS35" s="374"/>
      <c r="BT35" s="374"/>
      <c r="BU35" s="374"/>
      <c r="BV35" s="167"/>
      <c r="BW35" s="375">
        <f t="shared" ref="BW35:BW43" si="2">IF(BY35="","",BW34+1)</f>
        <v>12</v>
      </c>
      <c r="BX35" s="375"/>
      <c r="BY35" s="374" t="str">
        <f>IF('各会計、関係団体の財政状況及び健全化判断比率'!B69="","",'各会計、関係団体の財政状況及び健全化判断比率'!B69)</f>
        <v>吉野広域行政組合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介護保険特別会計　サービス事業勘定</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10</v>
      </c>
      <c r="BF36" s="375"/>
      <c r="BG36" s="374" t="str">
        <f>IF('各会計、関係団体の財政状況及び健全化判断比率'!B35="","",'各会計、関係団体の財政状況及び健全化判断比率'!B35)</f>
        <v>農業集落排水事業</v>
      </c>
      <c r="BH36" s="374"/>
      <c r="BI36" s="374"/>
      <c r="BJ36" s="374"/>
      <c r="BK36" s="374"/>
      <c r="BL36" s="374"/>
      <c r="BM36" s="374"/>
      <c r="BN36" s="374"/>
      <c r="BO36" s="374"/>
      <c r="BP36" s="374"/>
      <c r="BQ36" s="374"/>
      <c r="BR36" s="374"/>
      <c r="BS36" s="374"/>
      <c r="BT36" s="374"/>
      <c r="BU36" s="374"/>
      <c r="BV36" s="167"/>
      <c r="BW36" s="375">
        <f t="shared" si="2"/>
        <v>13</v>
      </c>
      <c r="BX36" s="375"/>
      <c r="BY36" s="374" t="str">
        <f>IF('各会計、関係団体の財政状況及び健全化判断比率'!B70="","",'各会計、関係団体の財政状況及び健全化判断比率'!B70)</f>
        <v>奈良県広域水質検査センター組合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6</v>
      </c>
      <c r="V37" s="375"/>
      <c r="W37" s="374" t="str">
        <f>IF('各会計、関係団体の財政状況及び健全化判断比率'!B31="","",'各会計、関係団体の財政状況及び健全化判断比率'!B31)</f>
        <v>後期高齢者医療特別会計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14</v>
      </c>
      <c r="BX37" s="375"/>
      <c r="BY37" s="374" t="str">
        <f>IF('各会計、関係団体の財政状況及び健全化判断比率'!B71="","",'各会計、関係団体の財政状況及び健全化判断比率'!B71)</f>
        <v>奈良県住宅新築資金等貸付金回収管理組合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15</v>
      </c>
      <c r="BX38" s="375"/>
      <c r="BY38" s="374" t="str">
        <f>IF('各会計、関係団体の財政状況及び健全化判断比率'!B72="","",'各会計、関係団体の財政状況及び健全化判断比率'!B72)</f>
        <v>奈良県後期高齢者医療広域連合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16</v>
      </c>
      <c r="BX39" s="375"/>
      <c r="BY39" s="374" t="str">
        <f>IF('各会計、関係団体の財政状況及び健全化判断比率'!B73="","",'各会計、関係団体の財政状況及び健全化判断比率'!B73)</f>
        <v>南和広域医療企業団</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17</v>
      </c>
      <c r="BX40" s="375"/>
      <c r="BY40" s="374" t="str">
        <f>IF('各会計、関係団体の財政状況及び健全化判断比率'!B74="","",'各会計、関係団体の財政状況及び健全化判断比率'!B74)</f>
        <v>奈良県広域消防組合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18</v>
      </c>
      <c r="BX41" s="375"/>
      <c r="BY41" s="374" t="str">
        <f>IF('各会計、関係団体の財政状況及び健全化判断比率'!B75="","",'各会計、関係団体の財政状況及び健全化判断比率'!B75)</f>
        <v>さくら広域環境衛生組合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208</v>
      </c>
      <c r="C5" s="708"/>
      <c r="D5" s="708"/>
      <c r="E5" s="708"/>
      <c r="F5" s="708"/>
      <c r="G5" s="708"/>
      <c r="H5" s="708"/>
      <c r="I5" s="708"/>
      <c r="J5" s="708"/>
      <c r="K5" s="708"/>
      <c r="L5" s="708"/>
      <c r="M5" s="708"/>
      <c r="N5" s="708"/>
      <c r="O5" s="708"/>
      <c r="P5" s="708"/>
      <c r="Q5" s="709"/>
      <c r="R5" s="670">
        <v>718702</v>
      </c>
      <c r="S5" s="671"/>
      <c r="T5" s="671"/>
      <c r="U5" s="671"/>
      <c r="V5" s="671"/>
      <c r="W5" s="671"/>
      <c r="X5" s="671"/>
      <c r="Y5" s="718"/>
      <c r="Z5" s="731">
        <v>12.6</v>
      </c>
      <c r="AA5" s="731"/>
      <c r="AB5" s="731"/>
      <c r="AC5" s="731"/>
      <c r="AD5" s="732">
        <v>718702</v>
      </c>
      <c r="AE5" s="732"/>
      <c r="AF5" s="732"/>
      <c r="AG5" s="732"/>
      <c r="AH5" s="732"/>
      <c r="AI5" s="732"/>
      <c r="AJ5" s="732"/>
      <c r="AK5" s="732"/>
      <c r="AL5" s="719">
        <v>23.1</v>
      </c>
      <c r="AM5" s="688"/>
      <c r="AN5" s="688"/>
      <c r="AO5" s="720"/>
      <c r="AP5" s="707" t="s">
        <v>209</v>
      </c>
      <c r="AQ5" s="708"/>
      <c r="AR5" s="708"/>
      <c r="AS5" s="708"/>
      <c r="AT5" s="708"/>
      <c r="AU5" s="708"/>
      <c r="AV5" s="708"/>
      <c r="AW5" s="708"/>
      <c r="AX5" s="708"/>
      <c r="AY5" s="708"/>
      <c r="AZ5" s="708"/>
      <c r="BA5" s="708"/>
      <c r="BB5" s="708"/>
      <c r="BC5" s="708"/>
      <c r="BD5" s="708"/>
      <c r="BE5" s="708"/>
      <c r="BF5" s="709"/>
      <c r="BG5" s="620">
        <v>718083</v>
      </c>
      <c r="BH5" s="621"/>
      <c r="BI5" s="621"/>
      <c r="BJ5" s="621"/>
      <c r="BK5" s="621"/>
      <c r="BL5" s="621"/>
      <c r="BM5" s="621"/>
      <c r="BN5" s="622"/>
      <c r="BO5" s="673">
        <v>99.9</v>
      </c>
      <c r="BP5" s="673"/>
      <c r="BQ5" s="673"/>
      <c r="BR5" s="673"/>
      <c r="BS5" s="674">
        <v>6</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202</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x14ac:dyDescent="0.15">
      <c r="B6" s="617" t="s">
        <v>213</v>
      </c>
      <c r="C6" s="618"/>
      <c r="D6" s="618"/>
      <c r="E6" s="618"/>
      <c r="F6" s="618"/>
      <c r="G6" s="618"/>
      <c r="H6" s="618"/>
      <c r="I6" s="618"/>
      <c r="J6" s="618"/>
      <c r="K6" s="618"/>
      <c r="L6" s="618"/>
      <c r="M6" s="618"/>
      <c r="N6" s="618"/>
      <c r="O6" s="618"/>
      <c r="P6" s="618"/>
      <c r="Q6" s="619"/>
      <c r="R6" s="620">
        <v>43134</v>
      </c>
      <c r="S6" s="621"/>
      <c r="T6" s="621"/>
      <c r="U6" s="621"/>
      <c r="V6" s="621"/>
      <c r="W6" s="621"/>
      <c r="X6" s="621"/>
      <c r="Y6" s="622"/>
      <c r="Z6" s="673">
        <v>0.8</v>
      </c>
      <c r="AA6" s="673"/>
      <c r="AB6" s="673"/>
      <c r="AC6" s="673"/>
      <c r="AD6" s="674">
        <v>43134</v>
      </c>
      <c r="AE6" s="674"/>
      <c r="AF6" s="674"/>
      <c r="AG6" s="674"/>
      <c r="AH6" s="674"/>
      <c r="AI6" s="674"/>
      <c r="AJ6" s="674"/>
      <c r="AK6" s="674"/>
      <c r="AL6" s="643">
        <v>1.4</v>
      </c>
      <c r="AM6" s="675"/>
      <c r="AN6" s="675"/>
      <c r="AO6" s="676"/>
      <c r="AP6" s="617" t="s">
        <v>214</v>
      </c>
      <c r="AQ6" s="618"/>
      <c r="AR6" s="618"/>
      <c r="AS6" s="618"/>
      <c r="AT6" s="618"/>
      <c r="AU6" s="618"/>
      <c r="AV6" s="618"/>
      <c r="AW6" s="618"/>
      <c r="AX6" s="618"/>
      <c r="AY6" s="618"/>
      <c r="AZ6" s="618"/>
      <c r="BA6" s="618"/>
      <c r="BB6" s="618"/>
      <c r="BC6" s="618"/>
      <c r="BD6" s="618"/>
      <c r="BE6" s="618"/>
      <c r="BF6" s="619"/>
      <c r="BG6" s="620">
        <v>718083</v>
      </c>
      <c r="BH6" s="621"/>
      <c r="BI6" s="621"/>
      <c r="BJ6" s="621"/>
      <c r="BK6" s="621"/>
      <c r="BL6" s="621"/>
      <c r="BM6" s="621"/>
      <c r="BN6" s="622"/>
      <c r="BO6" s="673">
        <v>99.9</v>
      </c>
      <c r="BP6" s="673"/>
      <c r="BQ6" s="673"/>
      <c r="BR6" s="673"/>
      <c r="BS6" s="674">
        <v>6</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80294</v>
      </c>
      <c r="CS6" s="621"/>
      <c r="CT6" s="621"/>
      <c r="CU6" s="621"/>
      <c r="CV6" s="621"/>
      <c r="CW6" s="621"/>
      <c r="CX6" s="621"/>
      <c r="CY6" s="622"/>
      <c r="CZ6" s="673">
        <v>1.5</v>
      </c>
      <c r="DA6" s="673"/>
      <c r="DB6" s="673"/>
      <c r="DC6" s="673"/>
      <c r="DD6" s="626" t="s">
        <v>216</v>
      </c>
      <c r="DE6" s="621"/>
      <c r="DF6" s="621"/>
      <c r="DG6" s="621"/>
      <c r="DH6" s="621"/>
      <c r="DI6" s="621"/>
      <c r="DJ6" s="621"/>
      <c r="DK6" s="621"/>
      <c r="DL6" s="621"/>
      <c r="DM6" s="621"/>
      <c r="DN6" s="621"/>
      <c r="DO6" s="621"/>
      <c r="DP6" s="622"/>
      <c r="DQ6" s="626">
        <v>80294</v>
      </c>
      <c r="DR6" s="621"/>
      <c r="DS6" s="621"/>
      <c r="DT6" s="621"/>
      <c r="DU6" s="621"/>
      <c r="DV6" s="621"/>
      <c r="DW6" s="621"/>
      <c r="DX6" s="621"/>
      <c r="DY6" s="621"/>
      <c r="DZ6" s="621"/>
      <c r="EA6" s="621"/>
      <c r="EB6" s="621"/>
      <c r="EC6" s="656"/>
    </row>
    <row r="7" spans="2:143" ht="11.25" customHeight="1" x14ac:dyDescent="0.15">
      <c r="B7" s="617" t="s">
        <v>217</v>
      </c>
      <c r="C7" s="618"/>
      <c r="D7" s="618"/>
      <c r="E7" s="618"/>
      <c r="F7" s="618"/>
      <c r="G7" s="618"/>
      <c r="H7" s="618"/>
      <c r="I7" s="618"/>
      <c r="J7" s="618"/>
      <c r="K7" s="618"/>
      <c r="L7" s="618"/>
      <c r="M7" s="618"/>
      <c r="N7" s="618"/>
      <c r="O7" s="618"/>
      <c r="P7" s="618"/>
      <c r="Q7" s="619"/>
      <c r="R7" s="620">
        <v>1298</v>
      </c>
      <c r="S7" s="621"/>
      <c r="T7" s="621"/>
      <c r="U7" s="621"/>
      <c r="V7" s="621"/>
      <c r="W7" s="621"/>
      <c r="X7" s="621"/>
      <c r="Y7" s="622"/>
      <c r="Z7" s="673">
        <v>0</v>
      </c>
      <c r="AA7" s="673"/>
      <c r="AB7" s="673"/>
      <c r="AC7" s="673"/>
      <c r="AD7" s="674">
        <v>1298</v>
      </c>
      <c r="AE7" s="674"/>
      <c r="AF7" s="674"/>
      <c r="AG7" s="674"/>
      <c r="AH7" s="674"/>
      <c r="AI7" s="674"/>
      <c r="AJ7" s="674"/>
      <c r="AK7" s="674"/>
      <c r="AL7" s="643">
        <v>0</v>
      </c>
      <c r="AM7" s="675"/>
      <c r="AN7" s="675"/>
      <c r="AO7" s="676"/>
      <c r="AP7" s="617" t="s">
        <v>218</v>
      </c>
      <c r="AQ7" s="618"/>
      <c r="AR7" s="618"/>
      <c r="AS7" s="618"/>
      <c r="AT7" s="618"/>
      <c r="AU7" s="618"/>
      <c r="AV7" s="618"/>
      <c r="AW7" s="618"/>
      <c r="AX7" s="618"/>
      <c r="AY7" s="618"/>
      <c r="AZ7" s="618"/>
      <c r="BA7" s="618"/>
      <c r="BB7" s="618"/>
      <c r="BC7" s="618"/>
      <c r="BD7" s="618"/>
      <c r="BE7" s="618"/>
      <c r="BF7" s="619"/>
      <c r="BG7" s="620">
        <v>289388</v>
      </c>
      <c r="BH7" s="621"/>
      <c r="BI7" s="621"/>
      <c r="BJ7" s="621"/>
      <c r="BK7" s="621"/>
      <c r="BL7" s="621"/>
      <c r="BM7" s="621"/>
      <c r="BN7" s="622"/>
      <c r="BO7" s="673">
        <v>40.299999999999997</v>
      </c>
      <c r="BP7" s="673"/>
      <c r="BQ7" s="673"/>
      <c r="BR7" s="673"/>
      <c r="BS7" s="674">
        <v>6</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1086544</v>
      </c>
      <c r="CS7" s="621"/>
      <c r="CT7" s="621"/>
      <c r="CU7" s="621"/>
      <c r="CV7" s="621"/>
      <c r="CW7" s="621"/>
      <c r="CX7" s="621"/>
      <c r="CY7" s="622"/>
      <c r="CZ7" s="673">
        <v>20.5</v>
      </c>
      <c r="DA7" s="673"/>
      <c r="DB7" s="673"/>
      <c r="DC7" s="673"/>
      <c r="DD7" s="626">
        <v>23912</v>
      </c>
      <c r="DE7" s="621"/>
      <c r="DF7" s="621"/>
      <c r="DG7" s="621"/>
      <c r="DH7" s="621"/>
      <c r="DI7" s="621"/>
      <c r="DJ7" s="621"/>
      <c r="DK7" s="621"/>
      <c r="DL7" s="621"/>
      <c r="DM7" s="621"/>
      <c r="DN7" s="621"/>
      <c r="DO7" s="621"/>
      <c r="DP7" s="622"/>
      <c r="DQ7" s="626">
        <v>829056</v>
      </c>
      <c r="DR7" s="621"/>
      <c r="DS7" s="621"/>
      <c r="DT7" s="621"/>
      <c r="DU7" s="621"/>
      <c r="DV7" s="621"/>
      <c r="DW7" s="621"/>
      <c r="DX7" s="621"/>
      <c r="DY7" s="621"/>
      <c r="DZ7" s="621"/>
      <c r="EA7" s="621"/>
      <c r="EB7" s="621"/>
      <c r="EC7" s="656"/>
    </row>
    <row r="8" spans="2:143" ht="11.25" customHeight="1" x14ac:dyDescent="0.15">
      <c r="B8" s="617" t="s">
        <v>220</v>
      </c>
      <c r="C8" s="618"/>
      <c r="D8" s="618"/>
      <c r="E8" s="618"/>
      <c r="F8" s="618"/>
      <c r="G8" s="618"/>
      <c r="H8" s="618"/>
      <c r="I8" s="618"/>
      <c r="J8" s="618"/>
      <c r="K8" s="618"/>
      <c r="L8" s="618"/>
      <c r="M8" s="618"/>
      <c r="N8" s="618"/>
      <c r="O8" s="618"/>
      <c r="P8" s="618"/>
      <c r="Q8" s="619"/>
      <c r="R8" s="620">
        <v>5005</v>
      </c>
      <c r="S8" s="621"/>
      <c r="T8" s="621"/>
      <c r="U8" s="621"/>
      <c r="V8" s="621"/>
      <c r="W8" s="621"/>
      <c r="X8" s="621"/>
      <c r="Y8" s="622"/>
      <c r="Z8" s="673">
        <v>0.1</v>
      </c>
      <c r="AA8" s="673"/>
      <c r="AB8" s="673"/>
      <c r="AC8" s="673"/>
      <c r="AD8" s="674">
        <v>5005</v>
      </c>
      <c r="AE8" s="674"/>
      <c r="AF8" s="674"/>
      <c r="AG8" s="674"/>
      <c r="AH8" s="674"/>
      <c r="AI8" s="674"/>
      <c r="AJ8" s="674"/>
      <c r="AK8" s="674"/>
      <c r="AL8" s="643">
        <v>0.2</v>
      </c>
      <c r="AM8" s="675"/>
      <c r="AN8" s="675"/>
      <c r="AO8" s="676"/>
      <c r="AP8" s="617" t="s">
        <v>221</v>
      </c>
      <c r="AQ8" s="618"/>
      <c r="AR8" s="618"/>
      <c r="AS8" s="618"/>
      <c r="AT8" s="618"/>
      <c r="AU8" s="618"/>
      <c r="AV8" s="618"/>
      <c r="AW8" s="618"/>
      <c r="AX8" s="618"/>
      <c r="AY8" s="618"/>
      <c r="AZ8" s="618"/>
      <c r="BA8" s="618"/>
      <c r="BB8" s="618"/>
      <c r="BC8" s="618"/>
      <c r="BD8" s="618"/>
      <c r="BE8" s="618"/>
      <c r="BF8" s="619"/>
      <c r="BG8" s="620">
        <v>11925</v>
      </c>
      <c r="BH8" s="621"/>
      <c r="BI8" s="621"/>
      <c r="BJ8" s="621"/>
      <c r="BK8" s="621"/>
      <c r="BL8" s="621"/>
      <c r="BM8" s="621"/>
      <c r="BN8" s="622"/>
      <c r="BO8" s="673">
        <v>1.7</v>
      </c>
      <c r="BP8" s="673"/>
      <c r="BQ8" s="673"/>
      <c r="BR8" s="673"/>
      <c r="BS8" s="626" t="s">
        <v>112</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1066763</v>
      </c>
      <c r="CS8" s="621"/>
      <c r="CT8" s="621"/>
      <c r="CU8" s="621"/>
      <c r="CV8" s="621"/>
      <c r="CW8" s="621"/>
      <c r="CX8" s="621"/>
      <c r="CY8" s="622"/>
      <c r="CZ8" s="673">
        <v>20.100000000000001</v>
      </c>
      <c r="DA8" s="673"/>
      <c r="DB8" s="673"/>
      <c r="DC8" s="673"/>
      <c r="DD8" s="626">
        <v>986</v>
      </c>
      <c r="DE8" s="621"/>
      <c r="DF8" s="621"/>
      <c r="DG8" s="621"/>
      <c r="DH8" s="621"/>
      <c r="DI8" s="621"/>
      <c r="DJ8" s="621"/>
      <c r="DK8" s="621"/>
      <c r="DL8" s="621"/>
      <c r="DM8" s="621"/>
      <c r="DN8" s="621"/>
      <c r="DO8" s="621"/>
      <c r="DP8" s="622"/>
      <c r="DQ8" s="626">
        <v>689925</v>
      </c>
      <c r="DR8" s="621"/>
      <c r="DS8" s="621"/>
      <c r="DT8" s="621"/>
      <c r="DU8" s="621"/>
      <c r="DV8" s="621"/>
      <c r="DW8" s="621"/>
      <c r="DX8" s="621"/>
      <c r="DY8" s="621"/>
      <c r="DZ8" s="621"/>
      <c r="EA8" s="621"/>
      <c r="EB8" s="621"/>
      <c r="EC8" s="656"/>
    </row>
    <row r="9" spans="2:143" ht="11.25" customHeight="1" x14ac:dyDescent="0.15">
      <c r="B9" s="617" t="s">
        <v>223</v>
      </c>
      <c r="C9" s="618"/>
      <c r="D9" s="618"/>
      <c r="E9" s="618"/>
      <c r="F9" s="618"/>
      <c r="G9" s="618"/>
      <c r="H9" s="618"/>
      <c r="I9" s="618"/>
      <c r="J9" s="618"/>
      <c r="K9" s="618"/>
      <c r="L9" s="618"/>
      <c r="M9" s="618"/>
      <c r="N9" s="618"/>
      <c r="O9" s="618"/>
      <c r="P9" s="618"/>
      <c r="Q9" s="619"/>
      <c r="R9" s="620">
        <v>2597</v>
      </c>
      <c r="S9" s="621"/>
      <c r="T9" s="621"/>
      <c r="U9" s="621"/>
      <c r="V9" s="621"/>
      <c r="W9" s="621"/>
      <c r="X9" s="621"/>
      <c r="Y9" s="622"/>
      <c r="Z9" s="673">
        <v>0</v>
      </c>
      <c r="AA9" s="673"/>
      <c r="AB9" s="673"/>
      <c r="AC9" s="673"/>
      <c r="AD9" s="674">
        <v>2597</v>
      </c>
      <c r="AE9" s="674"/>
      <c r="AF9" s="674"/>
      <c r="AG9" s="674"/>
      <c r="AH9" s="674"/>
      <c r="AI9" s="674"/>
      <c r="AJ9" s="674"/>
      <c r="AK9" s="674"/>
      <c r="AL9" s="643">
        <v>0.1</v>
      </c>
      <c r="AM9" s="675"/>
      <c r="AN9" s="675"/>
      <c r="AO9" s="676"/>
      <c r="AP9" s="617" t="s">
        <v>224</v>
      </c>
      <c r="AQ9" s="618"/>
      <c r="AR9" s="618"/>
      <c r="AS9" s="618"/>
      <c r="AT9" s="618"/>
      <c r="AU9" s="618"/>
      <c r="AV9" s="618"/>
      <c r="AW9" s="618"/>
      <c r="AX9" s="618"/>
      <c r="AY9" s="618"/>
      <c r="AZ9" s="618"/>
      <c r="BA9" s="618"/>
      <c r="BB9" s="618"/>
      <c r="BC9" s="618"/>
      <c r="BD9" s="618"/>
      <c r="BE9" s="618"/>
      <c r="BF9" s="619"/>
      <c r="BG9" s="620">
        <v>248994</v>
      </c>
      <c r="BH9" s="621"/>
      <c r="BI9" s="621"/>
      <c r="BJ9" s="621"/>
      <c r="BK9" s="621"/>
      <c r="BL9" s="621"/>
      <c r="BM9" s="621"/>
      <c r="BN9" s="622"/>
      <c r="BO9" s="673">
        <v>34.6</v>
      </c>
      <c r="BP9" s="673"/>
      <c r="BQ9" s="673"/>
      <c r="BR9" s="673"/>
      <c r="BS9" s="626" t="s">
        <v>112</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927179</v>
      </c>
      <c r="CS9" s="621"/>
      <c r="CT9" s="621"/>
      <c r="CU9" s="621"/>
      <c r="CV9" s="621"/>
      <c r="CW9" s="621"/>
      <c r="CX9" s="621"/>
      <c r="CY9" s="622"/>
      <c r="CZ9" s="673">
        <v>17.5</v>
      </c>
      <c r="DA9" s="673"/>
      <c r="DB9" s="673"/>
      <c r="DC9" s="673"/>
      <c r="DD9" s="626">
        <v>76580</v>
      </c>
      <c r="DE9" s="621"/>
      <c r="DF9" s="621"/>
      <c r="DG9" s="621"/>
      <c r="DH9" s="621"/>
      <c r="DI9" s="621"/>
      <c r="DJ9" s="621"/>
      <c r="DK9" s="621"/>
      <c r="DL9" s="621"/>
      <c r="DM9" s="621"/>
      <c r="DN9" s="621"/>
      <c r="DO9" s="621"/>
      <c r="DP9" s="622"/>
      <c r="DQ9" s="626">
        <v>558531</v>
      </c>
      <c r="DR9" s="621"/>
      <c r="DS9" s="621"/>
      <c r="DT9" s="621"/>
      <c r="DU9" s="621"/>
      <c r="DV9" s="621"/>
      <c r="DW9" s="621"/>
      <c r="DX9" s="621"/>
      <c r="DY9" s="621"/>
      <c r="DZ9" s="621"/>
      <c r="EA9" s="621"/>
      <c r="EB9" s="621"/>
      <c r="EC9" s="656"/>
    </row>
    <row r="10" spans="2:143" ht="11.25" customHeight="1" x14ac:dyDescent="0.15">
      <c r="B10" s="617" t="s">
        <v>226</v>
      </c>
      <c r="C10" s="618"/>
      <c r="D10" s="618"/>
      <c r="E10" s="618"/>
      <c r="F10" s="618"/>
      <c r="G10" s="618"/>
      <c r="H10" s="618"/>
      <c r="I10" s="618"/>
      <c r="J10" s="618"/>
      <c r="K10" s="618"/>
      <c r="L10" s="618"/>
      <c r="M10" s="618"/>
      <c r="N10" s="618"/>
      <c r="O10" s="618"/>
      <c r="P10" s="618"/>
      <c r="Q10" s="619"/>
      <c r="R10" s="620">
        <v>131097</v>
      </c>
      <c r="S10" s="621"/>
      <c r="T10" s="621"/>
      <c r="U10" s="621"/>
      <c r="V10" s="621"/>
      <c r="W10" s="621"/>
      <c r="X10" s="621"/>
      <c r="Y10" s="622"/>
      <c r="Z10" s="673">
        <v>2.2999999999999998</v>
      </c>
      <c r="AA10" s="673"/>
      <c r="AB10" s="673"/>
      <c r="AC10" s="673"/>
      <c r="AD10" s="674">
        <v>131097</v>
      </c>
      <c r="AE10" s="674"/>
      <c r="AF10" s="674"/>
      <c r="AG10" s="674"/>
      <c r="AH10" s="674"/>
      <c r="AI10" s="674"/>
      <c r="AJ10" s="674"/>
      <c r="AK10" s="674"/>
      <c r="AL10" s="643">
        <v>4.2</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19161</v>
      </c>
      <c r="BH10" s="621"/>
      <c r="BI10" s="621"/>
      <c r="BJ10" s="621"/>
      <c r="BK10" s="621"/>
      <c r="BL10" s="621"/>
      <c r="BM10" s="621"/>
      <c r="BN10" s="622"/>
      <c r="BO10" s="673">
        <v>2.7</v>
      </c>
      <c r="BP10" s="673"/>
      <c r="BQ10" s="673"/>
      <c r="BR10" s="673"/>
      <c r="BS10" s="626">
        <v>6</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v>20000</v>
      </c>
      <c r="CS10" s="621"/>
      <c r="CT10" s="621"/>
      <c r="CU10" s="621"/>
      <c r="CV10" s="621"/>
      <c r="CW10" s="621"/>
      <c r="CX10" s="621"/>
      <c r="CY10" s="622"/>
      <c r="CZ10" s="673">
        <v>0.4</v>
      </c>
      <c r="DA10" s="673"/>
      <c r="DB10" s="673"/>
      <c r="DC10" s="673"/>
      <c r="DD10" s="626" t="s">
        <v>112</v>
      </c>
      <c r="DE10" s="621"/>
      <c r="DF10" s="621"/>
      <c r="DG10" s="621"/>
      <c r="DH10" s="621"/>
      <c r="DI10" s="621"/>
      <c r="DJ10" s="621"/>
      <c r="DK10" s="621"/>
      <c r="DL10" s="621"/>
      <c r="DM10" s="621"/>
      <c r="DN10" s="621"/>
      <c r="DO10" s="621"/>
      <c r="DP10" s="622"/>
      <c r="DQ10" s="626">
        <v>20000</v>
      </c>
      <c r="DR10" s="621"/>
      <c r="DS10" s="621"/>
      <c r="DT10" s="621"/>
      <c r="DU10" s="621"/>
      <c r="DV10" s="621"/>
      <c r="DW10" s="621"/>
      <c r="DX10" s="621"/>
      <c r="DY10" s="621"/>
      <c r="DZ10" s="621"/>
      <c r="EA10" s="621"/>
      <c r="EB10" s="621"/>
      <c r="EC10" s="656"/>
    </row>
    <row r="11" spans="2:143" ht="11.25" customHeight="1" x14ac:dyDescent="0.15">
      <c r="B11" s="617" t="s">
        <v>229</v>
      </c>
      <c r="C11" s="618"/>
      <c r="D11" s="618"/>
      <c r="E11" s="618"/>
      <c r="F11" s="618"/>
      <c r="G11" s="618"/>
      <c r="H11" s="618"/>
      <c r="I11" s="618"/>
      <c r="J11" s="618"/>
      <c r="K11" s="618"/>
      <c r="L11" s="618"/>
      <c r="M11" s="618"/>
      <c r="N11" s="618"/>
      <c r="O11" s="618"/>
      <c r="P11" s="618"/>
      <c r="Q11" s="619"/>
      <c r="R11" s="620">
        <v>28864</v>
      </c>
      <c r="S11" s="621"/>
      <c r="T11" s="621"/>
      <c r="U11" s="621"/>
      <c r="V11" s="621"/>
      <c r="W11" s="621"/>
      <c r="X11" s="621"/>
      <c r="Y11" s="622"/>
      <c r="Z11" s="673">
        <v>0.5</v>
      </c>
      <c r="AA11" s="673"/>
      <c r="AB11" s="673"/>
      <c r="AC11" s="673"/>
      <c r="AD11" s="674">
        <v>28864</v>
      </c>
      <c r="AE11" s="674"/>
      <c r="AF11" s="674"/>
      <c r="AG11" s="674"/>
      <c r="AH11" s="674"/>
      <c r="AI11" s="674"/>
      <c r="AJ11" s="674"/>
      <c r="AK11" s="674"/>
      <c r="AL11" s="643">
        <v>0.9</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9308</v>
      </c>
      <c r="BH11" s="621"/>
      <c r="BI11" s="621"/>
      <c r="BJ11" s="621"/>
      <c r="BK11" s="621"/>
      <c r="BL11" s="621"/>
      <c r="BM11" s="621"/>
      <c r="BN11" s="622"/>
      <c r="BO11" s="673">
        <v>1.3</v>
      </c>
      <c r="BP11" s="673"/>
      <c r="BQ11" s="673"/>
      <c r="BR11" s="673"/>
      <c r="BS11" s="626" t="s">
        <v>112</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171803</v>
      </c>
      <c r="CS11" s="621"/>
      <c r="CT11" s="621"/>
      <c r="CU11" s="621"/>
      <c r="CV11" s="621"/>
      <c r="CW11" s="621"/>
      <c r="CX11" s="621"/>
      <c r="CY11" s="622"/>
      <c r="CZ11" s="673">
        <v>3.2</v>
      </c>
      <c r="DA11" s="673"/>
      <c r="DB11" s="673"/>
      <c r="DC11" s="673"/>
      <c r="DD11" s="626">
        <v>28803</v>
      </c>
      <c r="DE11" s="621"/>
      <c r="DF11" s="621"/>
      <c r="DG11" s="621"/>
      <c r="DH11" s="621"/>
      <c r="DI11" s="621"/>
      <c r="DJ11" s="621"/>
      <c r="DK11" s="621"/>
      <c r="DL11" s="621"/>
      <c r="DM11" s="621"/>
      <c r="DN11" s="621"/>
      <c r="DO11" s="621"/>
      <c r="DP11" s="622"/>
      <c r="DQ11" s="626">
        <v>80445</v>
      </c>
      <c r="DR11" s="621"/>
      <c r="DS11" s="621"/>
      <c r="DT11" s="621"/>
      <c r="DU11" s="621"/>
      <c r="DV11" s="621"/>
      <c r="DW11" s="621"/>
      <c r="DX11" s="621"/>
      <c r="DY11" s="621"/>
      <c r="DZ11" s="621"/>
      <c r="EA11" s="621"/>
      <c r="EB11" s="621"/>
      <c r="EC11" s="656"/>
    </row>
    <row r="12" spans="2:143" ht="11.25" customHeight="1" x14ac:dyDescent="0.15">
      <c r="B12" s="617" t="s">
        <v>232</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364833</v>
      </c>
      <c r="BH12" s="621"/>
      <c r="BI12" s="621"/>
      <c r="BJ12" s="621"/>
      <c r="BK12" s="621"/>
      <c r="BL12" s="621"/>
      <c r="BM12" s="621"/>
      <c r="BN12" s="622"/>
      <c r="BO12" s="673">
        <v>50.8</v>
      </c>
      <c r="BP12" s="673"/>
      <c r="BQ12" s="673"/>
      <c r="BR12" s="673"/>
      <c r="BS12" s="626" t="s">
        <v>112</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167492</v>
      </c>
      <c r="CS12" s="621"/>
      <c r="CT12" s="621"/>
      <c r="CU12" s="621"/>
      <c r="CV12" s="621"/>
      <c r="CW12" s="621"/>
      <c r="CX12" s="621"/>
      <c r="CY12" s="622"/>
      <c r="CZ12" s="673">
        <v>3.2</v>
      </c>
      <c r="DA12" s="673"/>
      <c r="DB12" s="673"/>
      <c r="DC12" s="673"/>
      <c r="DD12" s="626">
        <v>2598</v>
      </c>
      <c r="DE12" s="621"/>
      <c r="DF12" s="621"/>
      <c r="DG12" s="621"/>
      <c r="DH12" s="621"/>
      <c r="DI12" s="621"/>
      <c r="DJ12" s="621"/>
      <c r="DK12" s="621"/>
      <c r="DL12" s="621"/>
      <c r="DM12" s="621"/>
      <c r="DN12" s="621"/>
      <c r="DO12" s="621"/>
      <c r="DP12" s="622"/>
      <c r="DQ12" s="626">
        <v>105984</v>
      </c>
      <c r="DR12" s="621"/>
      <c r="DS12" s="621"/>
      <c r="DT12" s="621"/>
      <c r="DU12" s="621"/>
      <c r="DV12" s="621"/>
      <c r="DW12" s="621"/>
      <c r="DX12" s="621"/>
      <c r="DY12" s="621"/>
      <c r="DZ12" s="621"/>
      <c r="EA12" s="621"/>
      <c r="EB12" s="621"/>
      <c r="EC12" s="656"/>
    </row>
    <row r="13" spans="2:143" ht="11.25" customHeight="1" x14ac:dyDescent="0.15">
      <c r="B13" s="617" t="s">
        <v>235</v>
      </c>
      <c r="C13" s="618"/>
      <c r="D13" s="618"/>
      <c r="E13" s="618"/>
      <c r="F13" s="618"/>
      <c r="G13" s="618"/>
      <c r="H13" s="618"/>
      <c r="I13" s="618"/>
      <c r="J13" s="618"/>
      <c r="K13" s="618"/>
      <c r="L13" s="618"/>
      <c r="M13" s="618"/>
      <c r="N13" s="618"/>
      <c r="O13" s="618"/>
      <c r="P13" s="618"/>
      <c r="Q13" s="619"/>
      <c r="R13" s="620">
        <v>10510</v>
      </c>
      <c r="S13" s="621"/>
      <c r="T13" s="621"/>
      <c r="U13" s="621"/>
      <c r="V13" s="621"/>
      <c r="W13" s="621"/>
      <c r="X13" s="621"/>
      <c r="Y13" s="622"/>
      <c r="Z13" s="673">
        <v>0.2</v>
      </c>
      <c r="AA13" s="673"/>
      <c r="AB13" s="673"/>
      <c r="AC13" s="673"/>
      <c r="AD13" s="674">
        <v>10510</v>
      </c>
      <c r="AE13" s="674"/>
      <c r="AF13" s="674"/>
      <c r="AG13" s="674"/>
      <c r="AH13" s="674"/>
      <c r="AI13" s="674"/>
      <c r="AJ13" s="674"/>
      <c r="AK13" s="674"/>
      <c r="AL13" s="643">
        <v>0.3</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363462</v>
      </c>
      <c r="BH13" s="621"/>
      <c r="BI13" s="621"/>
      <c r="BJ13" s="621"/>
      <c r="BK13" s="621"/>
      <c r="BL13" s="621"/>
      <c r="BM13" s="621"/>
      <c r="BN13" s="622"/>
      <c r="BO13" s="673">
        <v>50.6</v>
      </c>
      <c r="BP13" s="673"/>
      <c r="BQ13" s="673"/>
      <c r="BR13" s="673"/>
      <c r="BS13" s="626" t="s">
        <v>112</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494565</v>
      </c>
      <c r="CS13" s="621"/>
      <c r="CT13" s="621"/>
      <c r="CU13" s="621"/>
      <c r="CV13" s="621"/>
      <c r="CW13" s="621"/>
      <c r="CX13" s="621"/>
      <c r="CY13" s="622"/>
      <c r="CZ13" s="673">
        <v>9.3000000000000007</v>
      </c>
      <c r="DA13" s="673"/>
      <c r="DB13" s="673"/>
      <c r="DC13" s="673"/>
      <c r="DD13" s="626">
        <v>219833</v>
      </c>
      <c r="DE13" s="621"/>
      <c r="DF13" s="621"/>
      <c r="DG13" s="621"/>
      <c r="DH13" s="621"/>
      <c r="DI13" s="621"/>
      <c r="DJ13" s="621"/>
      <c r="DK13" s="621"/>
      <c r="DL13" s="621"/>
      <c r="DM13" s="621"/>
      <c r="DN13" s="621"/>
      <c r="DO13" s="621"/>
      <c r="DP13" s="622"/>
      <c r="DQ13" s="626">
        <v>262520</v>
      </c>
      <c r="DR13" s="621"/>
      <c r="DS13" s="621"/>
      <c r="DT13" s="621"/>
      <c r="DU13" s="621"/>
      <c r="DV13" s="621"/>
      <c r="DW13" s="621"/>
      <c r="DX13" s="621"/>
      <c r="DY13" s="621"/>
      <c r="DZ13" s="621"/>
      <c r="EA13" s="621"/>
      <c r="EB13" s="621"/>
      <c r="EC13" s="656"/>
    </row>
    <row r="14" spans="2:143" ht="11.25" customHeight="1" x14ac:dyDescent="0.15">
      <c r="B14" s="617" t="s">
        <v>238</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25886</v>
      </c>
      <c r="BH14" s="621"/>
      <c r="BI14" s="621"/>
      <c r="BJ14" s="621"/>
      <c r="BK14" s="621"/>
      <c r="BL14" s="621"/>
      <c r="BM14" s="621"/>
      <c r="BN14" s="622"/>
      <c r="BO14" s="673">
        <v>3.6</v>
      </c>
      <c r="BP14" s="673"/>
      <c r="BQ14" s="673"/>
      <c r="BR14" s="673"/>
      <c r="BS14" s="626" t="s">
        <v>112</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339117</v>
      </c>
      <c r="CS14" s="621"/>
      <c r="CT14" s="621"/>
      <c r="CU14" s="621"/>
      <c r="CV14" s="621"/>
      <c r="CW14" s="621"/>
      <c r="CX14" s="621"/>
      <c r="CY14" s="622"/>
      <c r="CZ14" s="673">
        <v>6.4</v>
      </c>
      <c r="DA14" s="673"/>
      <c r="DB14" s="673"/>
      <c r="DC14" s="673"/>
      <c r="DD14" s="626">
        <v>13087</v>
      </c>
      <c r="DE14" s="621"/>
      <c r="DF14" s="621"/>
      <c r="DG14" s="621"/>
      <c r="DH14" s="621"/>
      <c r="DI14" s="621"/>
      <c r="DJ14" s="621"/>
      <c r="DK14" s="621"/>
      <c r="DL14" s="621"/>
      <c r="DM14" s="621"/>
      <c r="DN14" s="621"/>
      <c r="DO14" s="621"/>
      <c r="DP14" s="622"/>
      <c r="DQ14" s="626">
        <v>317941</v>
      </c>
      <c r="DR14" s="621"/>
      <c r="DS14" s="621"/>
      <c r="DT14" s="621"/>
      <c r="DU14" s="621"/>
      <c r="DV14" s="621"/>
      <c r="DW14" s="621"/>
      <c r="DX14" s="621"/>
      <c r="DY14" s="621"/>
      <c r="DZ14" s="621"/>
      <c r="EA14" s="621"/>
      <c r="EB14" s="621"/>
      <c r="EC14" s="656"/>
    </row>
    <row r="15" spans="2:143" ht="11.25" customHeight="1" x14ac:dyDescent="0.15">
      <c r="B15" s="617" t="s">
        <v>241</v>
      </c>
      <c r="C15" s="618"/>
      <c r="D15" s="618"/>
      <c r="E15" s="618"/>
      <c r="F15" s="618"/>
      <c r="G15" s="618"/>
      <c r="H15" s="618"/>
      <c r="I15" s="618"/>
      <c r="J15" s="618"/>
      <c r="K15" s="618"/>
      <c r="L15" s="618"/>
      <c r="M15" s="618"/>
      <c r="N15" s="618"/>
      <c r="O15" s="618"/>
      <c r="P15" s="618"/>
      <c r="Q15" s="619"/>
      <c r="R15" s="620">
        <v>678</v>
      </c>
      <c r="S15" s="621"/>
      <c r="T15" s="621"/>
      <c r="U15" s="621"/>
      <c r="V15" s="621"/>
      <c r="W15" s="621"/>
      <c r="X15" s="621"/>
      <c r="Y15" s="622"/>
      <c r="Z15" s="673">
        <v>0</v>
      </c>
      <c r="AA15" s="673"/>
      <c r="AB15" s="673"/>
      <c r="AC15" s="673"/>
      <c r="AD15" s="674">
        <v>678</v>
      </c>
      <c r="AE15" s="674"/>
      <c r="AF15" s="674"/>
      <c r="AG15" s="674"/>
      <c r="AH15" s="674"/>
      <c r="AI15" s="674"/>
      <c r="AJ15" s="674"/>
      <c r="AK15" s="674"/>
      <c r="AL15" s="643">
        <v>0</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37976</v>
      </c>
      <c r="BH15" s="621"/>
      <c r="BI15" s="621"/>
      <c r="BJ15" s="621"/>
      <c r="BK15" s="621"/>
      <c r="BL15" s="621"/>
      <c r="BM15" s="621"/>
      <c r="BN15" s="622"/>
      <c r="BO15" s="673">
        <v>5.3</v>
      </c>
      <c r="BP15" s="673"/>
      <c r="BQ15" s="673"/>
      <c r="BR15" s="673"/>
      <c r="BS15" s="626" t="s">
        <v>112</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415101</v>
      </c>
      <c r="CS15" s="621"/>
      <c r="CT15" s="621"/>
      <c r="CU15" s="621"/>
      <c r="CV15" s="621"/>
      <c r="CW15" s="621"/>
      <c r="CX15" s="621"/>
      <c r="CY15" s="622"/>
      <c r="CZ15" s="673">
        <v>7.8</v>
      </c>
      <c r="DA15" s="673"/>
      <c r="DB15" s="673"/>
      <c r="DC15" s="673"/>
      <c r="DD15" s="626">
        <v>28942</v>
      </c>
      <c r="DE15" s="621"/>
      <c r="DF15" s="621"/>
      <c r="DG15" s="621"/>
      <c r="DH15" s="621"/>
      <c r="DI15" s="621"/>
      <c r="DJ15" s="621"/>
      <c r="DK15" s="621"/>
      <c r="DL15" s="621"/>
      <c r="DM15" s="621"/>
      <c r="DN15" s="621"/>
      <c r="DO15" s="621"/>
      <c r="DP15" s="622"/>
      <c r="DQ15" s="626">
        <v>349134</v>
      </c>
      <c r="DR15" s="621"/>
      <c r="DS15" s="621"/>
      <c r="DT15" s="621"/>
      <c r="DU15" s="621"/>
      <c r="DV15" s="621"/>
      <c r="DW15" s="621"/>
      <c r="DX15" s="621"/>
      <c r="DY15" s="621"/>
      <c r="DZ15" s="621"/>
      <c r="EA15" s="621"/>
      <c r="EB15" s="621"/>
      <c r="EC15" s="656"/>
    </row>
    <row r="16" spans="2:143" ht="11.25" customHeight="1" x14ac:dyDescent="0.15">
      <c r="B16" s="617" t="s">
        <v>244</v>
      </c>
      <c r="C16" s="618"/>
      <c r="D16" s="618"/>
      <c r="E16" s="618"/>
      <c r="F16" s="618"/>
      <c r="G16" s="618"/>
      <c r="H16" s="618"/>
      <c r="I16" s="618"/>
      <c r="J16" s="618"/>
      <c r="K16" s="618"/>
      <c r="L16" s="618"/>
      <c r="M16" s="618"/>
      <c r="N16" s="618"/>
      <c r="O16" s="618"/>
      <c r="P16" s="618"/>
      <c r="Q16" s="619"/>
      <c r="R16" s="620">
        <v>2565807</v>
      </c>
      <c r="S16" s="621"/>
      <c r="T16" s="621"/>
      <c r="U16" s="621"/>
      <c r="V16" s="621"/>
      <c r="W16" s="621"/>
      <c r="X16" s="621"/>
      <c r="Y16" s="622"/>
      <c r="Z16" s="673">
        <v>45.1</v>
      </c>
      <c r="AA16" s="673"/>
      <c r="AB16" s="673"/>
      <c r="AC16" s="673"/>
      <c r="AD16" s="674">
        <v>2163611</v>
      </c>
      <c r="AE16" s="674"/>
      <c r="AF16" s="674"/>
      <c r="AG16" s="674"/>
      <c r="AH16" s="674"/>
      <c r="AI16" s="674"/>
      <c r="AJ16" s="674"/>
      <c r="AK16" s="674"/>
      <c r="AL16" s="643">
        <v>69.599999999999994</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v>8935</v>
      </c>
      <c r="CS16" s="621"/>
      <c r="CT16" s="621"/>
      <c r="CU16" s="621"/>
      <c r="CV16" s="621"/>
      <c r="CW16" s="621"/>
      <c r="CX16" s="621"/>
      <c r="CY16" s="622"/>
      <c r="CZ16" s="673">
        <v>0.2</v>
      </c>
      <c r="DA16" s="673"/>
      <c r="DB16" s="673"/>
      <c r="DC16" s="673"/>
      <c r="DD16" s="626" t="s">
        <v>112</v>
      </c>
      <c r="DE16" s="621"/>
      <c r="DF16" s="621"/>
      <c r="DG16" s="621"/>
      <c r="DH16" s="621"/>
      <c r="DI16" s="621"/>
      <c r="DJ16" s="621"/>
      <c r="DK16" s="621"/>
      <c r="DL16" s="621"/>
      <c r="DM16" s="621"/>
      <c r="DN16" s="621"/>
      <c r="DO16" s="621"/>
      <c r="DP16" s="622"/>
      <c r="DQ16" s="626">
        <v>8935</v>
      </c>
      <c r="DR16" s="621"/>
      <c r="DS16" s="621"/>
      <c r="DT16" s="621"/>
      <c r="DU16" s="621"/>
      <c r="DV16" s="621"/>
      <c r="DW16" s="621"/>
      <c r="DX16" s="621"/>
      <c r="DY16" s="621"/>
      <c r="DZ16" s="621"/>
      <c r="EA16" s="621"/>
      <c r="EB16" s="621"/>
      <c r="EC16" s="656"/>
    </row>
    <row r="17" spans="2:133" ht="11.25" customHeight="1" x14ac:dyDescent="0.15">
      <c r="B17" s="617" t="s">
        <v>247</v>
      </c>
      <c r="C17" s="618"/>
      <c r="D17" s="618"/>
      <c r="E17" s="618"/>
      <c r="F17" s="618"/>
      <c r="G17" s="618"/>
      <c r="H17" s="618"/>
      <c r="I17" s="618"/>
      <c r="J17" s="618"/>
      <c r="K17" s="618"/>
      <c r="L17" s="618"/>
      <c r="M17" s="618"/>
      <c r="N17" s="618"/>
      <c r="O17" s="618"/>
      <c r="P17" s="618"/>
      <c r="Q17" s="619"/>
      <c r="R17" s="620">
        <v>2163611</v>
      </c>
      <c r="S17" s="621"/>
      <c r="T17" s="621"/>
      <c r="U17" s="621"/>
      <c r="V17" s="621"/>
      <c r="W17" s="621"/>
      <c r="X17" s="621"/>
      <c r="Y17" s="622"/>
      <c r="Z17" s="673">
        <v>38.1</v>
      </c>
      <c r="AA17" s="673"/>
      <c r="AB17" s="673"/>
      <c r="AC17" s="673"/>
      <c r="AD17" s="674">
        <v>2163611</v>
      </c>
      <c r="AE17" s="674"/>
      <c r="AF17" s="674"/>
      <c r="AG17" s="674"/>
      <c r="AH17" s="674"/>
      <c r="AI17" s="674"/>
      <c r="AJ17" s="674"/>
      <c r="AK17" s="674"/>
      <c r="AL17" s="643">
        <v>69.599999999999994</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519431</v>
      </c>
      <c r="CS17" s="621"/>
      <c r="CT17" s="621"/>
      <c r="CU17" s="621"/>
      <c r="CV17" s="621"/>
      <c r="CW17" s="621"/>
      <c r="CX17" s="621"/>
      <c r="CY17" s="622"/>
      <c r="CZ17" s="673">
        <v>9.8000000000000007</v>
      </c>
      <c r="DA17" s="673"/>
      <c r="DB17" s="673"/>
      <c r="DC17" s="673"/>
      <c r="DD17" s="626" t="s">
        <v>112</v>
      </c>
      <c r="DE17" s="621"/>
      <c r="DF17" s="621"/>
      <c r="DG17" s="621"/>
      <c r="DH17" s="621"/>
      <c r="DI17" s="621"/>
      <c r="DJ17" s="621"/>
      <c r="DK17" s="621"/>
      <c r="DL17" s="621"/>
      <c r="DM17" s="621"/>
      <c r="DN17" s="621"/>
      <c r="DO17" s="621"/>
      <c r="DP17" s="622"/>
      <c r="DQ17" s="626">
        <v>517636</v>
      </c>
      <c r="DR17" s="621"/>
      <c r="DS17" s="621"/>
      <c r="DT17" s="621"/>
      <c r="DU17" s="621"/>
      <c r="DV17" s="621"/>
      <c r="DW17" s="621"/>
      <c r="DX17" s="621"/>
      <c r="DY17" s="621"/>
      <c r="DZ17" s="621"/>
      <c r="EA17" s="621"/>
      <c r="EB17" s="621"/>
      <c r="EC17" s="656"/>
    </row>
    <row r="18" spans="2:133" ht="11.25" customHeight="1" x14ac:dyDescent="0.15">
      <c r="B18" s="617" t="s">
        <v>250</v>
      </c>
      <c r="C18" s="618"/>
      <c r="D18" s="618"/>
      <c r="E18" s="618"/>
      <c r="F18" s="618"/>
      <c r="G18" s="618"/>
      <c r="H18" s="618"/>
      <c r="I18" s="618"/>
      <c r="J18" s="618"/>
      <c r="K18" s="618"/>
      <c r="L18" s="618"/>
      <c r="M18" s="618"/>
      <c r="N18" s="618"/>
      <c r="O18" s="618"/>
      <c r="P18" s="618"/>
      <c r="Q18" s="619"/>
      <c r="R18" s="620">
        <v>402196</v>
      </c>
      <c r="S18" s="621"/>
      <c r="T18" s="621"/>
      <c r="U18" s="621"/>
      <c r="V18" s="621"/>
      <c r="W18" s="621"/>
      <c r="X18" s="621"/>
      <c r="Y18" s="622"/>
      <c r="Z18" s="673">
        <v>7.1</v>
      </c>
      <c r="AA18" s="673"/>
      <c r="AB18" s="673"/>
      <c r="AC18" s="673"/>
      <c r="AD18" s="674" t="s">
        <v>112</v>
      </c>
      <c r="AE18" s="674"/>
      <c r="AF18" s="674"/>
      <c r="AG18" s="674"/>
      <c r="AH18" s="674"/>
      <c r="AI18" s="674"/>
      <c r="AJ18" s="674"/>
      <c r="AK18" s="674"/>
      <c r="AL18" s="643" t="s">
        <v>112</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15">
      <c r="B19" s="617" t="s">
        <v>253</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619</v>
      </c>
      <c r="BH19" s="621"/>
      <c r="BI19" s="621"/>
      <c r="BJ19" s="621"/>
      <c r="BK19" s="621"/>
      <c r="BL19" s="621"/>
      <c r="BM19" s="621"/>
      <c r="BN19" s="622"/>
      <c r="BO19" s="673">
        <v>0.1</v>
      </c>
      <c r="BP19" s="673"/>
      <c r="BQ19" s="673"/>
      <c r="BR19" s="673"/>
      <c r="BS19" s="626" t="s">
        <v>112</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256</v>
      </c>
      <c r="C20" s="618"/>
      <c r="D20" s="618"/>
      <c r="E20" s="618"/>
      <c r="F20" s="618"/>
      <c r="G20" s="618"/>
      <c r="H20" s="618"/>
      <c r="I20" s="618"/>
      <c r="J20" s="618"/>
      <c r="K20" s="618"/>
      <c r="L20" s="618"/>
      <c r="M20" s="618"/>
      <c r="N20" s="618"/>
      <c r="O20" s="618"/>
      <c r="P20" s="618"/>
      <c r="Q20" s="619"/>
      <c r="R20" s="620">
        <v>3507692</v>
      </c>
      <c r="S20" s="621"/>
      <c r="T20" s="621"/>
      <c r="U20" s="621"/>
      <c r="V20" s="621"/>
      <c r="W20" s="621"/>
      <c r="X20" s="621"/>
      <c r="Y20" s="622"/>
      <c r="Z20" s="673">
        <v>61.7</v>
      </c>
      <c r="AA20" s="673"/>
      <c r="AB20" s="673"/>
      <c r="AC20" s="673"/>
      <c r="AD20" s="674">
        <v>3105496</v>
      </c>
      <c r="AE20" s="674"/>
      <c r="AF20" s="674"/>
      <c r="AG20" s="674"/>
      <c r="AH20" s="674"/>
      <c r="AI20" s="674"/>
      <c r="AJ20" s="674"/>
      <c r="AK20" s="674"/>
      <c r="AL20" s="643">
        <v>99.9</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619</v>
      </c>
      <c r="BH20" s="621"/>
      <c r="BI20" s="621"/>
      <c r="BJ20" s="621"/>
      <c r="BK20" s="621"/>
      <c r="BL20" s="621"/>
      <c r="BM20" s="621"/>
      <c r="BN20" s="622"/>
      <c r="BO20" s="673">
        <v>0.1</v>
      </c>
      <c r="BP20" s="673"/>
      <c r="BQ20" s="673"/>
      <c r="BR20" s="673"/>
      <c r="BS20" s="626" t="s">
        <v>112</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5297224</v>
      </c>
      <c r="CS20" s="621"/>
      <c r="CT20" s="621"/>
      <c r="CU20" s="621"/>
      <c r="CV20" s="621"/>
      <c r="CW20" s="621"/>
      <c r="CX20" s="621"/>
      <c r="CY20" s="622"/>
      <c r="CZ20" s="673">
        <v>100</v>
      </c>
      <c r="DA20" s="673"/>
      <c r="DB20" s="673"/>
      <c r="DC20" s="673"/>
      <c r="DD20" s="626">
        <v>394741</v>
      </c>
      <c r="DE20" s="621"/>
      <c r="DF20" s="621"/>
      <c r="DG20" s="621"/>
      <c r="DH20" s="621"/>
      <c r="DI20" s="621"/>
      <c r="DJ20" s="621"/>
      <c r="DK20" s="621"/>
      <c r="DL20" s="621"/>
      <c r="DM20" s="621"/>
      <c r="DN20" s="621"/>
      <c r="DO20" s="621"/>
      <c r="DP20" s="622"/>
      <c r="DQ20" s="626">
        <v>3820401</v>
      </c>
      <c r="DR20" s="621"/>
      <c r="DS20" s="621"/>
      <c r="DT20" s="621"/>
      <c r="DU20" s="621"/>
      <c r="DV20" s="621"/>
      <c r="DW20" s="621"/>
      <c r="DX20" s="621"/>
      <c r="DY20" s="621"/>
      <c r="DZ20" s="621"/>
      <c r="EA20" s="621"/>
      <c r="EB20" s="621"/>
      <c r="EC20" s="656"/>
    </row>
    <row r="21" spans="2:133" ht="11.25" customHeight="1" x14ac:dyDescent="0.15">
      <c r="B21" s="617" t="s">
        <v>259</v>
      </c>
      <c r="C21" s="618"/>
      <c r="D21" s="618"/>
      <c r="E21" s="618"/>
      <c r="F21" s="618"/>
      <c r="G21" s="618"/>
      <c r="H21" s="618"/>
      <c r="I21" s="618"/>
      <c r="J21" s="618"/>
      <c r="K21" s="618"/>
      <c r="L21" s="618"/>
      <c r="M21" s="618"/>
      <c r="N21" s="618"/>
      <c r="O21" s="618"/>
      <c r="P21" s="618"/>
      <c r="Q21" s="619"/>
      <c r="R21" s="620">
        <v>967</v>
      </c>
      <c r="S21" s="621"/>
      <c r="T21" s="621"/>
      <c r="U21" s="621"/>
      <c r="V21" s="621"/>
      <c r="W21" s="621"/>
      <c r="X21" s="621"/>
      <c r="Y21" s="622"/>
      <c r="Z21" s="673">
        <v>0</v>
      </c>
      <c r="AA21" s="673"/>
      <c r="AB21" s="673"/>
      <c r="AC21" s="673"/>
      <c r="AD21" s="674">
        <v>967</v>
      </c>
      <c r="AE21" s="674"/>
      <c r="AF21" s="674"/>
      <c r="AG21" s="674"/>
      <c r="AH21" s="674"/>
      <c r="AI21" s="674"/>
      <c r="AJ21" s="674"/>
      <c r="AK21" s="674"/>
      <c r="AL21" s="643">
        <v>0</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v>619</v>
      </c>
      <c r="BH21" s="621"/>
      <c r="BI21" s="621"/>
      <c r="BJ21" s="621"/>
      <c r="BK21" s="621"/>
      <c r="BL21" s="621"/>
      <c r="BM21" s="621"/>
      <c r="BN21" s="622"/>
      <c r="BO21" s="673">
        <v>0.1</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261</v>
      </c>
      <c r="C22" s="618"/>
      <c r="D22" s="618"/>
      <c r="E22" s="618"/>
      <c r="F22" s="618"/>
      <c r="G22" s="618"/>
      <c r="H22" s="618"/>
      <c r="I22" s="618"/>
      <c r="J22" s="618"/>
      <c r="K22" s="618"/>
      <c r="L22" s="618"/>
      <c r="M22" s="618"/>
      <c r="N22" s="618"/>
      <c r="O22" s="618"/>
      <c r="P22" s="618"/>
      <c r="Q22" s="619"/>
      <c r="R22" s="620">
        <v>50250</v>
      </c>
      <c r="S22" s="621"/>
      <c r="T22" s="621"/>
      <c r="U22" s="621"/>
      <c r="V22" s="621"/>
      <c r="W22" s="621"/>
      <c r="X22" s="621"/>
      <c r="Y22" s="622"/>
      <c r="Z22" s="673">
        <v>0.9</v>
      </c>
      <c r="AA22" s="673"/>
      <c r="AB22" s="673"/>
      <c r="AC22" s="673"/>
      <c r="AD22" s="674" t="s">
        <v>112</v>
      </c>
      <c r="AE22" s="674"/>
      <c r="AF22" s="674"/>
      <c r="AG22" s="674"/>
      <c r="AH22" s="674"/>
      <c r="AI22" s="674"/>
      <c r="AJ22" s="674"/>
      <c r="AK22" s="674"/>
      <c r="AL22" s="643" t="s">
        <v>112</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264</v>
      </c>
      <c r="C23" s="618"/>
      <c r="D23" s="618"/>
      <c r="E23" s="618"/>
      <c r="F23" s="618"/>
      <c r="G23" s="618"/>
      <c r="H23" s="618"/>
      <c r="I23" s="618"/>
      <c r="J23" s="618"/>
      <c r="K23" s="618"/>
      <c r="L23" s="618"/>
      <c r="M23" s="618"/>
      <c r="N23" s="618"/>
      <c r="O23" s="618"/>
      <c r="P23" s="618"/>
      <c r="Q23" s="619"/>
      <c r="R23" s="620">
        <v>73449</v>
      </c>
      <c r="S23" s="621"/>
      <c r="T23" s="621"/>
      <c r="U23" s="621"/>
      <c r="V23" s="621"/>
      <c r="W23" s="621"/>
      <c r="X23" s="621"/>
      <c r="Y23" s="622"/>
      <c r="Z23" s="673">
        <v>1.3</v>
      </c>
      <c r="AA23" s="673"/>
      <c r="AB23" s="673"/>
      <c r="AC23" s="673"/>
      <c r="AD23" s="674">
        <v>2656</v>
      </c>
      <c r="AE23" s="674"/>
      <c r="AF23" s="674"/>
      <c r="AG23" s="674"/>
      <c r="AH23" s="674"/>
      <c r="AI23" s="674"/>
      <c r="AJ23" s="674"/>
      <c r="AK23" s="674"/>
      <c r="AL23" s="643">
        <v>0.1</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x14ac:dyDescent="0.15">
      <c r="B24" s="617" t="s">
        <v>271</v>
      </c>
      <c r="C24" s="618"/>
      <c r="D24" s="618"/>
      <c r="E24" s="618"/>
      <c r="F24" s="618"/>
      <c r="G24" s="618"/>
      <c r="H24" s="618"/>
      <c r="I24" s="618"/>
      <c r="J24" s="618"/>
      <c r="K24" s="618"/>
      <c r="L24" s="618"/>
      <c r="M24" s="618"/>
      <c r="N24" s="618"/>
      <c r="O24" s="618"/>
      <c r="P24" s="618"/>
      <c r="Q24" s="619"/>
      <c r="R24" s="620">
        <v>36938</v>
      </c>
      <c r="S24" s="621"/>
      <c r="T24" s="621"/>
      <c r="U24" s="621"/>
      <c r="V24" s="621"/>
      <c r="W24" s="621"/>
      <c r="X24" s="621"/>
      <c r="Y24" s="622"/>
      <c r="Z24" s="673">
        <v>0.6</v>
      </c>
      <c r="AA24" s="673"/>
      <c r="AB24" s="673"/>
      <c r="AC24" s="673"/>
      <c r="AD24" s="674" t="s">
        <v>112</v>
      </c>
      <c r="AE24" s="674"/>
      <c r="AF24" s="674"/>
      <c r="AG24" s="674"/>
      <c r="AH24" s="674"/>
      <c r="AI24" s="674"/>
      <c r="AJ24" s="674"/>
      <c r="AK24" s="674"/>
      <c r="AL24" s="643" t="s">
        <v>112</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1875901</v>
      </c>
      <c r="CS24" s="671"/>
      <c r="CT24" s="671"/>
      <c r="CU24" s="671"/>
      <c r="CV24" s="671"/>
      <c r="CW24" s="671"/>
      <c r="CX24" s="671"/>
      <c r="CY24" s="718"/>
      <c r="CZ24" s="722">
        <v>35.4</v>
      </c>
      <c r="DA24" s="723"/>
      <c r="DB24" s="723"/>
      <c r="DC24" s="724"/>
      <c r="DD24" s="717">
        <v>1539314</v>
      </c>
      <c r="DE24" s="671"/>
      <c r="DF24" s="671"/>
      <c r="DG24" s="671"/>
      <c r="DH24" s="671"/>
      <c r="DI24" s="671"/>
      <c r="DJ24" s="671"/>
      <c r="DK24" s="718"/>
      <c r="DL24" s="717">
        <v>1517822</v>
      </c>
      <c r="DM24" s="671"/>
      <c r="DN24" s="671"/>
      <c r="DO24" s="671"/>
      <c r="DP24" s="671"/>
      <c r="DQ24" s="671"/>
      <c r="DR24" s="671"/>
      <c r="DS24" s="671"/>
      <c r="DT24" s="671"/>
      <c r="DU24" s="671"/>
      <c r="DV24" s="718"/>
      <c r="DW24" s="719">
        <v>46.7</v>
      </c>
      <c r="DX24" s="688"/>
      <c r="DY24" s="688"/>
      <c r="DZ24" s="688"/>
      <c r="EA24" s="688"/>
      <c r="EB24" s="688"/>
      <c r="EC24" s="720"/>
    </row>
    <row r="25" spans="2:133" ht="11.25" customHeight="1" x14ac:dyDescent="0.15">
      <c r="B25" s="617" t="s">
        <v>274</v>
      </c>
      <c r="C25" s="618"/>
      <c r="D25" s="618"/>
      <c r="E25" s="618"/>
      <c r="F25" s="618"/>
      <c r="G25" s="618"/>
      <c r="H25" s="618"/>
      <c r="I25" s="618"/>
      <c r="J25" s="618"/>
      <c r="K25" s="618"/>
      <c r="L25" s="618"/>
      <c r="M25" s="618"/>
      <c r="N25" s="618"/>
      <c r="O25" s="618"/>
      <c r="P25" s="618"/>
      <c r="Q25" s="619"/>
      <c r="R25" s="620">
        <v>291212</v>
      </c>
      <c r="S25" s="621"/>
      <c r="T25" s="621"/>
      <c r="U25" s="621"/>
      <c r="V25" s="621"/>
      <c r="W25" s="621"/>
      <c r="X25" s="621"/>
      <c r="Y25" s="622"/>
      <c r="Z25" s="673">
        <v>5.0999999999999996</v>
      </c>
      <c r="AA25" s="673"/>
      <c r="AB25" s="673"/>
      <c r="AC25" s="673"/>
      <c r="AD25" s="674" t="s">
        <v>112</v>
      </c>
      <c r="AE25" s="674"/>
      <c r="AF25" s="674"/>
      <c r="AG25" s="674"/>
      <c r="AH25" s="674"/>
      <c r="AI25" s="674"/>
      <c r="AJ25" s="674"/>
      <c r="AK25" s="674"/>
      <c r="AL25" s="643" t="s">
        <v>112</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1009104</v>
      </c>
      <c r="CS25" s="639"/>
      <c r="CT25" s="639"/>
      <c r="CU25" s="639"/>
      <c r="CV25" s="639"/>
      <c r="CW25" s="639"/>
      <c r="CX25" s="639"/>
      <c r="CY25" s="640"/>
      <c r="CZ25" s="623">
        <v>19</v>
      </c>
      <c r="DA25" s="641"/>
      <c r="DB25" s="641"/>
      <c r="DC25" s="642"/>
      <c r="DD25" s="626">
        <v>926968</v>
      </c>
      <c r="DE25" s="639"/>
      <c r="DF25" s="639"/>
      <c r="DG25" s="639"/>
      <c r="DH25" s="639"/>
      <c r="DI25" s="639"/>
      <c r="DJ25" s="639"/>
      <c r="DK25" s="640"/>
      <c r="DL25" s="626">
        <v>905476</v>
      </c>
      <c r="DM25" s="639"/>
      <c r="DN25" s="639"/>
      <c r="DO25" s="639"/>
      <c r="DP25" s="639"/>
      <c r="DQ25" s="639"/>
      <c r="DR25" s="639"/>
      <c r="DS25" s="639"/>
      <c r="DT25" s="639"/>
      <c r="DU25" s="639"/>
      <c r="DV25" s="640"/>
      <c r="DW25" s="643">
        <v>27.9</v>
      </c>
      <c r="DX25" s="644"/>
      <c r="DY25" s="644"/>
      <c r="DZ25" s="644"/>
      <c r="EA25" s="644"/>
      <c r="EB25" s="644"/>
      <c r="EC25" s="645"/>
    </row>
    <row r="26" spans="2:133" ht="11.25" customHeight="1" x14ac:dyDescent="0.15">
      <c r="B26" s="714" t="s">
        <v>277</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640744</v>
      </c>
      <c r="CS26" s="621"/>
      <c r="CT26" s="621"/>
      <c r="CU26" s="621"/>
      <c r="CV26" s="621"/>
      <c r="CW26" s="621"/>
      <c r="CX26" s="621"/>
      <c r="CY26" s="622"/>
      <c r="CZ26" s="623">
        <v>12.1</v>
      </c>
      <c r="DA26" s="641"/>
      <c r="DB26" s="641"/>
      <c r="DC26" s="642"/>
      <c r="DD26" s="626">
        <v>561487</v>
      </c>
      <c r="DE26" s="621"/>
      <c r="DF26" s="621"/>
      <c r="DG26" s="621"/>
      <c r="DH26" s="621"/>
      <c r="DI26" s="621"/>
      <c r="DJ26" s="621"/>
      <c r="DK26" s="622"/>
      <c r="DL26" s="626" t="s">
        <v>216</v>
      </c>
      <c r="DM26" s="621"/>
      <c r="DN26" s="621"/>
      <c r="DO26" s="621"/>
      <c r="DP26" s="621"/>
      <c r="DQ26" s="621"/>
      <c r="DR26" s="621"/>
      <c r="DS26" s="621"/>
      <c r="DT26" s="621"/>
      <c r="DU26" s="621"/>
      <c r="DV26" s="622"/>
      <c r="DW26" s="643" t="s">
        <v>216</v>
      </c>
      <c r="DX26" s="644"/>
      <c r="DY26" s="644"/>
      <c r="DZ26" s="644"/>
      <c r="EA26" s="644"/>
      <c r="EB26" s="644"/>
      <c r="EC26" s="645"/>
    </row>
    <row r="27" spans="2:133" ht="11.25" customHeight="1" x14ac:dyDescent="0.15">
      <c r="B27" s="617" t="s">
        <v>280</v>
      </c>
      <c r="C27" s="618"/>
      <c r="D27" s="618"/>
      <c r="E27" s="618"/>
      <c r="F27" s="618"/>
      <c r="G27" s="618"/>
      <c r="H27" s="618"/>
      <c r="I27" s="618"/>
      <c r="J27" s="618"/>
      <c r="K27" s="618"/>
      <c r="L27" s="618"/>
      <c r="M27" s="618"/>
      <c r="N27" s="618"/>
      <c r="O27" s="618"/>
      <c r="P27" s="618"/>
      <c r="Q27" s="619"/>
      <c r="R27" s="620">
        <v>262474</v>
      </c>
      <c r="S27" s="621"/>
      <c r="T27" s="621"/>
      <c r="U27" s="621"/>
      <c r="V27" s="621"/>
      <c r="W27" s="621"/>
      <c r="X27" s="621"/>
      <c r="Y27" s="622"/>
      <c r="Z27" s="673">
        <v>4.5999999999999996</v>
      </c>
      <c r="AA27" s="673"/>
      <c r="AB27" s="673"/>
      <c r="AC27" s="673"/>
      <c r="AD27" s="674" t="s">
        <v>112</v>
      </c>
      <c r="AE27" s="674"/>
      <c r="AF27" s="674"/>
      <c r="AG27" s="674"/>
      <c r="AH27" s="674"/>
      <c r="AI27" s="674"/>
      <c r="AJ27" s="674"/>
      <c r="AK27" s="674"/>
      <c r="AL27" s="643" t="s">
        <v>112</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718702</v>
      </c>
      <c r="BH27" s="621"/>
      <c r="BI27" s="621"/>
      <c r="BJ27" s="621"/>
      <c r="BK27" s="621"/>
      <c r="BL27" s="621"/>
      <c r="BM27" s="621"/>
      <c r="BN27" s="622"/>
      <c r="BO27" s="673">
        <v>100</v>
      </c>
      <c r="BP27" s="673"/>
      <c r="BQ27" s="673"/>
      <c r="BR27" s="673"/>
      <c r="BS27" s="626">
        <v>6</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347366</v>
      </c>
      <c r="CS27" s="639"/>
      <c r="CT27" s="639"/>
      <c r="CU27" s="639"/>
      <c r="CV27" s="639"/>
      <c r="CW27" s="639"/>
      <c r="CX27" s="639"/>
      <c r="CY27" s="640"/>
      <c r="CZ27" s="623">
        <v>6.6</v>
      </c>
      <c r="DA27" s="641"/>
      <c r="DB27" s="641"/>
      <c r="DC27" s="642"/>
      <c r="DD27" s="626">
        <v>94710</v>
      </c>
      <c r="DE27" s="639"/>
      <c r="DF27" s="639"/>
      <c r="DG27" s="639"/>
      <c r="DH27" s="639"/>
      <c r="DI27" s="639"/>
      <c r="DJ27" s="639"/>
      <c r="DK27" s="640"/>
      <c r="DL27" s="626">
        <v>94710</v>
      </c>
      <c r="DM27" s="639"/>
      <c r="DN27" s="639"/>
      <c r="DO27" s="639"/>
      <c r="DP27" s="639"/>
      <c r="DQ27" s="639"/>
      <c r="DR27" s="639"/>
      <c r="DS27" s="639"/>
      <c r="DT27" s="639"/>
      <c r="DU27" s="639"/>
      <c r="DV27" s="640"/>
      <c r="DW27" s="643">
        <v>2.9</v>
      </c>
      <c r="DX27" s="644"/>
      <c r="DY27" s="644"/>
      <c r="DZ27" s="644"/>
      <c r="EA27" s="644"/>
      <c r="EB27" s="644"/>
      <c r="EC27" s="645"/>
    </row>
    <row r="28" spans="2:133" ht="11.25" customHeight="1" x14ac:dyDescent="0.15">
      <c r="B28" s="617" t="s">
        <v>283</v>
      </c>
      <c r="C28" s="618"/>
      <c r="D28" s="618"/>
      <c r="E28" s="618"/>
      <c r="F28" s="618"/>
      <c r="G28" s="618"/>
      <c r="H28" s="618"/>
      <c r="I28" s="618"/>
      <c r="J28" s="618"/>
      <c r="K28" s="618"/>
      <c r="L28" s="618"/>
      <c r="M28" s="618"/>
      <c r="N28" s="618"/>
      <c r="O28" s="618"/>
      <c r="P28" s="618"/>
      <c r="Q28" s="619"/>
      <c r="R28" s="620">
        <v>22594</v>
      </c>
      <c r="S28" s="621"/>
      <c r="T28" s="621"/>
      <c r="U28" s="621"/>
      <c r="V28" s="621"/>
      <c r="W28" s="621"/>
      <c r="X28" s="621"/>
      <c r="Y28" s="622"/>
      <c r="Z28" s="673">
        <v>0.4</v>
      </c>
      <c r="AA28" s="673"/>
      <c r="AB28" s="673"/>
      <c r="AC28" s="673"/>
      <c r="AD28" s="674" t="s">
        <v>112</v>
      </c>
      <c r="AE28" s="674"/>
      <c r="AF28" s="674"/>
      <c r="AG28" s="674"/>
      <c r="AH28" s="674"/>
      <c r="AI28" s="674"/>
      <c r="AJ28" s="674"/>
      <c r="AK28" s="674"/>
      <c r="AL28" s="643" t="s">
        <v>112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519431</v>
      </c>
      <c r="CS28" s="621"/>
      <c r="CT28" s="621"/>
      <c r="CU28" s="621"/>
      <c r="CV28" s="621"/>
      <c r="CW28" s="621"/>
      <c r="CX28" s="621"/>
      <c r="CY28" s="622"/>
      <c r="CZ28" s="623">
        <v>9.8000000000000007</v>
      </c>
      <c r="DA28" s="641"/>
      <c r="DB28" s="641"/>
      <c r="DC28" s="642"/>
      <c r="DD28" s="626">
        <v>517636</v>
      </c>
      <c r="DE28" s="621"/>
      <c r="DF28" s="621"/>
      <c r="DG28" s="621"/>
      <c r="DH28" s="621"/>
      <c r="DI28" s="621"/>
      <c r="DJ28" s="621"/>
      <c r="DK28" s="622"/>
      <c r="DL28" s="626">
        <v>517636</v>
      </c>
      <c r="DM28" s="621"/>
      <c r="DN28" s="621"/>
      <c r="DO28" s="621"/>
      <c r="DP28" s="621"/>
      <c r="DQ28" s="621"/>
      <c r="DR28" s="621"/>
      <c r="DS28" s="621"/>
      <c r="DT28" s="621"/>
      <c r="DU28" s="621"/>
      <c r="DV28" s="622"/>
      <c r="DW28" s="643">
        <v>15.9</v>
      </c>
      <c r="DX28" s="644"/>
      <c r="DY28" s="644"/>
      <c r="DZ28" s="644"/>
      <c r="EA28" s="644"/>
      <c r="EB28" s="644"/>
      <c r="EC28" s="645"/>
    </row>
    <row r="29" spans="2:133" ht="11.25" customHeight="1" x14ac:dyDescent="0.15">
      <c r="B29" s="617" t="s">
        <v>285</v>
      </c>
      <c r="C29" s="618"/>
      <c r="D29" s="618"/>
      <c r="E29" s="618"/>
      <c r="F29" s="618"/>
      <c r="G29" s="618"/>
      <c r="H29" s="618"/>
      <c r="I29" s="618"/>
      <c r="J29" s="618"/>
      <c r="K29" s="618"/>
      <c r="L29" s="618"/>
      <c r="M29" s="618"/>
      <c r="N29" s="618"/>
      <c r="O29" s="618"/>
      <c r="P29" s="618"/>
      <c r="Q29" s="619"/>
      <c r="R29" s="620">
        <v>99741</v>
      </c>
      <c r="S29" s="621"/>
      <c r="T29" s="621"/>
      <c r="U29" s="621"/>
      <c r="V29" s="621"/>
      <c r="W29" s="621"/>
      <c r="X29" s="621"/>
      <c r="Y29" s="622"/>
      <c r="Z29" s="673">
        <v>1.8</v>
      </c>
      <c r="AA29" s="673"/>
      <c r="AB29" s="673"/>
      <c r="AC29" s="673"/>
      <c r="AD29" s="674" t="s">
        <v>112</v>
      </c>
      <c r="AE29" s="674"/>
      <c r="AF29" s="674"/>
      <c r="AG29" s="674"/>
      <c r="AH29" s="674"/>
      <c r="AI29" s="674"/>
      <c r="AJ29" s="674"/>
      <c r="AK29" s="674"/>
      <c r="AL29" s="643" t="s">
        <v>112</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58</v>
      </c>
      <c r="CG29" s="654"/>
      <c r="CH29" s="654"/>
      <c r="CI29" s="654"/>
      <c r="CJ29" s="654"/>
      <c r="CK29" s="654"/>
      <c r="CL29" s="654"/>
      <c r="CM29" s="654"/>
      <c r="CN29" s="654"/>
      <c r="CO29" s="654"/>
      <c r="CP29" s="654"/>
      <c r="CQ29" s="655"/>
      <c r="CR29" s="620">
        <v>519431</v>
      </c>
      <c r="CS29" s="639"/>
      <c r="CT29" s="639"/>
      <c r="CU29" s="639"/>
      <c r="CV29" s="639"/>
      <c r="CW29" s="639"/>
      <c r="CX29" s="639"/>
      <c r="CY29" s="640"/>
      <c r="CZ29" s="623">
        <v>9.8000000000000007</v>
      </c>
      <c r="DA29" s="641"/>
      <c r="DB29" s="641"/>
      <c r="DC29" s="642"/>
      <c r="DD29" s="626">
        <v>517636</v>
      </c>
      <c r="DE29" s="639"/>
      <c r="DF29" s="639"/>
      <c r="DG29" s="639"/>
      <c r="DH29" s="639"/>
      <c r="DI29" s="639"/>
      <c r="DJ29" s="639"/>
      <c r="DK29" s="640"/>
      <c r="DL29" s="626">
        <v>517636</v>
      </c>
      <c r="DM29" s="639"/>
      <c r="DN29" s="639"/>
      <c r="DO29" s="639"/>
      <c r="DP29" s="639"/>
      <c r="DQ29" s="639"/>
      <c r="DR29" s="639"/>
      <c r="DS29" s="639"/>
      <c r="DT29" s="639"/>
      <c r="DU29" s="639"/>
      <c r="DV29" s="640"/>
      <c r="DW29" s="643">
        <v>15.9</v>
      </c>
      <c r="DX29" s="644"/>
      <c r="DY29" s="644"/>
      <c r="DZ29" s="644"/>
      <c r="EA29" s="644"/>
      <c r="EB29" s="644"/>
      <c r="EC29" s="645"/>
    </row>
    <row r="30" spans="2:133" ht="11.25" customHeight="1" x14ac:dyDescent="0.15">
      <c r="B30" s="617" t="s">
        <v>289</v>
      </c>
      <c r="C30" s="618"/>
      <c r="D30" s="618"/>
      <c r="E30" s="618"/>
      <c r="F30" s="618"/>
      <c r="G30" s="618"/>
      <c r="H30" s="618"/>
      <c r="I30" s="618"/>
      <c r="J30" s="618"/>
      <c r="K30" s="618"/>
      <c r="L30" s="618"/>
      <c r="M30" s="618"/>
      <c r="N30" s="618"/>
      <c r="O30" s="618"/>
      <c r="P30" s="618"/>
      <c r="Q30" s="619"/>
      <c r="R30" s="620">
        <v>157410</v>
      </c>
      <c r="S30" s="621"/>
      <c r="T30" s="621"/>
      <c r="U30" s="621"/>
      <c r="V30" s="621"/>
      <c r="W30" s="621"/>
      <c r="X30" s="621"/>
      <c r="Y30" s="622"/>
      <c r="Z30" s="673">
        <v>2.8</v>
      </c>
      <c r="AA30" s="673"/>
      <c r="AB30" s="673"/>
      <c r="AC30" s="673"/>
      <c r="AD30" s="674" t="s">
        <v>112</v>
      </c>
      <c r="AE30" s="674"/>
      <c r="AF30" s="674"/>
      <c r="AG30" s="674"/>
      <c r="AH30" s="674"/>
      <c r="AI30" s="674"/>
      <c r="AJ30" s="674"/>
      <c r="AK30" s="674"/>
      <c r="AL30" s="643" t="s">
        <v>112</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99.1</v>
      </c>
      <c r="BH30" s="687"/>
      <c r="BI30" s="687"/>
      <c r="BJ30" s="687"/>
      <c r="BK30" s="687"/>
      <c r="BL30" s="687"/>
      <c r="BM30" s="688">
        <v>95.9</v>
      </c>
      <c r="BN30" s="687"/>
      <c r="BO30" s="687"/>
      <c r="BP30" s="687"/>
      <c r="BQ30" s="689"/>
      <c r="BR30" s="686">
        <v>99</v>
      </c>
      <c r="BS30" s="687"/>
      <c r="BT30" s="687"/>
      <c r="BU30" s="687"/>
      <c r="BV30" s="687"/>
      <c r="BW30" s="687"/>
      <c r="BX30" s="688">
        <v>95.6</v>
      </c>
      <c r="BY30" s="687"/>
      <c r="BZ30" s="687"/>
      <c r="CA30" s="687"/>
      <c r="CB30" s="689"/>
      <c r="CD30" s="692"/>
      <c r="CE30" s="693"/>
      <c r="CF30" s="657" t="s">
        <v>292</v>
      </c>
      <c r="CG30" s="654"/>
      <c r="CH30" s="654"/>
      <c r="CI30" s="654"/>
      <c r="CJ30" s="654"/>
      <c r="CK30" s="654"/>
      <c r="CL30" s="654"/>
      <c r="CM30" s="654"/>
      <c r="CN30" s="654"/>
      <c r="CO30" s="654"/>
      <c r="CP30" s="654"/>
      <c r="CQ30" s="655"/>
      <c r="CR30" s="620">
        <v>476388</v>
      </c>
      <c r="CS30" s="621"/>
      <c r="CT30" s="621"/>
      <c r="CU30" s="621"/>
      <c r="CV30" s="621"/>
      <c r="CW30" s="621"/>
      <c r="CX30" s="621"/>
      <c r="CY30" s="622"/>
      <c r="CZ30" s="623">
        <v>9</v>
      </c>
      <c r="DA30" s="641"/>
      <c r="DB30" s="641"/>
      <c r="DC30" s="642"/>
      <c r="DD30" s="626">
        <v>474805</v>
      </c>
      <c r="DE30" s="621"/>
      <c r="DF30" s="621"/>
      <c r="DG30" s="621"/>
      <c r="DH30" s="621"/>
      <c r="DI30" s="621"/>
      <c r="DJ30" s="621"/>
      <c r="DK30" s="622"/>
      <c r="DL30" s="626">
        <v>474805</v>
      </c>
      <c r="DM30" s="621"/>
      <c r="DN30" s="621"/>
      <c r="DO30" s="621"/>
      <c r="DP30" s="621"/>
      <c r="DQ30" s="621"/>
      <c r="DR30" s="621"/>
      <c r="DS30" s="621"/>
      <c r="DT30" s="621"/>
      <c r="DU30" s="621"/>
      <c r="DV30" s="622"/>
      <c r="DW30" s="643">
        <v>14.6</v>
      </c>
      <c r="DX30" s="644"/>
      <c r="DY30" s="644"/>
      <c r="DZ30" s="644"/>
      <c r="EA30" s="644"/>
      <c r="EB30" s="644"/>
      <c r="EC30" s="645"/>
    </row>
    <row r="31" spans="2:133" ht="11.25" customHeight="1" x14ac:dyDescent="0.15">
      <c r="B31" s="617" t="s">
        <v>293</v>
      </c>
      <c r="C31" s="618"/>
      <c r="D31" s="618"/>
      <c r="E31" s="618"/>
      <c r="F31" s="618"/>
      <c r="G31" s="618"/>
      <c r="H31" s="618"/>
      <c r="I31" s="618"/>
      <c r="J31" s="618"/>
      <c r="K31" s="618"/>
      <c r="L31" s="618"/>
      <c r="M31" s="618"/>
      <c r="N31" s="618"/>
      <c r="O31" s="618"/>
      <c r="P31" s="618"/>
      <c r="Q31" s="619"/>
      <c r="R31" s="620">
        <v>461197</v>
      </c>
      <c r="S31" s="621"/>
      <c r="T31" s="621"/>
      <c r="U31" s="621"/>
      <c r="V31" s="621"/>
      <c r="W31" s="621"/>
      <c r="X31" s="621"/>
      <c r="Y31" s="622"/>
      <c r="Z31" s="673">
        <v>8.1</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99.5</v>
      </c>
      <c r="BH31" s="639"/>
      <c r="BI31" s="639"/>
      <c r="BJ31" s="639"/>
      <c r="BK31" s="639"/>
      <c r="BL31" s="639"/>
      <c r="BM31" s="675">
        <v>97.4</v>
      </c>
      <c r="BN31" s="685"/>
      <c r="BO31" s="685"/>
      <c r="BP31" s="685"/>
      <c r="BQ31" s="649"/>
      <c r="BR31" s="684">
        <v>99.2</v>
      </c>
      <c r="BS31" s="639"/>
      <c r="BT31" s="639"/>
      <c r="BU31" s="639"/>
      <c r="BV31" s="639"/>
      <c r="BW31" s="639"/>
      <c r="BX31" s="675">
        <v>96.9</v>
      </c>
      <c r="BY31" s="685"/>
      <c r="BZ31" s="685"/>
      <c r="CA31" s="685"/>
      <c r="CB31" s="649"/>
      <c r="CD31" s="692"/>
      <c r="CE31" s="693"/>
      <c r="CF31" s="657" t="s">
        <v>296</v>
      </c>
      <c r="CG31" s="654"/>
      <c r="CH31" s="654"/>
      <c r="CI31" s="654"/>
      <c r="CJ31" s="654"/>
      <c r="CK31" s="654"/>
      <c r="CL31" s="654"/>
      <c r="CM31" s="654"/>
      <c r="CN31" s="654"/>
      <c r="CO31" s="654"/>
      <c r="CP31" s="654"/>
      <c r="CQ31" s="655"/>
      <c r="CR31" s="620">
        <v>43043</v>
      </c>
      <c r="CS31" s="639"/>
      <c r="CT31" s="639"/>
      <c r="CU31" s="639"/>
      <c r="CV31" s="639"/>
      <c r="CW31" s="639"/>
      <c r="CX31" s="639"/>
      <c r="CY31" s="640"/>
      <c r="CZ31" s="623">
        <v>0.8</v>
      </c>
      <c r="DA31" s="641"/>
      <c r="DB31" s="641"/>
      <c r="DC31" s="642"/>
      <c r="DD31" s="626">
        <v>42831</v>
      </c>
      <c r="DE31" s="639"/>
      <c r="DF31" s="639"/>
      <c r="DG31" s="639"/>
      <c r="DH31" s="639"/>
      <c r="DI31" s="639"/>
      <c r="DJ31" s="639"/>
      <c r="DK31" s="640"/>
      <c r="DL31" s="626">
        <v>42831</v>
      </c>
      <c r="DM31" s="639"/>
      <c r="DN31" s="639"/>
      <c r="DO31" s="639"/>
      <c r="DP31" s="639"/>
      <c r="DQ31" s="639"/>
      <c r="DR31" s="639"/>
      <c r="DS31" s="639"/>
      <c r="DT31" s="639"/>
      <c r="DU31" s="639"/>
      <c r="DV31" s="640"/>
      <c r="DW31" s="643">
        <v>1.3</v>
      </c>
      <c r="DX31" s="644"/>
      <c r="DY31" s="644"/>
      <c r="DZ31" s="644"/>
      <c r="EA31" s="644"/>
      <c r="EB31" s="644"/>
      <c r="EC31" s="645"/>
    </row>
    <row r="32" spans="2:133" ht="11.25" customHeight="1" x14ac:dyDescent="0.15">
      <c r="B32" s="617" t="s">
        <v>297</v>
      </c>
      <c r="C32" s="618"/>
      <c r="D32" s="618"/>
      <c r="E32" s="618"/>
      <c r="F32" s="618"/>
      <c r="G32" s="618"/>
      <c r="H32" s="618"/>
      <c r="I32" s="618"/>
      <c r="J32" s="618"/>
      <c r="K32" s="618"/>
      <c r="L32" s="618"/>
      <c r="M32" s="618"/>
      <c r="N32" s="618"/>
      <c r="O32" s="618"/>
      <c r="P32" s="618"/>
      <c r="Q32" s="619"/>
      <c r="R32" s="620">
        <v>68034</v>
      </c>
      <c r="S32" s="621"/>
      <c r="T32" s="621"/>
      <c r="U32" s="621"/>
      <c r="V32" s="621"/>
      <c r="W32" s="621"/>
      <c r="X32" s="621"/>
      <c r="Y32" s="622"/>
      <c r="Z32" s="673">
        <v>1.2</v>
      </c>
      <c r="AA32" s="673"/>
      <c r="AB32" s="673"/>
      <c r="AC32" s="673"/>
      <c r="AD32" s="674">
        <v>686</v>
      </c>
      <c r="AE32" s="674"/>
      <c r="AF32" s="674"/>
      <c r="AG32" s="674"/>
      <c r="AH32" s="674"/>
      <c r="AI32" s="674"/>
      <c r="AJ32" s="674"/>
      <c r="AK32" s="674"/>
      <c r="AL32" s="643">
        <v>0</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98.8</v>
      </c>
      <c r="BH32" s="605"/>
      <c r="BI32" s="605"/>
      <c r="BJ32" s="605"/>
      <c r="BK32" s="605"/>
      <c r="BL32" s="605"/>
      <c r="BM32" s="668">
        <v>94.3</v>
      </c>
      <c r="BN32" s="605"/>
      <c r="BO32" s="605"/>
      <c r="BP32" s="605"/>
      <c r="BQ32" s="662"/>
      <c r="BR32" s="683">
        <v>98.7</v>
      </c>
      <c r="BS32" s="605"/>
      <c r="BT32" s="605"/>
      <c r="BU32" s="605"/>
      <c r="BV32" s="605"/>
      <c r="BW32" s="605"/>
      <c r="BX32" s="668">
        <v>93.9</v>
      </c>
      <c r="BY32" s="605"/>
      <c r="BZ32" s="605"/>
      <c r="CA32" s="605"/>
      <c r="CB32" s="662"/>
      <c r="CD32" s="694"/>
      <c r="CE32" s="695"/>
      <c r="CF32" s="657" t="s">
        <v>299</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x14ac:dyDescent="0.15">
      <c r="B33" s="617" t="s">
        <v>300</v>
      </c>
      <c r="C33" s="618"/>
      <c r="D33" s="618"/>
      <c r="E33" s="618"/>
      <c r="F33" s="618"/>
      <c r="G33" s="618"/>
      <c r="H33" s="618"/>
      <c r="I33" s="618"/>
      <c r="J33" s="618"/>
      <c r="K33" s="618"/>
      <c r="L33" s="618"/>
      <c r="M33" s="618"/>
      <c r="N33" s="618"/>
      <c r="O33" s="618"/>
      <c r="P33" s="618"/>
      <c r="Q33" s="619"/>
      <c r="R33" s="620">
        <v>651200</v>
      </c>
      <c r="S33" s="621"/>
      <c r="T33" s="621"/>
      <c r="U33" s="621"/>
      <c r="V33" s="621"/>
      <c r="W33" s="621"/>
      <c r="X33" s="621"/>
      <c r="Y33" s="622"/>
      <c r="Z33" s="673">
        <v>11.5</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3017647</v>
      </c>
      <c r="CS33" s="639"/>
      <c r="CT33" s="639"/>
      <c r="CU33" s="639"/>
      <c r="CV33" s="639"/>
      <c r="CW33" s="639"/>
      <c r="CX33" s="639"/>
      <c r="CY33" s="640"/>
      <c r="CZ33" s="623">
        <v>57</v>
      </c>
      <c r="DA33" s="641"/>
      <c r="DB33" s="641"/>
      <c r="DC33" s="642"/>
      <c r="DD33" s="626">
        <v>2212989</v>
      </c>
      <c r="DE33" s="639"/>
      <c r="DF33" s="639"/>
      <c r="DG33" s="639"/>
      <c r="DH33" s="639"/>
      <c r="DI33" s="639"/>
      <c r="DJ33" s="639"/>
      <c r="DK33" s="640"/>
      <c r="DL33" s="626">
        <v>1549996</v>
      </c>
      <c r="DM33" s="639"/>
      <c r="DN33" s="639"/>
      <c r="DO33" s="639"/>
      <c r="DP33" s="639"/>
      <c r="DQ33" s="639"/>
      <c r="DR33" s="639"/>
      <c r="DS33" s="639"/>
      <c r="DT33" s="639"/>
      <c r="DU33" s="639"/>
      <c r="DV33" s="640"/>
      <c r="DW33" s="643">
        <v>47.7</v>
      </c>
      <c r="DX33" s="644"/>
      <c r="DY33" s="644"/>
      <c r="DZ33" s="644"/>
      <c r="EA33" s="644"/>
      <c r="EB33" s="644"/>
      <c r="EC33" s="645"/>
    </row>
    <row r="34" spans="2:133" ht="11.25" customHeight="1" x14ac:dyDescent="0.15">
      <c r="B34" s="617" t="s">
        <v>302</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889289</v>
      </c>
      <c r="CS34" s="621"/>
      <c r="CT34" s="621"/>
      <c r="CU34" s="621"/>
      <c r="CV34" s="621"/>
      <c r="CW34" s="621"/>
      <c r="CX34" s="621"/>
      <c r="CY34" s="622"/>
      <c r="CZ34" s="623">
        <v>16.8</v>
      </c>
      <c r="DA34" s="641"/>
      <c r="DB34" s="641"/>
      <c r="DC34" s="642"/>
      <c r="DD34" s="626">
        <v>606646</v>
      </c>
      <c r="DE34" s="621"/>
      <c r="DF34" s="621"/>
      <c r="DG34" s="621"/>
      <c r="DH34" s="621"/>
      <c r="DI34" s="621"/>
      <c r="DJ34" s="621"/>
      <c r="DK34" s="622"/>
      <c r="DL34" s="626">
        <v>349580</v>
      </c>
      <c r="DM34" s="621"/>
      <c r="DN34" s="621"/>
      <c r="DO34" s="621"/>
      <c r="DP34" s="621"/>
      <c r="DQ34" s="621"/>
      <c r="DR34" s="621"/>
      <c r="DS34" s="621"/>
      <c r="DT34" s="621"/>
      <c r="DU34" s="621"/>
      <c r="DV34" s="622"/>
      <c r="DW34" s="643">
        <v>10.8</v>
      </c>
      <c r="DX34" s="644"/>
      <c r="DY34" s="644"/>
      <c r="DZ34" s="644"/>
      <c r="EA34" s="644"/>
      <c r="EB34" s="644"/>
      <c r="EC34" s="645"/>
    </row>
    <row r="35" spans="2:133" ht="11.25" customHeight="1" x14ac:dyDescent="0.15">
      <c r="B35" s="617" t="s">
        <v>306</v>
      </c>
      <c r="C35" s="618"/>
      <c r="D35" s="618"/>
      <c r="E35" s="618"/>
      <c r="F35" s="618"/>
      <c r="G35" s="618"/>
      <c r="H35" s="618"/>
      <c r="I35" s="618"/>
      <c r="J35" s="618"/>
      <c r="K35" s="618"/>
      <c r="L35" s="618"/>
      <c r="M35" s="618"/>
      <c r="N35" s="618"/>
      <c r="O35" s="618"/>
      <c r="P35" s="618"/>
      <c r="Q35" s="619"/>
      <c r="R35" s="620">
        <v>138000</v>
      </c>
      <c r="S35" s="621"/>
      <c r="T35" s="621"/>
      <c r="U35" s="621"/>
      <c r="V35" s="621"/>
      <c r="W35" s="621"/>
      <c r="X35" s="621"/>
      <c r="Y35" s="622"/>
      <c r="Z35" s="673">
        <v>2.4</v>
      </c>
      <c r="AA35" s="673"/>
      <c r="AB35" s="673"/>
      <c r="AC35" s="673"/>
      <c r="AD35" s="674" t="s">
        <v>112</v>
      </c>
      <c r="AE35" s="674"/>
      <c r="AF35" s="674"/>
      <c r="AG35" s="674"/>
      <c r="AH35" s="674"/>
      <c r="AI35" s="674"/>
      <c r="AJ35" s="674"/>
      <c r="AK35" s="674"/>
      <c r="AL35" s="643" t="s">
        <v>112</v>
      </c>
      <c r="AM35" s="675"/>
      <c r="AN35" s="675"/>
      <c r="AO35" s="676"/>
      <c r="AP35" s="188"/>
      <c r="AQ35" s="677" t="s">
        <v>307</v>
      </c>
      <c r="AR35" s="678"/>
      <c r="AS35" s="678"/>
      <c r="AT35" s="678"/>
      <c r="AU35" s="678"/>
      <c r="AV35" s="678"/>
      <c r="AW35" s="678"/>
      <c r="AX35" s="678"/>
      <c r="AY35" s="679"/>
      <c r="AZ35" s="670">
        <v>1069729</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-3061</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24662</v>
      </c>
      <c r="CS35" s="639"/>
      <c r="CT35" s="639"/>
      <c r="CU35" s="639"/>
      <c r="CV35" s="639"/>
      <c r="CW35" s="639"/>
      <c r="CX35" s="639"/>
      <c r="CY35" s="640"/>
      <c r="CZ35" s="623">
        <v>0.5</v>
      </c>
      <c r="DA35" s="641"/>
      <c r="DB35" s="641"/>
      <c r="DC35" s="642"/>
      <c r="DD35" s="626">
        <v>22391</v>
      </c>
      <c r="DE35" s="639"/>
      <c r="DF35" s="639"/>
      <c r="DG35" s="639"/>
      <c r="DH35" s="639"/>
      <c r="DI35" s="639"/>
      <c r="DJ35" s="639"/>
      <c r="DK35" s="640"/>
      <c r="DL35" s="626">
        <v>20958</v>
      </c>
      <c r="DM35" s="639"/>
      <c r="DN35" s="639"/>
      <c r="DO35" s="639"/>
      <c r="DP35" s="639"/>
      <c r="DQ35" s="639"/>
      <c r="DR35" s="639"/>
      <c r="DS35" s="639"/>
      <c r="DT35" s="639"/>
      <c r="DU35" s="639"/>
      <c r="DV35" s="640"/>
      <c r="DW35" s="643">
        <v>0.6</v>
      </c>
      <c r="DX35" s="644"/>
      <c r="DY35" s="644"/>
      <c r="DZ35" s="644"/>
      <c r="EA35" s="644"/>
      <c r="EB35" s="644"/>
      <c r="EC35" s="645"/>
    </row>
    <row r="36" spans="2:133" ht="11.25" customHeight="1" x14ac:dyDescent="0.15">
      <c r="B36" s="601" t="s">
        <v>310</v>
      </c>
      <c r="C36" s="602"/>
      <c r="D36" s="602"/>
      <c r="E36" s="602"/>
      <c r="F36" s="602"/>
      <c r="G36" s="602"/>
      <c r="H36" s="602"/>
      <c r="I36" s="602"/>
      <c r="J36" s="602"/>
      <c r="K36" s="602"/>
      <c r="L36" s="602"/>
      <c r="M36" s="602"/>
      <c r="N36" s="602"/>
      <c r="O36" s="602"/>
      <c r="P36" s="602"/>
      <c r="Q36" s="603"/>
      <c r="R36" s="604">
        <v>5683158</v>
      </c>
      <c r="S36" s="661"/>
      <c r="T36" s="661"/>
      <c r="U36" s="661"/>
      <c r="V36" s="661"/>
      <c r="W36" s="661"/>
      <c r="X36" s="661"/>
      <c r="Y36" s="664"/>
      <c r="Z36" s="665">
        <v>100</v>
      </c>
      <c r="AA36" s="665"/>
      <c r="AB36" s="665"/>
      <c r="AC36" s="665"/>
      <c r="AD36" s="666">
        <v>3109805</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344150</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-20221</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1117050</v>
      </c>
      <c r="CS36" s="621"/>
      <c r="CT36" s="621"/>
      <c r="CU36" s="621"/>
      <c r="CV36" s="621"/>
      <c r="CW36" s="621"/>
      <c r="CX36" s="621"/>
      <c r="CY36" s="622"/>
      <c r="CZ36" s="623">
        <v>21.1</v>
      </c>
      <c r="DA36" s="641"/>
      <c r="DB36" s="641"/>
      <c r="DC36" s="642"/>
      <c r="DD36" s="626">
        <v>759684</v>
      </c>
      <c r="DE36" s="621"/>
      <c r="DF36" s="621"/>
      <c r="DG36" s="621"/>
      <c r="DH36" s="621"/>
      <c r="DI36" s="621"/>
      <c r="DJ36" s="621"/>
      <c r="DK36" s="622"/>
      <c r="DL36" s="626">
        <v>643279</v>
      </c>
      <c r="DM36" s="621"/>
      <c r="DN36" s="621"/>
      <c r="DO36" s="621"/>
      <c r="DP36" s="621"/>
      <c r="DQ36" s="621"/>
      <c r="DR36" s="621"/>
      <c r="DS36" s="621"/>
      <c r="DT36" s="621"/>
      <c r="DU36" s="621"/>
      <c r="DV36" s="622"/>
      <c r="DW36" s="643">
        <v>19.8</v>
      </c>
      <c r="DX36" s="644"/>
      <c r="DY36" s="644"/>
      <c r="DZ36" s="644"/>
      <c r="EA36" s="644"/>
      <c r="EB36" s="644"/>
      <c r="EC36" s="645"/>
    </row>
    <row r="37" spans="2:133" ht="11.25" customHeight="1" x14ac:dyDescent="0.15">
      <c r="AQ37" s="646" t="s">
        <v>314</v>
      </c>
      <c r="AR37" s="647"/>
      <c r="AS37" s="647"/>
      <c r="AT37" s="647"/>
      <c r="AU37" s="647"/>
      <c r="AV37" s="647"/>
      <c r="AW37" s="647"/>
      <c r="AX37" s="647"/>
      <c r="AY37" s="648"/>
      <c r="AZ37" s="620">
        <v>173116</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1416</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474153</v>
      </c>
      <c r="CS37" s="639"/>
      <c r="CT37" s="639"/>
      <c r="CU37" s="639"/>
      <c r="CV37" s="639"/>
      <c r="CW37" s="639"/>
      <c r="CX37" s="639"/>
      <c r="CY37" s="640"/>
      <c r="CZ37" s="623">
        <v>9</v>
      </c>
      <c r="DA37" s="641"/>
      <c r="DB37" s="641"/>
      <c r="DC37" s="642"/>
      <c r="DD37" s="626">
        <v>465494</v>
      </c>
      <c r="DE37" s="639"/>
      <c r="DF37" s="639"/>
      <c r="DG37" s="639"/>
      <c r="DH37" s="639"/>
      <c r="DI37" s="639"/>
      <c r="DJ37" s="639"/>
      <c r="DK37" s="640"/>
      <c r="DL37" s="626">
        <v>426747</v>
      </c>
      <c r="DM37" s="639"/>
      <c r="DN37" s="639"/>
      <c r="DO37" s="639"/>
      <c r="DP37" s="639"/>
      <c r="DQ37" s="639"/>
      <c r="DR37" s="639"/>
      <c r="DS37" s="639"/>
      <c r="DT37" s="639"/>
      <c r="DU37" s="639"/>
      <c r="DV37" s="640"/>
      <c r="DW37" s="643">
        <v>13.1</v>
      </c>
      <c r="DX37" s="644"/>
      <c r="DY37" s="644"/>
      <c r="DZ37" s="644"/>
      <c r="EA37" s="644"/>
      <c r="EB37" s="644"/>
      <c r="EC37" s="645"/>
    </row>
    <row r="38" spans="2:133" ht="11.25" customHeight="1" x14ac:dyDescent="0.15">
      <c r="AQ38" s="646" t="s">
        <v>317</v>
      </c>
      <c r="AR38" s="647"/>
      <c r="AS38" s="647"/>
      <c r="AT38" s="647"/>
      <c r="AU38" s="647"/>
      <c r="AV38" s="647"/>
      <c r="AW38" s="647"/>
      <c r="AX38" s="647"/>
      <c r="AY38" s="648"/>
      <c r="AZ38" s="620">
        <v>69152</v>
      </c>
      <c r="BA38" s="621"/>
      <c r="BB38" s="621"/>
      <c r="BC38" s="621"/>
      <c r="BD38" s="639"/>
      <c r="BE38" s="639"/>
      <c r="BF38" s="649"/>
      <c r="BG38" s="657" t="s">
        <v>318</v>
      </c>
      <c r="BH38" s="654"/>
      <c r="BI38" s="654"/>
      <c r="BJ38" s="654"/>
      <c r="BK38" s="654"/>
      <c r="BL38" s="654"/>
      <c r="BM38" s="654"/>
      <c r="BN38" s="654"/>
      <c r="BO38" s="654"/>
      <c r="BP38" s="654"/>
      <c r="BQ38" s="654"/>
      <c r="BR38" s="654"/>
      <c r="BS38" s="654"/>
      <c r="BT38" s="654"/>
      <c r="BU38" s="655"/>
      <c r="BV38" s="620">
        <v>2465</v>
      </c>
      <c r="BW38" s="621"/>
      <c r="BX38" s="621"/>
      <c r="BY38" s="621"/>
      <c r="BZ38" s="621"/>
      <c r="CA38" s="621"/>
      <c r="CB38" s="656"/>
      <c r="CD38" s="657" t="s">
        <v>319</v>
      </c>
      <c r="CE38" s="654"/>
      <c r="CF38" s="654"/>
      <c r="CG38" s="654"/>
      <c r="CH38" s="654"/>
      <c r="CI38" s="654"/>
      <c r="CJ38" s="654"/>
      <c r="CK38" s="654"/>
      <c r="CL38" s="654"/>
      <c r="CM38" s="654"/>
      <c r="CN38" s="654"/>
      <c r="CO38" s="654"/>
      <c r="CP38" s="654"/>
      <c r="CQ38" s="655"/>
      <c r="CR38" s="620">
        <v>710887</v>
      </c>
      <c r="CS38" s="621"/>
      <c r="CT38" s="621"/>
      <c r="CU38" s="621"/>
      <c r="CV38" s="621"/>
      <c r="CW38" s="621"/>
      <c r="CX38" s="621"/>
      <c r="CY38" s="622"/>
      <c r="CZ38" s="623">
        <v>13.4</v>
      </c>
      <c r="DA38" s="641"/>
      <c r="DB38" s="641"/>
      <c r="DC38" s="642"/>
      <c r="DD38" s="626">
        <v>608748</v>
      </c>
      <c r="DE38" s="621"/>
      <c r="DF38" s="621"/>
      <c r="DG38" s="621"/>
      <c r="DH38" s="621"/>
      <c r="DI38" s="621"/>
      <c r="DJ38" s="621"/>
      <c r="DK38" s="622"/>
      <c r="DL38" s="626">
        <v>533659</v>
      </c>
      <c r="DM38" s="621"/>
      <c r="DN38" s="621"/>
      <c r="DO38" s="621"/>
      <c r="DP38" s="621"/>
      <c r="DQ38" s="621"/>
      <c r="DR38" s="621"/>
      <c r="DS38" s="621"/>
      <c r="DT38" s="621"/>
      <c r="DU38" s="621"/>
      <c r="DV38" s="622"/>
      <c r="DW38" s="643">
        <v>16.399999999999999</v>
      </c>
      <c r="DX38" s="644"/>
      <c r="DY38" s="644"/>
      <c r="DZ38" s="644"/>
      <c r="EA38" s="644"/>
      <c r="EB38" s="644"/>
      <c r="EC38" s="645"/>
    </row>
    <row r="39" spans="2:133" ht="11.25" customHeight="1" x14ac:dyDescent="0.15">
      <c r="AQ39" s="646" t="s">
        <v>320</v>
      </c>
      <c r="AR39" s="647"/>
      <c r="AS39" s="647"/>
      <c r="AT39" s="647"/>
      <c r="AU39" s="647"/>
      <c r="AV39" s="647"/>
      <c r="AW39" s="647"/>
      <c r="AX39" s="647"/>
      <c r="AY39" s="648"/>
      <c r="AZ39" s="620">
        <v>14692</v>
      </c>
      <c r="BA39" s="621"/>
      <c r="BB39" s="621"/>
      <c r="BC39" s="621"/>
      <c r="BD39" s="639"/>
      <c r="BE39" s="639"/>
      <c r="BF39" s="649"/>
      <c r="BG39" s="650" t="s">
        <v>321</v>
      </c>
      <c r="BH39" s="651"/>
      <c r="BI39" s="651"/>
      <c r="BJ39" s="651"/>
      <c r="BK39" s="651"/>
      <c r="BL39" s="189"/>
      <c r="BM39" s="654" t="s">
        <v>322</v>
      </c>
      <c r="BN39" s="654"/>
      <c r="BO39" s="654"/>
      <c r="BP39" s="654"/>
      <c r="BQ39" s="654"/>
      <c r="BR39" s="654"/>
      <c r="BS39" s="654"/>
      <c r="BT39" s="654"/>
      <c r="BU39" s="655"/>
      <c r="BV39" s="620">
        <v>88</v>
      </c>
      <c r="BW39" s="621"/>
      <c r="BX39" s="621"/>
      <c r="BY39" s="621"/>
      <c r="BZ39" s="621"/>
      <c r="CA39" s="621"/>
      <c r="CB39" s="656"/>
      <c r="CD39" s="657" t="s">
        <v>323</v>
      </c>
      <c r="CE39" s="654"/>
      <c r="CF39" s="654"/>
      <c r="CG39" s="654"/>
      <c r="CH39" s="654"/>
      <c r="CI39" s="654"/>
      <c r="CJ39" s="654"/>
      <c r="CK39" s="654"/>
      <c r="CL39" s="654"/>
      <c r="CM39" s="654"/>
      <c r="CN39" s="654"/>
      <c r="CO39" s="654"/>
      <c r="CP39" s="654"/>
      <c r="CQ39" s="655"/>
      <c r="CR39" s="620">
        <v>253239</v>
      </c>
      <c r="CS39" s="639"/>
      <c r="CT39" s="639"/>
      <c r="CU39" s="639"/>
      <c r="CV39" s="639"/>
      <c r="CW39" s="639"/>
      <c r="CX39" s="639"/>
      <c r="CY39" s="640"/>
      <c r="CZ39" s="623">
        <v>4.8</v>
      </c>
      <c r="DA39" s="641"/>
      <c r="DB39" s="641"/>
      <c r="DC39" s="642"/>
      <c r="DD39" s="626">
        <v>193000</v>
      </c>
      <c r="DE39" s="639"/>
      <c r="DF39" s="639"/>
      <c r="DG39" s="639"/>
      <c r="DH39" s="639"/>
      <c r="DI39" s="639"/>
      <c r="DJ39" s="639"/>
      <c r="DK39" s="640"/>
      <c r="DL39" s="626" t="s">
        <v>324</v>
      </c>
      <c r="DM39" s="639"/>
      <c r="DN39" s="639"/>
      <c r="DO39" s="639"/>
      <c r="DP39" s="639"/>
      <c r="DQ39" s="639"/>
      <c r="DR39" s="639"/>
      <c r="DS39" s="639"/>
      <c r="DT39" s="639"/>
      <c r="DU39" s="639"/>
      <c r="DV39" s="640"/>
      <c r="DW39" s="643" t="s">
        <v>324</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86089</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119</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22520</v>
      </c>
      <c r="CS40" s="621"/>
      <c r="CT40" s="621"/>
      <c r="CU40" s="621"/>
      <c r="CV40" s="621"/>
      <c r="CW40" s="621"/>
      <c r="CX40" s="621"/>
      <c r="CY40" s="622"/>
      <c r="CZ40" s="623">
        <v>0.4</v>
      </c>
      <c r="DA40" s="641"/>
      <c r="DB40" s="641"/>
      <c r="DC40" s="642"/>
      <c r="DD40" s="626">
        <v>22520</v>
      </c>
      <c r="DE40" s="621"/>
      <c r="DF40" s="621"/>
      <c r="DG40" s="621"/>
      <c r="DH40" s="621"/>
      <c r="DI40" s="621"/>
      <c r="DJ40" s="621"/>
      <c r="DK40" s="622"/>
      <c r="DL40" s="626">
        <v>2520</v>
      </c>
      <c r="DM40" s="621"/>
      <c r="DN40" s="621"/>
      <c r="DO40" s="621"/>
      <c r="DP40" s="621"/>
      <c r="DQ40" s="621"/>
      <c r="DR40" s="621"/>
      <c r="DS40" s="621"/>
      <c r="DT40" s="621"/>
      <c r="DU40" s="621"/>
      <c r="DV40" s="622"/>
      <c r="DW40" s="643">
        <v>0.1</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382530</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356</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403676</v>
      </c>
      <c r="CS42" s="621"/>
      <c r="CT42" s="621"/>
      <c r="CU42" s="621"/>
      <c r="CV42" s="621"/>
      <c r="CW42" s="621"/>
      <c r="CX42" s="621"/>
      <c r="CY42" s="622"/>
      <c r="CZ42" s="623">
        <v>7.6</v>
      </c>
      <c r="DA42" s="624"/>
      <c r="DB42" s="624"/>
      <c r="DC42" s="625"/>
      <c r="DD42" s="626">
        <v>68098</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28085</v>
      </c>
      <c r="CS43" s="639"/>
      <c r="CT43" s="639"/>
      <c r="CU43" s="639"/>
      <c r="CV43" s="639"/>
      <c r="CW43" s="639"/>
      <c r="CX43" s="639"/>
      <c r="CY43" s="640"/>
      <c r="CZ43" s="623">
        <v>0.5</v>
      </c>
      <c r="DA43" s="641"/>
      <c r="DB43" s="641"/>
      <c r="DC43" s="642"/>
      <c r="DD43" s="626">
        <v>28085</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336</v>
      </c>
      <c r="CD44" s="633" t="s">
        <v>288</v>
      </c>
      <c r="CE44" s="634"/>
      <c r="CF44" s="617" t="s">
        <v>337</v>
      </c>
      <c r="CG44" s="618"/>
      <c r="CH44" s="618"/>
      <c r="CI44" s="618"/>
      <c r="CJ44" s="618"/>
      <c r="CK44" s="618"/>
      <c r="CL44" s="618"/>
      <c r="CM44" s="618"/>
      <c r="CN44" s="618"/>
      <c r="CO44" s="618"/>
      <c r="CP44" s="618"/>
      <c r="CQ44" s="619"/>
      <c r="CR44" s="620">
        <v>394741</v>
      </c>
      <c r="CS44" s="621"/>
      <c r="CT44" s="621"/>
      <c r="CU44" s="621"/>
      <c r="CV44" s="621"/>
      <c r="CW44" s="621"/>
      <c r="CX44" s="621"/>
      <c r="CY44" s="622"/>
      <c r="CZ44" s="623">
        <v>7.5</v>
      </c>
      <c r="DA44" s="624"/>
      <c r="DB44" s="624"/>
      <c r="DC44" s="625"/>
      <c r="DD44" s="626">
        <v>59163</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338</v>
      </c>
      <c r="CG45" s="618"/>
      <c r="CH45" s="618"/>
      <c r="CI45" s="618"/>
      <c r="CJ45" s="618"/>
      <c r="CK45" s="618"/>
      <c r="CL45" s="618"/>
      <c r="CM45" s="618"/>
      <c r="CN45" s="618"/>
      <c r="CO45" s="618"/>
      <c r="CP45" s="618"/>
      <c r="CQ45" s="619"/>
      <c r="CR45" s="620">
        <v>166368</v>
      </c>
      <c r="CS45" s="639"/>
      <c r="CT45" s="639"/>
      <c r="CU45" s="639"/>
      <c r="CV45" s="639"/>
      <c r="CW45" s="639"/>
      <c r="CX45" s="639"/>
      <c r="CY45" s="640"/>
      <c r="CZ45" s="623">
        <v>3.1</v>
      </c>
      <c r="DA45" s="641"/>
      <c r="DB45" s="641"/>
      <c r="DC45" s="642"/>
      <c r="DD45" s="626">
        <v>14910</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339</v>
      </c>
      <c r="CG46" s="618"/>
      <c r="CH46" s="618"/>
      <c r="CI46" s="618"/>
      <c r="CJ46" s="618"/>
      <c r="CK46" s="618"/>
      <c r="CL46" s="618"/>
      <c r="CM46" s="618"/>
      <c r="CN46" s="618"/>
      <c r="CO46" s="618"/>
      <c r="CP46" s="618"/>
      <c r="CQ46" s="619"/>
      <c r="CR46" s="620">
        <v>202240</v>
      </c>
      <c r="CS46" s="621"/>
      <c r="CT46" s="621"/>
      <c r="CU46" s="621"/>
      <c r="CV46" s="621"/>
      <c r="CW46" s="621"/>
      <c r="CX46" s="621"/>
      <c r="CY46" s="622"/>
      <c r="CZ46" s="623">
        <v>3.8</v>
      </c>
      <c r="DA46" s="624"/>
      <c r="DB46" s="624"/>
      <c r="DC46" s="625"/>
      <c r="DD46" s="626">
        <v>38150</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340</v>
      </c>
      <c r="CG47" s="618"/>
      <c r="CH47" s="618"/>
      <c r="CI47" s="618"/>
      <c r="CJ47" s="618"/>
      <c r="CK47" s="618"/>
      <c r="CL47" s="618"/>
      <c r="CM47" s="618"/>
      <c r="CN47" s="618"/>
      <c r="CO47" s="618"/>
      <c r="CP47" s="618"/>
      <c r="CQ47" s="619"/>
      <c r="CR47" s="620">
        <v>8935</v>
      </c>
      <c r="CS47" s="639"/>
      <c r="CT47" s="639"/>
      <c r="CU47" s="639"/>
      <c r="CV47" s="639"/>
      <c r="CW47" s="639"/>
      <c r="CX47" s="639"/>
      <c r="CY47" s="640"/>
      <c r="CZ47" s="623">
        <v>0.2</v>
      </c>
      <c r="DA47" s="641"/>
      <c r="DB47" s="641"/>
      <c r="DC47" s="642"/>
      <c r="DD47" s="626">
        <v>8935</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341</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342</v>
      </c>
      <c r="CE49" s="602"/>
      <c r="CF49" s="602"/>
      <c r="CG49" s="602"/>
      <c r="CH49" s="602"/>
      <c r="CI49" s="602"/>
      <c r="CJ49" s="602"/>
      <c r="CK49" s="602"/>
      <c r="CL49" s="602"/>
      <c r="CM49" s="602"/>
      <c r="CN49" s="602"/>
      <c r="CO49" s="602"/>
      <c r="CP49" s="602"/>
      <c r="CQ49" s="603"/>
      <c r="CR49" s="604">
        <v>5297224</v>
      </c>
      <c r="CS49" s="605"/>
      <c r="CT49" s="605"/>
      <c r="CU49" s="605"/>
      <c r="CV49" s="605"/>
      <c r="CW49" s="605"/>
      <c r="CX49" s="605"/>
      <c r="CY49" s="606"/>
      <c r="CZ49" s="607">
        <v>100</v>
      </c>
      <c r="DA49" s="608"/>
      <c r="DB49" s="608"/>
      <c r="DC49" s="609"/>
      <c r="DD49" s="610">
        <v>3820401</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344</v>
      </c>
      <c r="DK2" s="1140"/>
      <c r="DL2" s="1140"/>
      <c r="DM2" s="1140"/>
      <c r="DN2" s="1140"/>
      <c r="DO2" s="1141"/>
      <c r="DP2" s="202"/>
      <c r="DQ2" s="1139" t="s">
        <v>345</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2"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7" t="s">
        <v>362</v>
      </c>
      <c r="DH5" s="1128"/>
      <c r="DI5" s="1128"/>
      <c r="DJ5" s="1128"/>
      <c r="DK5" s="1129"/>
      <c r="DL5" s="1127" t="s">
        <v>363</v>
      </c>
      <c r="DM5" s="1128"/>
      <c r="DN5" s="1128"/>
      <c r="DO5" s="1128"/>
      <c r="DP5" s="1129"/>
      <c r="DQ5" s="1030" t="s">
        <v>364</v>
      </c>
      <c r="DR5" s="1031"/>
      <c r="DS5" s="1031"/>
      <c r="DT5" s="1031"/>
      <c r="DU5" s="1032"/>
      <c r="DV5" s="1030" t="s">
        <v>355</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365</v>
      </c>
      <c r="C7" s="1080"/>
      <c r="D7" s="1080"/>
      <c r="E7" s="1080"/>
      <c r="F7" s="1080"/>
      <c r="G7" s="1080"/>
      <c r="H7" s="1080"/>
      <c r="I7" s="1080"/>
      <c r="J7" s="1080"/>
      <c r="K7" s="1080"/>
      <c r="L7" s="1080"/>
      <c r="M7" s="1080"/>
      <c r="N7" s="1080"/>
      <c r="O7" s="1080"/>
      <c r="P7" s="1081"/>
      <c r="Q7" s="1133">
        <f>5683</f>
        <v>5683</v>
      </c>
      <c r="R7" s="1134"/>
      <c r="S7" s="1134"/>
      <c r="T7" s="1134"/>
      <c r="U7" s="1134"/>
      <c r="V7" s="1134">
        <v>5280</v>
      </c>
      <c r="W7" s="1134"/>
      <c r="X7" s="1134"/>
      <c r="Y7" s="1134"/>
      <c r="Z7" s="1134"/>
      <c r="AA7" s="1134">
        <v>403</v>
      </c>
      <c r="AB7" s="1134"/>
      <c r="AC7" s="1134"/>
      <c r="AD7" s="1134"/>
      <c r="AE7" s="1135"/>
      <c r="AF7" s="1136">
        <v>394</v>
      </c>
      <c r="AG7" s="1137"/>
      <c r="AH7" s="1137"/>
      <c r="AI7" s="1137"/>
      <c r="AJ7" s="1138"/>
      <c r="AK7" s="1120">
        <v>157</v>
      </c>
      <c r="AL7" s="1121"/>
      <c r="AM7" s="1121"/>
      <c r="AN7" s="1121"/>
      <c r="AO7" s="1121"/>
      <c r="AP7" s="1121">
        <v>5613</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549</v>
      </c>
      <c r="BT7" s="1125"/>
      <c r="BU7" s="1125"/>
      <c r="BV7" s="1125"/>
      <c r="BW7" s="1125"/>
      <c r="BX7" s="1125"/>
      <c r="BY7" s="1125"/>
      <c r="BZ7" s="1125"/>
      <c r="CA7" s="1125"/>
      <c r="CB7" s="1125"/>
      <c r="CC7" s="1125"/>
      <c r="CD7" s="1125"/>
      <c r="CE7" s="1125"/>
      <c r="CF7" s="1125"/>
      <c r="CG7" s="1126"/>
      <c r="CH7" s="1117">
        <v>1</v>
      </c>
      <c r="CI7" s="1118"/>
      <c r="CJ7" s="1118"/>
      <c r="CK7" s="1118"/>
      <c r="CL7" s="1119"/>
      <c r="CM7" s="1117">
        <v>53</v>
      </c>
      <c r="CN7" s="1118"/>
      <c r="CO7" s="1118"/>
      <c r="CP7" s="1118"/>
      <c r="CQ7" s="1119"/>
      <c r="CR7" s="1117">
        <v>5</v>
      </c>
      <c r="CS7" s="1118"/>
      <c r="CT7" s="1118"/>
      <c r="CU7" s="1118"/>
      <c r="CV7" s="1119"/>
      <c r="CW7" s="1117" t="s">
        <v>548</v>
      </c>
      <c r="CX7" s="1118"/>
      <c r="CY7" s="1118"/>
      <c r="CZ7" s="1118"/>
      <c r="DA7" s="1119"/>
      <c r="DB7" s="1117">
        <v>87</v>
      </c>
      <c r="DC7" s="1118"/>
      <c r="DD7" s="1118"/>
      <c r="DE7" s="1118"/>
      <c r="DF7" s="1119"/>
      <c r="DG7" s="1117" t="s">
        <v>548</v>
      </c>
      <c r="DH7" s="1118"/>
      <c r="DI7" s="1118"/>
      <c r="DJ7" s="1118"/>
      <c r="DK7" s="1119"/>
      <c r="DL7" s="1117" t="s">
        <v>548</v>
      </c>
      <c r="DM7" s="1118"/>
      <c r="DN7" s="1118"/>
      <c r="DO7" s="1118"/>
      <c r="DP7" s="1119"/>
      <c r="DQ7" s="1117" t="s">
        <v>548</v>
      </c>
      <c r="DR7" s="1118"/>
      <c r="DS7" s="1118"/>
      <c r="DT7" s="1118"/>
      <c r="DU7" s="1119"/>
      <c r="DV7" s="1144"/>
      <c r="DW7" s="1145"/>
      <c r="DX7" s="1145"/>
      <c r="DY7" s="1145"/>
      <c r="DZ7" s="1146"/>
      <c r="EA7" s="207"/>
    </row>
    <row r="8" spans="1:131" s="208" customFormat="1" ht="26.25" customHeight="1" x14ac:dyDescent="0.15">
      <c r="A8" s="214">
        <v>2</v>
      </c>
      <c r="B8" s="1066" t="s">
        <v>366</v>
      </c>
      <c r="C8" s="1067"/>
      <c r="D8" s="1067"/>
      <c r="E8" s="1067"/>
      <c r="F8" s="1067"/>
      <c r="G8" s="1067"/>
      <c r="H8" s="1067"/>
      <c r="I8" s="1067"/>
      <c r="J8" s="1067"/>
      <c r="K8" s="1067"/>
      <c r="L8" s="1067"/>
      <c r="M8" s="1067"/>
      <c r="N8" s="1067"/>
      <c r="O8" s="1067"/>
      <c r="P8" s="1068"/>
      <c r="Q8" s="1072">
        <v>1288</v>
      </c>
      <c r="R8" s="1073"/>
      <c r="S8" s="1073"/>
      <c r="T8" s="1073"/>
      <c r="U8" s="1073"/>
      <c r="V8" s="1073">
        <v>1288</v>
      </c>
      <c r="W8" s="1073"/>
      <c r="X8" s="1073"/>
      <c r="Y8" s="1073"/>
      <c r="Z8" s="1073"/>
      <c r="AA8" s="1073" t="s">
        <v>550</v>
      </c>
      <c r="AB8" s="1073"/>
      <c r="AC8" s="1073"/>
      <c r="AD8" s="1073"/>
      <c r="AE8" s="1074"/>
      <c r="AF8" s="1048" t="s">
        <v>112</v>
      </c>
      <c r="AG8" s="1049"/>
      <c r="AH8" s="1049"/>
      <c r="AI8" s="1049"/>
      <c r="AJ8" s="1050"/>
      <c r="AK8" s="1115" t="s">
        <v>550</v>
      </c>
      <c r="AL8" s="1116"/>
      <c r="AM8" s="1116"/>
      <c r="AN8" s="1116"/>
      <c r="AO8" s="1116"/>
      <c r="AP8" s="1116" t="s">
        <v>550</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367</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368</v>
      </c>
      <c r="B23" s="973" t="s">
        <v>369</v>
      </c>
      <c r="C23" s="974"/>
      <c r="D23" s="974"/>
      <c r="E23" s="974"/>
      <c r="F23" s="974"/>
      <c r="G23" s="974"/>
      <c r="H23" s="974"/>
      <c r="I23" s="974"/>
      <c r="J23" s="974"/>
      <c r="K23" s="974"/>
      <c r="L23" s="974"/>
      <c r="M23" s="974"/>
      <c r="N23" s="974"/>
      <c r="O23" s="974"/>
      <c r="P23" s="975"/>
      <c r="Q23" s="1097">
        <v>6955</v>
      </c>
      <c r="R23" s="1098"/>
      <c r="S23" s="1098"/>
      <c r="T23" s="1098"/>
      <c r="U23" s="1098"/>
      <c r="V23" s="1098">
        <v>6552</v>
      </c>
      <c r="W23" s="1098"/>
      <c r="X23" s="1098"/>
      <c r="Y23" s="1098"/>
      <c r="Z23" s="1098"/>
      <c r="AA23" s="1098">
        <v>403</v>
      </c>
      <c r="AB23" s="1098"/>
      <c r="AC23" s="1098"/>
      <c r="AD23" s="1098"/>
      <c r="AE23" s="1099"/>
      <c r="AF23" s="1100">
        <v>394</v>
      </c>
      <c r="AG23" s="1098"/>
      <c r="AH23" s="1098"/>
      <c r="AI23" s="1098"/>
      <c r="AJ23" s="1101"/>
      <c r="AK23" s="1102"/>
      <c r="AL23" s="1103"/>
      <c r="AM23" s="1103"/>
      <c r="AN23" s="1103"/>
      <c r="AO23" s="1103"/>
      <c r="AP23" s="1098">
        <v>5613</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370</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371</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348</v>
      </c>
      <c r="B26" s="1025"/>
      <c r="C26" s="1025"/>
      <c r="D26" s="1025"/>
      <c r="E26" s="1025"/>
      <c r="F26" s="1025"/>
      <c r="G26" s="1025"/>
      <c r="H26" s="1025"/>
      <c r="I26" s="1025"/>
      <c r="J26" s="1025"/>
      <c r="K26" s="1025"/>
      <c r="L26" s="1025"/>
      <c r="M26" s="1025"/>
      <c r="N26" s="1025"/>
      <c r="O26" s="1025"/>
      <c r="P26" s="1026"/>
      <c r="Q26" s="1030" t="s">
        <v>372</v>
      </c>
      <c r="R26" s="1031"/>
      <c r="S26" s="1031"/>
      <c r="T26" s="1031"/>
      <c r="U26" s="1032"/>
      <c r="V26" s="1030" t="s">
        <v>373</v>
      </c>
      <c r="W26" s="1031"/>
      <c r="X26" s="1031"/>
      <c r="Y26" s="1031"/>
      <c r="Z26" s="1032"/>
      <c r="AA26" s="1030" t="s">
        <v>374</v>
      </c>
      <c r="AB26" s="1031"/>
      <c r="AC26" s="1031"/>
      <c r="AD26" s="1031"/>
      <c r="AE26" s="1031"/>
      <c r="AF26" s="1088" t="s">
        <v>375</v>
      </c>
      <c r="AG26" s="1037"/>
      <c r="AH26" s="1037"/>
      <c r="AI26" s="1037"/>
      <c r="AJ26" s="1089"/>
      <c r="AK26" s="1031" t="s">
        <v>376</v>
      </c>
      <c r="AL26" s="1031"/>
      <c r="AM26" s="1031"/>
      <c r="AN26" s="1031"/>
      <c r="AO26" s="1032"/>
      <c r="AP26" s="1030" t="s">
        <v>377</v>
      </c>
      <c r="AQ26" s="1031"/>
      <c r="AR26" s="1031"/>
      <c r="AS26" s="1031"/>
      <c r="AT26" s="1032"/>
      <c r="AU26" s="1030" t="s">
        <v>378</v>
      </c>
      <c r="AV26" s="1031"/>
      <c r="AW26" s="1031"/>
      <c r="AX26" s="1031"/>
      <c r="AY26" s="1032"/>
      <c r="AZ26" s="1030" t="s">
        <v>379</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380</v>
      </c>
      <c r="C28" s="1080"/>
      <c r="D28" s="1080"/>
      <c r="E28" s="1080"/>
      <c r="F28" s="1080"/>
      <c r="G28" s="1080"/>
      <c r="H28" s="1080"/>
      <c r="I28" s="1080"/>
      <c r="J28" s="1080"/>
      <c r="K28" s="1080"/>
      <c r="L28" s="1080"/>
      <c r="M28" s="1080"/>
      <c r="N28" s="1080"/>
      <c r="O28" s="1080"/>
      <c r="P28" s="1081"/>
      <c r="Q28" s="1082">
        <v>1396</v>
      </c>
      <c r="R28" s="1083"/>
      <c r="S28" s="1083"/>
      <c r="T28" s="1083"/>
      <c r="U28" s="1083"/>
      <c r="V28" s="1083">
        <v>1400</v>
      </c>
      <c r="W28" s="1083"/>
      <c r="X28" s="1083"/>
      <c r="Y28" s="1083"/>
      <c r="Z28" s="1083"/>
      <c r="AA28" s="1083">
        <v>-3</v>
      </c>
      <c r="AB28" s="1083"/>
      <c r="AC28" s="1083"/>
      <c r="AD28" s="1083"/>
      <c r="AE28" s="1084"/>
      <c r="AF28" s="1085">
        <v>-3</v>
      </c>
      <c r="AG28" s="1083"/>
      <c r="AH28" s="1083"/>
      <c r="AI28" s="1083"/>
      <c r="AJ28" s="1086"/>
      <c r="AK28" s="1087">
        <v>69</v>
      </c>
      <c r="AL28" s="1075"/>
      <c r="AM28" s="1075"/>
      <c r="AN28" s="1075"/>
      <c r="AO28" s="1075"/>
      <c r="AP28" s="1075" t="s">
        <v>539</v>
      </c>
      <c r="AQ28" s="1075"/>
      <c r="AR28" s="1075"/>
      <c r="AS28" s="1075"/>
      <c r="AT28" s="1075"/>
      <c r="AU28" s="1075" t="s">
        <v>539</v>
      </c>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381</v>
      </c>
      <c r="C29" s="1067"/>
      <c r="D29" s="1067"/>
      <c r="E29" s="1067"/>
      <c r="F29" s="1067"/>
      <c r="G29" s="1067"/>
      <c r="H29" s="1067"/>
      <c r="I29" s="1067"/>
      <c r="J29" s="1067"/>
      <c r="K29" s="1067"/>
      <c r="L29" s="1067"/>
      <c r="M29" s="1067"/>
      <c r="N29" s="1067"/>
      <c r="O29" s="1067"/>
      <c r="P29" s="1068"/>
      <c r="Q29" s="1072">
        <v>1175</v>
      </c>
      <c r="R29" s="1073"/>
      <c r="S29" s="1073"/>
      <c r="T29" s="1073"/>
      <c r="U29" s="1073"/>
      <c r="V29" s="1073">
        <v>1150</v>
      </c>
      <c r="W29" s="1073"/>
      <c r="X29" s="1073"/>
      <c r="Y29" s="1073"/>
      <c r="Z29" s="1073"/>
      <c r="AA29" s="1073">
        <v>24</v>
      </c>
      <c r="AB29" s="1073"/>
      <c r="AC29" s="1073"/>
      <c r="AD29" s="1073"/>
      <c r="AE29" s="1074"/>
      <c r="AF29" s="1048">
        <v>24</v>
      </c>
      <c r="AG29" s="1049"/>
      <c r="AH29" s="1049"/>
      <c r="AI29" s="1049"/>
      <c r="AJ29" s="1050"/>
      <c r="AK29" s="1009">
        <v>157</v>
      </c>
      <c r="AL29" s="1000"/>
      <c r="AM29" s="1000"/>
      <c r="AN29" s="1000"/>
      <c r="AO29" s="1000"/>
      <c r="AP29" s="1000" t="s">
        <v>539</v>
      </c>
      <c r="AQ29" s="1000"/>
      <c r="AR29" s="1000"/>
      <c r="AS29" s="1000"/>
      <c r="AT29" s="1000"/>
      <c r="AU29" s="1000" t="s">
        <v>539</v>
      </c>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382</v>
      </c>
      <c r="C30" s="1067"/>
      <c r="D30" s="1067"/>
      <c r="E30" s="1067"/>
      <c r="F30" s="1067"/>
      <c r="G30" s="1067"/>
      <c r="H30" s="1067"/>
      <c r="I30" s="1067"/>
      <c r="J30" s="1067"/>
      <c r="K30" s="1067"/>
      <c r="L30" s="1067"/>
      <c r="M30" s="1067"/>
      <c r="N30" s="1067"/>
      <c r="O30" s="1067"/>
      <c r="P30" s="1068"/>
      <c r="Q30" s="1072">
        <v>6</v>
      </c>
      <c r="R30" s="1073"/>
      <c r="S30" s="1073"/>
      <c r="T30" s="1073"/>
      <c r="U30" s="1073"/>
      <c r="V30" s="1073">
        <v>6</v>
      </c>
      <c r="W30" s="1073"/>
      <c r="X30" s="1073"/>
      <c r="Y30" s="1073"/>
      <c r="Z30" s="1073"/>
      <c r="AA30" s="1073" t="s">
        <v>538</v>
      </c>
      <c r="AB30" s="1073"/>
      <c r="AC30" s="1073"/>
      <c r="AD30" s="1073"/>
      <c r="AE30" s="1074"/>
      <c r="AF30" s="1048" t="s">
        <v>112</v>
      </c>
      <c r="AG30" s="1049"/>
      <c r="AH30" s="1049"/>
      <c r="AI30" s="1049"/>
      <c r="AJ30" s="1050"/>
      <c r="AK30" s="1009">
        <v>3</v>
      </c>
      <c r="AL30" s="1000"/>
      <c r="AM30" s="1000"/>
      <c r="AN30" s="1000"/>
      <c r="AO30" s="1000"/>
      <c r="AP30" s="1000" t="s">
        <v>539</v>
      </c>
      <c r="AQ30" s="1000"/>
      <c r="AR30" s="1000"/>
      <c r="AS30" s="1000"/>
      <c r="AT30" s="1000"/>
      <c r="AU30" s="1000" t="s">
        <v>539</v>
      </c>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383</v>
      </c>
      <c r="C31" s="1067"/>
      <c r="D31" s="1067"/>
      <c r="E31" s="1067"/>
      <c r="F31" s="1067"/>
      <c r="G31" s="1067"/>
      <c r="H31" s="1067"/>
      <c r="I31" s="1067"/>
      <c r="J31" s="1067"/>
      <c r="K31" s="1067"/>
      <c r="L31" s="1067"/>
      <c r="M31" s="1067"/>
      <c r="N31" s="1067"/>
      <c r="O31" s="1067"/>
      <c r="P31" s="1068"/>
      <c r="Q31" s="1072">
        <v>142</v>
      </c>
      <c r="R31" s="1073"/>
      <c r="S31" s="1073"/>
      <c r="T31" s="1073"/>
      <c r="U31" s="1073"/>
      <c r="V31" s="1073">
        <v>142</v>
      </c>
      <c r="W31" s="1073"/>
      <c r="X31" s="1073"/>
      <c r="Y31" s="1073"/>
      <c r="Z31" s="1073"/>
      <c r="AA31" s="1073">
        <v>0</v>
      </c>
      <c r="AB31" s="1073"/>
      <c r="AC31" s="1073"/>
      <c r="AD31" s="1073"/>
      <c r="AE31" s="1074"/>
      <c r="AF31" s="1048">
        <v>0</v>
      </c>
      <c r="AG31" s="1049"/>
      <c r="AH31" s="1049"/>
      <c r="AI31" s="1049"/>
      <c r="AJ31" s="1050"/>
      <c r="AK31" s="1009">
        <v>48</v>
      </c>
      <c r="AL31" s="1000"/>
      <c r="AM31" s="1000"/>
      <c r="AN31" s="1000"/>
      <c r="AO31" s="1000"/>
      <c r="AP31" s="1000" t="s">
        <v>539</v>
      </c>
      <c r="AQ31" s="1000"/>
      <c r="AR31" s="1000"/>
      <c r="AS31" s="1000"/>
      <c r="AT31" s="1000"/>
      <c r="AU31" s="1000" t="s">
        <v>539</v>
      </c>
      <c r="AV31" s="1000"/>
      <c r="AW31" s="1000"/>
      <c r="AX31" s="1000"/>
      <c r="AY31" s="1000"/>
      <c r="AZ31" s="1071"/>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384</v>
      </c>
      <c r="C32" s="1067"/>
      <c r="D32" s="1067"/>
      <c r="E32" s="1067"/>
      <c r="F32" s="1067"/>
      <c r="G32" s="1067"/>
      <c r="H32" s="1067"/>
      <c r="I32" s="1067"/>
      <c r="J32" s="1067"/>
      <c r="K32" s="1067"/>
      <c r="L32" s="1067"/>
      <c r="M32" s="1067"/>
      <c r="N32" s="1067"/>
      <c r="O32" s="1067"/>
      <c r="P32" s="1068"/>
      <c r="Q32" s="1072">
        <v>195</v>
      </c>
      <c r="R32" s="1073"/>
      <c r="S32" s="1073"/>
      <c r="T32" s="1073"/>
      <c r="U32" s="1073"/>
      <c r="V32" s="1073">
        <v>176</v>
      </c>
      <c r="W32" s="1073"/>
      <c r="X32" s="1073"/>
      <c r="Y32" s="1073"/>
      <c r="Z32" s="1073"/>
      <c r="AA32" s="1073">
        <v>19</v>
      </c>
      <c r="AB32" s="1073"/>
      <c r="AC32" s="1073"/>
      <c r="AD32" s="1073"/>
      <c r="AE32" s="1074"/>
      <c r="AF32" s="1048">
        <v>257</v>
      </c>
      <c r="AG32" s="1049"/>
      <c r="AH32" s="1049"/>
      <c r="AI32" s="1049"/>
      <c r="AJ32" s="1050"/>
      <c r="AK32" s="1009">
        <v>15</v>
      </c>
      <c r="AL32" s="1000"/>
      <c r="AM32" s="1000"/>
      <c r="AN32" s="1000"/>
      <c r="AO32" s="1000"/>
      <c r="AP32" s="1000">
        <v>920</v>
      </c>
      <c r="AQ32" s="1000"/>
      <c r="AR32" s="1000"/>
      <c r="AS32" s="1000"/>
      <c r="AT32" s="1000"/>
      <c r="AU32" s="1000">
        <v>37</v>
      </c>
      <c r="AV32" s="1000"/>
      <c r="AW32" s="1000"/>
      <c r="AX32" s="1000"/>
      <c r="AY32" s="1000"/>
      <c r="AZ32" s="1000" t="s">
        <v>539</v>
      </c>
      <c r="BA32" s="1000"/>
      <c r="BB32" s="1000"/>
      <c r="BC32" s="1000"/>
      <c r="BD32" s="1000"/>
      <c r="BE32" s="1061" t="s">
        <v>385</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386</v>
      </c>
      <c r="C33" s="1067"/>
      <c r="D33" s="1067"/>
      <c r="E33" s="1067"/>
      <c r="F33" s="1067"/>
      <c r="G33" s="1067"/>
      <c r="H33" s="1067"/>
      <c r="I33" s="1067"/>
      <c r="J33" s="1067"/>
      <c r="K33" s="1067"/>
      <c r="L33" s="1067"/>
      <c r="M33" s="1067"/>
      <c r="N33" s="1067"/>
      <c r="O33" s="1067"/>
      <c r="P33" s="1068"/>
      <c r="Q33" s="1072">
        <v>826</v>
      </c>
      <c r="R33" s="1073"/>
      <c r="S33" s="1073"/>
      <c r="T33" s="1073"/>
      <c r="U33" s="1073"/>
      <c r="V33" s="1073">
        <v>773</v>
      </c>
      <c r="W33" s="1073"/>
      <c r="X33" s="1073"/>
      <c r="Y33" s="1073"/>
      <c r="Z33" s="1073"/>
      <c r="AA33" s="1073">
        <v>53</v>
      </c>
      <c r="AB33" s="1073"/>
      <c r="AC33" s="1073"/>
      <c r="AD33" s="1073"/>
      <c r="AE33" s="1074"/>
      <c r="AF33" s="1048">
        <v>53</v>
      </c>
      <c r="AG33" s="1049"/>
      <c r="AH33" s="1049"/>
      <c r="AI33" s="1049"/>
      <c r="AJ33" s="1050"/>
      <c r="AK33" s="1009">
        <v>107</v>
      </c>
      <c r="AL33" s="1000"/>
      <c r="AM33" s="1000"/>
      <c r="AN33" s="1000"/>
      <c r="AO33" s="1000"/>
      <c r="AP33" s="1000">
        <v>1750</v>
      </c>
      <c r="AQ33" s="1000"/>
      <c r="AR33" s="1000"/>
      <c r="AS33" s="1000"/>
      <c r="AT33" s="1000"/>
      <c r="AU33" s="1000">
        <v>994</v>
      </c>
      <c r="AV33" s="1000"/>
      <c r="AW33" s="1000"/>
      <c r="AX33" s="1000"/>
      <c r="AY33" s="1000"/>
      <c r="AZ33" s="1000" t="s">
        <v>539</v>
      </c>
      <c r="BA33" s="1000"/>
      <c r="BB33" s="1000"/>
      <c r="BC33" s="1000"/>
      <c r="BD33" s="1000"/>
      <c r="BE33" s="1061" t="s">
        <v>387</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388</v>
      </c>
      <c r="C34" s="1067"/>
      <c r="D34" s="1067"/>
      <c r="E34" s="1067"/>
      <c r="F34" s="1067"/>
      <c r="G34" s="1067"/>
      <c r="H34" s="1067"/>
      <c r="I34" s="1067"/>
      <c r="J34" s="1067"/>
      <c r="K34" s="1067"/>
      <c r="L34" s="1067"/>
      <c r="M34" s="1067"/>
      <c r="N34" s="1067"/>
      <c r="O34" s="1067"/>
      <c r="P34" s="1068"/>
      <c r="Q34" s="1072">
        <v>237</v>
      </c>
      <c r="R34" s="1073"/>
      <c r="S34" s="1073"/>
      <c r="T34" s="1073"/>
      <c r="U34" s="1073"/>
      <c r="V34" s="1073">
        <v>237</v>
      </c>
      <c r="W34" s="1073"/>
      <c r="X34" s="1073"/>
      <c r="Y34" s="1073"/>
      <c r="Z34" s="1073"/>
      <c r="AA34" s="1073" t="s">
        <v>539</v>
      </c>
      <c r="AB34" s="1073"/>
      <c r="AC34" s="1073"/>
      <c r="AD34" s="1073"/>
      <c r="AE34" s="1074"/>
      <c r="AF34" s="1048" t="s">
        <v>112</v>
      </c>
      <c r="AG34" s="1049"/>
      <c r="AH34" s="1049"/>
      <c r="AI34" s="1049"/>
      <c r="AJ34" s="1050"/>
      <c r="AK34" s="1009">
        <v>158</v>
      </c>
      <c r="AL34" s="1000"/>
      <c r="AM34" s="1000"/>
      <c r="AN34" s="1000"/>
      <c r="AO34" s="1000"/>
      <c r="AP34" s="1000">
        <v>2009</v>
      </c>
      <c r="AQ34" s="1000"/>
      <c r="AR34" s="1000"/>
      <c r="AS34" s="1000"/>
      <c r="AT34" s="1000"/>
      <c r="AU34" s="1000">
        <v>1776</v>
      </c>
      <c r="AV34" s="1000"/>
      <c r="AW34" s="1000"/>
      <c r="AX34" s="1000"/>
      <c r="AY34" s="1000"/>
      <c r="AZ34" s="1000" t="s">
        <v>539</v>
      </c>
      <c r="BA34" s="1000"/>
      <c r="BB34" s="1000"/>
      <c r="BC34" s="1000"/>
      <c r="BD34" s="1000"/>
      <c r="BE34" s="1061" t="s">
        <v>387</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t="s">
        <v>389</v>
      </c>
      <c r="C35" s="1067"/>
      <c r="D35" s="1067"/>
      <c r="E35" s="1067"/>
      <c r="F35" s="1067"/>
      <c r="G35" s="1067"/>
      <c r="H35" s="1067"/>
      <c r="I35" s="1067"/>
      <c r="J35" s="1067"/>
      <c r="K35" s="1067"/>
      <c r="L35" s="1067"/>
      <c r="M35" s="1067"/>
      <c r="N35" s="1067"/>
      <c r="O35" s="1067"/>
      <c r="P35" s="1068"/>
      <c r="Q35" s="1072">
        <v>34</v>
      </c>
      <c r="R35" s="1073"/>
      <c r="S35" s="1073"/>
      <c r="T35" s="1073"/>
      <c r="U35" s="1073"/>
      <c r="V35" s="1073">
        <v>26</v>
      </c>
      <c r="W35" s="1073"/>
      <c r="X35" s="1073"/>
      <c r="Y35" s="1073"/>
      <c r="Z35" s="1073"/>
      <c r="AA35" s="1073">
        <v>8</v>
      </c>
      <c r="AB35" s="1073"/>
      <c r="AC35" s="1073"/>
      <c r="AD35" s="1073"/>
      <c r="AE35" s="1074"/>
      <c r="AF35" s="1048">
        <v>8</v>
      </c>
      <c r="AG35" s="1049"/>
      <c r="AH35" s="1049"/>
      <c r="AI35" s="1049"/>
      <c r="AJ35" s="1050"/>
      <c r="AK35" s="1009">
        <v>15</v>
      </c>
      <c r="AL35" s="1000"/>
      <c r="AM35" s="1000"/>
      <c r="AN35" s="1000"/>
      <c r="AO35" s="1000"/>
      <c r="AP35" s="1000">
        <v>180</v>
      </c>
      <c r="AQ35" s="1000"/>
      <c r="AR35" s="1000"/>
      <c r="AS35" s="1000"/>
      <c r="AT35" s="1000"/>
      <c r="AU35" s="1000">
        <v>175</v>
      </c>
      <c r="AV35" s="1000"/>
      <c r="AW35" s="1000"/>
      <c r="AX35" s="1000"/>
      <c r="AY35" s="1000"/>
      <c r="AZ35" s="1000" t="s">
        <v>539</v>
      </c>
      <c r="BA35" s="1000"/>
      <c r="BB35" s="1000"/>
      <c r="BC35" s="1000"/>
      <c r="BD35" s="1000"/>
      <c r="BE35" s="1061" t="s">
        <v>387</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390</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368</v>
      </c>
      <c r="B63" s="973" t="s">
        <v>391</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340</v>
      </c>
      <c r="AG63" s="988"/>
      <c r="AH63" s="988"/>
      <c r="AI63" s="988"/>
      <c r="AJ63" s="1059"/>
      <c r="AK63" s="1060"/>
      <c r="AL63" s="992"/>
      <c r="AM63" s="992"/>
      <c r="AN63" s="992"/>
      <c r="AO63" s="992"/>
      <c r="AP63" s="988"/>
      <c r="AQ63" s="988"/>
      <c r="AR63" s="988"/>
      <c r="AS63" s="988"/>
      <c r="AT63" s="988"/>
      <c r="AU63" s="988"/>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393</v>
      </c>
      <c r="B66" s="1025"/>
      <c r="C66" s="1025"/>
      <c r="D66" s="1025"/>
      <c r="E66" s="1025"/>
      <c r="F66" s="1025"/>
      <c r="G66" s="1025"/>
      <c r="H66" s="1025"/>
      <c r="I66" s="1025"/>
      <c r="J66" s="1025"/>
      <c r="K66" s="1025"/>
      <c r="L66" s="1025"/>
      <c r="M66" s="1025"/>
      <c r="N66" s="1025"/>
      <c r="O66" s="1025"/>
      <c r="P66" s="1026"/>
      <c r="Q66" s="1030" t="s">
        <v>372</v>
      </c>
      <c r="R66" s="1031"/>
      <c r="S66" s="1031"/>
      <c r="T66" s="1031"/>
      <c r="U66" s="1032"/>
      <c r="V66" s="1030" t="s">
        <v>373</v>
      </c>
      <c r="W66" s="1031"/>
      <c r="X66" s="1031"/>
      <c r="Y66" s="1031"/>
      <c r="Z66" s="1032"/>
      <c r="AA66" s="1030" t="s">
        <v>374</v>
      </c>
      <c r="AB66" s="1031"/>
      <c r="AC66" s="1031"/>
      <c r="AD66" s="1031"/>
      <c r="AE66" s="1032"/>
      <c r="AF66" s="1036" t="s">
        <v>375</v>
      </c>
      <c r="AG66" s="1037"/>
      <c r="AH66" s="1037"/>
      <c r="AI66" s="1037"/>
      <c r="AJ66" s="1038"/>
      <c r="AK66" s="1030" t="s">
        <v>376</v>
      </c>
      <c r="AL66" s="1025"/>
      <c r="AM66" s="1025"/>
      <c r="AN66" s="1025"/>
      <c r="AO66" s="1026"/>
      <c r="AP66" s="1030" t="s">
        <v>377</v>
      </c>
      <c r="AQ66" s="1031"/>
      <c r="AR66" s="1031"/>
      <c r="AS66" s="1031"/>
      <c r="AT66" s="1032"/>
      <c r="AU66" s="1030" t="s">
        <v>394</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540</v>
      </c>
      <c r="C68" s="1015"/>
      <c r="D68" s="1015"/>
      <c r="E68" s="1015"/>
      <c r="F68" s="1015"/>
      <c r="G68" s="1015"/>
      <c r="H68" s="1015"/>
      <c r="I68" s="1015"/>
      <c r="J68" s="1015"/>
      <c r="K68" s="1015"/>
      <c r="L68" s="1015"/>
      <c r="M68" s="1015"/>
      <c r="N68" s="1015"/>
      <c r="O68" s="1015"/>
      <c r="P68" s="1016"/>
      <c r="Q68" s="1017">
        <v>5242</v>
      </c>
      <c r="R68" s="1011"/>
      <c r="S68" s="1011"/>
      <c r="T68" s="1011"/>
      <c r="U68" s="1011"/>
      <c r="V68" s="1011">
        <v>5217</v>
      </c>
      <c r="W68" s="1011"/>
      <c r="X68" s="1011"/>
      <c r="Y68" s="1011"/>
      <c r="Z68" s="1011"/>
      <c r="AA68" s="1011">
        <v>26</v>
      </c>
      <c r="AB68" s="1011"/>
      <c r="AC68" s="1011"/>
      <c r="AD68" s="1011"/>
      <c r="AE68" s="1011"/>
      <c r="AF68" s="1011">
        <v>26</v>
      </c>
      <c r="AG68" s="1011"/>
      <c r="AH68" s="1011"/>
      <c r="AI68" s="1011"/>
      <c r="AJ68" s="1011"/>
      <c r="AK68" s="1011">
        <v>12</v>
      </c>
      <c r="AL68" s="1011"/>
      <c r="AM68" s="1011"/>
      <c r="AN68" s="1011"/>
      <c r="AO68" s="1011"/>
      <c r="AP68" s="1011" t="s">
        <v>548</v>
      </c>
      <c r="AQ68" s="1011"/>
      <c r="AR68" s="1011"/>
      <c r="AS68" s="1011"/>
      <c r="AT68" s="1011"/>
      <c r="AU68" s="1011" t="s">
        <v>548</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541</v>
      </c>
      <c r="C69" s="1004"/>
      <c r="D69" s="1004"/>
      <c r="E69" s="1004"/>
      <c r="F69" s="1004"/>
      <c r="G69" s="1004"/>
      <c r="H69" s="1004"/>
      <c r="I69" s="1004"/>
      <c r="J69" s="1004"/>
      <c r="K69" s="1004"/>
      <c r="L69" s="1004"/>
      <c r="M69" s="1004"/>
      <c r="N69" s="1004"/>
      <c r="O69" s="1004"/>
      <c r="P69" s="1005"/>
      <c r="Q69" s="1006">
        <v>482</v>
      </c>
      <c r="R69" s="1000"/>
      <c r="S69" s="1000"/>
      <c r="T69" s="1000"/>
      <c r="U69" s="1000"/>
      <c r="V69" s="1000">
        <v>425</v>
      </c>
      <c r="W69" s="1000"/>
      <c r="X69" s="1000"/>
      <c r="Y69" s="1000"/>
      <c r="Z69" s="1000"/>
      <c r="AA69" s="1000">
        <v>57</v>
      </c>
      <c r="AB69" s="1000"/>
      <c r="AC69" s="1000"/>
      <c r="AD69" s="1000"/>
      <c r="AE69" s="1000"/>
      <c r="AF69" s="1000">
        <v>57</v>
      </c>
      <c r="AG69" s="1000"/>
      <c r="AH69" s="1000"/>
      <c r="AI69" s="1000"/>
      <c r="AJ69" s="1000"/>
      <c r="AK69" s="1000">
        <v>30</v>
      </c>
      <c r="AL69" s="1000"/>
      <c r="AM69" s="1000"/>
      <c r="AN69" s="1000"/>
      <c r="AO69" s="1000"/>
      <c r="AP69" s="1000">
        <v>114</v>
      </c>
      <c r="AQ69" s="1000"/>
      <c r="AR69" s="1000"/>
      <c r="AS69" s="1000"/>
      <c r="AT69" s="1000"/>
      <c r="AU69" s="1000">
        <v>80</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542</v>
      </c>
      <c r="C70" s="1004"/>
      <c r="D70" s="1004"/>
      <c r="E70" s="1004"/>
      <c r="F70" s="1004"/>
      <c r="G70" s="1004"/>
      <c r="H70" s="1004"/>
      <c r="I70" s="1004"/>
      <c r="J70" s="1004"/>
      <c r="K70" s="1004"/>
      <c r="L70" s="1004"/>
      <c r="M70" s="1004"/>
      <c r="N70" s="1004"/>
      <c r="O70" s="1004"/>
      <c r="P70" s="1005"/>
      <c r="Q70" s="1006">
        <v>126</v>
      </c>
      <c r="R70" s="1000"/>
      <c r="S70" s="1000"/>
      <c r="T70" s="1000"/>
      <c r="U70" s="1000"/>
      <c r="V70" s="1000">
        <v>121</v>
      </c>
      <c r="W70" s="1000"/>
      <c r="X70" s="1000"/>
      <c r="Y70" s="1000"/>
      <c r="Z70" s="1000"/>
      <c r="AA70" s="1000">
        <v>4</v>
      </c>
      <c r="AB70" s="1000"/>
      <c r="AC70" s="1000"/>
      <c r="AD70" s="1000"/>
      <c r="AE70" s="1000"/>
      <c r="AF70" s="1000">
        <v>4</v>
      </c>
      <c r="AG70" s="1000"/>
      <c r="AH70" s="1000"/>
      <c r="AI70" s="1000"/>
      <c r="AJ70" s="1000"/>
      <c r="AK70" s="1000">
        <v>19</v>
      </c>
      <c r="AL70" s="1000"/>
      <c r="AM70" s="1000"/>
      <c r="AN70" s="1000"/>
      <c r="AO70" s="1000"/>
      <c r="AP70" s="1000" t="s">
        <v>550</v>
      </c>
      <c r="AQ70" s="1000"/>
      <c r="AR70" s="1000"/>
      <c r="AS70" s="1000"/>
      <c r="AT70" s="1000"/>
      <c r="AU70" s="1000" t="s">
        <v>548</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543</v>
      </c>
      <c r="C71" s="1004"/>
      <c r="D71" s="1004"/>
      <c r="E71" s="1004"/>
      <c r="F71" s="1004"/>
      <c r="G71" s="1004"/>
      <c r="H71" s="1004"/>
      <c r="I71" s="1004"/>
      <c r="J71" s="1004"/>
      <c r="K71" s="1004"/>
      <c r="L71" s="1004"/>
      <c r="M71" s="1004"/>
      <c r="N71" s="1004"/>
      <c r="O71" s="1004"/>
      <c r="P71" s="1005"/>
      <c r="Q71" s="1006">
        <v>264</v>
      </c>
      <c r="R71" s="1000"/>
      <c r="S71" s="1000"/>
      <c r="T71" s="1000"/>
      <c r="U71" s="1000"/>
      <c r="V71" s="1000">
        <v>264</v>
      </c>
      <c r="W71" s="1000"/>
      <c r="X71" s="1000"/>
      <c r="Y71" s="1000"/>
      <c r="Z71" s="1000"/>
      <c r="AA71" s="1000">
        <v>1</v>
      </c>
      <c r="AB71" s="1000"/>
      <c r="AC71" s="1000"/>
      <c r="AD71" s="1000"/>
      <c r="AE71" s="1000"/>
      <c r="AF71" s="1000">
        <v>1</v>
      </c>
      <c r="AG71" s="1000"/>
      <c r="AH71" s="1000"/>
      <c r="AI71" s="1000"/>
      <c r="AJ71" s="1000"/>
      <c r="AK71" s="1000">
        <v>5</v>
      </c>
      <c r="AL71" s="1000"/>
      <c r="AM71" s="1000"/>
      <c r="AN71" s="1000"/>
      <c r="AO71" s="1000"/>
      <c r="AP71" s="1000" t="s">
        <v>548</v>
      </c>
      <c r="AQ71" s="1000"/>
      <c r="AR71" s="1000"/>
      <c r="AS71" s="1000"/>
      <c r="AT71" s="1000"/>
      <c r="AU71" s="1000" t="s">
        <v>548</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544</v>
      </c>
      <c r="C72" s="1004"/>
      <c r="D72" s="1004"/>
      <c r="E72" s="1004"/>
      <c r="F72" s="1004"/>
      <c r="G72" s="1004"/>
      <c r="H72" s="1004"/>
      <c r="I72" s="1004"/>
      <c r="J72" s="1004"/>
      <c r="K72" s="1004"/>
      <c r="L72" s="1004"/>
      <c r="M72" s="1004"/>
      <c r="N72" s="1004"/>
      <c r="O72" s="1004"/>
      <c r="P72" s="1005"/>
      <c r="Q72" s="1006">
        <v>203</v>
      </c>
      <c r="R72" s="1000"/>
      <c r="S72" s="1000"/>
      <c r="T72" s="1000"/>
      <c r="U72" s="1000"/>
      <c r="V72" s="1000">
        <v>125</v>
      </c>
      <c r="W72" s="1000"/>
      <c r="X72" s="1000"/>
      <c r="Y72" s="1000"/>
      <c r="Z72" s="1000"/>
      <c r="AA72" s="1000">
        <v>78</v>
      </c>
      <c r="AB72" s="1000"/>
      <c r="AC72" s="1000"/>
      <c r="AD72" s="1000"/>
      <c r="AE72" s="1000"/>
      <c r="AF72" s="1000">
        <v>78</v>
      </c>
      <c r="AG72" s="1000"/>
      <c r="AH72" s="1000"/>
      <c r="AI72" s="1000"/>
      <c r="AJ72" s="1000"/>
      <c r="AK72" s="1000">
        <v>0</v>
      </c>
      <c r="AL72" s="1000"/>
      <c r="AM72" s="1000"/>
      <c r="AN72" s="1000"/>
      <c r="AO72" s="1000"/>
      <c r="AP72" s="1000" t="s">
        <v>548</v>
      </c>
      <c r="AQ72" s="1000"/>
      <c r="AR72" s="1000"/>
      <c r="AS72" s="1000"/>
      <c r="AT72" s="1000"/>
      <c r="AU72" s="1000" t="s">
        <v>548</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545</v>
      </c>
      <c r="C73" s="1004"/>
      <c r="D73" s="1004"/>
      <c r="E73" s="1004"/>
      <c r="F73" s="1004"/>
      <c r="G73" s="1004"/>
      <c r="H73" s="1004"/>
      <c r="I73" s="1004"/>
      <c r="J73" s="1004"/>
      <c r="K73" s="1004"/>
      <c r="L73" s="1004"/>
      <c r="M73" s="1004"/>
      <c r="N73" s="1004"/>
      <c r="O73" s="1004"/>
      <c r="P73" s="1005"/>
      <c r="Q73" s="1006">
        <v>7435</v>
      </c>
      <c r="R73" s="1000"/>
      <c r="S73" s="1000"/>
      <c r="T73" s="1000"/>
      <c r="U73" s="1000"/>
      <c r="V73" s="1000">
        <v>8203</v>
      </c>
      <c r="W73" s="1000"/>
      <c r="X73" s="1000"/>
      <c r="Y73" s="1000"/>
      <c r="Z73" s="1000"/>
      <c r="AA73" s="1000">
        <v>-768</v>
      </c>
      <c r="AB73" s="1000"/>
      <c r="AC73" s="1000"/>
      <c r="AD73" s="1000"/>
      <c r="AE73" s="1000"/>
      <c r="AF73" s="1000">
        <v>-768</v>
      </c>
      <c r="AG73" s="1000"/>
      <c r="AH73" s="1000"/>
      <c r="AI73" s="1000"/>
      <c r="AJ73" s="1000"/>
      <c r="AK73" s="1000">
        <v>249</v>
      </c>
      <c r="AL73" s="1000"/>
      <c r="AM73" s="1000"/>
      <c r="AN73" s="1000"/>
      <c r="AO73" s="1000"/>
      <c r="AP73" s="1000">
        <v>6761</v>
      </c>
      <c r="AQ73" s="1000"/>
      <c r="AR73" s="1000"/>
      <c r="AS73" s="1000"/>
      <c r="AT73" s="1000"/>
      <c r="AU73" s="1000">
        <v>719</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546</v>
      </c>
      <c r="C74" s="1004"/>
      <c r="D74" s="1004"/>
      <c r="E74" s="1004"/>
      <c r="F74" s="1004"/>
      <c r="G74" s="1004"/>
      <c r="H74" s="1004"/>
      <c r="I74" s="1004"/>
      <c r="J74" s="1004"/>
      <c r="K74" s="1004"/>
      <c r="L74" s="1004"/>
      <c r="M74" s="1004"/>
      <c r="N74" s="1004"/>
      <c r="O74" s="1004"/>
      <c r="P74" s="1005"/>
      <c r="Q74" s="1006">
        <v>14094</v>
      </c>
      <c r="R74" s="1000"/>
      <c r="S74" s="1000"/>
      <c r="T74" s="1000"/>
      <c r="U74" s="1000"/>
      <c r="V74" s="1000">
        <v>13724</v>
      </c>
      <c r="W74" s="1000"/>
      <c r="X74" s="1000"/>
      <c r="Y74" s="1000"/>
      <c r="Z74" s="1000"/>
      <c r="AA74" s="1000">
        <v>370</v>
      </c>
      <c r="AB74" s="1000"/>
      <c r="AC74" s="1000"/>
      <c r="AD74" s="1000"/>
      <c r="AE74" s="1000"/>
      <c r="AF74" s="1000">
        <v>370</v>
      </c>
      <c r="AG74" s="1000"/>
      <c r="AH74" s="1000"/>
      <c r="AI74" s="1000"/>
      <c r="AJ74" s="1000"/>
      <c r="AK74" s="1000">
        <v>40</v>
      </c>
      <c r="AL74" s="1000"/>
      <c r="AM74" s="1000"/>
      <c r="AN74" s="1000"/>
      <c r="AO74" s="1000"/>
      <c r="AP74" s="1000">
        <v>3959</v>
      </c>
      <c r="AQ74" s="1000"/>
      <c r="AR74" s="1000"/>
      <c r="AS74" s="1000"/>
      <c r="AT74" s="1000"/>
      <c r="AU74" s="1000">
        <v>122</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547</v>
      </c>
      <c r="C75" s="1004"/>
      <c r="D75" s="1004"/>
      <c r="E75" s="1004"/>
      <c r="F75" s="1004"/>
      <c r="G75" s="1004"/>
      <c r="H75" s="1004"/>
      <c r="I75" s="1004"/>
      <c r="J75" s="1004"/>
      <c r="K75" s="1004"/>
      <c r="L75" s="1004"/>
      <c r="M75" s="1004"/>
      <c r="N75" s="1004"/>
      <c r="O75" s="1004"/>
      <c r="P75" s="1005"/>
      <c r="Q75" s="1007">
        <v>51</v>
      </c>
      <c r="R75" s="1008"/>
      <c r="S75" s="1008"/>
      <c r="T75" s="1008"/>
      <c r="U75" s="1009"/>
      <c r="V75" s="1010">
        <v>45</v>
      </c>
      <c r="W75" s="1008"/>
      <c r="X75" s="1008"/>
      <c r="Y75" s="1008"/>
      <c r="Z75" s="1009"/>
      <c r="AA75" s="1010">
        <v>5</v>
      </c>
      <c r="AB75" s="1008"/>
      <c r="AC75" s="1008"/>
      <c r="AD75" s="1008"/>
      <c r="AE75" s="1009"/>
      <c r="AF75" s="1010">
        <v>5</v>
      </c>
      <c r="AG75" s="1008"/>
      <c r="AH75" s="1008"/>
      <c r="AI75" s="1008"/>
      <c r="AJ75" s="1009"/>
      <c r="AK75" s="1010">
        <v>0</v>
      </c>
      <c r="AL75" s="1008"/>
      <c r="AM75" s="1008"/>
      <c r="AN75" s="1008"/>
      <c r="AO75" s="1009"/>
      <c r="AP75" s="1010" t="s">
        <v>548</v>
      </c>
      <c r="AQ75" s="1008"/>
      <c r="AR75" s="1008"/>
      <c r="AS75" s="1008"/>
      <c r="AT75" s="1009"/>
      <c r="AU75" s="1010" t="s">
        <v>548</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368</v>
      </c>
      <c r="B88" s="973" t="s">
        <v>395</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-227</v>
      </c>
      <c r="AG88" s="988"/>
      <c r="AH88" s="988"/>
      <c r="AI88" s="988"/>
      <c r="AJ88" s="988"/>
      <c r="AK88" s="992"/>
      <c r="AL88" s="992"/>
      <c r="AM88" s="992"/>
      <c r="AN88" s="992"/>
      <c r="AO88" s="992"/>
      <c r="AP88" s="988">
        <v>10834</v>
      </c>
      <c r="AQ88" s="988"/>
      <c r="AR88" s="988"/>
      <c r="AS88" s="988"/>
      <c r="AT88" s="988"/>
      <c r="AU88" s="988">
        <v>921</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396</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5</v>
      </c>
      <c r="CS102" s="980"/>
      <c r="CT102" s="980"/>
      <c r="CU102" s="980"/>
      <c r="CV102" s="981"/>
      <c r="CW102" s="979" t="s">
        <v>548</v>
      </c>
      <c r="CX102" s="980"/>
      <c r="CY102" s="980"/>
      <c r="CZ102" s="980"/>
      <c r="DA102" s="981"/>
      <c r="DB102" s="979">
        <v>87</v>
      </c>
      <c r="DC102" s="980"/>
      <c r="DD102" s="980"/>
      <c r="DE102" s="980"/>
      <c r="DF102" s="981"/>
      <c r="DG102" s="979" t="s">
        <v>548</v>
      </c>
      <c r="DH102" s="980"/>
      <c r="DI102" s="980"/>
      <c r="DJ102" s="980"/>
      <c r="DK102" s="981"/>
      <c r="DL102" s="979" t="s">
        <v>548</v>
      </c>
      <c r="DM102" s="980"/>
      <c r="DN102" s="980"/>
      <c r="DO102" s="980"/>
      <c r="DP102" s="981"/>
      <c r="DQ102" s="979" t="s">
        <v>548</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397</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398</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401</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402</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403</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404</v>
      </c>
      <c r="AB109" s="923"/>
      <c r="AC109" s="923"/>
      <c r="AD109" s="923"/>
      <c r="AE109" s="924"/>
      <c r="AF109" s="925" t="s">
        <v>287</v>
      </c>
      <c r="AG109" s="923"/>
      <c r="AH109" s="923"/>
      <c r="AI109" s="923"/>
      <c r="AJ109" s="924"/>
      <c r="AK109" s="925" t="s">
        <v>286</v>
      </c>
      <c r="AL109" s="923"/>
      <c r="AM109" s="923"/>
      <c r="AN109" s="923"/>
      <c r="AO109" s="924"/>
      <c r="AP109" s="925" t="s">
        <v>405</v>
      </c>
      <c r="AQ109" s="923"/>
      <c r="AR109" s="923"/>
      <c r="AS109" s="923"/>
      <c r="AT109" s="954"/>
      <c r="AU109" s="922" t="s">
        <v>403</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404</v>
      </c>
      <c r="BR109" s="923"/>
      <c r="BS109" s="923"/>
      <c r="BT109" s="923"/>
      <c r="BU109" s="924"/>
      <c r="BV109" s="925" t="s">
        <v>287</v>
      </c>
      <c r="BW109" s="923"/>
      <c r="BX109" s="923"/>
      <c r="BY109" s="923"/>
      <c r="BZ109" s="924"/>
      <c r="CA109" s="925" t="s">
        <v>286</v>
      </c>
      <c r="CB109" s="923"/>
      <c r="CC109" s="923"/>
      <c r="CD109" s="923"/>
      <c r="CE109" s="924"/>
      <c r="CF109" s="961" t="s">
        <v>405</v>
      </c>
      <c r="CG109" s="961"/>
      <c r="CH109" s="961"/>
      <c r="CI109" s="961"/>
      <c r="CJ109" s="961"/>
      <c r="CK109" s="925" t="s">
        <v>406</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404</v>
      </c>
      <c r="DH109" s="923"/>
      <c r="DI109" s="923"/>
      <c r="DJ109" s="923"/>
      <c r="DK109" s="924"/>
      <c r="DL109" s="925" t="s">
        <v>287</v>
      </c>
      <c r="DM109" s="923"/>
      <c r="DN109" s="923"/>
      <c r="DO109" s="923"/>
      <c r="DP109" s="924"/>
      <c r="DQ109" s="925" t="s">
        <v>286</v>
      </c>
      <c r="DR109" s="923"/>
      <c r="DS109" s="923"/>
      <c r="DT109" s="923"/>
      <c r="DU109" s="924"/>
      <c r="DV109" s="925" t="s">
        <v>405</v>
      </c>
      <c r="DW109" s="923"/>
      <c r="DX109" s="923"/>
      <c r="DY109" s="923"/>
      <c r="DZ109" s="954"/>
    </row>
    <row r="110" spans="1:131" s="199" customFormat="1" ht="26.25" customHeight="1" x14ac:dyDescent="0.15">
      <c r="A110" s="825" t="s">
        <v>407</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591915</v>
      </c>
      <c r="AB110" s="916"/>
      <c r="AC110" s="916"/>
      <c r="AD110" s="916"/>
      <c r="AE110" s="917"/>
      <c r="AF110" s="918">
        <v>558885</v>
      </c>
      <c r="AG110" s="916"/>
      <c r="AH110" s="916"/>
      <c r="AI110" s="916"/>
      <c r="AJ110" s="917"/>
      <c r="AK110" s="918">
        <v>519431</v>
      </c>
      <c r="AL110" s="916"/>
      <c r="AM110" s="916"/>
      <c r="AN110" s="916"/>
      <c r="AO110" s="917"/>
      <c r="AP110" s="919">
        <v>19.3</v>
      </c>
      <c r="AQ110" s="920"/>
      <c r="AR110" s="920"/>
      <c r="AS110" s="920"/>
      <c r="AT110" s="921"/>
      <c r="AU110" s="955" t="s">
        <v>61</v>
      </c>
      <c r="AV110" s="956"/>
      <c r="AW110" s="956"/>
      <c r="AX110" s="956"/>
      <c r="AY110" s="956"/>
      <c r="AZ110" s="881" t="s">
        <v>408</v>
      </c>
      <c r="BA110" s="826"/>
      <c r="BB110" s="826"/>
      <c r="BC110" s="826"/>
      <c r="BD110" s="826"/>
      <c r="BE110" s="826"/>
      <c r="BF110" s="826"/>
      <c r="BG110" s="826"/>
      <c r="BH110" s="826"/>
      <c r="BI110" s="826"/>
      <c r="BJ110" s="826"/>
      <c r="BK110" s="826"/>
      <c r="BL110" s="826"/>
      <c r="BM110" s="826"/>
      <c r="BN110" s="826"/>
      <c r="BO110" s="826"/>
      <c r="BP110" s="827"/>
      <c r="BQ110" s="882">
        <v>5000432</v>
      </c>
      <c r="BR110" s="863"/>
      <c r="BS110" s="863"/>
      <c r="BT110" s="863"/>
      <c r="BU110" s="863"/>
      <c r="BV110" s="863">
        <v>5438176</v>
      </c>
      <c r="BW110" s="863"/>
      <c r="BX110" s="863"/>
      <c r="BY110" s="863"/>
      <c r="BZ110" s="863"/>
      <c r="CA110" s="863">
        <v>5612988</v>
      </c>
      <c r="CB110" s="863"/>
      <c r="CC110" s="863"/>
      <c r="CD110" s="863"/>
      <c r="CE110" s="863"/>
      <c r="CF110" s="887">
        <v>208.7</v>
      </c>
      <c r="CG110" s="888"/>
      <c r="CH110" s="888"/>
      <c r="CI110" s="888"/>
      <c r="CJ110" s="888"/>
      <c r="CK110" s="951" t="s">
        <v>409</v>
      </c>
      <c r="CL110" s="837"/>
      <c r="CM110" s="912" t="s">
        <v>410</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15">
      <c r="A111" s="792" t="s">
        <v>411</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412</v>
      </c>
      <c r="BA111" s="768"/>
      <c r="BB111" s="768"/>
      <c r="BC111" s="768"/>
      <c r="BD111" s="768"/>
      <c r="BE111" s="768"/>
      <c r="BF111" s="768"/>
      <c r="BG111" s="768"/>
      <c r="BH111" s="768"/>
      <c r="BI111" s="768"/>
      <c r="BJ111" s="768"/>
      <c r="BK111" s="768"/>
      <c r="BL111" s="768"/>
      <c r="BM111" s="768"/>
      <c r="BN111" s="768"/>
      <c r="BO111" s="768"/>
      <c r="BP111" s="769"/>
      <c r="BQ111" s="834" t="s">
        <v>112</v>
      </c>
      <c r="BR111" s="835"/>
      <c r="BS111" s="835"/>
      <c r="BT111" s="835"/>
      <c r="BU111" s="835"/>
      <c r="BV111" s="835" t="s">
        <v>112</v>
      </c>
      <c r="BW111" s="835"/>
      <c r="BX111" s="835"/>
      <c r="BY111" s="835"/>
      <c r="BZ111" s="835"/>
      <c r="CA111" s="835" t="s">
        <v>112</v>
      </c>
      <c r="CB111" s="835"/>
      <c r="CC111" s="835"/>
      <c r="CD111" s="835"/>
      <c r="CE111" s="835"/>
      <c r="CF111" s="896" t="s">
        <v>112</v>
      </c>
      <c r="CG111" s="897"/>
      <c r="CH111" s="897"/>
      <c r="CI111" s="897"/>
      <c r="CJ111" s="897"/>
      <c r="CK111" s="952"/>
      <c r="CL111" s="839"/>
      <c r="CM111" s="842" t="s">
        <v>413</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414</v>
      </c>
      <c r="B112" s="938"/>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416</v>
      </c>
      <c r="BA112" s="768"/>
      <c r="BB112" s="768"/>
      <c r="BC112" s="768"/>
      <c r="BD112" s="768"/>
      <c r="BE112" s="768"/>
      <c r="BF112" s="768"/>
      <c r="BG112" s="768"/>
      <c r="BH112" s="768"/>
      <c r="BI112" s="768"/>
      <c r="BJ112" s="768"/>
      <c r="BK112" s="768"/>
      <c r="BL112" s="768"/>
      <c r="BM112" s="768"/>
      <c r="BN112" s="768"/>
      <c r="BO112" s="768"/>
      <c r="BP112" s="769"/>
      <c r="BQ112" s="834">
        <v>3365125</v>
      </c>
      <c r="BR112" s="835"/>
      <c r="BS112" s="835"/>
      <c r="BT112" s="835"/>
      <c r="BU112" s="835"/>
      <c r="BV112" s="835">
        <v>3525539</v>
      </c>
      <c r="BW112" s="835"/>
      <c r="BX112" s="835"/>
      <c r="BY112" s="835"/>
      <c r="BZ112" s="835"/>
      <c r="CA112" s="835">
        <v>2981817</v>
      </c>
      <c r="CB112" s="835"/>
      <c r="CC112" s="835"/>
      <c r="CD112" s="835"/>
      <c r="CE112" s="835"/>
      <c r="CF112" s="896">
        <v>110.9</v>
      </c>
      <c r="CG112" s="897"/>
      <c r="CH112" s="897"/>
      <c r="CI112" s="897"/>
      <c r="CJ112" s="897"/>
      <c r="CK112" s="952"/>
      <c r="CL112" s="839"/>
      <c r="CM112" s="842" t="s">
        <v>417</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15">
      <c r="A113" s="939"/>
      <c r="B113" s="940"/>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240267</v>
      </c>
      <c r="AB113" s="944"/>
      <c r="AC113" s="944"/>
      <c r="AD113" s="944"/>
      <c r="AE113" s="945"/>
      <c r="AF113" s="946">
        <v>230512</v>
      </c>
      <c r="AG113" s="944"/>
      <c r="AH113" s="944"/>
      <c r="AI113" s="944"/>
      <c r="AJ113" s="945"/>
      <c r="AK113" s="946">
        <v>174208</v>
      </c>
      <c r="AL113" s="944"/>
      <c r="AM113" s="944"/>
      <c r="AN113" s="944"/>
      <c r="AO113" s="945"/>
      <c r="AP113" s="947">
        <v>6.5</v>
      </c>
      <c r="AQ113" s="948"/>
      <c r="AR113" s="948"/>
      <c r="AS113" s="948"/>
      <c r="AT113" s="949"/>
      <c r="AU113" s="957"/>
      <c r="AV113" s="958"/>
      <c r="AW113" s="958"/>
      <c r="AX113" s="958"/>
      <c r="AY113" s="958"/>
      <c r="AZ113" s="833" t="s">
        <v>419</v>
      </c>
      <c r="BA113" s="768"/>
      <c r="BB113" s="768"/>
      <c r="BC113" s="768"/>
      <c r="BD113" s="768"/>
      <c r="BE113" s="768"/>
      <c r="BF113" s="768"/>
      <c r="BG113" s="768"/>
      <c r="BH113" s="768"/>
      <c r="BI113" s="768"/>
      <c r="BJ113" s="768"/>
      <c r="BK113" s="768"/>
      <c r="BL113" s="768"/>
      <c r="BM113" s="768"/>
      <c r="BN113" s="768"/>
      <c r="BO113" s="768"/>
      <c r="BP113" s="769"/>
      <c r="BQ113" s="834">
        <v>300907</v>
      </c>
      <c r="BR113" s="835"/>
      <c r="BS113" s="835"/>
      <c r="BT113" s="835"/>
      <c r="BU113" s="835"/>
      <c r="BV113" s="835">
        <v>594353</v>
      </c>
      <c r="BW113" s="835"/>
      <c r="BX113" s="835"/>
      <c r="BY113" s="835"/>
      <c r="BZ113" s="835"/>
      <c r="CA113" s="835">
        <v>920205</v>
      </c>
      <c r="CB113" s="835"/>
      <c r="CC113" s="835"/>
      <c r="CD113" s="835"/>
      <c r="CE113" s="835"/>
      <c r="CF113" s="896">
        <v>34.200000000000003</v>
      </c>
      <c r="CG113" s="897"/>
      <c r="CH113" s="897"/>
      <c r="CI113" s="897"/>
      <c r="CJ113" s="897"/>
      <c r="CK113" s="952"/>
      <c r="CL113" s="839"/>
      <c r="CM113" s="842" t="s">
        <v>420</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15">
      <c r="A114" s="939"/>
      <c r="B114" s="940"/>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53679</v>
      </c>
      <c r="AB114" s="798"/>
      <c r="AC114" s="798"/>
      <c r="AD114" s="798"/>
      <c r="AE114" s="799"/>
      <c r="AF114" s="800">
        <v>51428</v>
      </c>
      <c r="AG114" s="798"/>
      <c r="AH114" s="798"/>
      <c r="AI114" s="798"/>
      <c r="AJ114" s="799"/>
      <c r="AK114" s="800">
        <v>51650</v>
      </c>
      <c r="AL114" s="798"/>
      <c r="AM114" s="798"/>
      <c r="AN114" s="798"/>
      <c r="AO114" s="799"/>
      <c r="AP114" s="845">
        <v>1.9</v>
      </c>
      <c r="AQ114" s="846"/>
      <c r="AR114" s="846"/>
      <c r="AS114" s="846"/>
      <c r="AT114" s="847"/>
      <c r="AU114" s="957"/>
      <c r="AV114" s="958"/>
      <c r="AW114" s="958"/>
      <c r="AX114" s="958"/>
      <c r="AY114" s="958"/>
      <c r="AZ114" s="833" t="s">
        <v>422</v>
      </c>
      <c r="BA114" s="768"/>
      <c r="BB114" s="768"/>
      <c r="BC114" s="768"/>
      <c r="BD114" s="768"/>
      <c r="BE114" s="768"/>
      <c r="BF114" s="768"/>
      <c r="BG114" s="768"/>
      <c r="BH114" s="768"/>
      <c r="BI114" s="768"/>
      <c r="BJ114" s="768"/>
      <c r="BK114" s="768"/>
      <c r="BL114" s="768"/>
      <c r="BM114" s="768"/>
      <c r="BN114" s="768"/>
      <c r="BO114" s="768"/>
      <c r="BP114" s="769"/>
      <c r="BQ114" s="834">
        <v>1172415</v>
      </c>
      <c r="BR114" s="835"/>
      <c r="BS114" s="835"/>
      <c r="BT114" s="835"/>
      <c r="BU114" s="835"/>
      <c r="BV114" s="835">
        <v>1205619</v>
      </c>
      <c r="BW114" s="835"/>
      <c r="BX114" s="835"/>
      <c r="BY114" s="835"/>
      <c r="BZ114" s="835"/>
      <c r="CA114" s="835">
        <v>1367268</v>
      </c>
      <c r="CB114" s="835"/>
      <c r="CC114" s="835"/>
      <c r="CD114" s="835"/>
      <c r="CE114" s="835"/>
      <c r="CF114" s="896">
        <v>50.8</v>
      </c>
      <c r="CG114" s="897"/>
      <c r="CH114" s="897"/>
      <c r="CI114" s="897"/>
      <c r="CJ114" s="897"/>
      <c r="CK114" s="952"/>
      <c r="CL114" s="839"/>
      <c r="CM114" s="842" t="s">
        <v>423</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112</v>
      </c>
      <c r="AB115" s="944"/>
      <c r="AC115" s="944"/>
      <c r="AD115" s="944"/>
      <c r="AE115" s="945"/>
      <c r="AF115" s="946" t="s">
        <v>112</v>
      </c>
      <c r="AG115" s="944"/>
      <c r="AH115" s="944"/>
      <c r="AI115" s="944"/>
      <c r="AJ115" s="945"/>
      <c r="AK115" s="946" t="s">
        <v>112</v>
      </c>
      <c r="AL115" s="944"/>
      <c r="AM115" s="944"/>
      <c r="AN115" s="944"/>
      <c r="AO115" s="945"/>
      <c r="AP115" s="947" t="s">
        <v>112</v>
      </c>
      <c r="AQ115" s="948"/>
      <c r="AR115" s="948"/>
      <c r="AS115" s="948"/>
      <c r="AT115" s="949"/>
      <c r="AU115" s="957"/>
      <c r="AV115" s="958"/>
      <c r="AW115" s="958"/>
      <c r="AX115" s="958"/>
      <c r="AY115" s="958"/>
      <c r="AZ115" s="833" t="s">
        <v>425</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426</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15">
      <c r="A116" s="941"/>
      <c r="B116" s="942"/>
      <c r="C116" s="901" t="s">
        <v>427</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428</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429</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x14ac:dyDescent="0.15">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430</v>
      </c>
      <c r="Z117" s="924"/>
      <c r="AA117" s="929">
        <v>885861</v>
      </c>
      <c r="AB117" s="930"/>
      <c r="AC117" s="930"/>
      <c r="AD117" s="930"/>
      <c r="AE117" s="931"/>
      <c r="AF117" s="932">
        <v>840825</v>
      </c>
      <c r="AG117" s="930"/>
      <c r="AH117" s="930"/>
      <c r="AI117" s="930"/>
      <c r="AJ117" s="931"/>
      <c r="AK117" s="932">
        <v>745289</v>
      </c>
      <c r="AL117" s="930"/>
      <c r="AM117" s="930"/>
      <c r="AN117" s="930"/>
      <c r="AO117" s="931"/>
      <c r="AP117" s="933"/>
      <c r="AQ117" s="934"/>
      <c r="AR117" s="934"/>
      <c r="AS117" s="934"/>
      <c r="AT117" s="935"/>
      <c r="AU117" s="957"/>
      <c r="AV117" s="958"/>
      <c r="AW117" s="958"/>
      <c r="AX117" s="958"/>
      <c r="AY117" s="958"/>
      <c r="AZ117" s="884" t="s">
        <v>431</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432</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15">
      <c r="A118" s="922" t="s">
        <v>406</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404</v>
      </c>
      <c r="AB118" s="923"/>
      <c r="AC118" s="923"/>
      <c r="AD118" s="923"/>
      <c r="AE118" s="924"/>
      <c r="AF118" s="925" t="s">
        <v>287</v>
      </c>
      <c r="AG118" s="923"/>
      <c r="AH118" s="923"/>
      <c r="AI118" s="923"/>
      <c r="AJ118" s="924"/>
      <c r="AK118" s="925" t="s">
        <v>286</v>
      </c>
      <c r="AL118" s="923"/>
      <c r="AM118" s="923"/>
      <c r="AN118" s="923"/>
      <c r="AO118" s="924"/>
      <c r="AP118" s="926" t="s">
        <v>405</v>
      </c>
      <c r="AQ118" s="927"/>
      <c r="AR118" s="927"/>
      <c r="AS118" s="927"/>
      <c r="AT118" s="928"/>
      <c r="AU118" s="957"/>
      <c r="AV118" s="958"/>
      <c r="AW118" s="958"/>
      <c r="AX118" s="958"/>
      <c r="AY118" s="958"/>
      <c r="AZ118" s="900" t="s">
        <v>433</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434</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409</v>
      </c>
      <c r="B119" s="837"/>
      <c r="C119" s="912" t="s">
        <v>410</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435</v>
      </c>
      <c r="BP119" s="899"/>
      <c r="BQ119" s="903">
        <v>9838879</v>
      </c>
      <c r="BR119" s="866"/>
      <c r="BS119" s="866"/>
      <c r="BT119" s="866"/>
      <c r="BU119" s="866"/>
      <c r="BV119" s="866">
        <v>10763687</v>
      </c>
      <c r="BW119" s="866"/>
      <c r="BX119" s="866"/>
      <c r="BY119" s="866"/>
      <c r="BZ119" s="866"/>
      <c r="CA119" s="866">
        <v>10882278</v>
      </c>
      <c r="CB119" s="866"/>
      <c r="CC119" s="866"/>
      <c r="CD119" s="866"/>
      <c r="CE119" s="866"/>
      <c r="CF119" s="764"/>
      <c r="CG119" s="765"/>
      <c r="CH119" s="765"/>
      <c r="CI119" s="765"/>
      <c r="CJ119" s="855"/>
      <c r="CK119" s="953"/>
      <c r="CL119" s="841"/>
      <c r="CM119" s="859" t="s">
        <v>436</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x14ac:dyDescent="0.15">
      <c r="A120" s="838"/>
      <c r="B120" s="839"/>
      <c r="C120" s="842" t="s">
        <v>413</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437</v>
      </c>
      <c r="AV120" s="905"/>
      <c r="AW120" s="905"/>
      <c r="AX120" s="905"/>
      <c r="AY120" s="906"/>
      <c r="AZ120" s="881" t="s">
        <v>438</v>
      </c>
      <c r="BA120" s="826"/>
      <c r="BB120" s="826"/>
      <c r="BC120" s="826"/>
      <c r="BD120" s="826"/>
      <c r="BE120" s="826"/>
      <c r="BF120" s="826"/>
      <c r="BG120" s="826"/>
      <c r="BH120" s="826"/>
      <c r="BI120" s="826"/>
      <c r="BJ120" s="826"/>
      <c r="BK120" s="826"/>
      <c r="BL120" s="826"/>
      <c r="BM120" s="826"/>
      <c r="BN120" s="826"/>
      <c r="BO120" s="826"/>
      <c r="BP120" s="827"/>
      <c r="BQ120" s="882">
        <v>1448989</v>
      </c>
      <c r="BR120" s="863"/>
      <c r="BS120" s="863"/>
      <c r="BT120" s="863"/>
      <c r="BU120" s="863"/>
      <c r="BV120" s="863">
        <v>1535644</v>
      </c>
      <c r="BW120" s="863"/>
      <c r="BX120" s="863"/>
      <c r="BY120" s="863"/>
      <c r="BZ120" s="863"/>
      <c r="CA120" s="863">
        <v>1648383</v>
      </c>
      <c r="CB120" s="863"/>
      <c r="CC120" s="863"/>
      <c r="CD120" s="863"/>
      <c r="CE120" s="863"/>
      <c r="CF120" s="887">
        <v>61.3</v>
      </c>
      <c r="CG120" s="888"/>
      <c r="CH120" s="888"/>
      <c r="CI120" s="888"/>
      <c r="CJ120" s="888"/>
      <c r="CK120" s="889" t="s">
        <v>439</v>
      </c>
      <c r="CL120" s="873"/>
      <c r="CM120" s="873"/>
      <c r="CN120" s="873"/>
      <c r="CO120" s="874"/>
      <c r="CP120" s="893" t="s">
        <v>388</v>
      </c>
      <c r="CQ120" s="894"/>
      <c r="CR120" s="894"/>
      <c r="CS120" s="894"/>
      <c r="CT120" s="894"/>
      <c r="CU120" s="894"/>
      <c r="CV120" s="894"/>
      <c r="CW120" s="894"/>
      <c r="CX120" s="894"/>
      <c r="CY120" s="894"/>
      <c r="CZ120" s="894"/>
      <c r="DA120" s="894"/>
      <c r="DB120" s="894"/>
      <c r="DC120" s="894"/>
      <c r="DD120" s="894"/>
      <c r="DE120" s="894"/>
      <c r="DF120" s="895"/>
      <c r="DG120" s="882">
        <v>1963747</v>
      </c>
      <c r="DH120" s="863"/>
      <c r="DI120" s="863"/>
      <c r="DJ120" s="863"/>
      <c r="DK120" s="863"/>
      <c r="DL120" s="863">
        <v>1877706</v>
      </c>
      <c r="DM120" s="863"/>
      <c r="DN120" s="863"/>
      <c r="DO120" s="863"/>
      <c r="DP120" s="863"/>
      <c r="DQ120" s="863">
        <v>1776038</v>
      </c>
      <c r="DR120" s="863"/>
      <c r="DS120" s="863"/>
      <c r="DT120" s="863"/>
      <c r="DU120" s="863"/>
      <c r="DV120" s="864">
        <v>66</v>
      </c>
      <c r="DW120" s="864"/>
      <c r="DX120" s="864"/>
      <c r="DY120" s="864"/>
      <c r="DZ120" s="865"/>
    </row>
    <row r="121" spans="1:130" s="199" customFormat="1" ht="26.25" customHeight="1" x14ac:dyDescent="0.15">
      <c r="A121" s="838"/>
      <c r="B121" s="839"/>
      <c r="C121" s="884" t="s">
        <v>440</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441</v>
      </c>
      <c r="BA121" s="768"/>
      <c r="BB121" s="768"/>
      <c r="BC121" s="768"/>
      <c r="BD121" s="768"/>
      <c r="BE121" s="768"/>
      <c r="BF121" s="768"/>
      <c r="BG121" s="768"/>
      <c r="BH121" s="768"/>
      <c r="BI121" s="768"/>
      <c r="BJ121" s="768"/>
      <c r="BK121" s="768"/>
      <c r="BL121" s="768"/>
      <c r="BM121" s="768"/>
      <c r="BN121" s="768"/>
      <c r="BO121" s="768"/>
      <c r="BP121" s="769"/>
      <c r="BQ121" s="834">
        <v>87300</v>
      </c>
      <c r="BR121" s="835"/>
      <c r="BS121" s="835"/>
      <c r="BT121" s="835"/>
      <c r="BU121" s="835"/>
      <c r="BV121" s="835">
        <v>87300</v>
      </c>
      <c r="BW121" s="835"/>
      <c r="BX121" s="835"/>
      <c r="BY121" s="835"/>
      <c r="BZ121" s="835"/>
      <c r="CA121" s="835">
        <v>87300</v>
      </c>
      <c r="CB121" s="835"/>
      <c r="CC121" s="835"/>
      <c r="CD121" s="835"/>
      <c r="CE121" s="835"/>
      <c r="CF121" s="896">
        <v>3.2</v>
      </c>
      <c r="CG121" s="897"/>
      <c r="CH121" s="897"/>
      <c r="CI121" s="897"/>
      <c r="CJ121" s="897"/>
      <c r="CK121" s="890"/>
      <c r="CL121" s="876"/>
      <c r="CM121" s="876"/>
      <c r="CN121" s="876"/>
      <c r="CO121" s="877"/>
      <c r="CP121" s="856" t="s">
        <v>386</v>
      </c>
      <c r="CQ121" s="857"/>
      <c r="CR121" s="857"/>
      <c r="CS121" s="857"/>
      <c r="CT121" s="857"/>
      <c r="CU121" s="857"/>
      <c r="CV121" s="857"/>
      <c r="CW121" s="857"/>
      <c r="CX121" s="857"/>
      <c r="CY121" s="857"/>
      <c r="CZ121" s="857"/>
      <c r="DA121" s="857"/>
      <c r="DB121" s="857"/>
      <c r="DC121" s="857"/>
      <c r="DD121" s="857"/>
      <c r="DE121" s="857"/>
      <c r="DF121" s="858"/>
      <c r="DG121" s="834">
        <v>437198</v>
      </c>
      <c r="DH121" s="835"/>
      <c r="DI121" s="835"/>
      <c r="DJ121" s="835"/>
      <c r="DK121" s="835"/>
      <c r="DL121" s="835">
        <v>729621</v>
      </c>
      <c r="DM121" s="835"/>
      <c r="DN121" s="835"/>
      <c r="DO121" s="835"/>
      <c r="DP121" s="835"/>
      <c r="DQ121" s="835">
        <v>994090</v>
      </c>
      <c r="DR121" s="835"/>
      <c r="DS121" s="835"/>
      <c r="DT121" s="835"/>
      <c r="DU121" s="835"/>
      <c r="DV121" s="812">
        <v>37</v>
      </c>
      <c r="DW121" s="812"/>
      <c r="DX121" s="812"/>
      <c r="DY121" s="812"/>
      <c r="DZ121" s="813"/>
    </row>
    <row r="122" spans="1:130" s="199" customFormat="1" ht="26.25" customHeight="1" x14ac:dyDescent="0.15">
      <c r="A122" s="838"/>
      <c r="B122" s="839"/>
      <c r="C122" s="842" t="s">
        <v>423</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442</v>
      </c>
      <c r="BA122" s="901"/>
      <c r="BB122" s="901"/>
      <c r="BC122" s="901"/>
      <c r="BD122" s="901"/>
      <c r="BE122" s="901"/>
      <c r="BF122" s="901"/>
      <c r="BG122" s="901"/>
      <c r="BH122" s="901"/>
      <c r="BI122" s="901"/>
      <c r="BJ122" s="901"/>
      <c r="BK122" s="901"/>
      <c r="BL122" s="901"/>
      <c r="BM122" s="901"/>
      <c r="BN122" s="901"/>
      <c r="BO122" s="901"/>
      <c r="BP122" s="902"/>
      <c r="BQ122" s="903">
        <v>6241759</v>
      </c>
      <c r="BR122" s="866"/>
      <c r="BS122" s="866"/>
      <c r="BT122" s="866"/>
      <c r="BU122" s="866"/>
      <c r="BV122" s="866">
        <v>6375305</v>
      </c>
      <c r="BW122" s="866"/>
      <c r="BX122" s="866"/>
      <c r="BY122" s="866"/>
      <c r="BZ122" s="866"/>
      <c r="CA122" s="866">
        <v>6367539</v>
      </c>
      <c r="CB122" s="866"/>
      <c r="CC122" s="866"/>
      <c r="CD122" s="866"/>
      <c r="CE122" s="866"/>
      <c r="CF122" s="867">
        <v>236.8</v>
      </c>
      <c r="CG122" s="868"/>
      <c r="CH122" s="868"/>
      <c r="CI122" s="868"/>
      <c r="CJ122" s="868"/>
      <c r="CK122" s="890"/>
      <c r="CL122" s="876"/>
      <c r="CM122" s="876"/>
      <c r="CN122" s="876"/>
      <c r="CO122" s="877"/>
      <c r="CP122" s="856" t="s">
        <v>389</v>
      </c>
      <c r="CQ122" s="857"/>
      <c r="CR122" s="857"/>
      <c r="CS122" s="857"/>
      <c r="CT122" s="857"/>
      <c r="CU122" s="857"/>
      <c r="CV122" s="857"/>
      <c r="CW122" s="857"/>
      <c r="CX122" s="857"/>
      <c r="CY122" s="857"/>
      <c r="CZ122" s="857"/>
      <c r="DA122" s="857"/>
      <c r="DB122" s="857"/>
      <c r="DC122" s="857"/>
      <c r="DD122" s="857"/>
      <c r="DE122" s="857"/>
      <c r="DF122" s="858"/>
      <c r="DG122" s="834">
        <v>189077</v>
      </c>
      <c r="DH122" s="835"/>
      <c r="DI122" s="835"/>
      <c r="DJ122" s="835"/>
      <c r="DK122" s="835"/>
      <c r="DL122" s="835">
        <v>182296</v>
      </c>
      <c r="DM122" s="835"/>
      <c r="DN122" s="835"/>
      <c r="DO122" s="835"/>
      <c r="DP122" s="835"/>
      <c r="DQ122" s="835">
        <v>174882</v>
      </c>
      <c r="DR122" s="835"/>
      <c r="DS122" s="835"/>
      <c r="DT122" s="835"/>
      <c r="DU122" s="835"/>
      <c r="DV122" s="812">
        <v>6.5</v>
      </c>
      <c r="DW122" s="812"/>
      <c r="DX122" s="812"/>
      <c r="DY122" s="812"/>
      <c r="DZ122" s="813"/>
    </row>
    <row r="123" spans="1:130" s="199" customFormat="1" ht="26.25" customHeight="1" x14ac:dyDescent="0.15">
      <c r="A123" s="838"/>
      <c r="B123" s="839"/>
      <c r="C123" s="842" t="s">
        <v>429</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443</v>
      </c>
      <c r="BP123" s="899"/>
      <c r="BQ123" s="853">
        <v>7778048</v>
      </c>
      <c r="BR123" s="854"/>
      <c r="BS123" s="854"/>
      <c r="BT123" s="854"/>
      <c r="BU123" s="854"/>
      <c r="BV123" s="854">
        <v>7998249</v>
      </c>
      <c r="BW123" s="854"/>
      <c r="BX123" s="854"/>
      <c r="BY123" s="854"/>
      <c r="BZ123" s="854"/>
      <c r="CA123" s="854">
        <v>8103222</v>
      </c>
      <c r="CB123" s="854"/>
      <c r="CC123" s="854"/>
      <c r="CD123" s="854"/>
      <c r="CE123" s="854"/>
      <c r="CF123" s="764"/>
      <c r="CG123" s="765"/>
      <c r="CH123" s="765"/>
      <c r="CI123" s="765"/>
      <c r="CJ123" s="855"/>
      <c r="CK123" s="890"/>
      <c r="CL123" s="876"/>
      <c r="CM123" s="876"/>
      <c r="CN123" s="876"/>
      <c r="CO123" s="877"/>
      <c r="CP123" s="856" t="s">
        <v>384</v>
      </c>
      <c r="CQ123" s="857"/>
      <c r="CR123" s="857"/>
      <c r="CS123" s="857"/>
      <c r="CT123" s="857"/>
      <c r="CU123" s="857"/>
      <c r="CV123" s="857"/>
      <c r="CW123" s="857"/>
      <c r="CX123" s="857"/>
      <c r="CY123" s="857"/>
      <c r="CZ123" s="857"/>
      <c r="DA123" s="857"/>
      <c r="DB123" s="857"/>
      <c r="DC123" s="857"/>
      <c r="DD123" s="857"/>
      <c r="DE123" s="857"/>
      <c r="DF123" s="858"/>
      <c r="DG123" s="797">
        <v>43464</v>
      </c>
      <c r="DH123" s="798"/>
      <c r="DI123" s="798"/>
      <c r="DJ123" s="798"/>
      <c r="DK123" s="799"/>
      <c r="DL123" s="800">
        <v>38483</v>
      </c>
      <c r="DM123" s="798"/>
      <c r="DN123" s="798"/>
      <c r="DO123" s="798"/>
      <c r="DP123" s="799"/>
      <c r="DQ123" s="800">
        <v>36807</v>
      </c>
      <c r="DR123" s="798"/>
      <c r="DS123" s="798"/>
      <c r="DT123" s="798"/>
      <c r="DU123" s="799"/>
      <c r="DV123" s="845">
        <v>1.4</v>
      </c>
      <c r="DW123" s="846"/>
      <c r="DX123" s="846"/>
      <c r="DY123" s="846"/>
      <c r="DZ123" s="847"/>
    </row>
    <row r="124" spans="1:130" s="199" customFormat="1" ht="26.25" customHeight="1" thickBot="1" x14ac:dyDescent="0.2">
      <c r="A124" s="838"/>
      <c r="B124" s="839"/>
      <c r="C124" s="842" t="s">
        <v>432</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444</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79.3</v>
      </c>
      <c r="BR124" s="852"/>
      <c r="BS124" s="852"/>
      <c r="BT124" s="852"/>
      <c r="BU124" s="852"/>
      <c r="BV124" s="852">
        <v>100.2</v>
      </c>
      <c r="BW124" s="852"/>
      <c r="BX124" s="852"/>
      <c r="BY124" s="852"/>
      <c r="BZ124" s="852"/>
      <c r="CA124" s="852">
        <v>103.3</v>
      </c>
      <c r="CB124" s="852"/>
      <c r="CC124" s="852"/>
      <c r="CD124" s="852"/>
      <c r="CE124" s="852"/>
      <c r="CF124" s="742"/>
      <c r="CG124" s="743"/>
      <c r="CH124" s="743"/>
      <c r="CI124" s="743"/>
      <c r="CJ124" s="883"/>
      <c r="CK124" s="891"/>
      <c r="CL124" s="891"/>
      <c r="CM124" s="891"/>
      <c r="CN124" s="891"/>
      <c r="CO124" s="892"/>
      <c r="CP124" s="856" t="s">
        <v>445</v>
      </c>
      <c r="CQ124" s="857"/>
      <c r="CR124" s="857"/>
      <c r="CS124" s="857"/>
      <c r="CT124" s="857"/>
      <c r="CU124" s="857"/>
      <c r="CV124" s="857"/>
      <c r="CW124" s="857"/>
      <c r="CX124" s="857"/>
      <c r="CY124" s="857"/>
      <c r="CZ124" s="857"/>
      <c r="DA124" s="857"/>
      <c r="DB124" s="857"/>
      <c r="DC124" s="857"/>
      <c r="DD124" s="857"/>
      <c r="DE124" s="857"/>
      <c r="DF124" s="858"/>
      <c r="DG124" s="780">
        <v>731639</v>
      </c>
      <c r="DH124" s="781"/>
      <c r="DI124" s="781"/>
      <c r="DJ124" s="781"/>
      <c r="DK124" s="782"/>
      <c r="DL124" s="783">
        <v>697433</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x14ac:dyDescent="0.15">
      <c r="A125" s="838"/>
      <c r="B125" s="839"/>
      <c r="C125" s="842" t="s">
        <v>434</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446</v>
      </c>
      <c r="CL125" s="873"/>
      <c r="CM125" s="873"/>
      <c r="CN125" s="873"/>
      <c r="CO125" s="874"/>
      <c r="CP125" s="881" t="s">
        <v>447</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436</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448</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15">
      <c r="A127" s="840"/>
      <c r="B127" s="841"/>
      <c r="C127" s="859" t="s">
        <v>449</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450</v>
      </c>
      <c r="AY127" s="830"/>
      <c r="AZ127" s="830"/>
      <c r="BA127" s="830"/>
      <c r="BB127" s="830"/>
      <c r="BC127" s="830"/>
      <c r="BD127" s="830"/>
      <c r="BE127" s="831"/>
      <c r="BF127" s="829" t="s">
        <v>451</v>
      </c>
      <c r="BG127" s="830"/>
      <c r="BH127" s="830"/>
      <c r="BI127" s="830"/>
      <c r="BJ127" s="830"/>
      <c r="BK127" s="830"/>
      <c r="BL127" s="831"/>
      <c r="BM127" s="829" t="s">
        <v>452</v>
      </c>
      <c r="BN127" s="830"/>
      <c r="BO127" s="830"/>
      <c r="BP127" s="830"/>
      <c r="BQ127" s="830"/>
      <c r="BR127" s="830"/>
      <c r="BS127" s="831"/>
      <c r="BT127" s="829" t="s">
        <v>453</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454</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455</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456</v>
      </c>
      <c r="X128" s="816"/>
      <c r="Y128" s="816"/>
      <c r="Z128" s="817"/>
      <c r="AA128" s="818">
        <v>6690</v>
      </c>
      <c r="AB128" s="819"/>
      <c r="AC128" s="819"/>
      <c r="AD128" s="819"/>
      <c r="AE128" s="820"/>
      <c r="AF128" s="821" t="s">
        <v>112</v>
      </c>
      <c r="AG128" s="819"/>
      <c r="AH128" s="819"/>
      <c r="AI128" s="819"/>
      <c r="AJ128" s="820"/>
      <c r="AK128" s="821">
        <v>1795</v>
      </c>
      <c r="AL128" s="819"/>
      <c r="AM128" s="819"/>
      <c r="AN128" s="819"/>
      <c r="AO128" s="820"/>
      <c r="AP128" s="822"/>
      <c r="AQ128" s="823"/>
      <c r="AR128" s="823"/>
      <c r="AS128" s="823"/>
      <c r="AT128" s="824"/>
      <c r="AU128" s="235"/>
      <c r="AV128" s="235"/>
      <c r="AW128" s="235"/>
      <c r="AX128" s="825" t="s">
        <v>457</v>
      </c>
      <c r="AY128" s="826"/>
      <c r="AZ128" s="826"/>
      <c r="BA128" s="826"/>
      <c r="BB128" s="826"/>
      <c r="BC128" s="826"/>
      <c r="BD128" s="826"/>
      <c r="BE128" s="827"/>
      <c r="BF128" s="804" t="s">
        <v>112</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458</v>
      </c>
      <c r="CQ128" s="746"/>
      <c r="CR128" s="746"/>
      <c r="CS128" s="746"/>
      <c r="CT128" s="746"/>
      <c r="CU128" s="746"/>
      <c r="CV128" s="746"/>
      <c r="CW128" s="746"/>
      <c r="CX128" s="746"/>
      <c r="CY128" s="746"/>
      <c r="CZ128" s="746"/>
      <c r="DA128" s="746"/>
      <c r="DB128" s="746"/>
      <c r="DC128" s="746"/>
      <c r="DD128" s="746"/>
      <c r="DE128" s="746"/>
      <c r="DF128" s="747"/>
      <c r="DG128" s="808" t="s">
        <v>459</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460</v>
      </c>
      <c r="X129" s="795"/>
      <c r="Y129" s="795"/>
      <c r="Z129" s="796"/>
      <c r="AA129" s="797">
        <v>3278876</v>
      </c>
      <c r="AB129" s="798"/>
      <c r="AC129" s="798"/>
      <c r="AD129" s="798"/>
      <c r="AE129" s="799"/>
      <c r="AF129" s="800">
        <v>3408592</v>
      </c>
      <c r="AG129" s="798"/>
      <c r="AH129" s="798"/>
      <c r="AI129" s="798"/>
      <c r="AJ129" s="799"/>
      <c r="AK129" s="800">
        <v>3269405</v>
      </c>
      <c r="AL129" s="798"/>
      <c r="AM129" s="798"/>
      <c r="AN129" s="798"/>
      <c r="AO129" s="799"/>
      <c r="AP129" s="801"/>
      <c r="AQ129" s="802"/>
      <c r="AR129" s="802"/>
      <c r="AS129" s="802"/>
      <c r="AT129" s="803"/>
      <c r="AU129" s="237"/>
      <c r="AV129" s="237"/>
      <c r="AW129" s="237"/>
      <c r="AX129" s="767" t="s">
        <v>461</v>
      </c>
      <c r="AY129" s="768"/>
      <c r="AZ129" s="768"/>
      <c r="BA129" s="768"/>
      <c r="BB129" s="768"/>
      <c r="BC129" s="768"/>
      <c r="BD129" s="768"/>
      <c r="BE129" s="769"/>
      <c r="BF129" s="787" t="s">
        <v>112</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462</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463</v>
      </c>
      <c r="X130" s="795"/>
      <c r="Y130" s="795"/>
      <c r="Z130" s="796"/>
      <c r="AA130" s="797">
        <v>681042</v>
      </c>
      <c r="AB130" s="798"/>
      <c r="AC130" s="798"/>
      <c r="AD130" s="798"/>
      <c r="AE130" s="799"/>
      <c r="AF130" s="800">
        <v>649274</v>
      </c>
      <c r="AG130" s="798"/>
      <c r="AH130" s="798"/>
      <c r="AI130" s="798"/>
      <c r="AJ130" s="799"/>
      <c r="AK130" s="800">
        <v>579890</v>
      </c>
      <c r="AL130" s="798"/>
      <c r="AM130" s="798"/>
      <c r="AN130" s="798"/>
      <c r="AO130" s="799"/>
      <c r="AP130" s="801"/>
      <c r="AQ130" s="802"/>
      <c r="AR130" s="802"/>
      <c r="AS130" s="802"/>
      <c r="AT130" s="803"/>
      <c r="AU130" s="237"/>
      <c r="AV130" s="237"/>
      <c r="AW130" s="237"/>
      <c r="AX130" s="767" t="s">
        <v>464</v>
      </c>
      <c r="AY130" s="768"/>
      <c r="AZ130" s="768"/>
      <c r="BA130" s="768"/>
      <c r="BB130" s="768"/>
      <c r="BC130" s="768"/>
      <c r="BD130" s="768"/>
      <c r="BE130" s="769"/>
      <c r="BF130" s="770">
        <v>6.8</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465</v>
      </c>
      <c r="X131" s="778"/>
      <c r="Y131" s="778"/>
      <c r="Z131" s="779"/>
      <c r="AA131" s="780">
        <v>2597834</v>
      </c>
      <c r="AB131" s="781"/>
      <c r="AC131" s="781"/>
      <c r="AD131" s="781"/>
      <c r="AE131" s="782"/>
      <c r="AF131" s="783">
        <v>2759318</v>
      </c>
      <c r="AG131" s="781"/>
      <c r="AH131" s="781"/>
      <c r="AI131" s="781"/>
      <c r="AJ131" s="782"/>
      <c r="AK131" s="783">
        <v>2689515</v>
      </c>
      <c r="AL131" s="781"/>
      <c r="AM131" s="781"/>
      <c r="AN131" s="781"/>
      <c r="AO131" s="782"/>
      <c r="AP131" s="784"/>
      <c r="AQ131" s="785"/>
      <c r="AR131" s="785"/>
      <c r="AS131" s="785"/>
      <c r="AT131" s="786"/>
      <c r="AU131" s="237"/>
      <c r="AV131" s="237"/>
      <c r="AW131" s="237"/>
      <c r="AX131" s="745" t="s">
        <v>466</v>
      </c>
      <c r="AY131" s="746"/>
      <c r="AZ131" s="746"/>
      <c r="BA131" s="746"/>
      <c r="BB131" s="746"/>
      <c r="BC131" s="746"/>
      <c r="BD131" s="746"/>
      <c r="BE131" s="747"/>
      <c r="BF131" s="748">
        <v>103.3</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467</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468</v>
      </c>
      <c r="W132" s="758"/>
      <c r="X132" s="758"/>
      <c r="Y132" s="758"/>
      <c r="Z132" s="759"/>
      <c r="AA132" s="760">
        <v>7.6266997810000001</v>
      </c>
      <c r="AB132" s="761"/>
      <c r="AC132" s="761"/>
      <c r="AD132" s="761"/>
      <c r="AE132" s="762"/>
      <c r="AF132" s="763">
        <v>6.9419689939999998</v>
      </c>
      <c r="AG132" s="761"/>
      <c r="AH132" s="761"/>
      <c r="AI132" s="761"/>
      <c r="AJ132" s="762"/>
      <c r="AK132" s="763">
        <v>6.08302984</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469</v>
      </c>
      <c r="W133" s="737"/>
      <c r="X133" s="737"/>
      <c r="Y133" s="737"/>
      <c r="Z133" s="738"/>
      <c r="AA133" s="739">
        <v>8.6999999999999993</v>
      </c>
      <c r="AB133" s="740"/>
      <c r="AC133" s="740"/>
      <c r="AD133" s="740"/>
      <c r="AE133" s="741"/>
      <c r="AF133" s="739">
        <v>7.9</v>
      </c>
      <c r="AG133" s="740"/>
      <c r="AH133" s="740"/>
      <c r="AI133" s="740"/>
      <c r="AJ133" s="741"/>
      <c r="AK133" s="739">
        <v>6.8</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470</v>
      </c>
      <c r="B5" s="248"/>
      <c r="C5" s="248"/>
      <c r="D5" s="248"/>
      <c r="E5" s="248"/>
      <c r="F5" s="248"/>
      <c r="G5" s="248"/>
      <c r="H5" s="248"/>
      <c r="I5" s="248"/>
      <c r="J5" s="248"/>
      <c r="K5" s="248"/>
      <c r="L5" s="248"/>
      <c r="M5" s="248"/>
      <c r="N5" s="248"/>
      <c r="O5" s="249"/>
    </row>
    <row r="6" spans="1:16" x14ac:dyDescent="0.15">
      <c r="A6" s="250"/>
      <c r="B6" s="246"/>
      <c r="C6" s="246"/>
      <c r="D6" s="246"/>
      <c r="E6" s="246"/>
      <c r="F6" s="246"/>
      <c r="G6" s="251" t="s">
        <v>471</v>
      </c>
      <c r="H6" s="251"/>
      <c r="I6" s="251"/>
      <c r="J6" s="251"/>
      <c r="K6" s="246"/>
      <c r="L6" s="246"/>
      <c r="M6" s="246"/>
      <c r="N6" s="246"/>
    </row>
    <row r="7" spans="1:16" x14ac:dyDescent="0.15">
      <c r="A7" s="250"/>
      <c r="B7" s="246"/>
      <c r="C7" s="246"/>
      <c r="D7" s="246"/>
      <c r="E7" s="246"/>
      <c r="F7" s="246"/>
      <c r="G7" s="253"/>
      <c r="H7" s="254"/>
      <c r="I7" s="254"/>
      <c r="J7" s="255"/>
      <c r="K7" s="1152" t="s">
        <v>472</v>
      </c>
      <c r="L7" s="256"/>
      <c r="M7" s="257" t="s">
        <v>473</v>
      </c>
      <c r="N7" s="258"/>
    </row>
    <row r="8" spans="1:16" x14ac:dyDescent="0.15">
      <c r="A8" s="250"/>
      <c r="B8" s="246"/>
      <c r="C8" s="246"/>
      <c r="D8" s="246"/>
      <c r="E8" s="246"/>
      <c r="F8" s="246"/>
      <c r="G8" s="259"/>
      <c r="H8" s="260"/>
      <c r="I8" s="260"/>
      <c r="J8" s="261"/>
      <c r="K8" s="1153"/>
      <c r="L8" s="262" t="s">
        <v>474</v>
      </c>
      <c r="M8" s="263" t="s">
        <v>475</v>
      </c>
      <c r="N8" s="264" t="s">
        <v>476</v>
      </c>
    </row>
    <row r="9" spans="1:16" x14ac:dyDescent="0.15">
      <c r="A9" s="250"/>
      <c r="B9" s="246"/>
      <c r="C9" s="246"/>
      <c r="D9" s="246"/>
      <c r="E9" s="246"/>
      <c r="F9" s="246"/>
      <c r="G9" s="1166" t="s">
        <v>477</v>
      </c>
      <c r="H9" s="1167"/>
      <c r="I9" s="1167"/>
      <c r="J9" s="1168"/>
      <c r="K9" s="265">
        <v>1009104</v>
      </c>
      <c r="L9" s="266">
        <v>132220</v>
      </c>
      <c r="M9" s="267">
        <v>115876</v>
      </c>
      <c r="N9" s="268">
        <v>14.1</v>
      </c>
    </row>
    <row r="10" spans="1:16" x14ac:dyDescent="0.15">
      <c r="A10" s="250"/>
      <c r="B10" s="246"/>
      <c r="C10" s="246"/>
      <c r="D10" s="246"/>
      <c r="E10" s="246"/>
      <c r="F10" s="246"/>
      <c r="G10" s="1166" t="s">
        <v>478</v>
      </c>
      <c r="H10" s="1167"/>
      <c r="I10" s="1167"/>
      <c r="J10" s="1168"/>
      <c r="K10" s="269">
        <v>123992</v>
      </c>
      <c r="L10" s="270">
        <v>16246</v>
      </c>
      <c r="M10" s="271">
        <v>10922</v>
      </c>
      <c r="N10" s="272">
        <v>48.7</v>
      </c>
    </row>
    <row r="11" spans="1:16" ht="13.5" customHeight="1" x14ac:dyDescent="0.15">
      <c r="A11" s="250"/>
      <c r="B11" s="246"/>
      <c r="C11" s="246"/>
      <c r="D11" s="246"/>
      <c r="E11" s="246"/>
      <c r="F11" s="246"/>
      <c r="G11" s="1166" t="s">
        <v>479</v>
      </c>
      <c r="H11" s="1167"/>
      <c r="I11" s="1167"/>
      <c r="J11" s="1168"/>
      <c r="K11" s="269">
        <v>322669</v>
      </c>
      <c r="L11" s="270">
        <v>42278</v>
      </c>
      <c r="M11" s="271">
        <v>18462</v>
      </c>
      <c r="N11" s="272">
        <v>129</v>
      </c>
    </row>
    <row r="12" spans="1:16" ht="13.5" customHeight="1" x14ac:dyDescent="0.15">
      <c r="A12" s="250"/>
      <c r="B12" s="246"/>
      <c r="C12" s="246"/>
      <c r="D12" s="246"/>
      <c r="E12" s="246"/>
      <c r="F12" s="246"/>
      <c r="G12" s="1166" t="s">
        <v>480</v>
      </c>
      <c r="H12" s="1167"/>
      <c r="I12" s="1167"/>
      <c r="J12" s="1168"/>
      <c r="K12" s="269" t="s">
        <v>481</v>
      </c>
      <c r="L12" s="270" t="s">
        <v>481</v>
      </c>
      <c r="M12" s="271">
        <v>746</v>
      </c>
      <c r="N12" s="272" t="s">
        <v>481</v>
      </c>
    </row>
    <row r="13" spans="1:16" ht="13.5" customHeight="1" x14ac:dyDescent="0.15">
      <c r="A13" s="250"/>
      <c r="B13" s="246"/>
      <c r="C13" s="246"/>
      <c r="D13" s="246"/>
      <c r="E13" s="246"/>
      <c r="F13" s="246"/>
      <c r="G13" s="1166" t="s">
        <v>482</v>
      </c>
      <c r="H13" s="1167"/>
      <c r="I13" s="1167"/>
      <c r="J13" s="1168"/>
      <c r="K13" s="269" t="s">
        <v>481</v>
      </c>
      <c r="L13" s="270" t="s">
        <v>481</v>
      </c>
      <c r="M13" s="271" t="s">
        <v>481</v>
      </c>
      <c r="N13" s="272" t="s">
        <v>481</v>
      </c>
    </row>
    <row r="14" spans="1:16" ht="13.5" customHeight="1" x14ac:dyDescent="0.15">
      <c r="A14" s="250"/>
      <c r="B14" s="246"/>
      <c r="C14" s="246"/>
      <c r="D14" s="246"/>
      <c r="E14" s="246"/>
      <c r="F14" s="246"/>
      <c r="G14" s="1166" t="s">
        <v>483</v>
      </c>
      <c r="H14" s="1167"/>
      <c r="I14" s="1167"/>
      <c r="J14" s="1168"/>
      <c r="K14" s="269">
        <v>72471</v>
      </c>
      <c r="L14" s="270">
        <v>9496</v>
      </c>
      <c r="M14" s="271">
        <v>5201</v>
      </c>
      <c r="N14" s="272">
        <v>82.6</v>
      </c>
    </row>
    <row r="15" spans="1:16" ht="13.5" customHeight="1" x14ac:dyDescent="0.15">
      <c r="A15" s="250"/>
      <c r="B15" s="246"/>
      <c r="C15" s="246"/>
      <c r="D15" s="246"/>
      <c r="E15" s="246"/>
      <c r="F15" s="246"/>
      <c r="G15" s="1166" t="s">
        <v>484</v>
      </c>
      <c r="H15" s="1167"/>
      <c r="I15" s="1167"/>
      <c r="J15" s="1168"/>
      <c r="K15" s="269">
        <v>28085</v>
      </c>
      <c r="L15" s="270">
        <v>3680</v>
      </c>
      <c r="M15" s="271">
        <v>2624</v>
      </c>
      <c r="N15" s="272">
        <v>40.200000000000003</v>
      </c>
    </row>
    <row r="16" spans="1:16" x14ac:dyDescent="0.15">
      <c r="A16" s="250"/>
      <c r="B16" s="246"/>
      <c r="C16" s="246"/>
      <c r="D16" s="246"/>
      <c r="E16" s="246"/>
      <c r="F16" s="246"/>
      <c r="G16" s="1169" t="s">
        <v>485</v>
      </c>
      <c r="H16" s="1170"/>
      <c r="I16" s="1170"/>
      <c r="J16" s="1171"/>
      <c r="K16" s="270">
        <v>-132449</v>
      </c>
      <c r="L16" s="270">
        <v>-17354</v>
      </c>
      <c r="M16" s="271">
        <v>-12273</v>
      </c>
      <c r="N16" s="272">
        <v>41.4</v>
      </c>
    </row>
    <row r="17" spans="1:16" x14ac:dyDescent="0.15">
      <c r="A17" s="250"/>
      <c r="B17" s="246"/>
      <c r="C17" s="246"/>
      <c r="D17" s="246"/>
      <c r="E17" s="246"/>
      <c r="F17" s="246"/>
      <c r="G17" s="1169" t="s">
        <v>170</v>
      </c>
      <c r="H17" s="1170"/>
      <c r="I17" s="1170"/>
      <c r="J17" s="1171"/>
      <c r="K17" s="270">
        <v>1423872</v>
      </c>
      <c r="L17" s="270">
        <v>186566</v>
      </c>
      <c r="M17" s="271">
        <v>141557</v>
      </c>
      <c r="N17" s="272">
        <v>31.8</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486</v>
      </c>
      <c r="H19" s="246"/>
      <c r="I19" s="246"/>
      <c r="J19" s="246"/>
      <c r="K19" s="246"/>
      <c r="L19" s="246"/>
      <c r="M19" s="246"/>
      <c r="N19" s="246"/>
    </row>
    <row r="20" spans="1:16" x14ac:dyDescent="0.15">
      <c r="A20" s="250"/>
      <c r="B20" s="246"/>
      <c r="C20" s="246"/>
      <c r="D20" s="246"/>
      <c r="E20" s="246"/>
      <c r="F20" s="246"/>
      <c r="G20" s="274"/>
      <c r="H20" s="275"/>
      <c r="I20" s="275"/>
      <c r="J20" s="276"/>
      <c r="K20" s="277" t="s">
        <v>487</v>
      </c>
      <c r="L20" s="278" t="s">
        <v>488</v>
      </c>
      <c r="M20" s="279" t="s">
        <v>489</v>
      </c>
      <c r="N20" s="280"/>
    </row>
    <row r="21" spans="1:16" s="286" customFormat="1" x14ac:dyDescent="0.15">
      <c r="A21" s="281"/>
      <c r="B21" s="251"/>
      <c r="C21" s="251"/>
      <c r="D21" s="251"/>
      <c r="E21" s="251"/>
      <c r="F21" s="251"/>
      <c r="G21" s="1163" t="s">
        <v>490</v>
      </c>
      <c r="H21" s="1164"/>
      <c r="I21" s="1164"/>
      <c r="J21" s="1165"/>
      <c r="K21" s="282">
        <v>16.12</v>
      </c>
      <c r="L21" s="283">
        <v>13.44</v>
      </c>
      <c r="M21" s="284">
        <v>2.68</v>
      </c>
      <c r="N21" s="251"/>
      <c r="O21" s="285"/>
      <c r="P21" s="281"/>
    </row>
    <row r="22" spans="1:16" s="286" customFormat="1" x14ac:dyDescent="0.15">
      <c r="A22" s="281"/>
      <c r="B22" s="251"/>
      <c r="C22" s="251"/>
      <c r="D22" s="251"/>
      <c r="E22" s="251"/>
      <c r="F22" s="251"/>
      <c r="G22" s="1163" t="s">
        <v>491</v>
      </c>
      <c r="H22" s="1164"/>
      <c r="I22" s="1164"/>
      <c r="J22" s="1165"/>
      <c r="K22" s="287">
        <v>92.4</v>
      </c>
      <c r="L22" s="288">
        <v>94.9</v>
      </c>
      <c r="M22" s="289">
        <v>-2.5</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492</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493</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494</v>
      </c>
      <c r="H29" s="251"/>
      <c r="I29" s="251"/>
      <c r="J29" s="251"/>
      <c r="K29" s="246"/>
      <c r="L29" s="246"/>
      <c r="M29" s="246"/>
      <c r="N29" s="246"/>
      <c r="O29" s="295"/>
    </row>
    <row r="30" spans="1:16" x14ac:dyDescent="0.15">
      <c r="A30" s="250"/>
      <c r="B30" s="246"/>
      <c r="C30" s="246"/>
      <c r="D30" s="246"/>
      <c r="E30" s="246"/>
      <c r="F30" s="246"/>
      <c r="G30" s="253"/>
      <c r="H30" s="254"/>
      <c r="I30" s="254"/>
      <c r="J30" s="255"/>
      <c r="K30" s="1152" t="s">
        <v>472</v>
      </c>
      <c r="L30" s="256"/>
      <c r="M30" s="257" t="s">
        <v>473</v>
      </c>
      <c r="N30" s="258"/>
    </row>
    <row r="31" spans="1:16" x14ac:dyDescent="0.15">
      <c r="A31" s="250"/>
      <c r="B31" s="246"/>
      <c r="C31" s="246"/>
      <c r="D31" s="246"/>
      <c r="E31" s="246"/>
      <c r="F31" s="246"/>
      <c r="G31" s="259"/>
      <c r="H31" s="260"/>
      <c r="I31" s="260"/>
      <c r="J31" s="261"/>
      <c r="K31" s="1153"/>
      <c r="L31" s="262" t="s">
        <v>474</v>
      </c>
      <c r="M31" s="263" t="s">
        <v>475</v>
      </c>
      <c r="N31" s="264" t="s">
        <v>476</v>
      </c>
    </row>
    <row r="32" spans="1:16" ht="27" customHeight="1" x14ac:dyDescent="0.15">
      <c r="A32" s="250"/>
      <c r="B32" s="246"/>
      <c r="C32" s="246"/>
      <c r="D32" s="246"/>
      <c r="E32" s="246"/>
      <c r="F32" s="246"/>
      <c r="G32" s="1154" t="s">
        <v>495</v>
      </c>
      <c r="H32" s="1155"/>
      <c r="I32" s="1155"/>
      <c r="J32" s="1156"/>
      <c r="K32" s="296">
        <v>519431</v>
      </c>
      <c r="L32" s="296">
        <v>68060</v>
      </c>
      <c r="M32" s="297">
        <v>70006</v>
      </c>
      <c r="N32" s="298">
        <v>-2.8</v>
      </c>
    </row>
    <row r="33" spans="1:16" ht="13.5" customHeight="1" x14ac:dyDescent="0.15">
      <c r="A33" s="250"/>
      <c r="B33" s="246"/>
      <c r="C33" s="246"/>
      <c r="D33" s="246"/>
      <c r="E33" s="246"/>
      <c r="F33" s="246"/>
      <c r="G33" s="1154" t="s">
        <v>496</v>
      </c>
      <c r="H33" s="1155"/>
      <c r="I33" s="1155"/>
      <c r="J33" s="1156"/>
      <c r="K33" s="296" t="s">
        <v>481</v>
      </c>
      <c r="L33" s="296" t="s">
        <v>481</v>
      </c>
      <c r="M33" s="297" t="s">
        <v>481</v>
      </c>
      <c r="N33" s="298" t="s">
        <v>481</v>
      </c>
    </row>
    <row r="34" spans="1:16" ht="27" customHeight="1" x14ac:dyDescent="0.15">
      <c r="A34" s="250"/>
      <c r="B34" s="246"/>
      <c r="C34" s="246"/>
      <c r="D34" s="246"/>
      <c r="E34" s="246"/>
      <c r="F34" s="246"/>
      <c r="G34" s="1154" t="s">
        <v>497</v>
      </c>
      <c r="H34" s="1155"/>
      <c r="I34" s="1155"/>
      <c r="J34" s="1156"/>
      <c r="K34" s="296" t="s">
        <v>481</v>
      </c>
      <c r="L34" s="296" t="s">
        <v>481</v>
      </c>
      <c r="M34" s="297">
        <v>1</v>
      </c>
      <c r="N34" s="298" t="s">
        <v>481</v>
      </c>
    </row>
    <row r="35" spans="1:16" ht="27" customHeight="1" x14ac:dyDescent="0.15">
      <c r="A35" s="250"/>
      <c r="B35" s="246"/>
      <c r="C35" s="246"/>
      <c r="D35" s="246"/>
      <c r="E35" s="246"/>
      <c r="F35" s="246"/>
      <c r="G35" s="1154" t="s">
        <v>498</v>
      </c>
      <c r="H35" s="1155"/>
      <c r="I35" s="1155"/>
      <c r="J35" s="1156"/>
      <c r="K35" s="296">
        <v>174208</v>
      </c>
      <c r="L35" s="296">
        <v>22826</v>
      </c>
      <c r="M35" s="297">
        <v>19095</v>
      </c>
      <c r="N35" s="298">
        <v>19.5</v>
      </c>
    </row>
    <row r="36" spans="1:16" ht="27" customHeight="1" x14ac:dyDescent="0.15">
      <c r="A36" s="250"/>
      <c r="B36" s="246"/>
      <c r="C36" s="246"/>
      <c r="D36" s="246"/>
      <c r="E36" s="246"/>
      <c r="F36" s="246"/>
      <c r="G36" s="1154" t="s">
        <v>499</v>
      </c>
      <c r="H36" s="1155"/>
      <c r="I36" s="1155"/>
      <c r="J36" s="1156"/>
      <c r="K36" s="296">
        <v>51650</v>
      </c>
      <c r="L36" s="296">
        <v>6768</v>
      </c>
      <c r="M36" s="297">
        <v>5066</v>
      </c>
      <c r="N36" s="298">
        <v>33.6</v>
      </c>
    </row>
    <row r="37" spans="1:16" ht="13.5" customHeight="1" x14ac:dyDescent="0.15">
      <c r="A37" s="250"/>
      <c r="B37" s="246"/>
      <c r="C37" s="246"/>
      <c r="D37" s="246"/>
      <c r="E37" s="246"/>
      <c r="F37" s="246"/>
      <c r="G37" s="1154" t="s">
        <v>500</v>
      </c>
      <c r="H37" s="1155"/>
      <c r="I37" s="1155"/>
      <c r="J37" s="1156"/>
      <c r="K37" s="296" t="s">
        <v>481</v>
      </c>
      <c r="L37" s="296" t="s">
        <v>481</v>
      </c>
      <c r="M37" s="297">
        <v>1361</v>
      </c>
      <c r="N37" s="298" t="s">
        <v>481</v>
      </c>
    </row>
    <row r="38" spans="1:16" ht="27" customHeight="1" x14ac:dyDescent="0.15">
      <c r="A38" s="250"/>
      <c r="B38" s="246"/>
      <c r="C38" s="246"/>
      <c r="D38" s="246"/>
      <c r="E38" s="246"/>
      <c r="F38" s="246"/>
      <c r="G38" s="1157" t="s">
        <v>501</v>
      </c>
      <c r="H38" s="1158"/>
      <c r="I38" s="1158"/>
      <c r="J38" s="1159"/>
      <c r="K38" s="299" t="s">
        <v>481</v>
      </c>
      <c r="L38" s="299" t="s">
        <v>481</v>
      </c>
      <c r="M38" s="300">
        <v>15</v>
      </c>
      <c r="N38" s="301" t="s">
        <v>481</v>
      </c>
      <c r="O38" s="295"/>
    </row>
    <row r="39" spans="1:16" x14ac:dyDescent="0.15">
      <c r="A39" s="250"/>
      <c r="B39" s="246"/>
      <c r="C39" s="246"/>
      <c r="D39" s="246"/>
      <c r="E39" s="246"/>
      <c r="F39" s="246"/>
      <c r="G39" s="1157" t="s">
        <v>502</v>
      </c>
      <c r="H39" s="1158"/>
      <c r="I39" s="1158"/>
      <c r="J39" s="1159"/>
      <c r="K39" s="302">
        <v>-1795</v>
      </c>
      <c r="L39" s="302">
        <v>-235</v>
      </c>
      <c r="M39" s="303">
        <v>-2978</v>
      </c>
      <c r="N39" s="304">
        <v>-92.1</v>
      </c>
      <c r="O39" s="295"/>
    </row>
    <row r="40" spans="1:16" ht="27" customHeight="1" x14ac:dyDescent="0.15">
      <c r="A40" s="250"/>
      <c r="B40" s="246"/>
      <c r="C40" s="246"/>
      <c r="D40" s="246"/>
      <c r="E40" s="246"/>
      <c r="F40" s="246"/>
      <c r="G40" s="1154" t="s">
        <v>503</v>
      </c>
      <c r="H40" s="1155"/>
      <c r="I40" s="1155"/>
      <c r="J40" s="1156"/>
      <c r="K40" s="302">
        <v>-579890</v>
      </c>
      <c r="L40" s="302">
        <v>-75981</v>
      </c>
      <c r="M40" s="303">
        <v>-63538</v>
      </c>
      <c r="N40" s="304">
        <v>19.600000000000001</v>
      </c>
      <c r="O40" s="295"/>
    </row>
    <row r="41" spans="1:16" x14ac:dyDescent="0.15">
      <c r="A41" s="250"/>
      <c r="B41" s="246"/>
      <c r="C41" s="246"/>
      <c r="D41" s="246"/>
      <c r="E41" s="246"/>
      <c r="F41" s="246"/>
      <c r="G41" s="1160" t="s">
        <v>281</v>
      </c>
      <c r="H41" s="1161"/>
      <c r="I41" s="1161"/>
      <c r="J41" s="1162"/>
      <c r="K41" s="296">
        <v>163604</v>
      </c>
      <c r="L41" s="302">
        <v>21437</v>
      </c>
      <c r="M41" s="303">
        <v>29028</v>
      </c>
      <c r="N41" s="304">
        <v>-26.2</v>
      </c>
      <c r="O41" s="295"/>
    </row>
    <row r="42" spans="1:16" x14ac:dyDescent="0.15">
      <c r="A42" s="250"/>
      <c r="B42" s="246"/>
      <c r="C42" s="246"/>
      <c r="D42" s="246"/>
      <c r="E42" s="246"/>
      <c r="F42" s="246"/>
      <c r="G42" s="305" t="s">
        <v>504</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505</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506</v>
      </c>
      <c r="H48" s="310"/>
      <c r="I48" s="310"/>
      <c r="J48" s="310"/>
      <c r="K48" s="310"/>
      <c r="L48" s="310"/>
      <c r="M48" s="311"/>
      <c r="N48" s="310"/>
    </row>
    <row r="49" spans="1:14" ht="13.5" customHeight="1" x14ac:dyDescent="0.15">
      <c r="A49" s="250"/>
      <c r="B49" s="246"/>
      <c r="C49" s="246"/>
      <c r="D49" s="246"/>
      <c r="E49" s="246"/>
      <c r="F49" s="246"/>
      <c r="G49" s="312"/>
      <c r="H49" s="313"/>
      <c r="I49" s="1147" t="s">
        <v>472</v>
      </c>
      <c r="J49" s="1149" t="s">
        <v>507</v>
      </c>
      <c r="K49" s="1150"/>
      <c r="L49" s="1150"/>
      <c r="M49" s="1150"/>
      <c r="N49" s="1151"/>
    </row>
    <row r="50" spans="1:14" x14ac:dyDescent="0.15">
      <c r="A50" s="250"/>
      <c r="B50" s="246"/>
      <c r="C50" s="246"/>
      <c r="D50" s="246"/>
      <c r="E50" s="246"/>
      <c r="F50" s="246"/>
      <c r="G50" s="314"/>
      <c r="H50" s="315"/>
      <c r="I50" s="1148"/>
      <c r="J50" s="316" t="s">
        <v>508</v>
      </c>
      <c r="K50" s="317" t="s">
        <v>509</v>
      </c>
      <c r="L50" s="318" t="s">
        <v>510</v>
      </c>
      <c r="M50" s="319" t="s">
        <v>511</v>
      </c>
      <c r="N50" s="320" t="s">
        <v>512</v>
      </c>
    </row>
    <row r="51" spans="1:14" x14ac:dyDescent="0.15">
      <c r="A51" s="250"/>
      <c r="B51" s="246"/>
      <c r="C51" s="246"/>
      <c r="D51" s="246"/>
      <c r="E51" s="246"/>
      <c r="F51" s="246"/>
      <c r="G51" s="312" t="s">
        <v>513</v>
      </c>
      <c r="H51" s="313"/>
      <c r="I51" s="321">
        <v>231872</v>
      </c>
      <c r="J51" s="322">
        <v>26924</v>
      </c>
      <c r="K51" s="323">
        <v>4.5999999999999996</v>
      </c>
      <c r="L51" s="324">
        <v>94828</v>
      </c>
      <c r="M51" s="325">
        <v>3.1</v>
      </c>
      <c r="N51" s="326">
        <v>1.5</v>
      </c>
    </row>
    <row r="52" spans="1:14" x14ac:dyDescent="0.15">
      <c r="A52" s="250"/>
      <c r="B52" s="246"/>
      <c r="C52" s="246"/>
      <c r="D52" s="246"/>
      <c r="E52" s="246"/>
      <c r="F52" s="246"/>
      <c r="G52" s="327"/>
      <c r="H52" s="328" t="s">
        <v>514</v>
      </c>
      <c r="I52" s="329">
        <v>163541</v>
      </c>
      <c r="J52" s="330">
        <v>18990</v>
      </c>
      <c r="K52" s="331">
        <v>23.7</v>
      </c>
      <c r="L52" s="332">
        <v>55133</v>
      </c>
      <c r="M52" s="333">
        <v>4.9000000000000004</v>
      </c>
      <c r="N52" s="334">
        <v>18.8</v>
      </c>
    </row>
    <row r="53" spans="1:14" x14ac:dyDescent="0.15">
      <c r="A53" s="250"/>
      <c r="B53" s="246"/>
      <c r="C53" s="246"/>
      <c r="D53" s="246"/>
      <c r="E53" s="246"/>
      <c r="F53" s="246"/>
      <c r="G53" s="312" t="s">
        <v>515</v>
      </c>
      <c r="H53" s="313"/>
      <c r="I53" s="321">
        <v>606348</v>
      </c>
      <c r="J53" s="322">
        <v>72013</v>
      </c>
      <c r="K53" s="323">
        <v>167.5</v>
      </c>
      <c r="L53" s="324">
        <v>119674</v>
      </c>
      <c r="M53" s="325">
        <v>26.2</v>
      </c>
      <c r="N53" s="326">
        <v>141.30000000000001</v>
      </c>
    </row>
    <row r="54" spans="1:14" x14ac:dyDescent="0.15">
      <c r="A54" s="250"/>
      <c r="B54" s="246"/>
      <c r="C54" s="246"/>
      <c r="D54" s="246"/>
      <c r="E54" s="246"/>
      <c r="F54" s="246"/>
      <c r="G54" s="327"/>
      <c r="H54" s="328" t="s">
        <v>514</v>
      </c>
      <c r="I54" s="329">
        <v>289838</v>
      </c>
      <c r="J54" s="330">
        <v>34423</v>
      </c>
      <c r="K54" s="331">
        <v>81.3</v>
      </c>
      <c r="L54" s="332">
        <v>57803</v>
      </c>
      <c r="M54" s="333">
        <v>4.8</v>
      </c>
      <c r="N54" s="334">
        <v>76.5</v>
      </c>
    </row>
    <row r="55" spans="1:14" x14ac:dyDescent="0.15">
      <c r="A55" s="250"/>
      <c r="B55" s="246"/>
      <c r="C55" s="246"/>
      <c r="D55" s="246"/>
      <c r="E55" s="246"/>
      <c r="F55" s="246"/>
      <c r="G55" s="312" t="s">
        <v>516</v>
      </c>
      <c r="H55" s="313"/>
      <c r="I55" s="321">
        <v>619958</v>
      </c>
      <c r="J55" s="322">
        <v>76050</v>
      </c>
      <c r="K55" s="323">
        <v>5.6</v>
      </c>
      <c r="L55" s="324">
        <v>119685</v>
      </c>
      <c r="M55" s="325">
        <v>0</v>
      </c>
      <c r="N55" s="326">
        <v>5.6</v>
      </c>
    </row>
    <row r="56" spans="1:14" x14ac:dyDescent="0.15">
      <c r="A56" s="250"/>
      <c r="B56" s="246"/>
      <c r="C56" s="246"/>
      <c r="D56" s="246"/>
      <c r="E56" s="246"/>
      <c r="F56" s="246"/>
      <c r="G56" s="327"/>
      <c r="H56" s="328" t="s">
        <v>514</v>
      </c>
      <c r="I56" s="329">
        <v>524096</v>
      </c>
      <c r="J56" s="330">
        <v>64290</v>
      </c>
      <c r="K56" s="331">
        <v>86.8</v>
      </c>
      <c r="L56" s="332">
        <v>68464</v>
      </c>
      <c r="M56" s="333">
        <v>18.399999999999999</v>
      </c>
      <c r="N56" s="334">
        <v>68.400000000000006</v>
      </c>
    </row>
    <row r="57" spans="1:14" x14ac:dyDescent="0.15">
      <c r="A57" s="250"/>
      <c r="B57" s="246"/>
      <c r="C57" s="246"/>
      <c r="D57" s="246"/>
      <c r="E57" s="246"/>
      <c r="F57" s="246"/>
      <c r="G57" s="312" t="s">
        <v>517</v>
      </c>
      <c r="H57" s="313"/>
      <c r="I57" s="321">
        <v>399748</v>
      </c>
      <c r="J57" s="322">
        <v>50800</v>
      </c>
      <c r="K57" s="323">
        <v>-33.200000000000003</v>
      </c>
      <c r="L57" s="324">
        <v>109920</v>
      </c>
      <c r="M57" s="325">
        <v>-8.1999999999999993</v>
      </c>
      <c r="N57" s="326">
        <v>-25</v>
      </c>
    </row>
    <row r="58" spans="1:14" x14ac:dyDescent="0.15">
      <c r="A58" s="250"/>
      <c r="B58" s="246"/>
      <c r="C58" s="246"/>
      <c r="D58" s="246"/>
      <c r="E58" s="246"/>
      <c r="F58" s="246"/>
      <c r="G58" s="327"/>
      <c r="H58" s="328" t="s">
        <v>514</v>
      </c>
      <c r="I58" s="329">
        <v>269627</v>
      </c>
      <c r="J58" s="330">
        <v>34264</v>
      </c>
      <c r="K58" s="331">
        <v>-46.7</v>
      </c>
      <c r="L58" s="332">
        <v>62739</v>
      </c>
      <c r="M58" s="333">
        <v>-8.4</v>
      </c>
      <c r="N58" s="334">
        <v>-38.299999999999997</v>
      </c>
    </row>
    <row r="59" spans="1:14" x14ac:dyDescent="0.15">
      <c r="A59" s="250"/>
      <c r="B59" s="246"/>
      <c r="C59" s="246"/>
      <c r="D59" s="246"/>
      <c r="E59" s="246"/>
      <c r="F59" s="246"/>
      <c r="G59" s="312" t="s">
        <v>518</v>
      </c>
      <c r="H59" s="313"/>
      <c r="I59" s="321">
        <v>394741</v>
      </c>
      <c r="J59" s="322">
        <v>51722</v>
      </c>
      <c r="K59" s="323">
        <v>1.8</v>
      </c>
      <c r="L59" s="324">
        <v>119882</v>
      </c>
      <c r="M59" s="325">
        <v>9.1</v>
      </c>
      <c r="N59" s="326">
        <v>-7.3</v>
      </c>
    </row>
    <row r="60" spans="1:14" x14ac:dyDescent="0.15">
      <c r="A60" s="250"/>
      <c r="B60" s="246"/>
      <c r="C60" s="246"/>
      <c r="D60" s="246"/>
      <c r="E60" s="246"/>
      <c r="F60" s="246"/>
      <c r="G60" s="327"/>
      <c r="H60" s="328" t="s">
        <v>514</v>
      </c>
      <c r="I60" s="335">
        <v>202240</v>
      </c>
      <c r="J60" s="330">
        <v>26499</v>
      </c>
      <c r="K60" s="331">
        <v>-22.7</v>
      </c>
      <c r="L60" s="332">
        <v>66481</v>
      </c>
      <c r="M60" s="333">
        <v>6</v>
      </c>
      <c r="N60" s="334">
        <v>-28.7</v>
      </c>
    </row>
    <row r="61" spans="1:14" x14ac:dyDescent="0.15">
      <c r="A61" s="250"/>
      <c r="B61" s="246"/>
      <c r="C61" s="246"/>
      <c r="D61" s="246"/>
      <c r="E61" s="246"/>
      <c r="F61" s="246"/>
      <c r="G61" s="312" t="s">
        <v>519</v>
      </c>
      <c r="H61" s="336"/>
      <c r="I61" s="337">
        <v>450533</v>
      </c>
      <c r="J61" s="338">
        <v>55502</v>
      </c>
      <c r="K61" s="339">
        <v>29.3</v>
      </c>
      <c r="L61" s="340">
        <v>112798</v>
      </c>
      <c r="M61" s="341">
        <v>6</v>
      </c>
      <c r="N61" s="326">
        <v>23.3</v>
      </c>
    </row>
    <row r="62" spans="1:14" x14ac:dyDescent="0.15">
      <c r="A62" s="250"/>
      <c r="B62" s="246"/>
      <c r="C62" s="246"/>
      <c r="D62" s="246"/>
      <c r="E62" s="246"/>
      <c r="F62" s="246"/>
      <c r="G62" s="327"/>
      <c r="H62" s="328" t="s">
        <v>514</v>
      </c>
      <c r="I62" s="329">
        <v>289868</v>
      </c>
      <c r="J62" s="330">
        <v>35693</v>
      </c>
      <c r="K62" s="331">
        <v>24.5</v>
      </c>
      <c r="L62" s="332">
        <v>62124</v>
      </c>
      <c r="M62" s="333">
        <v>5.0999999999999996</v>
      </c>
      <c r="N62" s="334">
        <v>19.399999999999999</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72" t="s">
        <v>3</v>
      </c>
      <c r="D47" s="1172"/>
      <c r="E47" s="1173"/>
      <c r="F47" s="11">
        <v>19.690000000000001</v>
      </c>
      <c r="G47" s="12">
        <v>20.77</v>
      </c>
      <c r="H47" s="12">
        <v>21.35</v>
      </c>
      <c r="I47" s="12">
        <v>24.57</v>
      </c>
      <c r="J47" s="13">
        <v>28.5</v>
      </c>
    </row>
    <row r="48" spans="2:10" ht="57.75" customHeight="1" x14ac:dyDescent="0.15">
      <c r="B48" s="14"/>
      <c r="C48" s="1174" t="s">
        <v>4</v>
      </c>
      <c r="D48" s="1174"/>
      <c r="E48" s="1175"/>
      <c r="F48" s="15">
        <v>11.39</v>
      </c>
      <c r="G48" s="16">
        <v>6.46</v>
      </c>
      <c r="H48" s="16">
        <v>8.2799999999999994</v>
      </c>
      <c r="I48" s="16">
        <v>11.31</v>
      </c>
      <c r="J48" s="17">
        <v>11.55</v>
      </c>
    </row>
    <row r="49" spans="2:10" ht="57.75" customHeight="1" thickBot="1" x14ac:dyDescent="0.2">
      <c r="B49" s="18"/>
      <c r="C49" s="1176" t="s">
        <v>5</v>
      </c>
      <c r="D49" s="1176"/>
      <c r="E49" s="1177"/>
      <c r="F49" s="19">
        <v>1.9</v>
      </c>
      <c r="G49" s="20" t="s">
        <v>526</v>
      </c>
      <c r="H49" s="20">
        <v>2.21</v>
      </c>
      <c r="I49" s="20">
        <v>7.38</v>
      </c>
      <c r="J49" s="21">
        <v>2.63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84" t="s">
        <v>527</v>
      </c>
      <c r="D34" s="1184"/>
      <c r="E34" s="1185"/>
      <c r="F34" s="32">
        <v>2.27</v>
      </c>
      <c r="G34" s="33">
        <v>1.21</v>
      </c>
      <c r="H34" s="33">
        <v>0.46</v>
      </c>
      <c r="I34" s="33">
        <v>0.56999999999999995</v>
      </c>
      <c r="J34" s="34" t="s">
        <v>528</v>
      </c>
      <c r="K34" s="22"/>
      <c r="L34" s="22"/>
      <c r="M34" s="22"/>
      <c r="N34" s="22"/>
      <c r="O34" s="22"/>
      <c r="P34" s="22"/>
    </row>
    <row r="35" spans="1:16" ht="39" customHeight="1" x14ac:dyDescent="0.15">
      <c r="A35" s="22"/>
      <c r="B35" s="35"/>
      <c r="C35" s="1178" t="s">
        <v>529</v>
      </c>
      <c r="D35" s="1179"/>
      <c r="E35" s="1180"/>
      <c r="F35" s="36">
        <v>11.39</v>
      </c>
      <c r="G35" s="37">
        <v>6.45</v>
      </c>
      <c r="H35" s="37">
        <v>8.2799999999999994</v>
      </c>
      <c r="I35" s="37">
        <v>10.83</v>
      </c>
      <c r="J35" s="38">
        <v>12.06</v>
      </c>
      <c r="K35" s="22"/>
      <c r="L35" s="22"/>
      <c r="M35" s="22"/>
      <c r="N35" s="22"/>
      <c r="O35" s="22"/>
      <c r="P35" s="22"/>
    </row>
    <row r="36" spans="1:16" ht="39" customHeight="1" x14ac:dyDescent="0.15">
      <c r="A36" s="22"/>
      <c r="B36" s="35"/>
      <c r="C36" s="1178" t="s">
        <v>530</v>
      </c>
      <c r="D36" s="1179"/>
      <c r="E36" s="1180"/>
      <c r="F36" s="36">
        <v>6.74</v>
      </c>
      <c r="G36" s="37">
        <v>7.22</v>
      </c>
      <c r="H36" s="37">
        <v>5.91</v>
      </c>
      <c r="I36" s="37">
        <v>8.31</v>
      </c>
      <c r="J36" s="38">
        <v>7.84</v>
      </c>
      <c r="K36" s="22"/>
      <c r="L36" s="22"/>
      <c r="M36" s="22"/>
      <c r="N36" s="22"/>
      <c r="O36" s="22"/>
      <c r="P36" s="22"/>
    </row>
    <row r="37" spans="1:16" ht="39" customHeight="1" x14ac:dyDescent="0.15">
      <c r="A37" s="22"/>
      <c r="B37" s="35"/>
      <c r="C37" s="1178" t="s">
        <v>531</v>
      </c>
      <c r="D37" s="1179"/>
      <c r="E37" s="1180"/>
      <c r="F37" s="36">
        <v>1.61</v>
      </c>
      <c r="G37" s="37">
        <v>1.43</v>
      </c>
      <c r="H37" s="37">
        <v>0.98</v>
      </c>
      <c r="I37" s="37">
        <v>1.1200000000000001</v>
      </c>
      <c r="J37" s="38">
        <v>1.63</v>
      </c>
      <c r="K37" s="22"/>
      <c r="L37" s="22"/>
      <c r="M37" s="22"/>
      <c r="N37" s="22"/>
      <c r="O37" s="22"/>
      <c r="P37" s="22"/>
    </row>
    <row r="38" spans="1:16" ht="39" customHeight="1" x14ac:dyDescent="0.15">
      <c r="A38" s="22"/>
      <c r="B38" s="35"/>
      <c r="C38" s="1178" t="s">
        <v>532</v>
      </c>
      <c r="D38" s="1179"/>
      <c r="E38" s="1180"/>
      <c r="F38" s="36">
        <v>0.62</v>
      </c>
      <c r="G38" s="37">
        <v>0.03</v>
      </c>
      <c r="H38" s="37">
        <v>0.24</v>
      </c>
      <c r="I38" s="37">
        <v>0.6</v>
      </c>
      <c r="J38" s="38">
        <v>0.74</v>
      </c>
      <c r="K38" s="22"/>
      <c r="L38" s="22"/>
      <c r="M38" s="22"/>
      <c r="N38" s="22"/>
      <c r="O38" s="22"/>
      <c r="P38" s="22"/>
    </row>
    <row r="39" spans="1:16" ht="39" customHeight="1" x14ac:dyDescent="0.15">
      <c r="A39" s="22"/>
      <c r="B39" s="35"/>
      <c r="C39" s="1178" t="s">
        <v>533</v>
      </c>
      <c r="D39" s="1179"/>
      <c r="E39" s="1180"/>
      <c r="F39" s="36">
        <v>0.2</v>
      </c>
      <c r="G39" s="37">
        <v>0.23</v>
      </c>
      <c r="H39" s="37">
        <v>0.15</v>
      </c>
      <c r="I39" s="37">
        <v>0.2</v>
      </c>
      <c r="J39" s="38">
        <v>0.25</v>
      </c>
      <c r="K39" s="22"/>
      <c r="L39" s="22"/>
      <c r="M39" s="22"/>
      <c r="N39" s="22"/>
      <c r="O39" s="22"/>
      <c r="P39" s="22"/>
    </row>
    <row r="40" spans="1:16" ht="39" customHeight="1" x14ac:dyDescent="0.15">
      <c r="A40" s="22"/>
      <c r="B40" s="35"/>
      <c r="C40" s="1178" t="s">
        <v>534</v>
      </c>
      <c r="D40" s="1179"/>
      <c r="E40" s="1180"/>
      <c r="F40" s="36">
        <v>0</v>
      </c>
      <c r="G40" s="37">
        <v>0</v>
      </c>
      <c r="H40" s="37">
        <v>0</v>
      </c>
      <c r="I40" s="37">
        <v>0.01</v>
      </c>
      <c r="J40" s="38">
        <v>0</v>
      </c>
      <c r="K40" s="22"/>
      <c r="L40" s="22"/>
      <c r="M40" s="22"/>
      <c r="N40" s="22"/>
      <c r="O40" s="22"/>
      <c r="P40" s="22"/>
    </row>
    <row r="41" spans="1:16" ht="39" customHeight="1" x14ac:dyDescent="0.15">
      <c r="A41" s="22"/>
      <c r="B41" s="35"/>
      <c r="C41" s="1178" t="s">
        <v>535</v>
      </c>
      <c r="D41" s="1179"/>
      <c r="E41" s="1180"/>
      <c r="F41" s="36" t="s">
        <v>481</v>
      </c>
      <c r="G41" s="37" t="s">
        <v>481</v>
      </c>
      <c r="H41" s="37" t="s">
        <v>481</v>
      </c>
      <c r="I41" s="37" t="s">
        <v>481</v>
      </c>
      <c r="J41" s="38">
        <v>0</v>
      </c>
      <c r="K41" s="22"/>
      <c r="L41" s="22"/>
      <c r="M41" s="22"/>
      <c r="N41" s="22"/>
      <c r="O41" s="22"/>
      <c r="P41" s="22"/>
    </row>
    <row r="42" spans="1:16" ht="39" customHeight="1" x14ac:dyDescent="0.15">
      <c r="A42" s="22"/>
      <c r="B42" s="39"/>
      <c r="C42" s="1178" t="s">
        <v>536</v>
      </c>
      <c r="D42" s="1179"/>
      <c r="E42" s="1180"/>
      <c r="F42" s="36" t="s">
        <v>481</v>
      </c>
      <c r="G42" s="37" t="s">
        <v>481</v>
      </c>
      <c r="H42" s="37" t="s">
        <v>481</v>
      </c>
      <c r="I42" s="37" t="s">
        <v>481</v>
      </c>
      <c r="J42" s="38" t="s">
        <v>481</v>
      </c>
      <c r="K42" s="22"/>
      <c r="L42" s="22"/>
      <c r="M42" s="22"/>
      <c r="N42" s="22"/>
      <c r="O42" s="22"/>
      <c r="P42" s="22"/>
    </row>
    <row r="43" spans="1:16" ht="39" customHeight="1" thickBot="1" x14ac:dyDescent="0.2">
      <c r="A43" s="22"/>
      <c r="B43" s="40"/>
      <c r="C43" s="1181" t="s">
        <v>537</v>
      </c>
      <c r="D43" s="1182"/>
      <c r="E43" s="1183"/>
      <c r="F43" s="41">
        <v>6.59</v>
      </c>
      <c r="G43" s="42">
        <v>7.36</v>
      </c>
      <c r="H43" s="42">
        <v>1.73</v>
      </c>
      <c r="I43" s="42">
        <v>3.84</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606</v>
      </c>
      <c r="L45" s="60">
        <v>628</v>
      </c>
      <c r="M45" s="60">
        <v>592</v>
      </c>
      <c r="N45" s="60">
        <v>559</v>
      </c>
      <c r="O45" s="61">
        <v>519</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481</v>
      </c>
      <c r="L46" s="64" t="s">
        <v>481</v>
      </c>
      <c r="M46" s="64" t="s">
        <v>481</v>
      </c>
      <c r="N46" s="64" t="s">
        <v>481</v>
      </c>
      <c r="O46" s="65" t="s">
        <v>481</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481</v>
      </c>
      <c r="L47" s="64" t="s">
        <v>481</v>
      </c>
      <c r="M47" s="64" t="s">
        <v>481</v>
      </c>
      <c r="N47" s="64" t="s">
        <v>481</v>
      </c>
      <c r="O47" s="65" t="s">
        <v>481</v>
      </c>
      <c r="P47" s="48"/>
      <c r="Q47" s="48"/>
      <c r="R47" s="48"/>
      <c r="S47" s="48"/>
      <c r="T47" s="48"/>
      <c r="U47" s="48"/>
    </row>
    <row r="48" spans="1:21" ht="30.75" customHeight="1" x14ac:dyDescent="0.15">
      <c r="A48" s="48"/>
      <c r="B48" s="1196"/>
      <c r="C48" s="1197"/>
      <c r="D48" s="62"/>
      <c r="E48" s="1188" t="s">
        <v>15</v>
      </c>
      <c r="F48" s="1188"/>
      <c r="G48" s="1188"/>
      <c r="H48" s="1188"/>
      <c r="I48" s="1188"/>
      <c r="J48" s="1189"/>
      <c r="K48" s="63">
        <v>259</v>
      </c>
      <c r="L48" s="64">
        <v>258</v>
      </c>
      <c r="M48" s="64">
        <v>240</v>
      </c>
      <c r="N48" s="64">
        <v>231</v>
      </c>
      <c r="O48" s="65">
        <v>174</v>
      </c>
      <c r="P48" s="48"/>
      <c r="Q48" s="48"/>
      <c r="R48" s="48"/>
      <c r="S48" s="48"/>
      <c r="T48" s="48"/>
      <c r="U48" s="48"/>
    </row>
    <row r="49" spans="1:21" ht="30.75" customHeight="1" x14ac:dyDescent="0.15">
      <c r="A49" s="48"/>
      <c r="B49" s="1196"/>
      <c r="C49" s="1197"/>
      <c r="D49" s="62"/>
      <c r="E49" s="1188" t="s">
        <v>16</v>
      </c>
      <c r="F49" s="1188"/>
      <c r="G49" s="1188"/>
      <c r="H49" s="1188"/>
      <c r="I49" s="1188"/>
      <c r="J49" s="1189"/>
      <c r="K49" s="63">
        <v>54</v>
      </c>
      <c r="L49" s="64">
        <v>51</v>
      </c>
      <c r="M49" s="64">
        <v>54</v>
      </c>
      <c r="N49" s="64">
        <v>51</v>
      </c>
      <c r="O49" s="65">
        <v>52</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481</v>
      </c>
      <c r="L50" s="64" t="s">
        <v>481</v>
      </c>
      <c r="M50" s="64" t="s">
        <v>481</v>
      </c>
      <c r="N50" s="64" t="s">
        <v>481</v>
      </c>
      <c r="O50" s="65" t="s">
        <v>481</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481</v>
      </c>
      <c r="L51" s="64" t="s">
        <v>481</v>
      </c>
      <c r="M51" s="64" t="s">
        <v>481</v>
      </c>
      <c r="N51" s="64" t="s">
        <v>481</v>
      </c>
      <c r="O51" s="65" t="s">
        <v>481</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671</v>
      </c>
      <c r="L52" s="64">
        <v>688</v>
      </c>
      <c r="M52" s="64">
        <v>689</v>
      </c>
      <c r="N52" s="64">
        <v>649</v>
      </c>
      <c r="O52" s="65">
        <v>582</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248</v>
      </c>
      <c r="L53" s="69">
        <v>249</v>
      </c>
      <c r="M53" s="69">
        <v>197</v>
      </c>
      <c r="N53" s="69">
        <v>192</v>
      </c>
      <c r="O53" s="70">
        <v>163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521</v>
      </c>
      <c r="J40" s="79" t="s">
        <v>522</v>
      </c>
      <c r="K40" s="79" t="s">
        <v>523</v>
      </c>
      <c r="L40" s="79" t="s">
        <v>524</v>
      </c>
      <c r="M40" s="80" t="s">
        <v>525</v>
      </c>
    </row>
    <row r="41" spans="2:13" ht="27.75" customHeight="1" x14ac:dyDescent="0.15">
      <c r="B41" s="1214" t="s">
        <v>24</v>
      </c>
      <c r="C41" s="1215"/>
      <c r="D41" s="81"/>
      <c r="E41" s="1216" t="s">
        <v>25</v>
      </c>
      <c r="F41" s="1216"/>
      <c r="G41" s="1216"/>
      <c r="H41" s="1217"/>
      <c r="I41" s="82">
        <v>4966</v>
      </c>
      <c r="J41" s="83">
        <v>4924</v>
      </c>
      <c r="K41" s="83">
        <v>5000</v>
      </c>
      <c r="L41" s="83">
        <v>5438</v>
      </c>
      <c r="M41" s="84">
        <v>5613</v>
      </c>
    </row>
    <row r="42" spans="2:13" ht="27.75" customHeight="1" x14ac:dyDescent="0.15">
      <c r="B42" s="1204"/>
      <c r="C42" s="1205"/>
      <c r="D42" s="85"/>
      <c r="E42" s="1208" t="s">
        <v>26</v>
      </c>
      <c r="F42" s="1208"/>
      <c r="G42" s="1208"/>
      <c r="H42" s="1209"/>
      <c r="I42" s="86" t="s">
        <v>481</v>
      </c>
      <c r="J42" s="87" t="s">
        <v>481</v>
      </c>
      <c r="K42" s="87" t="s">
        <v>481</v>
      </c>
      <c r="L42" s="87" t="s">
        <v>481</v>
      </c>
      <c r="M42" s="88" t="s">
        <v>481</v>
      </c>
    </row>
    <row r="43" spans="2:13" ht="27.75" customHeight="1" x14ac:dyDescent="0.15">
      <c r="B43" s="1204"/>
      <c r="C43" s="1205"/>
      <c r="D43" s="85"/>
      <c r="E43" s="1208" t="s">
        <v>27</v>
      </c>
      <c r="F43" s="1208"/>
      <c r="G43" s="1208"/>
      <c r="H43" s="1209"/>
      <c r="I43" s="86">
        <v>3709</v>
      </c>
      <c r="J43" s="87">
        <v>3516</v>
      </c>
      <c r="K43" s="87">
        <v>3365</v>
      </c>
      <c r="L43" s="87">
        <v>3526</v>
      </c>
      <c r="M43" s="88">
        <v>2982</v>
      </c>
    </row>
    <row r="44" spans="2:13" ht="27.75" customHeight="1" x14ac:dyDescent="0.15">
      <c r="B44" s="1204"/>
      <c r="C44" s="1205"/>
      <c r="D44" s="85"/>
      <c r="E44" s="1208" t="s">
        <v>28</v>
      </c>
      <c r="F44" s="1208"/>
      <c r="G44" s="1208"/>
      <c r="H44" s="1209"/>
      <c r="I44" s="86">
        <v>338</v>
      </c>
      <c r="J44" s="87">
        <v>261</v>
      </c>
      <c r="K44" s="87">
        <v>301</v>
      </c>
      <c r="L44" s="87">
        <v>594</v>
      </c>
      <c r="M44" s="88">
        <v>920</v>
      </c>
    </row>
    <row r="45" spans="2:13" ht="27.75" customHeight="1" x14ac:dyDescent="0.15">
      <c r="B45" s="1204"/>
      <c r="C45" s="1205"/>
      <c r="D45" s="85"/>
      <c r="E45" s="1208" t="s">
        <v>29</v>
      </c>
      <c r="F45" s="1208"/>
      <c r="G45" s="1208"/>
      <c r="H45" s="1209"/>
      <c r="I45" s="86">
        <v>1270</v>
      </c>
      <c r="J45" s="87">
        <v>1150</v>
      </c>
      <c r="K45" s="87">
        <v>1172</v>
      </c>
      <c r="L45" s="87">
        <v>1206</v>
      </c>
      <c r="M45" s="88">
        <v>1367</v>
      </c>
    </row>
    <row r="46" spans="2:13" ht="27.75" customHeight="1" x14ac:dyDescent="0.15">
      <c r="B46" s="1204"/>
      <c r="C46" s="1205"/>
      <c r="D46" s="89"/>
      <c r="E46" s="1208" t="s">
        <v>30</v>
      </c>
      <c r="F46" s="1208"/>
      <c r="G46" s="1208"/>
      <c r="H46" s="1209"/>
      <c r="I46" s="86" t="s">
        <v>481</v>
      </c>
      <c r="J46" s="87" t="s">
        <v>481</v>
      </c>
      <c r="K46" s="87" t="s">
        <v>481</v>
      </c>
      <c r="L46" s="87" t="s">
        <v>481</v>
      </c>
      <c r="M46" s="88" t="s">
        <v>481</v>
      </c>
    </row>
    <row r="47" spans="2:13" ht="27.75" customHeight="1" x14ac:dyDescent="0.15">
      <c r="B47" s="1204"/>
      <c r="C47" s="1205"/>
      <c r="D47" s="90"/>
      <c r="E47" s="1218" t="s">
        <v>31</v>
      </c>
      <c r="F47" s="1219"/>
      <c r="G47" s="1219"/>
      <c r="H47" s="1220"/>
      <c r="I47" s="86" t="s">
        <v>481</v>
      </c>
      <c r="J47" s="87" t="s">
        <v>481</v>
      </c>
      <c r="K47" s="87" t="s">
        <v>481</v>
      </c>
      <c r="L47" s="87" t="s">
        <v>481</v>
      </c>
      <c r="M47" s="88" t="s">
        <v>481</v>
      </c>
    </row>
    <row r="48" spans="2:13" ht="27.75" customHeight="1" x14ac:dyDescent="0.15">
      <c r="B48" s="1204"/>
      <c r="C48" s="1205"/>
      <c r="D48" s="85"/>
      <c r="E48" s="1208" t="s">
        <v>32</v>
      </c>
      <c r="F48" s="1208"/>
      <c r="G48" s="1208"/>
      <c r="H48" s="1209"/>
      <c r="I48" s="86" t="s">
        <v>481</v>
      </c>
      <c r="J48" s="87" t="s">
        <v>481</v>
      </c>
      <c r="K48" s="87" t="s">
        <v>481</v>
      </c>
      <c r="L48" s="87" t="s">
        <v>481</v>
      </c>
      <c r="M48" s="88" t="s">
        <v>481</v>
      </c>
    </row>
    <row r="49" spans="2:13" ht="27.75" customHeight="1" x14ac:dyDescent="0.15">
      <c r="B49" s="1206"/>
      <c r="C49" s="1207"/>
      <c r="D49" s="85"/>
      <c r="E49" s="1208" t="s">
        <v>33</v>
      </c>
      <c r="F49" s="1208"/>
      <c r="G49" s="1208"/>
      <c r="H49" s="1209"/>
      <c r="I49" s="86" t="s">
        <v>481</v>
      </c>
      <c r="J49" s="87" t="s">
        <v>481</v>
      </c>
      <c r="K49" s="87" t="s">
        <v>481</v>
      </c>
      <c r="L49" s="87" t="s">
        <v>481</v>
      </c>
      <c r="M49" s="88" t="s">
        <v>481</v>
      </c>
    </row>
    <row r="50" spans="2:13" ht="27.75" customHeight="1" x14ac:dyDescent="0.15">
      <c r="B50" s="1202" t="s">
        <v>34</v>
      </c>
      <c r="C50" s="1203"/>
      <c r="D50" s="91"/>
      <c r="E50" s="1208" t="s">
        <v>35</v>
      </c>
      <c r="F50" s="1208"/>
      <c r="G50" s="1208"/>
      <c r="H50" s="1209"/>
      <c r="I50" s="86">
        <v>1415</v>
      </c>
      <c r="J50" s="87">
        <v>1572</v>
      </c>
      <c r="K50" s="87">
        <v>1449</v>
      </c>
      <c r="L50" s="87">
        <v>1536</v>
      </c>
      <c r="M50" s="88">
        <v>1648</v>
      </c>
    </row>
    <row r="51" spans="2:13" ht="27.75" customHeight="1" x14ac:dyDescent="0.15">
      <c r="B51" s="1204"/>
      <c r="C51" s="1205"/>
      <c r="D51" s="85"/>
      <c r="E51" s="1208" t="s">
        <v>36</v>
      </c>
      <c r="F51" s="1208"/>
      <c r="G51" s="1208"/>
      <c r="H51" s="1209"/>
      <c r="I51" s="86">
        <v>0</v>
      </c>
      <c r="J51" s="87" t="s">
        <v>481</v>
      </c>
      <c r="K51" s="87">
        <v>87</v>
      </c>
      <c r="L51" s="87">
        <v>87</v>
      </c>
      <c r="M51" s="88">
        <v>87</v>
      </c>
    </row>
    <row r="52" spans="2:13" ht="27.75" customHeight="1" x14ac:dyDescent="0.15">
      <c r="B52" s="1206"/>
      <c r="C52" s="1207"/>
      <c r="D52" s="85"/>
      <c r="E52" s="1208" t="s">
        <v>37</v>
      </c>
      <c r="F52" s="1208"/>
      <c r="G52" s="1208"/>
      <c r="H52" s="1209"/>
      <c r="I52" s="86">
        <v>6476</v>
      </c>
      <c r="J52" s="87">
        <v>6344</v>
      </c>
      <c r="K52" s="87">
        <v>6242</v>
      </c>
      <c r="L52" s="87">
        <v>6375</v>
      </c>
      <c r="M52" s="88">
        <v>6368</v>
      </c>
    </row>
    <row r="53" spans="2:13" ht="27.75" customHeight="1" thickBot="1" x14ac:dyDescent="0.2">
      <c r="B53" s="1210" t="s">
        <v>21</v>
      </c>
      <c r="C53" s="1211"/>
      <c r="D53" s="92"/>
      <c r="E53" s="1212" t="s">
        <v>38</v>
      </c>
      <c r="F53" s="1212"/>
      <c r="G53" s="1212"/>
      <c r="H53" s="1213"/>
      <c r="I53" s="93">
        <v>2392</v>
      </c>
      <c r="J53" s="94">
        <v>1935</v>
      </c>
      <c r="K53" s="94">
        <v>2061</v>
      </c>
      <c r="L53" s="94">
        <v>2765</v>
      </c>
      <c r="M53" s="95">
        <v>2779</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551</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551</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552</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553</v>
      </c>
      <c r="I42" s="354"/>
      <c r="J42" s="354"/>
      <c r="K42" s="354"/>
      <c r="L42" s="246"/>
      <c r="M42" s="246"/>
      <c r="N42" s="246"/>
      <c r="O42" s="246"/>
    </row>
    <row r="43" spans="2:17" x14ac:dyDescent="0.15">
      <c r="B43" s="250"/>
      <c r="C43" s="246"/>
      <c r="D43" s="246"/>
      <c r="E43" s="246"/>
      <c r="F43" s="246"/>
      <c r="G43" s="1235" t="s">
        <v>563</v>
      </c>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554</v>
      </c>
    </row>
    <row r="50" spans="1:17" x14ac:dyDescent="0.15">
      <c r="B50" s="250"/>
      <c r="C50" s="246"/>
      <c r="D50" s="246"/>
      <c r="E50" s="246"/>
      <c r="F50" s="246"/>
      <c r="G50" s="1244"/>
      <c r="H50" s="1245"/>
      <c r="I50" s="1245"/>
      <c r="J50" s="1246"/>
      <c r="K50" s="356" t="s">
        <v>521</v>
      </c>
      <c r="L50" s="356" t="s">
        <v>522</v>
      </c>
      <c r="M50" s="356" t="s">
        <v>523</v>
      </c>
      <c r="N50" s="356" t="s">
        <v>524</v>
      </c>
      <c r="O50" s="356" t="s">
        <v>525</v>
      </c>
    </row>
    <row r="51" spans="1:17" x14ac:dyDescent="0.15">
      <c r="B51" s="250"/>
      <c r="C51" s="246"/>
      <c r="D51" s="246"/>
      <c r="E51" s="246"/>
      <c r="F51" s="246"/>
      <c r="G51" s="1247" t="s">
        <v>555</v>
      </c>
      <c r="H51" s="1248"/>
      <c r="I51" s="1253" t="s">
        <v>556</v>
      </c>
      <c r="J51" s="1253"/>
      <c r="K51" s="1256"/>
      <c r="L51" s="1256"/>
      <c r="M51" s="1256"/>
      <c r="N51" s="1221">
        <v>100.2</v>
      </c>
      <c r="O51" s="1221">
        <v>103.3</v>
      </c>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557</v>
      </c>
      <c r="J53" s="1233"/>
      <c r="K53" s="1255"/>
      <c r="L53" s="1255"/>
      <c r="M53" s="1255"/>
      <c r="N53" s="1225">
        <v>71.599999999999994</v>
      </c>
      <c r="O53" s="1225">
        <v>73</v>
      </c>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558</v>
      </c>
      <c r="H55" s="1228"/>
      <c r="I55" s="1233" t="s">
        <v>556</v>
      </c>
      <c r="J55" s="1233"/>
      <c r="K55" s="1256"/>
      <c r="L55" s="1256"/>
      <c r="M55" s="1256"/>
      <c r="N55" s="1221">
        <v>27</v>
      </c>
      <c r="O55" s="1221">
        <v>25.4</v>
      </c>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557</v>
      </c>
      <c r="J57" s="1223"/>
      <c r="K57" s="1255"/>
      <c r="L57" s="1255"/>
      <c r="M57" s="1255"/>
      <c r="N57" s="1225">
        <v>57.2</v>
      </c>
      <c r="O57" s="1225">
        <v>55.1</v>
      </c>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559</v>
      </c>
      <c r="C63" s="246"/>
      <c r="D63" s="246"/>
      <c r="E63" s="246"/>
      <c r="F63" s="246"/>
      <c r="G63" s="246"/>
      <c r="H63" s="246"/>
      <c r="I63" s="246"/>
      <c r="J63" s="246"/>
      <c r="K63" s="246"/>
      <c r="L63" s="246"/>
      <c r="M63" s="246"/>
      <c r="N63" s="246"/>
      <c r="O63" s="246"/>
    </row>
    <row r="64" spans="1:17" x14ac:dyDescent="0.15">
      <c r="B64" s="250"/>
      <c r="C64" s="246"/>
      <c r="D64" s="246"/>
      <c r="E64" s="246"/>
      <c r="F64" s="246"/>
      <c r="G64" s="353" t="s">
        <v>553</v>
      </c>
      <c r="I64" s="354"/>
      <c r="J64" s="354"/>
      <c r="K64" s="354"/>
      <c r="L64" s="246"/>
      <c r="M64" s="246"/>
      <c r="N64" s="246"/>
      <c r="O64" s="246"/>
    </row>
    <row r="65" spans="2:30" x14ac:dyDescent="0.15">
      <c r="B65" s="250"/>
      <c r="C65" s="246"/>
      <c r="D65" s="246"/>
      <c r="E65" s="246"/>
      <c r="F65" s="246"/>
      <c r="G65" s="1235" t="s">
        <v>560</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561</v>
      </c>
      <c r="I71" s="370"/>
      <c r="J71" s="366"/>
      <c r="K71" s="366"/>
      <c r="L71" s="367"/>
      <c r="M71" s="366"/>
      <c r="N71" s="367"/>
      <c r="O71" s="368"/>
    </row>
    <row r="72" spans="2:30" x14ac:dyDescent="0.15">
      <c r="B72" s="250"/>
      <c r="C72" s="246"/>
      <c r="D72" s="246"/>
      <c r="E72" s="246"/>
      <c r="F72" s="246"/>
      <c r="G72" s="1244"/>
      <c r="H72" s="1245"/>
      <c r="I72" s="1245"/>
      <c r="J72" s="1246"/>
      <c r="K72" s="356" t="s">
        <v>521</v>
      </c>
      <c r="L72" s="356" t="s">
        <v>522</v>
      </c>
      <c r="M72" s="356" t="s">
        <v>523</v>
      </c>
      <c r="N72" s="356" t="s">
        <v>524</v>
      </c>
      <c r="O72" s="356" t="s">
        <v>525</v>
      </c>
    </row>
    <row r="73" spans="2:30" x14ac:dyDescent="0.15">
      <c r="B73" s="250"/>
      <c r="C73" s="246"/>
      <c r="D73" s="246"/>
      <c r="E73" s="246"/>
      <c r="F73" s="246"/>
      <c r="G73" s="1247" t="s">
        <v>555</v>
      </c>
      <c r="H73" s="1248"/>
      <c r="I73" s="1253" t="s">
        <v>556</v>
      </c>
      <c r="J73" s="1253"/>
      <c r="K73" s="1234">
        <v>89.7</v>
      </c>
      <c r="L73" s="1234">
        <v>73</v>
      </c>
      <c r="M73" s="1221">
        <v>79.3</v>
      </c>
      <c r="N73" s="1221">
        <v>100.2</v>
      </c>
      <c r="O73" s="1221">
        <v>103.3</v>
      </c>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562</v>
      </c>
      <c r="J75" s="1233"/>
      <c r="K75" s="1225">
        <v>10.9</v>
      </c>
      <c r="L75" s="1225">
        <v>9.6999999999999993</v>
      </c>
      <c r="M75" s="1225">
        <v>8.6999999999999993</v>
      </c>
      <c r="N75" s="1225">
        <v>7.9</v>
      </c>
      <c r="O75" s="1225">
        <v>6.8</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558</v>
      </c>
      <c r="H77" s="1228"/>
      <c r="I77" s="1233" t="s">
        <v>556</v>
      </c>
      <c r="J77" s="1233"/>
      <c r="K77" s="1234">
        <v>28.4</v>
      </c>
      <c r="L77" s="1234">
        <v>20.5</v>
      </c>
      <c r="M77" s="1221">
        <v>17.899999999999999</v>
      </c>
      <c r="N77" s="1221">
        <v>27</v>
      </c>
      <c r="O77" s="1221">
        <v>25.4</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562</v>
      </c>
      <c r="J79" s="1223"/>
      <c r="K79" s="1224">
        <v>11.4</v>
      </c>
      <c r="L79" s="1224">
        <v>10.5</v>
      </c>
      <c r="M79" s="1224">
        <v>9.5</v>
      </c>
      <c r="N79" s="1224">
        <v>8.6999999999999993</v>
      </c>
      <c r="O79" s="1224">
        <v>8.6</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520</v>
      </c>
      <c r="G2" s="113"/>
      <c r="H2" s="114"/>
    </row>
    <row r="3" spans="1:8" x14ac:dyDescent="0.15">
      <c r="A3" s="110" t="s">
        <v>513</v>
      </c>
      <c r="B3" s="115"/>
      <c r="C3" s="116"/>
      <c r="D3" s="117">
        <v>26924</v>
      </c>
      <c r="E3" s="118"/>
      <c r="F3" s="119">
        <v>94828</v>
      </c>
      <c r="G3" s="120"/>
      <c r="H3" s="121"/>
    </row>
    <row r="4" spans="1:8" x14ac:dyDescent="0.15">
      <c r="A4" s="122"/>
      <c r="B4" s="123"/>
      <c r="C4" s="124"/>
      <c r="D4" s="125">
        <v>18990</v>
      </c>
      <c r="E4" s="126"/>
      <c r="F4" s="127">
        <v>55133</v>
      </c>
      <c r="G4" s="128"/>
      <c r="H4" s="129"/>
    </row>
    <row r="5" spans="1:8" x14ac:dyDescent="0.15">
      <c r="A5" s="110" t="s">
        <v>515</v>
      </c>
      <c r="B5" s="115"/>
      <c r="C5" s="116"/>
      <c r="D5" s="117">
        <v>72013</v>
      </c>
      <c r="E5" s="118"/>
      <c r="F5" s="119">
        <v>119674</v>
      </c>
      <c r="G5" s="120"/>
      <c r="H5" s="121"/>
    </row>
    <row r="6" spans="1:8" x14ac:dyDescent="0.15">
      <c r="A6" s="122"/>
      <c r="B6" s="123"/>
      <c r="C6" s="124"/>
      <c r="D6" s="125">
        <v>34423</v>
      </c>
      <c r="E6" s="126"/>
      <c r="F6" s="127">
        <v>57803</v>
      </c>
      <c r="G6" s="128"/>
      <c r="H6" s="129"/>
    </row>
    <row r="7" spans="1:8" x14ac:dyDescent="0.15">
      <c r="A7" s="110" t="s">
        <v>516</v>
      </c>
      <c r="B7" s="115"/>
      <c r="C7" s="116"/>
      <c r="D7" s="117">
        <v>76050</v>
      </c>
      <c r="E7" s="118"/>
      <c r="F7" s="119">
        <v>119685</v>
      </c>
      <c r="G7" s="120"/>
      <c r="H7" s="121"/>
    </row>
    <row r="8" spans="1:8" x14ac:dyDescent="0.15">
      <c r="A8" s="122"/>
      <c r="B8" s="123"/>
      <c r="C8" s="124"/>
      <c r="D8" s="125">
        <v>64290</v>
      </c>
      <c r="E8" s="126"/>
      <c r="F8" s="127">
        <v>68464</v>
      </c>
      <c r="G8" s="128"/>
      <c r="H8" s="129"/>
    </row>
    <row r="9" spans="1:8" x14ac:dyDescent="0.15">
      <c r="A9" s="110" t="s">
        <v>517</v>
      </c>
      <c r="B9" s="115"/>
      <c r="C9" s="116"/>
      <c r="D9" s="117">
        <v>50800</v>
      </c>
      <c r="E9" s="118"/>
      <c r="F9" s="119">
        <v>109920</v>
      </c>
      <c r="G9" s="120"/>
      <c r="H9" s="121"/>
    </row>
    <row r="10" spans="1:8" x14ac:dyDescent="0.15">
      <c r="A10" s="122"/>
      <c r="B10" s="123"/>
      <c r="C10" s="124"/>
      <c r="D10" s="125">
        <v>34264</v>
      </c>
      <c r="E10" s="126"/>
      <c r="F10" s="127">
        <v>62739</v>
      </c>
      <c r="G10" s="128"/>
      <c r="H10" s="129"/>
    </row>
    <row r="11" spans="1:8" x14ac:dyDescent="0.15">
      <c r="A11" s="110" t="s">
        <v>518</v>
      </c>
      <c r="B11" s="115"/>
      <c r="C11" s="116"/>
      <c r="D11" s="117">
        <v>51722</v>
      </c>
      <c r="E11" s="118"/>
      <c r="F11" s="119">
        <v>119882</v>
      </c>
      <c r="G11" s="120"/>
      <c r="H11" s="121"/>
    </row>
    <row r="12" spans="1:8" x14ac:dyDescent="0.15">
      <c r="A12" s="122"/>
      <c r="B12" s="123"/>
      <c r="C12" s="130"/>
      <c r="D12" s="125">
        <v>26499</v>
      </c>
      <c r="E12" s="126"/>
      <c r="F12" s="127">
        <v>66481</v>
      </c>
      <c r="G12" s="128"/>
      <c r="H12" s="129"/>
    </row>
    <row r="13" spans="1:8" x14ac:dyDescent="0.15">
      <c r="A13" s="110"/>
      <c r="B13" s="115"/>
      <c r="C13" s="131"/>
      <c r="D13" s="132">
        <v>55502</v>
      </c>
      <c r="E13" s="133"/>
      <c r="F13" s="134">
        <v>112798</v>
      </c>
      <c r="G13" s="135"/>
      <c r="H13" s="121"/>
    </row>
    <row r="14" spans="1:8" x14ac:dyDescent="0.15">
      <c r="A14" s="122"/>
      <c r="B14" s="123"/>
      <c r="C14" s="124"/>
      <c r="D14" s="125">
        <v>35693</v>
      </c>
      <c r="E14" s="126"/>
      <c r="F14" s="127">
        <v>62124</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11.39</v>
      </c>
      <c r="C19" s="136">
        <f>ROUND(VALUE(SUBSTITUTE(実質収支比率等に係る経年分析!G$48,"▲","-")),2)</f>
        <v>6.46</v>
      </c>
      <c r="D19" s="136">
        <f>ROUND(VALUE(SUBSTITUTE(実質収支比率等に係る経年分析!H$48,"▲","-")),2)</f>
        <v>8.2799999999999994</v>
      </c>
      <c r="E19" s="136">
        <f>ROUND(VALUE(SUBSTITUTE(実質収支比率等に係る経年分析!I$48,"▲","-")),2)</f>
        <v>11.31</v>
      </c>
      <c r="F19" s="136">
        <f>ROUND(VALUE(SUBSTITUTE(実質収支比率等に係る経年分析!J$48,"▲","-")),2)</f>
        <v>11.55</v>
      </c>
    </row>
    <row r="20" spans="1:11" x14ac:dyDescent="0.15">
      <c r="A20" s="136" t="s">
        <v>43</v>
      </c>
      <c r="B20" s="136">
        <f>ROUND(VALUE(SUBSTITUTE(実質収支比率等に係る経年分析!F$47,"▲","-")),2)</f>
        <v>19.690000000000001</v>
      </c>
      <c r="C20" s="136">
        <f>ROUND(VALUE(SUBSTITUTE(実質収支比率等に係る経年分析!G$47,"▲","-")),2)</f>
        <v>20.77</v>
      </c>
      <c r="D20" s="136">
        <f>ROUND(VALUE(SUBSTITUTE(実質収支比率等に係る経年分析!H$47,"▲","-")),2)</f>
        <v>21.35</v>
      </c>
      <c r="E20" s="136">
        <f>ROUND(VALUE(SUBSTITUTE(実質収支比率等に係る経年分析!I$47,"▲","-")),2)</f>
        <v>24.57</v>
      </c>
      <c r="F20" s="136">
        <f>ROUND(VALUE(SUBSTITUTE(実質収支比率等に係る経年分析!J$47,"▲","-")),2)</f>
        <v>28.5</v>
      </c>
    </row>
    <row r="21" spans="1:11" x14ac:dyDescent="0.15">
      <c r="A21" s="136" t="s">
        <v>44</v>
      </c>
      <c r="B21" s="136">
        <f>IF(ISNUMBER(VALUE(SUBSTITUTE(実質収支比率等に係る経年分析!F$49,"▲","-"))),ROUND(VALUE(SUBSTITUTE(実質収支比率等に係る経年分析!F$49,"▲","-")),2),NA())</f>
        <v>1.9</v>
      </c>
      <c r="C21" s="136">
        <f>IF(ISNUMBER(VALUE(SUBSTITUTE(実質収支比率等に係る経年分析!G$49,"▲","-"))),ROUND(VALUE(SUBSTITUTE(実質収支比率等に係る経年分析!G$49,"▲","-")),2),NA())</f>
        <v>-3.31</v>
      </c>
      <c r="D21" s="136">
        <f>IF(ISNUMBER(VALUE(SUBSTITUTE(実質収支比率等に係る経年分析!H$49,"▲","-"))),ROUND(VALUE(SUBSTITUTE(実質収支比率等に係る経年分析!H$49,"▲","-")),2),NA())</f>
        <v>2.21</v>
      </c>
      <c r="E21" s="136">
        <f>IF(ISNUMBER(VALUE(SUBSTITUTE(実質収支比率等に係る経年分析!I$49,"▲","-"))),ROUND(VALUE(SUBSTITUTE(実質収支比率等に係る経年分析!I$49,"▲","-")),2),NA())</f>
        <v>7.38</v>
      </c>
      <c r="F21" s="136">
        <f>IF(ISNUMBER(VALUE(SUBSTITUTE(実質収支比率等に係る経年分析!J$49,"▲","-"))),ROUND(VALUE(SUBSTITUTE(実質収支比率等に係る経年分析!J$49,"▲","-")),2),NA())</f>
        <v>2.63</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6.59</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7.36</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1.73</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3.84</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病院事業清算特別会計</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農業集落排水事業</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0.23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0.15</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0.25</v>
      </c>
    </row>
    <row r="32" spans="1:11" x14ac:dyDescent="0.15">
      <c r="A32" s="137" t="str">
        <f>IF(連結実質赤字比率に係る赤字・黒字の構成分析!C$38="",NA(),連結実質赤字比率に係る赤字・黒字の構成分析!C$38)</f>
        <v>介護保険特別会計　保険事業勘定</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0.62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0.24</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0.74</v>
      </c>
    </row>
    <row r="33" spans="1:16" x14ac:dyDescent="0.15">
      <c r="A33" s="137" t="str">
        <f>IF(連結実質赤字比率に係る赤字・黒字の構成分析!C$37="",NA(),連結実質赤字比率に係る赤字・黒字の構成分析!C$37)</f>
        <v>簡易水道事業</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1.61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1.43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0.98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1.1200000000000001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1.63</v>
      </c>
    </row>
    <row r="34" spans="1:16" x14ac:dyDescent="0.15">
      <c r="A34" s="137" t="str">
        <f>IF(連結実質赤字比率に係る赤字・黒字の構成分析!C$36="",NA(),連結実質赤字比率に係る赤字・黒字の構成分析!C$36)</f>
        <v>水道事業</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6.74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7.22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5.91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8.31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7.84</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11.39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6.45</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8.2799999999999994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10.83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12.06</v>
      </c>
    </row>
    <row r="36" spans="1:16" x14ac:dyDescent="0.15">
      <c r="A36" s="137" t="str">
        <f>IF(連結実質赤字比率に係る赤字・黒字の構成分析!C$34="",NA(),連結実質赤字比率に係る赤字・黒字の構成分析!C$34)</f>
        <v>国民健康保険特別会計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2.27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1.21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0.46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0.56999999999999995</v>
      </c>
      <c r="J36" s="137">
        <f>IF(ROUND(VALUE(SUBSTITUTE(連結実質赤字比率に係る赤字・黒字の構成分析!J$34,"▲", "-")), 2) &lt; 0, ABS(ROUND(VALUE(SUBSTITUTE(連結実質赤字比率に係る赤字・黒字の構成分析!J$34,"▲", "-")), 2)), NA())</f>
        <v>0.09</v>
      </c>
      <c r="K36" s="137" t="e">
        <f>IF(ROUND(VALUE(SUBSTITUTE(連結実質赤字比率に係る赤字・黒字の構成分析!J$34,"▲", "-")), 2) &gt;= 0, ABS(ROUND(VALUE(SUBSTITUTE(連結実質赤字比率に係る赤字・黒字の構成分析!J$34,"▲", "-")), 2)), NA())</f>
        <v>#N/A</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671</v>
      </c>
      <c r="E42" s="138"/>
      <c r="F42" s="138"/>
      <c r="G42" s="138">
        <f>'実質公債費比率（分子）の構造'!L$52</f>
        <v>688</v>
      </c>
      <c r="H42" s="138"/>
      <c r="I42" s="138"/>
      <c r="J42" s="138">
        <f>'実質公債費比率（分子）の構造'!M$52</f>
        <v>689</v>
      </c>
      <c r="K42" s="138"/>
      <c r="L42" s="138"/>
      <c r="M42" s="138">
        <f>'実質公債費比率（分子）の構造'!N$52</f>
        <v>649</v>
      </c>
      <c r="N42" s="138"/>
      <c r="O42" s="138"/>
      <c r="P42" s="138">
        <f>'実質公債費比率（分子）の構造'!O$52</f>
        <v>582</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54</v>
      </c>
      <c r="C45" s="138"/>
      <c r="D45" s="138"/>
      <c r="E45" s="138">
        <f>'実質公債費比率（分子）の構造'!L$49</f>
        <v>51</v>
      </c>
      <c r="F45" s="138"/>
      <c r="G45" s="138"/>
      <c r="H45" s="138">
        <f>'実質公債費比率（分子）の構造'!M$49</f>
        <v>54</v>
      </c>
      <c r="I45" s="138"/>
      <c r="J45" s="138"/>
      <c r="K45" s="138">
        <f>'実質公債費比率（分子）の構造'!N$49</f>
        <v>51</v>
      </c>
      <c r="L45" s="138"/>
      <c r="M45" s="138"/>
      <c r="N45" s="138">
        <f>'実質公債費比率（分子）の構造'!O$49</f>
        <v>52</v>
      </c>
      <c r="O45" s="138"/>
      <c r="P45" s="138"/>
    </row>
    <row r="46" spans="1:16" x14ac:dyDescent="0.15">
      <c r="A46" s="138" t="s">
        <v>55</v>
      </c>
      <c r="B46" s="138">
        <f>'実質公債費比率（分子）の構造'!K$48</f>
        <v>259</v>
      </c>
      <c r="C46" s="138"/>
      <c r="D46" s="138"/>
      <c r="E46" s="138">
        <f>'実質公債費比率（分子）の構造'!L$48</f>
        <v>258</v>
      </c>
      <c r="F46" s="138"/>
      <c r="G46" s="138"/>
      <c r="H46" s="138">
        <f>'実質公債費比率（分子）の構造'!M$48</f>
        <v>240</v>
      </c>
      <c r="I46" s="138"/>
      <c r="J46" s="138"/>
      <c r="K46" s="138">
        <f>'実質公債費比率（分子）の構造'!N$48</f>
        <v>231</v>
      </c>
      <c r="L46" s="138"/>
      <c r="M46" s="138"/>
      <c r="N46" s="138">
        <f>'実質公債費比率（分子）の構造'!O$48</f>
        <v>174</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606</v>
      </c>
      <c r="C49" s="138"/>
      <c r="D49" s="138"/>
      <c r="E49" s="138">
        <f>'実質公債費比率（分子）の構造'!L$45</f>
        <v>628</v>
      </c>
      <c r="F49" s="138"/>
      <c r="G49" s="138"/>
      <c r="H49" s="138">
        <f>'実質公債費比率（分子）の構造'!M$45</f>
        <v>592</v>
      </c>
      <c r="I49" s="138"/>
      <c r="J49" s="138"/>
      <c r="K49" s="138">
        <f>'実質公債費比率（分子）の構造'!N$45</f>
        <v>559</v>
      </c>
      <c r="L49" s="138"/>
      <c r="M49" s="138"/>
      <c r="N49" s="138">
        <f>'実質公債費比率（分子）の構造'!O$45</f>
        <v>519</v>
      </c>
      <c r="O49" s="138"/>
      <c r="P49" s="138"/>
    </row>
    <row r="50" spans="1:16" x14ac:dyDescent="0.15">
      <c r="A50" s="138" t="s">
        <v>59</v>
      </c>
      <c r="B50" s="138" t="e">
        <f>NA()</f>
        <v>#N/A</v>
      </c>
      <c r="C50" s="138">
        <f>IF(ISNUMBER('実質公債費比率（分子）の構造'!K$53),'実質公債費比率（分子）の構造'!K$53,NA())</f>
        <v>248</v>
      </c>
      <c r="D50" s="138" t="e">
        <f>NA()</f>
        <v>#N/A</v>
      </c>
      <c r="E50" s="138" t="e">
        <f>NA()</f>
        <v>#N/A</v>
      </c>
      <c r="F50" s="138">
        <f>IF(ISNUMBER('実質公債費比率（分子）の構造'!L$53),'実質公債費比率（分子）の構造'!L$53,NA())</f>
        <v>249</v>
      </c>
      <c r="G50" s="138" t="e">
        <f>NA()</f>
        <v>#N/A</v>
      </c>
      <c r="H50" s="138" t="e">
        <f>NA()</f>
        <v>#N/A</v>
      </c>
      <c r="I50" s="138">
        <f>IF(ISNUMBER('実質公債費比率（分子）の構造'!M$53),'実質公債費比率（分子）の構造'!M$53,NA())</f>
        <v>197</v>
      </c>
      <c r="J50" s="138" t="e">
        <f>NA()</f>
        <v>#N/A</v>
      </c>
      <c r="K50" s="138" t="e">
        <f>NA()</f>
        <v>#N/A</v>
      </c>
      <c r="L50" s="138">
        <f>IF(ISNUMBER('実質公債費比率（分子）の構造'!N$53),'実質公債費比率（分子）の構造'!N$53,NA())</f>
        <v>192</v>
      </c>
      <c r="M50" s="138" t="e">
        <f>NA()</f>
        <v>#N/A</v>
      </c>
      <c r="N50" s="138" t="e">
        <f>NA()</f>
        <v>#N/A</v>
      </c>
      <c r="O50" s="138">
        <f>IF(ISNUMBER('実質公債費比率（分子）の構造'!O$53),'実質公債費比率（分子）の構造'!O$53,NA())</f>
        <v>163</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6476</v>
      </c>
      <c r="E56" s="137"/>
      <c r="F56" s="137"/>
      <c r="G56" s="137">
        <f>'将来負担比率（分子）の構造'!J$52</f>
        <v>6344</v>
      </c>
      <c r="H56" s="137"/>
      <c r="I56" s="137"/>
      <c r="J56" s="137">
        <f>'将来負担比率（分子）の構造'!K$52</f>
        <v>6242</v>
      </c>
      <c r="K56" s="137"/>
      <c r="L56" s="137"/>
      <c r="M56" s="137">
        <f>'将来負担比率（分子）の構造'!L$52</f>
        <v>6375</v>
      </c>
      <c r="N56" s="137"/>
      <c r="O56" s="137"/>
      <c r="P56" s="137">
        <f>'将来負担比率（分子）の構造'!M$52</f>
        <v>6368</v>
      </c>
    </row>
    <row r="57" spans="1:16" x14ac:dyDescent="0.15">
      <c r="A57" s="137" t="s">
        <v>36</v>
      </c>
      <c r="B57" s="137"/>
      <c r="C57" s="137"/>
      <c r="D57" s="137">
        <f>'将来負担比率（分子）の構造'!I$51</f>
        <v>0</v>
      </c>
      <c r="E57" s="137"/>
      <c r="F57" s="137"/>
      <c r="G57" s="137" t="str">
        <f>'将来負担比率（分子）の構造'!J$51</f>
        <v>-</v>
      </c>
      <c r="H57" s="137"/>
      <c r="I57" s="137"/>
      <c r="J57" s="137">
        <f>'将来負担比率（分子）の構造'!K$51</f>
        <v>87</v>
      </c>
      <c r="K57" s="137"/>
      <c r="L57" s="137"/>
      <c r="M57" s="137">
        <f>'将来負担比率（分子）の構造'!L$51</f>
        <v>87</v>
      </c>
      <c r="N57" s="137"/>
      <c r="O57" s="137"/>
      <c r="P57" s="137">
        <f>'将来負担比率（分子）の構造'!M$51</f>
        <v>87</v>
      </c>
    </row>
    <row r="58" spans="1:16" x14ac:dyDescent="0.15">
      <c r="A58" s="137" t="s">
        <v>35</v>
      </c>
      <c r="B58" s="137"/>
      <c r="C58" s="137"/>
      <c r="D58" s="137">
        <f>'将来負担比率（分子）の構造'!I$50</f>
        <v>1415</v>
      </c>
      <c r="E58" s="137"/>
      <c r="F58" s="137"/>
      <c r="G58" s="137">
        <f>'将来負担比率（分子）の構造'!J$50</f>
        <v>1572</v>
      </c>
      <c r="H58" s="137"/>
      <c r="I58" s="137"/>
      <c r="J58" s="137">
        <f>'将来負担比率（分子）の構造'!K$50</f>
        <v>1449</v>
      </c>
      <c r="K58" s="137"/>
      <c r="L58" s="137"/>
      <c r="M58" s="137">
        <f>'将来負担比率（分子）の構造'!L$50</f>
        <v>1536</v>
      </c>
      <c r="N58" s="137"/>
      <c r="O58" s="137"/>
      <c r="P58" s="137">
        <f>'将来負担比率（分子）の構造'!M$50</f>
        <v>1648</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1270</v>
      </c>
      <c r="C62" s="137"/>
      <c r="D62" s="137"/>
      <c r="E62" s="137">
        <f>'将来負担比率（分子）の構造'!J$45</f>
        <v>1150</v>
      </c>
      <c r="F62" s="137"/>
      <c r="G62" s="137"/>
      <c r="H62" s="137">
        <f>'将来負担比率（分子）の構造'!K$45</f>
        <v>1172</v>
      </c>
      <c r="I62" s="137"/>
      <c r="J62" s="137"/>
      <c r="K62" s="137">
        <f>'将来負担比率（分子）の構造'!L$45</f>
        <v>1206</v>
      </c>
      <c r="L62" s="137"/>
      <c r="M62" s="137"/>
      <c r="N62" s="137">
        <f>'将来負担比率（分子）の構造'!M$45</f>
        <v>1367</v>
      </c>
      <c r="O62" s="137"/>
      <c r="P62" s="137"/>
    </row>
    <row r="63" spans="1:16" x14ac:dyDescent="0.15">
      <c r="A63" s="137" t="s">
        <v>28</v>
      </c>
      <c r="B63" s="137">
        <f>'将来負担比率（分子）の構造'!I$44</f>
        <v>338</v>
      </c>
      <c r="C63" s="137"/>
      <c r="D63" s="137"/>
      <c r="E63" s="137">
        <f>'将来負担比率（分子）の構造'!J$44</f>
        <v>261</v>
      </c>
      <c r="F63" s="137"/>
      <c r="G63" s="137"/>
      <c r="H63" s="137">
        <f>'将来負担比率（分子）の構造'!K$44</f>
        <v>301</v>
      </c>
      <c r="I63" s="137"/>
      <c r="J63" s="137"/>
      <c r="K63" s="137">
        <f>'将来負担比率（分子）の構造'!L$44</f>
        <v>594</v>
      </c>
      <c r="L63" s="137"/>
      <c r="M63" s="137"/>
      <c r="N63" s="137">
        <f>'将来負担比率（分子）の構造'!M$44</f>
        <v>920</v>
      </c>
      <c r="O63" s="137"/>
      <c r="P63" s="137"/>
    </row>
    <row r="64" spans="1:16" x14ac:dyDescent="0.15">
      <c r="A64" s="137" t="s">
        <v>27</v>
      </c>
      <c r="B64" s="137">
        <f>'将来負担比率（分子）の構造'!I$43</f>
        <v>3709</v>
      </c>
      <c r="C64" s="137"/>
      <c r="D64" s="137"/>
      <c r="E64" s="137">
        <f>'将来負担比率（分子）の構造'!J$43</f>
        <v>3516</v>
      </c>
      <c r="F64" s="137"/>
      <c r="G64" s="137"/>
      <c r="H64" s="137">
        <f>'将来負担比率（分子）の構造'!K$43</f>
        <v>3365</v>
      </c>
      <c r="I64" s="137"/>
      <c r="J64" s="137"/>
      <c r="K64" s="137">
        <f>'将来負担比率（分子）の構造'!L$43</f>
        <v>3526</v>
      </c>
      <c r="L64" s="137"/>
      <c r="M64" s="137"/>
      <c r="N64" s="137">
        <f>'将来負担比率（分子）の構造'!M$43</f>
        <v>2982</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4966</v>
      </c>
      <c r="C66" s="137"/>
      <c r="D66" s="137"/>
      <c r="E66" s="137">
        <f>'将来負担比率（分子）の構造'!J$41</f>
        <v>4924</v>
      </c>
      <c r="F66" s="137"/>
      <c r="G66" s="137"/>
      <c r="H66" s="137">
        <f>'将来負担比率（分子）の構造'!K$41</f>
        <v>5000</v>
      </c>
      <c r="I66" s="137"/>
      <c r="J66" s="137"/>
      <c r="K66" s="137">
        <f>'将来負担比率（分子）の構造'!L$41</f>
        <v>5438</v>
      </c>
      <c r="L66" s="137"/>
      <c r="M66" s="137"/>
      <c r="N66" s="137">
        <f>'将来負担比率（分子）の構造'!M$41</f>
        <v>5613</v>
      </c>
      <c r="O66" s="137"/>
      <c r="P66" s="137"/>
    </row>
    <row r="67" spans="1:16" x14ac:dyDescent="0.15">
      <c r="A67" s="137" t="s">
        <v>63</v>
      </c>
      <c r="B67" s="137" t="e">
        <f>NA()</f>
        <v>#N/A</v>
      </c>
      <c r="C67" s="137">
        <f>IF(ISNUMBER('将来負担比率（分子）の構造'!I$53), IF('将来負担比率（分子）の構造'!I$53 &lt; 0, 0, '将来負担比率（分子）の構造'!I$53), NA())</f>
        <v>2392</v>
      </c>
      <c r="D67" s="137" t="e">
        <f>NA()</f>
        <v>#N/A</v>
      </c>
      <c r="E67" s="137" t="e">
        <f>NA()</f>
        <v>#N/A</v>
      </c>
      <c r="F67" s="137">
        <f>IF(ISNUMBER('将来負担比率（分子）の構造'!J$53), IF('将来負担比率（分子）の構造'!J$53 &lt; 0, 0, '将来負担比率（分子）の構造'!J$53), NA())</f>
        <v>1935</v>
      </c>
      <c r="G67" s="137" t="e">
        <f>NA()</f>
        <v>#N/A</v>
      </c>
      <c r="H67" s="137" t="e">
        <f>NA()</f>
        <v>#N/A</v>
      </c>
      <c r="I67" s="137">
        <f>IF(ISNUMBER('将来負担比率（分子）の構造'!K$53), IF('将来負担比率（分子）の構造'!K$53 &lt; 0, 0, '将来負担比率（分子）の構造'!K$53), NA())</f>
        <v>2061</v>
      </c>
      <c r="J67" s="137" t="e">
        <f>NA()</f>
        <v>#N/A</v>
      </c>
      <c r="K67" s="137" t="e">
        <f>NA()</f>
        <v>#N/A</v>
      </c>
      <c r="L67" s="137">
        <f>IF(ISNUMBER('将来負担比率（分子）の構造'!L$53), IF('将来負担比率（分子）の構造'!L$53 &lt; 0, 0, '将来負担比率（分子）の構造'!L$53), NA())</f>
        <v>2765</v>
      </c>
      <c r="M67" s="137" t="e">
        <f>NA()</f>
        <v>#N/A</v>
      </c>
      <c r="N67" s="137" t="e">
        <f>NA()</f>
        <v>#N/A</v>
      </c>
      <c r="O67" s="137">
        <f>IF(ISNUMBER('将来負担比率（分子）の構造'!M$53), IF('将来負担比率（分子）の構造'!M$53 &lt; 0, 0, '将来負担比率（分子）の構造'!M$53), NA())</f>
        <v>2779</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2018-11-21T02:01:59Z</cp:lastPrinted>
  <dcterms:created xsi:type="dcterms:W3CDTF">2018-01-24T05:43:40Z</dcterms:created>
  <dcterms:modified xsi:type="dcterms:W3CDTF">2018-11-26T07:45:11Z</dcterms:modified>
  <cp:category/>
</cp:coreProperties>
</file>