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uribashi30\財政課\杉本\30年度業務\300庶務\①調査等\⑧財政状況資料集の再分析について\"/>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AU88" i="11" l="1"/>
  <c r="AP88" i="11"/>
  <c r="AF88" i="11"/>
  <c r="AU63" i="11" l="1"/>
  <c r="AP63" i="11"/>
  <c r="AP23" i="11"/>
  <c r="AA23" i="11" l="1"/>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E37" i="9"/>
  <c r="AM37" i="9"/>
  <c r="C37" i="9"/>
  <c r="CO36" i="9"/>
  <c r="BW36" i="9"/>
  <c r="BW37" i="9" s="1"/>
  <c r="AM36" i="9"/>
  <c r="C36" i="9"/>
  <c r="CO35" i="9"/>
  <c r="BW35" i="9"/>
  <c r="AM35" i="9"/>
  <c r="CO34" i="9"/>
  <c r="BW34" i="9"/>
  <c r="AM34" i="9"/>
  <c r="C34" i="9"/>
  <c r="C35"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<sst xmlns="http://schemas.openxmlformats.org/spreadsheetml/2006/main" count="1124" uniqueCount="557">
  <si>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</si>
  <si>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</si>
  <si>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</si>
  <si>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</si>
  <si>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</si>
  <si>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</si>
  <si>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</si>
  <si>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</si>
  <si>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</si>
  <si>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</si>
  <si>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</si>
  <si>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</si>
  <si>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</si>
  <si>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</si>
  <si>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</si>
  <si>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</si>
  <si>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</si>
  <si>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</si>
  <si>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</si>
  <si>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</si>
  <si>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</si>
  <si>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</si>
  <si>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</si>
  <si>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</si>
  <si>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</si>
  <si>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</si>
  <si>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</si>
  <si>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</si>
  <si>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</si>
  <si>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</si>
  <si>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</si>
  <si>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</si>
  <si>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</si>
  <si>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</si>
  <si>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</si>
  <si>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</si>
  <si>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</si>
  <si>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</si>
  <si>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</si>
  <si>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</si>
  <si>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</si>
  <si>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</si>
  <si>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</si>
  <si>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</si>
  <si>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</si>
  <si>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</si>
  <si>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</si>
  <si>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</si>
  <si>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</si>
  <si>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</si>
  <si>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</si>
  <si>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</si>
  <si>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</si>
  <si>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</si>
  <si>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</si>
  <si>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</si>
  <si>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</si>
  <si>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</si>
  <si>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</si>
  <si>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</si>
  <si>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</si>
  <si>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</si>
  <si>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</si>
  <si>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</si>
  <si>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</si>
  <si>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</si>
  <si>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</si>
  <si>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</si>
  <si>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</si>
  <si>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</si>
  <si>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</si>
  <si>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</si>
  <si>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</si>
  <si>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</si>
  <si>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</si>
  <si>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</si>
  <si>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</si>
  <si>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</si>
  <si>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</si>
  <si>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</si>
  <si>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</si>
  <si>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</si>
  <si>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十津川村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</si>
  <si>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</si>
  <si>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</si>
  <si>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</si>
  <si>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</si>
  <si>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</si>
  <si>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</si>
  <si>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</si>
  <si>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</si>
  <si>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</si>
  <si>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</si>
  <si>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</si>
  <si>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</si>
  <si>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</si>
  <si>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</si>
  <si>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</si>
  <si>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</si>
  <si>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</si>
  <si>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</si>
  <si>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</si>
  <si>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</si>
  <si>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</si>
  <si>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</si>
  <si>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</si>
  <si>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</si>
  <si>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</si>
  <si>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</si>
  <si>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</si>
  <si>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</si>
  <si>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</si>
  <si>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</si>
  <si>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</si>
  <si>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</si>
  <si>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</si>
  <si>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</si>
  <si>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</si>
  <si>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</si>
  <si>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</si>
  <si>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</si>
  <si>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</si>
  <si>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</si>
  <si>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</si>
  <si>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</si>
  <si>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</si>
  <si>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</si>
  <si>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</si>
  <si>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</si>
  <si>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</si>
  <si>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</si>
  <si>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</si>
  <si>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</si>
  <si>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</si>
  <si>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</si>
  <si>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</si>
  <si>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</si>
  <si>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</si>
  <si>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-3.0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</si>
  <si>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</si>
  <si>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</si>
  <si>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</si>
  <si>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</si>
  <si>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</si>
  <si>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</si>
  <si>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</si>
  <si>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</si>
  <si>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</si>
  <si>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</si>
  <si>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</si>
  <si>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</si>
  <si>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</si>
  <si>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</si>
  <si>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</si>
  <si>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</si>
  <si>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</si>
  <si>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</si>
  <si>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</si>
  <si>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</si>
  <si>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</si>
  <si>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</si>
  <si>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</si>
  <si>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</si>
  <si>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</si>
  <si>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</si>
  <si>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</si>
  <si>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</si>
  <si>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</si>
  <si>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</si>
  <si>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</si>
  <si>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</si>
  <si>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</si>
  <si>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</si>
  <si>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</si>
  <si>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</si>
  <si>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</si>
  <si>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</si>
  <si>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</si>
  <si>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</si>
  <si>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</si>
  <si>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</si>
  <si>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</si>
  <si>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</si>
  <si>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</si>
  <si>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</si>
  <si>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</si>
  <si>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</si>
  <si>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</si>
  <si>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</si>
  <si>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</si>
  <si>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</si>
  <si>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</si>
  <si>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</si>
  <si>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</si>
  <si>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</si>
  <si>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</si>
  <si>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</si>
  <si>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奈良県十津川村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</si>
  <si>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</si>
  <si>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</si>
  <si>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</si>
  <si>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</si>
  <si>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</si>
  <si>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</si>
  <si>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</si>
  <si>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</si>
  <si>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</si>
  <si>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</si>
  <si>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</si>
  <si>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</si>
  <si>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</si>
  <si>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</si>
  <si>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</si>
  <si>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</si>
  <si>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</si>
  <si>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</si>
  <si>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</si>
  <si>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</si>
  <si>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</si>
  <si>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</si>
  <si>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</si>
  <si>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</si>
  <si>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</si>
  <si>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</si>
  <si>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</si>
  <si>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</si>
  <si>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</si>
  <si>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</si>
  <si>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</si>
  <si>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</si>
  <si>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</si>
  <si>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</si>
  <si>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</si>
  <si>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</si>
  <si>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</si>
  <si>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</si>
  <si>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</si>
  <si>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</si>
  <si>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</si>
  <si>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</si>
  <si>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</si>
  <si>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</si>
  <si>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</si>
  <si>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</si>
  <si>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</si>
  <si>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</si>
  <si>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</si>
  <si>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</si>
  <si>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</si>
  <si>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</si>
  <si>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</si>
  <si>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</si>
  <si>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</si>
  <si>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</si>
  <si>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</si>
  <si>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</si>
  <si>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</si>
  <si>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</si>
  <si>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</si>
  <si>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</si>
  <si>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</si>
  <si>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</si>
  <si>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</si>
  <si>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</si>
  <si>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</si>
  <si>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</si>
  <si>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</si>
  <si>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</si>
  <si>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</si>
  <si>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</si>
  <si>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</si>
  <si>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</si>
  <si>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</si>
  <si>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</si>
  <si>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</si>
  <si>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</si>
  <si>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</si>
  <si>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</si>
  <si>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</si>
  <si>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</si>
  <si>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</si>
  <si>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</si>
  <si>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</si>
  <si>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</si>
  <si>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</si>
  <si>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</si>
  <si>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</si>
  <si>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</si>
  <si>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</si>
  <si>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</si>
  <si>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</si>
  <si>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</si>
  <si>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</si>
  <si>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</si>
  <si>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</si>
  <si>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</si>
  <si>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</si>
  <si>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</si>
  <si>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</si>
  <si>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</si>
  <si>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</si>
  <si>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</si>
  <si>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</si>
  <si>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</si>
  <si>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</si>
  <si>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</si>
  <si>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</si>
  <si>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</si>
  <si>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</si>
  <si>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</si>
  <si>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</si>
  <si>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</si>
  <si>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</si>
  <si>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</si>
  <si>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</si>
  <si>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</si>
  <si>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</si>
  <si>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</si>
  <si>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</si>
  <si>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</si>
  <si>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</si>
  <si>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</si>
  <si>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</si>
  <si>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</si>
  <si>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</si>
  <si>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</si>
  <si>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</si>
  <si>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</si>
  <si>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</si>
  <si>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</si>
  <si>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</si>
  <si>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</si>
  <si>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</si>
  <si>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</si>
  <si>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</si>
  <si>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</si>
  <si>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</si>
  <si>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</si>
  <si>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</si>
  <si>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</si>
  <si>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</si>
  <si>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</si>
  <si>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</si>
  <si>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</si>
  <si>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</si>
  <si>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</si>
  <si>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奈良県十津川村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</si>
  <si>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</si>
  <si>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</si>
  <si>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</si>
  <si>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</si>
  <si>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</si>
  <si>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</si>
  <si>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</si>
  <si>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</si>
  <si>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</si>
  <si>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</si>
  <si>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</si>
  <si>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</si>
  <si>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</si>
  <si>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</si>
  <si>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</si>
  <si>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</si>
  <si>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</si>
  <si>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</si>
  <si>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</si>
  <si>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</si>
  <si>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貯木場等維持管理事業特別会計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</si>
  <si>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</si>
  <si>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</si>
  <si>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</si>
  <si>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</si>
  <si>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</si>
  <si>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</si>
  <si>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</si>
  <si>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</si>
  <si>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</si>
  <si>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</si>
  <si>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</si>
  <si>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</si>
  <si>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</si>
  <si>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</si>
  <si>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</si>
  <si>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国民健康保険診療所事業特別会計</t>
    <phoneticPr fontId="5"/>
  </si>
  <si>
    <t>介護保険事業特別会計</t>
    <phoneticPr fontId="5"/>
  </si>
  <si>
    <t>介護サービス事業特別会計</t>
    <phoneticPr fontId="5"/>
  </si>
  <si>
    <t>簡易水道事業特別会計</t>
    <phoneticPr fontId="5"/>
  </si>
  <si>
    <t>法非適用企業</t>
    <phoneticPr fontId="5"/>
  </si>
  <si>
    <t>十津川温泉事業特別会計</t>
    <phoneticPr fontId="5"/>
  </si>
  <si>
    <t>湯泉地温泉事業特別会計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</si>
  <si>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</si>
  <si>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</si>
  <si>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</si>
  <si>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</si>
  <si>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</si>
  <si>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</si>
  <si>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</si>
  <si>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</si>
  <si>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</si>
  <si>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</si>
  <si>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</si>
  <si>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</si>
  <si>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</si>
  <si>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</si>
  <si>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</si>
  <si>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</si>
  <si>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</si>
  <si>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</si>
  <si>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</si>
  <si>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</si>
  <si>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</si>
  <si>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</si>
  <si>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</si>
  <si>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</si>
  <si>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</si>
  <si>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</si>
  <si>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</si>
  <si>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</si>
  <si>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</si>
  <si>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</si>
  <si>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</si>
  <si>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</si>
  <si>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</si>
  <si>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</si>
  <si>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</si>
  <si>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</si>
  <si>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</si>
  <si>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</si>
  <si>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</si>
  <si>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</si>
  <si>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</si>
  <si>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</si>
  <si>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</si>
  <si>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</si>
  <si>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</si>
  <si>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</si>
  <si>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</si>
  <si>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</si>
  <si>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</si>
  <si>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</si>
  <si>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</si>
  <si>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</si>
  <si>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</si>
  <si>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</si>
  <si>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</si>
  <si>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</si>
  <si>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</si>
  <si>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</si>
  <si>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</si>
  <si>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</si>
  <si>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</si>
  <si>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</si>
  <si>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</si>
  <si>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</si>
  <si>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</si>
  <si>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</si>
  <si>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</si>
  <si>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</si>
  <si>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</si>
  <si>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</si>
  <si>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</si>
  <si>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</si>
  <si>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</si>
  <si>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</si>
  <si>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</si>
  <si>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</si>
  <si>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</si>
  <si>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</si>
  <si>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</si>
  <si>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</si>
  <si>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</si>
  <si>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</si>
  <si>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</si>
  <si>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</si>
  <si>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</si>
  <si>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</si>
  <si>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</si>
  <si>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</si>
  <si>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</si>
  <si>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</si>
  <si>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</si>
  <si>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</si>
  <si>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</si>
  <si>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</si>
  <si>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</si>
  <si>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</si>
  <si>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</si>
  <si>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</si>
  <si>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</si>
  <si>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</si>
  <si>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</si>
  <si>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</si>
  <si>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</si>
  <si>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</si>
  <si>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</si>
  <si>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</si>
  <si>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</si>
  <si>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</si>
  <si>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</si>
  <si>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</si>
  <si>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</si>
  <si>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</si>
  <si>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</si>
  <si>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</si>
  <si>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</si>
  <si>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</si>
  <si>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</si>
  <si>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</si>
  <si>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</si>
  <si>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</si>
  <si>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</si>
  <si>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</si>
  <si>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</si>
  <si>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</si>
  <si>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</si>
  <si>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</si>
  <si>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</si>
  <si>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</si>
  <si>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</si>
  <si>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</si>
  <si>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</si>
  <si>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</si>
  <si>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</si>
  <si>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</si>
  <si>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</si>
  <si>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4.62</t>
  </si>
  <si>
    <t>▲ 4.76</t>
  </si>
  <si>
    <t>一般会計</t>
  </si>
  <si>
    <t>貯木場等維持管理事業特別会計</t>
  </si>
  <si>
    <t>介護保険事業特別会計</t>
  </si>
  <si>
    <t>十津川温泉事業特別会計</t>
  </si>
  <si>
    <t>国民健康保険事業特別会計</t>
  </si>
  <si>
    <t>湯泉地温泉事業特別会計</t>
  </si>
  <si>
    <t>簡易水道事業特別会計</t>
  </si>
  <si>
    <t>後期高齢者医療特別会計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</si>
  <si>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</si>
  <si>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</si>
  <si>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</si>
  <si>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</si>
  <si>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</si>
  <si>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南和広域医療団</t>
    <rPh sb="0" eb="1">
      <t>ナン</t>
    </rPh>
    <rPh sb="1" eb="2">
      <t>ワ</t>
    </rPh>
    <rPh sb="2" eb="4">
      <t>コウイキ</t>
    </rPh>
    <rPh sb="4" eb="6">
      <t>イリョウ</t>
    </rPh>
    <rPh sb="6" eb="7">
      <t>ダン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</si>
  <si>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</si>
  <si>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</si>
  <si>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</si>
  <si>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</si>
  <si>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</si>
  <si>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</si>
  <si>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</si>
  <si>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</si>
  <si>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</si>
  <si>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</si>
  <si>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</si>
  <si>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</si>
  <si>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</si>
  <si>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将来負担比率はこれまで０であったが、統合小学校建設による借り入れにより、初めて１７．２ポイントまで上昇した。
　実質公債費比率は、減少傾向にあったが、今年度から統合中学校を建設する際に借り入れた過疎対策事業債の元金償還が始まったことで増加に転じた。今後も統合小学校建設分の過疎対策事業債の償還などが予定しており、新たな起債の借入を抑制していくなど数値の悪化を防いでいきたい。</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</si>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</sst>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392424</c:v>
                </c:pt>
                <c:pt idx="1">
                  <c:v>443742</c:v>
                </c:pt>
                <c:pt idx="2">
                  <c:v>550472</c:v>
                </c:pt>
                <c:pt idx="3">
                  <c:v>555807</c:v>
                </c:pt>
                <c:pt idx="4">
                  <c:v>988825</c:v>
                </c:pt>
              </c:numCache>
            </c:numRef>
          </c:val>
          <c:smooth val="0"/>
        </c:ser>
        <c:dLbls>
          <c:showLegendKey val="0"/>
          <c:showVal val="0"/>
          <c:showCatName val="0"/>
          <c:showSerName val="0"/>
          <c:showPercent val="0"/>
          <c:showBubbleSize val="0"/>
        </c:dLbls>
        <c:marker val="1"/>
        <c:smooth val="0"/>
        <c:axId val="442840496"/>
        <c:axId val="219390184"/>
      </c:lineChart>
      <c:catAx>
        <c:axId val="442840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390184"/>
        <c:crosses val="autoZero"/>
        <c:auto val="1"/>
        <c:lblAlgn val="ctr"/>
        <c:lblOffset val="100"/>
        <c:tickLblSkip val="1"/>
        <c:tickMarkSkip val="1"/>
        <c:noMultiLvlLbl val="0"/>
      </c:catAx>
      <c:valAx>
        <c:axId val="219390184"/>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2840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17.27</c:v>
                </c:pt>
                <c:pt idx="1">
                  <c:v>5.05</c:v>
                </c:pt>
                <c:pt idx="2">
                  <c:v>7.31</c:v>
                </c:pt>
                <c:pt idx="3">
                  <c:v>2.16</c:v>
                </c:pt>
                <c:pt idx="4">
                  <c:v>3.39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50.82</c:v>
                </c:pt>
                <c:pt idx="1">
                  <c:v>64.19</c:v>
                </c:pt>
                <c:pt idx="2">
                  <c:v>70</c:v>
                </c:pt>
                <c:pt idx="3">
                  <c:v>65.22</c:v>
                </c:pt>
                <c:pt idx="4">
                  <c:v>59.26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4862728"/>
        <c:axId val="219775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12.82</c:v>
                </c:pt>
                <c:pt idx="1">
                  <c:v>0.6</c:v>
                </c:pt>
                <c:pt idx="2">
                  <c:v>1.84</c:v>
                </c:pt>
                <c:pt idx="3">
                  <c:v>-4.62</c:v>
                </c:pt>
                <c:pt idx="4">
                  <c:v>-4.76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4862728"/>
        <c:axId val="219775568"/>
      </c:lineChart>
      <c:catAx>
        <c:axId val="44486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775568"/>
        <c:crosses val="autoZero"/>
        <c:auto val="1"/>
        <c:lblAlgn val="ctr"/>
        <c:lblOffset val="100"/>
        <c:tickLblSkip val="1"/>
        <c:tickMarkSkip val="1"/>
        <c:noMultiLvlLbl val="0"/>
      </c:catAx>
      <c:valAx>
        <c:axId val="21977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862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1.75</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湯泉地温泉事業特別会計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十津川温泉事業特別会計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0.28000000000000003</c:v>
                </c:pt>
                <c:pt idx="2">
                  <c:v>#N/A</c:v>
                </c:pt>
                <c:pt idx="3">
                  <c:v>0.04</c:v>
                </c:pt>
                <c:pt idx="4">
                  <c:v>#N/A</c:v>
                </c:pt>
                <c:pt idx="5">
                  <c:v>0.09</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0.38</c:v>
                </c:pt>
                <c:pt idx="6">
                  <c:v>#N/A</c:v>
                </c:pt>
                <c:pt idx="7">
                  <c:v>0.05</c:v>
                </c:pt>
                <c:pt idx="8">
                  <c:v>#N/A</c:v>
                </c:pt>
                <c:pt idx="9">
                  <c:v>0.22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貯木場等維持管理事業特別会計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1.57</c:v>
                </c:pt>
                <c:pt idx="2">
                  <c:v>#N/A</c:v>
                </c:pt>
                <c:pt idx="3">
                  <c:v>1.27</c:v>
                </c:pt>
                <c:pt idx="4">
                  <c:v>#N/A</c:v>
                </c:pt>
                <c:pt idx="5">
                  <c:v>2.04</c:v>
                </c:pt>
                <c:pt idx="6">
                  <c:v>#N/A</c:v>
                </c:pt>
                <c:pt idx="7">
                  <c:v>0</c:v>
                </c:pt>
                <c:pt idx="8">
                  <c:v>#N/A</c:v>
                </c:pt>
                <c:pt idx="9">
                  <c:v>1.22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15.69</c:v>
                </c:pt>
                <c:pt idx="2">
                  <c:v>#N/A</c:v>
                </c:pt>
                <c:pt idx="3">
                  <c:v>3.76</c:v>
                </c:pt>
                <c:pt idx="4">
                  <c:v>#N/A</c:v>
                </c:pt>
                <c:pt idx="5">
                  <c:v>5.26</c:v>
                </c:pt>
                <c:pt idx="6">
                  <c:v>#N/A</c:v>
                </c:pt>
                <c:pt idx="7">
                  <c:v>2.15</c:v>
                </c:pt>
                <c:pt idx="8">
                  <c:v>#N/A</c:v>
                </c:pt>
                <c:pt idx="9">
                  <c:v>2.16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9830424"/>
        <c:axId val="451234992"/>
      </c:barChart>
      <c:catAx>
        <c:axId val="449830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1234992"/>
        <c:crosses val="autoZero"/>
        <c:auto val="1"/>
        <c:lblAlgn val="ctr"/>
        <c:lblOffset val="100"/>
        <c:tickLblSkip val="1"/>
        <c:tickMarkSkip val="1"/>
        <c:noMultiLvlLbl val="0"/>
      </c:catAx>
      <c:valAx>
        <c:axId val="45123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830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474</c:v>
                </c:pt>
                <c:pt idx="5">
                  <c:v>471</c:v>
                </c:pt>
                <c:pt idx="8">
                  <c:v>474</c:v>
                </c:pt>
                <c:pt idx="11">
                  <c:v>529</c:v>
                </c:pt>
                <c:pt idx="14">
                  <c:v>595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c:v>
                </c:pt>
                <c:pt idx="3">
                  <c:v>39</c:v>
                </c:pt>
                <c:pt idx="6">
                  <c:v>64</c:v>
                </c:pt>
                <c:pt idx="9">
                  <c:v>79</c:v>
                </c:pt>
                <c:pt idx="12">
                  <c:v>99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577</c:v>
                </c:pt>
                <c:pt idx="3">
                  <c:v>550</c:v>
                </c:pt>
                <c:pt idx="6">
                  <c:v>551</c:v>
                </c:pt>
                <c:pt idx="9">
                  <c:v>615</c:v>
                </c:pt>
                <c:pt idx="12">
                  <c:v>687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1257224"/>
        <c:axId val="45014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169</c:v>
                </c:pt>
                <c:pt idx="2">
                  <c:v>#N/A</c:v>
                </c:pt>
                <c:pt idx="3">
                  <c:v>#N/A</c:v>
                </c:pt>
                <c:pt idx="4">
                  <c:v>118</c:v>
                </c:pt>
                <c:pt idx="5">
                  <c:v>#N/A</c:v>
                </c:pt>
                <c:pt idx="6">
                  <c:v>#N/A</c:v>
                </c:pt>
                <c:pt idx="7">
                  <c:v>141</c:v>
                </c:pt>
                <c:pt idx="8">
                  <c:v>#N/A</c:v>
                </c:pt>
                <c:pt idx="9">
                  <c:v>#N/A</c:v>
                </c:pt>
                <c:pt idx="10">
                  <c:v>165</c:v>
                </c:pt>
                <c:pt idx="11">
                  <c:v>#N/A</c:v>
                </c:pt>
                <c:pt idx="12">
                  <c:v>#N/A</c:v>
                </c:pt>
                <c:pt idx="13">
                  <c:v>192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1257224"/>
        <c:axId val="450148480"/>
      </c:lineChart>
      <c:catAx>
        <c:axId val="441257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148480"/>
        <c:crosses val="autoZero"/>
        <c:auto val="1"/>
        <c:lblAlgn val="ctr"/>
        <c:lblOffset val="100"/>
        <c:tickLblSkip val="1"/>
        <c:tickMarkSkip val="1"/>
        <c:noMultiLvlLbl val="0"/>
      </c:catAx>
      <c:valAx>
        <c:axId val="45014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257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5057</c:v>
                </c:pt>
                <c:pt idx="5">
                  <c:v>4993</c:v>
                </c:pt>
                <c:pt idx="8">
                  <c:v>4961</c:v>
                </c:pt>
                <c:pt idx="11">
                  <c:v>5108</c:v>
                </c:pt>
                <c:pt idx="14">
                  <c:v>5716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4229</c:v>
                </c:pt>
                <c:pt idx="5">
                  <c:v>4504</c:v>
                </c:pt>
                <c:pt idx="8">
                  <c:v>4510</c:v>
                </c:pt>
                <c:pt idx="11">
                  <c:v>4600</c:v>
                </c:pt>
                <c:pt idx="14">
                  <c:v>4063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1477</c:v>
                </c:pt>
                <c:pt idx="3">
                  <c:v>1431</c:v>
                </c:pt>
                <c:pt idx="6">
                  <c:v>1404</c:v>
                </c:pt>
                <c:pt idx="9">
                  <c:v>1353</c:v>
                </c:pt>
                <c:pt idx="12">
                  <c:v>1296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3</c:v>
                </c:pt>
                <c:pt idx="6">
                  <c:v>78</c:v>
                </c:pt>
                <c:pt idx="9">
                  <c:v>256</c:v>
                </c:pt>
                <c:pt idx="12">
                  <c:v>409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876</c:v>
                </c:pt>
                <c:pt idx="3">
                  <c:v>920</c:v>
                </c:pt>
                <c:pt idx="6">
                  <c:v>931</c:v>
                </c:pt>
                <c:pt idx="9">
                  <c:v>1262</c:v>
                </c:pt>
                <c:pt idx="12">
                  <c:v>1587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5970</c:v>
                </c:pt>
                <c:pt idx="3">
                  <c:v>5857</c:v>
                </c:pt>
                <c:pt idx="6">
                  <c:v>5841</c:v>
                </c:pt>
                <c:pt idx="9">
                  <c:v>6141</c:v>
                </c:pt>
                <c:pt idx="12">
                  <c:v>6959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6739504"/>
        <c:axId val="442832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472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6739504"/>
        <c:axId val="442832712"/>
      </c:lineChart>
      <c:catAx>
        <c:axId val="44673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2832712"/>
        <c:crosses val="autoZero"/>
        <c:auto val="1"/>
        <c:lblAlgn val="ctr"/>
        <c:lblOffset val="100"/>
        <c:tickLblSkip val="1"/>
        <c:tickMarkSkip val="1"/>
        <c:noMultiLvlLbl val="0"/>
      </c:catAx>
      <c:valAx>
        <c:axId val="442832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73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{B00CD764-862C-4B78-87DC-561F36A2DF6D}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{46622254-CAE7-4432-B379-C31236906C29}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{43310D02-95F5-4FBC-9B8F-7968A844071F}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{3886979F-C9DC-4C82-8DB1-68709C3884A4}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{0329D8F1-50CD-490F-B752-268CFF847386}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{98DAE633-BAF7-4493-A570-99563B540C15}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{99870AD0-31F7-49B3-9BB9-80D3760E7F94}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{A19CA389-0B5B-47C9-B4B0-1D02CA2CD737}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{73B31BEC-E78D-4C00-BFD0-B5F9E6C0B71B}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{DC84466F-6AA1-46A2-B866-6E16DF1276C0}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0901864"/>
        <c:axId val="460902256"/>
      </c:scatterChart>
      <c:valAx>
        <c:axId val="4609018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902256"/>
        <c:crosses val="autoZero"/>
        <c:crossBetween val="midCat"/>
      </c:valAx>
      <c:valAx>
        <c:axId val="4609022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901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{C5E03B97-E70F-487D-92F1-DC9C7F54A4A8}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{CA052B5E-51CA-405A-B254-16EA5DB6D3C8}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{76B00431-A198-4CC8-A84D-F6552140BA9E}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{64C8885B-21E4-413D-A67A-1090E60F495C}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{D17FE24B-95F4-4425-9B50-FFAF386060E2}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5.7</c:v>
                </c:pt>
                <c:pt idx="1">
                  <c:v>5.0999999999999996</c:v>
                </c:pt>
                <c:pt idx="2">
                  <c:v>5</c:v>
                </c:pt>
                <c:pt idx="3">
                  <c:v>5.0999999999999996</c:v>
                </c:pt>
                <c:pt idx="4">
                  <c:v>6.1</c:v>
                </c:pt>
              </c:numCache>
            </c:numRef>
          </c:xVal>
          <c:yVal>
            <c:numRef>
              <c:f>公会計指標分析・財政指標組合せ分析表!$K$73:$O$73</c:f>
              <c:numCache>
                <c:formatCode>#,##0.0;"▲ "#,##0.0</c:formatCode>
                <c:ptCount val="5"/>
                <c:pt idx="4">
                  <c:v>17.2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{CF9E475F-D997-435B-B2AD-D9D6E1D28F61}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{A8918308-D619-4B33-A2CF-B05A677044F7}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{D1D73F23-F57B-4519-B36E-161CB749D341}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{0FB298AE-1AED-4292-979C-3A0ED88756C9}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{5C9ABBE4-C2E1-4E9F-B468-9BE69C92245F}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0903040"/>
        <c:axId val="460903432"/>
      </c:scatterChart>
      <c:valAx>
        <c:axId val="460903040"/>
        <c:scaling>
          <c:orientation val="minMax"/>
          <c:max val="10"/>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903432"/>
        <c:crosses val="autoZero"/>
        <c:crossBetween val="midCat"/>
      </c:valAx>
      <c:valAx>
        <c:axId val="460903432"/>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903040"/>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一般会計において、黒字分が減少した前年度と同水準となっているものの、連結実施赤字額は計上されていない。今後とも適正な歳出と歳入の確保に努める。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昨年度と比較して増加した要因は、統合中学校建設時に借入した起債の償還元金が増加したためである。本村は、過疎対策事業債、臨時財政対策債の借入が主であるため、公債費に参入される金額も大きく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２８年度中に一般会計では統合小学校建設に係る起債額の増加と簡易水道事業での水道事業整備に係る起債額が増加し、また、基金の取り崩し額も増えた。今後、歳出の適正化を計り、起債額の抑制に努め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3,488
3,477
672.38
8,162,323
7,964,162
112,776
3,326,550
6,959,088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3,488
3,477
672.38
8,162,323
7,964,162
112,776
3,326,550
6,959,088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3,488
3,477
672.38
8,162,323
7,964,162
112,776
3,326,550
6,959,088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28</xdr:col>
      <xdr:colOff>76200</xdr:colOff>
      <xdr:row>23</xdr:row>
      <xdr:rowOff>209550</xdr:rowOff>
    </xdr:from>
    <xdr:ext cx="1537216" cy="172611"/>
    <mc:AlternateContent xmlns:mc="http://schemas.openxmlformats.org/markup-compatibility/2006" xmlns:a14="http://schemas.microsoft.com/office/drawing/2010/main">
      <mc:Choice Requires="a14">
        <xdr:sp macro="" textlink="">
          <xdr:nvSpPr>
            <xdr:cNvPr id="2" name="テキスト ボックス 1"/>
            <xdr:cNvSpPr txBox="1"/>
          </xdr:nvSpPr>
          <xdr:spPr>
            <a:xfrm>
              <a:off x="5943600" y="7496175"/>
              <a:ext cx="1537216" cy="172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a:fld id="{A35636CE-01E7-400D-A2EE-808A8F48B1A1}" type="mathplaceholder">
                      <a:rPr kumimoji="1" lang="ja-JP" altLang="en-US" sz="1100" i="1">
                        <a:latin typeface="Cambria Math" panose="02040503050406030204" pitchFamily="18" charset="0"/>
                      </a:rPr>
                      <a:t>ここに</a:t>
                    </a:fld>
                    <a:fld id="{51919EBD-952D-4A08-9644-B152C3AC791B}" type="mathplaceholder">
                      <a:rPr kumimoji="1" lang="ja-JP" altLang="en-US" sz="1100" i="1">
                        <a:latin typeface="Cambria Math" panose="02040503050406030204" pitchFamily="18" charset="0"/>
                      </a:rPr>
                      <a:t>数式</a:t>
                    </a:fld>
                    <a:fld id="{C9BE594D-FFFD-460D-9C53-CD9B3ED04266}" type="mathplaceholder">
                      <a:rPr kumimoji="1" lang="ja-JP" altLang="en-US" sz="1100" i="1">
                        <a:latin typeface="Cambria Math" panose="02040503050406030204" pitchFamily="18" charset="0"/>
                      </a:rPr>
                      <a:t>を</a:t>
                    </a:fld>
                    <a:fld id="{5DDF38AD-B1D4-4BCC-AB50-6AEC39855B63}" type="mathplaceholder">
                      <a:rPr kumimoji="1" lang="ja-JP" altLang="en-US" sz="1100" i="1">
                        <a:latin typeface="Cambria Math" panose="02040503050406030204" pitchFamily="18" charset="0"/>
                      </a:rPr>
                      <a:t>入力</a:t>
                    </a:fld>
                    <a:fld id="{14A7BB19-B340-4219-90A6-859922188374}" type="mathplaceholder">
                      <a:rPr kumimoji="1" lang="ja-JP" altLang="en-US" sz="1100" i="1">
                        <a:latin typeface="Cambria Math" panose="02040503050406030204" pitchFamily="18" charset="0"/>
                      </a:rPr>
                      <a:t>します</a:t>
                    </a:fld>
                    <a:fld id="{FBB38218-7DEC-43DA-8B36-97EC91331206}" type="mathplaceholder">
                      <a:rPr kumimoji="1" lang="ja-JP" altLang="en-US" sz="1100" i="1">
                        <a:latin typeface="Cambria Math" panose="02040503050406030204" pitchFamily="18" charset="0"/>
                      </a:rPr>
                      <a:t>。</a:t>
                    </a:fld>
                  </m:oMath>
                </m:oMathPara>
              </a14:m>
              <a:endParaRPr kumimoji="1" lang="ja-JP" altLang="en-US" sz="1100"/>
            </a:p>
          </xdr:txBody>
        </xdr:sp>
      </mc:Choice>
      <mc:Fallback xmlns="">
        <xdr:sp macro="" textlink="">
          <xdr:nvSpPr>
            <xdr:cNvPr id="2" name="テキスト ボックス 1"/>
            <xdr:cNvSpPr txBox="1"/>
          </xdr:nvSpPr>
          <xdr:spPr>
            <a:xfrm>
              <a:off x="5943600" y="7496175"/>
              <a:ext cx="1537216" cy="172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i="0">
                  <a:latin typeface="Cambria Math" panose="02040503050406030204" pitchFamily="18" charset="0"/>
                </a:rPr>
                <a:t>"ここに数式を入力します。"</a:t>
              </a:r>
              <a:endParaRPr kumimoji="1" lang="ja-JP" altLang="en-US"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3,488
3,477
672.38
8,162,323
7,964,162
112,776
3,326,550
6,959,088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ここ４年間は増減無く推移しており、類似団体平均よりは下回る結果となった。今後とも歳入の確保や歳出の見直しに努める。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7" name="直線コネクタ 66"/>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0" name="直線コネクタ 69"/>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3" name="直線コネクタ 72"/>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76623</xdr:rowOff>
    </xdr:from>
    <xdr:to>
      <xdr:col>3</xdr:col>
      <xdr:colOff>279400</xdr:colOff>
      <xdr:row>44</xdr:row>
      <xdr:rowOff>84667</xdr:rowOff>
    </xdr:to>
    <xdr:cxnSp macro="">
      <xdr:nvCxnSpPr>
        <xdr:cNvPr id="76" name="直線コネクタ 75"/>
        <xdr:cNvCxnSpPr/>
      </xdr:nvCxnSpPr>
      <xdr:spPr>
        <a:xfrm>
          <a:off x="1447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25823</xdr:rowOff>
    </xdr:from>
    <xdr:to>
      <xdr:col>2</xdr:col>
      <xdr:colOff>127000</xdr:colOff>
      <xdr:row>44</xdr:row>
      <xdr:rowOff>127423</xdr:rowOff>
    </xdr:to>
    <xdr:sp macro="" textlink="">
      <xdr:nvSpPr>
        <xdr:cNvPr id="94" name="円/楕円 93"/>
        <xdr:cNvSpPr/>
      </xdr:nvSpPr>
      <xdr:spPr>
        <a:xfrm>
          <a:off x="1397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112200</xdr:rowOff>
    </xdr:from>
    <xdr:ext cx="762000" cy="259045"/>
    <xdr:sp macro="" textlink="">
      <xdr:nvSpPr>
        <xdr:cNvPr id="95" name="テキスト ボックス 94"/>
        <xdr:cNvSpPr txBox="1"/>
      </xdr:nvSpPr>
      <xdr:spPr>
        <a:xfrm>
          <a:off x="1066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全国平均や奈良県平均より低い水準にあるものの、類似団体より高くなっている。前年度からは、増加しており公債費の額が増加したことが主な要因である。</a:t>
          </a:r>
          <a:endParaRPr kumimoji="1" lang="en-US" altLang="ja-JP" sz="1300">
            <a:latin typeface="ＭＳ Ｐゴシック"/>
          </a:endParaRPr>
        </a:p>
        <a:p>
          <a:r>
            <a:rPr kumimoji="1" lang="ja-JP" altLang="en-US" sz="1300">
              <a:latin typeface="ＭＳ Ｐゴシック"/>
            </a:rPr>
            <a:t>　今後は、地方債発行をの抑制するなど弾力性の向上に努める。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27178</xdr:rowOff>
    </xdr:from>
    <xdr:to>
      <xdr:col>7</xdr:col>
      <xdr:colOff>152400</xdr:colOff>
      <xdr:row>65</xdr:row>
      <xdr:rowOff>121285</xdr:rowOff>
    </xdr:to>
    <xdr:cxnSp macro="">
      <xdr:nvCxnSpPr>
        <xdr:cNvPr id="128" name="直線コネクタ 127"/>
        <xdr:cNvCxnSpPr/>
      </xdr:nvCxnSpPr>
      <xdr:spPr>
        <a:xfrm>
          <a:off x="4114800" y="11171428"/>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27178</xdr:rowOff>
    </xdr:from>
    <xdr:to>
      <xdr:col>6</xdr:col>
      <xdr:colOff>0</xdr:colOff>
      <xdr:row>65</xdr:row>
      <xdr:rowOff>56134</xdr:rowOff>
    </xdr:to>
    <xdr:cxnSp macro="">
      <xdr:nvCxnSpPr>
        <xdr:cNvPr id="131" name="直線コネクタ 130"/>
        <xdr:cNvCxnSpPr/>
      </xdr:nvCxnSpPr>
      <xdr:spPr>
        <a:xfrm flipV="1">
          <a:off x="3225800" y="111714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160147</xdr:rowOff>
    </xdr:from>
    <xdr:to>
      <xdr:col>4</xdr:col>
      <xdr:colOff>482600</xdr:colOff>
      <xdr:row>65</xdr:row>
      <xdr:rowOff>56134</xdr:rowOff>
    </xdr:to>
    <xdr:cxnSp macro="">
      <xdr:nvCxnSpPr>
        <xdr:cNvPr id="134" name="直線コネクタ 133"/>
        <xdr:cNvCxnSpPr/>
      </xdr:nvCxnSpPr>
      <xdr:spPr>
        <a:xfrm>
          <a:off x="2336800" y="10961497"/>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160147</xdr:rowOff>
    </xdr:from>
    <xdr:to>
      <xdr:col>3</xdr:col>
      <xdr:colOff>279400</xdr:colOff>
      <xdr:row>64</xdr:row>
      <xdr:rowOff>87630</xdr:rowOff>
    </xdr:to>
    <xdr:cxnSp macro="">
      <xdr:nvCxnSpPr>
        <xdr:cNvPr id="137" name="直線コネクタ 136"/>
        <xdr:cNvCxnSpPr/>
      </xdr:nvCxnSpPr>
      <xdr:spPr>
        <a:xfrm flipV="1">
          <a:off x="1447800" y="1096149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70485</xdr:rowOff>
    </xdr:from>
    <xdr:to>
      <xdr:col>7</xdr:col>
      <xdr:colOff>203200</xdr:colOff>
      <xdr:row>66</xdr:row>
      <xdr:rowOff>635</xdr:rowOff>
    </xdr:to>
    <xdr:sp macro="" textlink="">
      <xdr:nvSpPr>
        <xdr:cNvPr id="147" name="円/楕円 146"/>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42562</xdr:rowOff>
    </xdr:from>
    <xdr:ext cx="762000" cy="259045"/>
    <xdr:sp macro="" textlink="">
      <xdr:nvSpPr>
        <xdr:cNvPr id="148" name="財政構造の弾力性該当値テキスト"/>
        <xdr:cNvSpPr txBox="1"/>
      </xdr:nvSpPr>
      <xdr:spPr>
        <a:xfrm>
          <a:off x="5041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147828</xdr:rowOff>
    </xdr:from>
    <xdr:to>
      <xdr:col>6</xdr:col>
      <xdr:colOff>50800</xdr:colOff>
      <xdr:row>65</xdr:row>
      <xdr:rowOff>77978</xdr:rowOff>
    </xdr:to>
    <xdr:sp macro="" textlink="">
      <xdr:nvSpPr>
        <xdr:cNvPr id="149" name="円/楕円 148"/>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62755</xdr:rowOff>
    </xdr:from>
    <xdr:ext cx="736600" cy="259045"/>
    <xdr:sp macro="" textlink="">
      <xdr:nvSpPr>
        <xdr:cNvPr id="150" name="テキスト ボックス 149"/>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5334</xdr:rowOff>
    </xdr:from>
    <xdr:to>
      <xdr:col>4</xdr:col>
      <xdr:colOff>533400</xdr:colOff>
      <xdr:row>65</xdr:row>
      <xdr:rowOff>106934</xdr:rowOff>
    </xdr:to>
    <xdr:sp macro="" textlink="">
      <xdr:nvSpPr>
        <xdr:cNvPr id="151" name="円/楕円 150"/>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91711</xdr:rowOff>
    </xdr:from>
    <xdr:ext cx="762000" cy="259045"/>
    <xdr:sp macro="" textlink="">
      <xdr:nvSpPr>
        <xdr:cNvPr id="152" name="テキスト ボックス 151"/>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109347</xdr:rowOff>
    </xdr:from>
    <xdr:to>
      <xdr:col>3</xdr:col>
      <xdr:colOff>330200</xdr:colOff>
      <xdr:row>64</xdr:row>
      <xdr:rowOff>39497</xdr:rowOff>
    </xdr:to>
    <xdr:sp macro="" textlink="">
      <xdr:nvSpPr>
        <xdr:cNvPr id="153" name="円/楕円 152"/>
        <xdr:cNvSpPr/>
      </xdr:nvSpPr>
      <xdr:spPr>
        <a:xfrm>
          <a:off x="2286000" y="109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49674</xdr:rowOff>
    </xdr:from>
    <xdr:ext cx="762000" cy="259045"/>
    <xdr:sp macro="" textlink="">
      <xdr:nvSpPr>
        <xdr:cNvPr id="154" name="テキスト ボックス 153"/>
        <xdr:cNvSpPr txBox="1"/>
      </xdr:nvSpPr>
      <xdr:spPr>
        <a:xfrm>
          <a:off x="1955800" y="1067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5" name="円/楕円 154"/>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56" name="テキスト ボックス 155"/>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[568,133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全国平均、奈良県平均、類似団体平均ともに上回っている。要因としては人口の減少や本村の広大な面積をカバーするために必要となる職員数が多いためである。今後も経費削減に努めたい。</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94059</xdr:rowOff>
    </xdr:from>
    <xdr:to>
      <xdr:col>7</xdr:col>
      <xdr:colOff>152400</xdr:colOff>
      <xdr:row>82</xdr:row>
      <xdr:rowOff>96382</xdr:rowOff>
    </xdr:to>
    <xdr:cxnSp macro="">
      <xdr:nvCxnSpPr>
        <xdr:cNvPr id="188" name="直線コネクタ 187"/>
        <xdr:cNvCxnSpPr/>
      </xdr:nvCxnSpPr>
      <xdr:spPr>
        <a:xfrm>
          <a:off x="4114800" y="14152959"/>
          <a:ext cx="8382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67439</xdr:rowOff>
    </xdr:from>
    <xdr:to>
      <xdr:col>6</xdr:col>
      <xdr:colOff>0</xdr:colOff>
      <xdr:row>82</xdr:row>
      <xdr:rowOff>94059</xdr:rowOff>
    </xdr:to>
    <xdr:cxnSp macro="">
      <xdr:nvCxnSpPr>
        <xdr:cNvPr id="191" name="直線コネクタ 190"/>
        <xdr:cNvCxnSpPr/>
      </xdr:nvCxnSpPr>
      <xdr:spPr>
        <a:xfrm>
          <a:off x="3225800" y="14126339"/>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67439</xdr:rowOff>
    </xdr:from>
    <xdr:to>
      <xdr:col>4</xdr:col>
      <xdr:colOff>482600</xdr:colOff>
      <xdr:row>82</xdr:row>
      <xdr:rowOff>79220</xdr:rowOff>
    </xdr:to>
    <xdr:cxnSp macro="">
      <xdr:nvCxnSpPr>
        <xdr:cNvPr id="194" name="直線コネクタ 193"/>
        <xdr:cNvCxnSpPr/>
      </xdr:nvCxnSpPr>
      <xdr:spPr>
        <a:xfrm flipV="1">
          <a:off x="2336800" y="14126339"/>
          <a:ext cx="8890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74234</xdr:rowOff>
    </xdr:from>
    <xdr:to>
      <xdr:col>3</xdr:col>
      <xdr:colOff>279400</xdr:colOff>
      <xdr:row>82</xdr:row>
      <xdr:rowOff>79220</xdr:rowOff>
    </xdr:to>
    <xdr:cxnSp macro="">
      <xdr:nvCxnSpPr>
        <xdr:cNvPr id="197" name="直線コネクタ 196"/>
        <xdr:cNvCxnSpPr/>
      </xdr:nvCxnSpPr>
      <xdr:spPr>
        <a:xfrm>
          <a:off x="1447800" y="14133134"/>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45582</xdr:rowOff>
    </xdr:from>
    <xdr:to>
      <xdr:col>7</xdr:col>
      <xdr:colOff>203200</xdr:colOff>
      <xdr:row>82</xdr:row>
      <xdr:rowOff>147182</xdr:rowOff>
    </xdr:to>
    <xdr:sp macro="" textlink="">
      <xdr:nvSpPr>
        <xdr:cNvPr id="207" name="円/楕円 206"/>
        <xdr:cNvSpPr/>
      </xdr:nvSpPr>
      <xdr:spPr>
        <a:xfrm>
          <a:off x="4902200" y="141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17659</xdr:rowOff>
    </xdr:from>
    <xdr:ext cx="762000" cy="259045"/>
    <xdr:sp macro="" textlink="">
      <xdr:nvSpPr>
        <xdr:cNvPr id="208" name="人件費・物件費等の状況該当値テキスト"/>
        <xdr:cNvSpPr txBox="1"/>
      </xdr:nvSpPr>
      <xdr:spPr>
        <a:xfrm>
          <a:off x="5041900" y="1407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568,133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43259</xdr:rowOff>
    </xdr:from>
    <xdr:to>
      <xdr:col>6</xdr:col>
      <xdr:colOff>50800</xdr:colOff>
      <xdr:row>82</xdr:row>
      <xdr:rowOff>144859</xdr:rowOff>
    </xdr:to>
    <xdr:sp macro="" textlink="">
      <xdr:nvSpPr>
        <xdr:cNvPr id="209" name="円/楕円 208"/>
        <xdr:cNvSpPr/>
      </xdr:nvSpPr>
      <xdr:spPr>
        <a:xfrm>
          <a:off x="4064000" y="141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129636</xdr:rowOff>
    </xdr:from>
    <xdr:ext cx="736600" cy="259045"/>
    <xdr:sp macro="" textlink="">
      <xdr:nvSpPr>
        <xdr:cNvPr id="210" name="テキスト ボックス 209"/>
        <xdr:cNvSpPr txBox="1"/>
      </xdr:nvSpPr>
      <xdr:spPr>
        <a:xfrm>
          <a:off x="3733800" y="14188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563,322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16639</xdr:rowOff>
    </xdr:from>
    <xdr:to>
      <xdr:col>4</xdr:col>
      <xdr:colOff>533400</xdr:colOff>
      <xdr:row>82</xdr:row>
      <xdr:rowOff>118239</xdr:rowOff>
    </xdr:to>
    <xdr:sp macro="" textlink="">
      <xdr:nvSpPr>
        <xdr:cNvPr id="211" name="円/楕円 210"/>
        <xdr:cNvSpPr/>
      </xdr:nvSpPr>
      <xdr:spPr>
        <a:xfrm>
          <a:off x="3175000" y="140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103016</xdr:rowOff>
    </xdr:from>
    <xdr:ext cx="762000" cy="259045"/>
    <xdr:sp macro="" textlink="">
      <xdr:nvSpPr>
        <xdr:cNvPr id="212" name="テキスト ボックス 211"/>
        <xdr:cNvSpPr txBox="1"/>
      </xdr:nvSpPr>
      <xdr:spPr>
        <a:xfrm>
          <a:off x="2844800" y="1416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508,162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28420</xdr:rowOff>
    </xdr:from>
    <xdr:to>
      <xdr:col>3</xdr:col>
      <xdr:colOff>330200</xdr:colOff>
      <xdr:row>82</xdr:row>
      <xdr:rowOff>130020</xdr:rowOff>
    </xdr:to>
    <xdr:sp macro="" textlink="">
      <xdr:nvSpPr>
        <xdr:cNvPr id="213" name="円/楕円 212"/>
        <xdr:cNvSpPr/>
      </xdr:nvSpPr>
      <xdr:spPr>
        <a:xfrm>
          <a:off x="2286000" y="140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114797</xdr:rowOff>
    </xdr:from>
    <xdr:ext cx="762000" cy="259045"/>
    <xdr:sp macro="" textlink="">
      <xdr:nvSpPr>
        <xdr:cNvPr id="214" name="テキスト ボックス 213"/>
        <xdr:cNvSpPr txBox="1"/>
      </xdr:nvSpPr>
      <xdr:spPr>
        <a:xfrm>
          <a:off x="1955800" y="1417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532,572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23434</xdr:rowOff>
    </xdr:from>
    <xdr:to>
      <xdr:col>2</xdr:col>
      <xdr:colOff>127000</xdr:colOff>
      <xdr:row>82</xdr:row>
      <xdr:rowOff>125034</xdr:rowOff>
    </xdr:to>
    <xdr:sp macro="" textlink="">
      <xdr:nvSpPr>
        <xdr:cNvPr id="215" name="円/楕円 214"/>
        <xdr:cNvSpPr/>
      </xdr:nvSpPr>
      <xdr:spPr>
        <a:xfrm>
          <a:off x="1397000" y="140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109811</xdr:rowOff>
    </xdr:from>
    <xdr:ext cx="762000" cy="259045"/>
    <xdr:sp macro="" textlink="">
      <xdr:nvSpPr>
        <xdr:cNvPr id="216" name="テキスト ボックス 215"/>
        <xdr:cNvSpPr txBox="1"/>
      </xdr:nvSpPr>
      <xdr:spPr>
        <a:xfrm>
          <a:off x="1066800" y="1416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522,243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過去３年概ね横ばいで、類似団体と比較して１ポイント前後、低い水準で推移している。今後も適正な給与水準</a:t>
          </a:r>
          <a:r>
            <a:rPr kumimoji="1" lang="ja-JP" altLang="en-US" sz="1300">
              <a:solidFill>
                <a:schemeClr val="dk1"/>
              </a:solidFill>
              <a:effectLst/>
              <a:latin typeface="+mn-lt"/>
              <a:ea typeface="+mn-ea"/>
              <a:cs typeface="+mn-cs"/>
            </a:rPr>
            <a:t>に</a:t>
          </a:r>
          <a:r>
            <a:rPr kumimoji="1" lang="ja-JP" altLang="en-US" sz="1300">
              <a:latin typeface="ＭＳ Ｐゴシック"/>
            </a:rPr>
            <a:t>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29211</xdr:rowOff>
    </xdr:to>
    <xdr:cxnSp macro="">
      <xdr:nvCxnSpPr>
        <xdr:cNvPr id="246" name="直線コネクタ 245"/>
        <xdr:cNvCxnSpPr/>
      </xdr:nvCxnSpPr>
      <xdr:spPr>
        <a:xfrm flipV="1">
          <a:off x="16179800" y="147497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23177</xdr:rowOff>
    </xdr:from>
    <xdr:to>
      <xdr:col>23</xdr:col>
      <xdr:colOff>406400</xdr:colOff>
      <xdr:row>86</xdr:row>
      <xdr:rowOff>29211</xdr:rowOff>
    </xdr:to>
    <xdr:cxnSp macro="">
      <xdr:nvCxnSpPr>
        <xdr:cNvPr id="249" name="直線コネクタ 248"/>
        <xdr:cNvCxnSpPr/>
      </xdr:nvCxnSpPr>
      <xdr:spPr>
        <a:xfrm>
          <a:off x="15290800" y="14767877"/>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146368</xdr:rowOff>
    </xdr:from>
    <xdr:to>
      <xdr:col>22</xdr:col>
      <xdr:colOff>203200</xdr:colOff>
      <xdr:row>86</xdr:row>
      <xdr:rowOff>23177</xdr:rowOff>
    </xdr:to>
    <xdr:cxnSp macro="">
      <xdr:nvCxnSpPr>
        <xdr:cNvPr id="252" name="直線コネクタ 251"/>
        <xdr:cNvCxnSpPr/>
      </xdr:nvCxnSpPr>
      <xdr:spPr>
        <a:xfrm>
          <a:off x="14401800" y="1471961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146368</xdr:rowOff>
    </xdr:from>
    <xdr:to>
      <xdr:col>21</xdr:col>
      <xdr:colOff>0</xdr:colOff>
      <xdr:row>88</xdr:row>
      <xdr:rowOff>144780</xdr:rowOff>
    </xdr:to>
    <xdr:cxnSp macro="">
      <xdr:nvCxnSpPr>
        <xdr:cNvPr id="255" name="直線コネクタ 254"/>
        <xdr:cNvCxnSpPr/>
      </xdr:nvCxnSpPr>
      <xdr:spPr>
        <a:xfrm flipV="1">
          <a:off x="13512800" y="14719618"/>
          <a:ext cx="889000" cy="5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65" name="円/楕円 264"/>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142257</xdr:rowOff>
    </xdr:from>
    <xdr:ext cx="762000" cy="259045"/>
    <xdr:sp macro="" textlink="">
      <xdr:nvSpPr>
        <xdr:cNvPr id="266"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67" name="円/楕円 266"/>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90188</xdr:rowOff>
    </xdr:from>
    <xdr:ext cx="736600" cy="259045"/>
    <xdr:sp macro="" textlink="">
      <xdr:nvSpPr>
        <xdr:cNvPr id="268" name="テキスト ボックス 267"/>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143827</xdr:rowOff>
    </xdr:from>
    <xdr:to>
      <xdr:col>22</xdr:col>
      <xdr:colOff>254000</xdr:colOff>
      <xdr:row>86</xdr:row>
      <xdr:rowOff>73977</xdr:rowOff>
    </xdr:to>
    <xdr:sp macro="" textlink="">
      <xdr:nvSpPr>
        <xdr:cNvPr id="269" name="円/楕円 268"/>
        <xdr:cNvSpPr/>
      </xdr:nvSpPr>
      <xdr:spPr>
        <a:xfrm>
          <a:off x="15240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84154</xdr:rowOff>
    </xdr:from>
    <xdr:ext cx="762000" cy="259045"/>
    <xdr:sp macro="" textlink="">
      <xdr:nvSpPr>
        <xdr:cNvPr id="270" name="テキスト ボックス 269"/>
        <xdr:cNvSpPr txBox="1"/>
      </xdr:nvSpPr>
      <xdr:spPr>
        <a:xfrm>
          <a:off x="14909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95568</xdr:rowOff>
    </xdr:from>
    <xdr:to>
      <xdr:col>21</xdr:col>
      <xdr:colOff>50800</xdr:colOff>
      <xdr:row>86</xdr:row>
      <xdr:rowOff>25718</xdr:rowOff>
    </xdr:to>
    <xdr:sp macro="" textlink="">
      <xdr:nvSpPr>
        <xdr:cNvPr id="271" name="円/楕円 270"/>
        <xdr:cNvSpPr/>
      </xdr:nvSpPr>
      <xdr:spPr>
        <a:xfrm>
          <a:off x="14351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35895</xdr:rowOff>
    </xdr:from>
    <xdr:ext cx="762000" cy="259045"/>
    <xdr:sp macro="" textlink="">
      <xdr:nvSpPr>
        <xdr:cNvPr id="272" name="テキスト ボックス 271"/>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73" name="円/楕円 272"/>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74" name="テキスト ボックス 273"/>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と比較して５．９６ポイント上回っている。要因としては、過疎化による人口減少と、広大な面積に集落が点在していることにより、必要な職員数が多くなることである。今後も必要職員数を見極めながら適正化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143764</xdr:rowOff>
    </xdr:from>
    <xdr:to>
      <xdr:col>24</xdr:col>
      <xdr:colOff>558800</xdr:colOff>
      <xdr:row>59</xdr:row>
      <xdr:rowOff>170192</xdr:rowOff>
    </xdr:to>
    <xdr:cxnSp macro="">
      <xdr:nvCxnSpPr>
        <xdr:cNvPr id="310" name="直線コネクタ 309"/>
        <xdr:cNvCxnSpPr/>
      </xdr:nvCxnSpPr>
      <xdr:spPr>
        <a:xfrm>
          <a:off x="16179800" y="10259314"/>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139972</xdr:rowOff>
    </xdr:from>
    <xdr:to>
      <xdr:col>23</xdr:col>
      <xdr:colOff>406400</xdr:colOff>
      <xdr:row>59</xdr:row>
      <xdr:rowOff>143764</xdr:rowOff>
    </xdr:to>
    <xdr:cxnSp macro="">
      <xdr:nvCxnSpPr>
        <xdr:cNvPr id="313" name="直線コネクタ 312"/>
        <xdr:cNvCxnSpPr/>
      </xdr:nvCxnSpPr>
      <xdr:spPr>
        <a:xfrm>
          <a:off x="15290800" y="10255522"/>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130320</xdr:rowOff>
    </xdr:from>
    <xdr:to>
      <xdr:col>22</xdr:col>
      <xdr:colOff>203200</xdr:colOff>
      <xdr:row>59</xdr:row>
      <xdr:rowOff>139972</xdr:rowOff>
    </xdr:to>
    <xdr:cxnSp macro="">
      <xdr:nvCxnSpPr>
        <xdr:cNvPr id="316" name="直線コネクタ 315"/>
        <xdr:cNvCxnSpPr/>
      </xdr:nvCxnSpPr>
      <xdr:spPr>
        <a:xfrm>
          <a:off x="14401800" y="102458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126184</xdr:rowOff>
    </xdr:from>
    <xdr:to>
      <xdr:col>21</xdr:col>
      <xdr:colOff>0</xdr:colOff>
      <xdr:row>59</xdr:row>
      <xdr:rowOff>130320</xdr:rowOff>
    </xdr:to>
    <xdr:cxnSp macro="">
      <xdr:nvCxnSpPr>
        <xdr:cNvPr id="319" name="直線コネクタ 318"/>
        <xdr:cNvCxnSpPr/>
      </xdr:nvCxnSpPr>
      <xdr:spPr>
        <a:xfrm>
          <a:off x="13512800" y="10241734"/>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119392</xdr:rowOff>
    </xdr:from>
    <xdr:to>
      <xdr:col>24</xdr:col>
      <xdr:colOff>609600</xdr:colOff>
      <xdr:row>60</xdr:row>
      <xdr:rowOff>49542</xdr:rowOff>
    </xdr:to>
    <xdr:sp macro="" textlink="">
      <xdr:nvSpPr>
        <xdr:cNvPr id="329" name="円/楕円 328"/>
        <xdr:cNvSpPr/>
      </xdr:nvSpPr>
      <xdr:spPr>
        <a:xfrm>
          <a:off x="16967200" y="102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91469</xdr:rowOff>
    </xdr:from>
    <xdr:ext cx="762000" cy="259045"/>
    <xdr:sp macro="" textlink="">
      <xdr:nvSpPr>
        <xdr:cNvPr id="330" name="定員管理の状況該当値テキスト"/>
        <xdr:cNvSpPr txBox="1"/>
      </xdr:nvSpPr>
      <xdr:spPr>
        <a:xfrm>
          <a:off x="17106900" y="1020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92964</xdr:rowOff>
    </xdr:from>
    <xdr:to>
      <xdr:col>23</xdr:col>
      <xdr:colOff>457200</xdr:colOff>
      <xdr:row>60</xdr:row>
      <xdr:rowOff>23114</xdr:rowOff>
    </xdr:to>
    <xdr:sp macro="" textlink="">
      <xdr:nvSpPr>
        <xdr:cNvPr id="331" name="円/楕円 330"/>
        <xdr:cNvSpPr/>
      </xdr:nvSpPr>
      <xdr:spPr>
        <a:xfrm>
          <a:off x="16129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7891</xdr:rowOff>
    </xdr:from>
    <xdr:ext cx="736600" cy="259045"/>
    <xdr:sp macro="" textlink="">
      <xdr:nvSpPr>
        <xdr:cNvPr id="332" name="テキスト ボックス 331"/>
        <xdr:cNvSpPr txBox="1"/>
      </xdr:nvSpPr>
      <xdr:spPr>
        <a:xfrm>
          <a:off x="15798800" y="1029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89172</xdr:rowOff>
    </xdr:from>
    <xdr:to>
      <xdr:col>22</xdr:col>
      <xdr:colOff>254000</xdr:colOff>
      <xdr:row>60</xdr:row>
      <xdr:rowOff>19322</xdr:rowOff>
    </xdr:to>
    <xdr:sp macro="" textlink="">
      <xdr:nvSpPr>
        <xdr:cNvPr id="333" name="円/楕円 332"/>
        <xdr:cNvSpPr/>
      </xdr:nvSpPr>
      <xdr:spPr>
        <a:xfrm>
          <a:off x="15240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4099</xdr:rowOff>
    </xdr:from>
    <xdr:ext cx="762000" cy="259045"/>
    <xdr:sp macro="" textlink="">
      <xdr:nvSpPr>
        <xdr:cNvPr id="334" name="テキスト ボックス 333"/>
        <xdr:cNvSpPr txBox="1"/>
      </xdr:nvSpPr>
      <xdr:spPr>
        <a:xfrm>
          <a:off x="14909800" y="102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79520</xdr:rowOff>
    </xdr:from>
    <xdr:to>
      <xdr:col>21</xdr:col>
      <xdr:colOff>50800</xdr:colOff>
      <xdr:row>60</xdr:row>
      <xdr:rowOff>9670</xdr:rowOff>
    </xdr:to>
    <xdr:sp macro="" textlink="">
      <xdr:nvSpPr>
        <xdr:cNvPr id="335" name="円/楕円 334"/>
        <xdr:cNvSpPr/>
      </xdr:nvSpPr>
      <xdr:spPr>
        <a:xfrm>
          <a:off x="14351000" y="101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165897</xdr:rowOff>
    </xdr:from>
    <xdr:ext cx="762000" cy="259045"/>
    <xdr:sp macro="" textlink="">
      <xdr:nvSpPr>
        <xdr:cNvPr id="336" name="テキスト ボックス 335"/>
        <xdr:cNvSpPr txBox="1"/>
      </xdr:nvSpPr>
      <xdr:spPr>
        <a:xfrm>
          <a:off x="14020800" y="1028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75384</xdr:rowOff>
    </xdr:from>
    <xdr:to>
      <xdr:col>19</xdr:col>
      <xdr:colOff>533400</xdr:colOff>
      <xdr:row>60</xdr:row>
      <xdr:rowOff>5534</xdr:rowOff>
    </xdr:to>
    <xdr:sp macro="" textlink="">
      <xdr:nvSpPr>
        <xdr:cNvPr id="337" name="円/楕円 336"/>
        <xdr:cNvSpPr/>
      </xdr:nvSpPr>
      <xdr:spPr>
        <a:xfrm>
          <a:off x="13462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161761</xdr:rowOff>
    </xdr:from>
    <xdr:ext cx="762000" cy="259045"/>
    <xdr:sp macro="" textlink="">
      <xdr:nvSpPr>
        <xdr:cNvPr id="338" name="テキスト ボックス 337"/>
        <xdr:cNvSpPr txBox="1"/>
      </xdr:nvSpPr>
      <xdr:spPr>
        <a:xfrm>
          <a:off x="13131800" y="1027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統合中学校建設による元利償還金が増加したことにより、前年度と比較して１．０ポイント悪化した。今後も統合小学校建設事業などによる公債費の増加が見込まれることから、新たな地方債の発行を抑制したい。</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135044</xdr:rowOff>
    </xdr:from>
    <xdr:to>
      <xdr:col>24</xdr:col>
      <xdr:colOff>558800</xdr:colOff>
      <xdr:row>41</xdr:row>
      <xdr:rowOff>44027</xdr:rowOff>
    </xdr:to>
    <xdr:cxnSp macro="">
      <xdr:nvCxnSpPr>
        <xdr:cNvPr id="371" name="直線コネクタ 370"/>
        <xdr:cNvCxnSpPr/>
      </xdr:nvCxnSpPr>
      <xdr:spPr>
        <a:xfrm>
          <a:off x="16179800" y="699304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40</xdr:row>
      <xdr:rowOff>135044</xdr:rowOff>
    </xdr:to>
    <xdr:cxnSp macro="">
      <xdr:nvCxnSpPr>
        <xdr:cNvPr id="374" name="直線コネクタ 373"/>
        <xdr:cNvCxnSpPr/>
      </xdr:nvCxnSpPr>
      <xdr:spPr>
        <a:xfrm>
          <a:off x="15290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6" name="テキスト ボックス 375"/>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40</xdr:row>
      <xdr:rowOff>135044</xdr:rowOff>
    </xdr:to>
    <xdr:cxnSp macro="">
      <xdr:nvCxnSpPr>
        <xdr:cNvPr id="377" name="直線コネクタ 376"/>
        <xdr:cNvCxnSpPr/>
      </xdr:nvCxnSpPr>
      <xdr:spPr>
        <a:xfrm flipV="1">
          <a:off x="14401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135044</xdr:rowOff>
    </xdr:from>
    <xdr:to>
      <xdr:col>21</xdr:col>
      <xdr:colOff>0</xdr:colOff>
      <xdr:row>41</xdr:row>
      <xdr:rowOff>11854</xdr:rowOff>
    </xdr:to>
    <xdr:cxnSp macro="">
      <xdr:nvCxnSpPr>
        <xdr:cNvPr id="380" name="直線コネクタ 379"/>
        <xdr:cNvCxnSpPr/>
      </xdr:nvCxnSpPr>
      <xdr:spPr>
        <a:xfrm flipV="1">
          <a:off x="13512800" y="6993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164677</xdr:rowOff>
    </xdr:from>
    <xdr:to>
      <xdr:col>24</xdr:col>
      <xdr:colOff>609600</xdr:colOff>
      <xdr:row>41</xdr:row>
      <xdr:rowOff>94827</xdr:rowOff>
    </xdr:to>
    <xdr:sp macro="" textlink="">
      <xdr:nvSpPr>
        <xdr:cNvPr id="390" name="円/楕円 389"/>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9754</xdr:rowOff>
    </xdr:from>
    <xdr:ext cx="762000" cy="259045"/>
    <xdr:sp macro="" textlink="">
      <xdr:nvSpPr>
        <xdr:cNvPr id="391" name="公債費負担の状況該当値テキスト"/>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84244</xdr:rowOff>
    </xdr:from>
    <xdr:to>
      <xdr:col>23</xdr:col>
      <xdr:colOff>457200</xdr:colOff>
      <xdr:row>41</xdr:row>
      <xdr:rowOff>14394</xdr:rowOff>
    </xdr:to>
    <xdr:sp macro="" textlink="">
      <xdr:nvSpPr>
        <xdr:cNvPr id="392" name="円/楕円 391"/>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24571</xdr:rowOff>
    </xdr:from>
    <xdr:ext cx="736600" cy="259045"/>
    <xdr:sp macro="" textlink="">
      <xdr:nvSpPr>
        <xdr:cNvPr id="393" name="テキスト ボックス 392"/>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4" name="円/楕円 39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395" name="テキスト ボックス 39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84244</xdr:rowOff>
    </xdr:from>
    <xdr:to>
      <xdr:col>21</xdr:col>
      <xdr:colOff>50800</xdr:colOff>
      <xdr:row>41</xdr:row>
      <xdr:rowOff>14394</xdr:rowOff>
    </xdr:to>
    <xdr:sp macro="" textlink="">
      <xdr:nvSpPr>
        <xdr:cNvPr id="396" name="円/楕円 395"/>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397" name="テキスト ボックス 396"/>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132504</xdr:rowOff>
    </xdr:from>
    <xdr:to>
      <xdr:col>19</xdr:col>
      <xdr:colOff>533400</xdr:colOff>
      <xdr:row>41</xdr:row>
      <xdr:rowOff>62654</xdr:rowOff>
    </xdr:to>
    <xdr:sp macro="" textlink="">
      <xdr:nvSpPr>
        <xdr:cNvPr id="398" name="円/楕円 397"/>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72831</xdr:rowOff>
    </xdr:from>
    <xdr:ext cx="762000" cy="259045"/>
    <xdr:sp macro="" textlink="">
      <xdr:nvSpPr>
        <xdr:cNvPr id="399" name="テキスト ボックス 398"/>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将来負担比率はこれまで０％であったが、基金の取り崩しと地方債の発行による地方債残高の増加により、初めて１７．２％となった。大型事業の見直しなどにより、将来負担比率の増加を抑制したい。</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57912</xdr:rowOff>
    </xdr:from>
    <xdr:to>
      <xdr:col>24</xdr:col>
      <xdr:colOff>609600</xdr:colOff>
      <xdr:row>14</xdr:row>
      <xdr:rowOff>159512</xdr:rowOff>
    </xdr:to>
    <xdr:sp macro="" textlink="">
      <xdr:nvSpPr>
        <xdr:cNvPr id="448" name="円/楕円 447"/>
        <xdr:cNvSpPr/>
      </xdr:nvSpPr>
      <xdr:spPr>
        <a:xfrm>
          <a:off x="16967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29989</xdr:rowOff>
    </xdr:from>
    <xdr:ext cx="762000" cy="259045"/>
    <xdr:sp macro="" textlink="">
      <xdr:nvSpPr>
        <xdr:cNvPr id="449" name="将来負担の状況該当値テキスト"/>
        <xdr:cNvSpPr txBox="1"/>
      </xdr:nvSpPr>
      <xdr:spPr>
        <a:xfrm>
          <a:off x="17106900" y="243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3,488
3,477
672.38
8,162,323
7,964,162
112,776
3,326,550
6,959,088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全国平均、奈良県平均、類似団体平均を下回っている。今後も適正化に努める。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53848</xdr:rowOff>
    </xdr:from>
    <xdr:to>
      <xdr:col>7</xdr:col>
      <xdr:colOff>15875</xdr:colOff>
      <xdr:row>34</xdr:row>
      <xdr:rowOff>53848</xdr:rowOff>
    </xdr:to>
    <xdr:cxnSp macro="">
      <xdr:nvCxnSpPr>
        <xdr:cNvPr id="64" name="直線コネクタ 63"/>
        <xdr:cNvCxnSpPr/>
      </xdr:nvCxnSpPr>
      <xdr:spPr>
        <a:xfrm>
          <a:off x="3987800" y="5883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53848</xdr:rowOff>
    </xdr:from>
    <xdr:to>
      <xdr:col>5</xdr:col>
      <xdr:colOff>549275</xdr:colOff>
      <xdr:row>34</xdr:row>
      <xdr:rowOff>76708</xdr:rowOff>
    </xdr:to>
    <xdr:cxnSp macro="">
      <xdr:nvCxnSpPr>
        <xdr:cNvPr id="67" name="直線コネクタ 66"/>
        <xdr:cNvCxnSpPr/>
      </xdr:nvCxnSpPr>
      <xdr:spPr>
        <a:xfrm flipV="1">
          <a:off x="3098800" y="58831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3556</xdr:rowOff>
    </xdr:from>
    <xdr:to>
      <xdr:col>4</xdr:col>
      <xdr:colOff>346075</xdr:colOff>
      <xdr:row>34</xdr:row>
      <xdr:rowOff>76708</xdr:rowOff>
    </xdr:to>
    <xdr:cxnSp macro="">
      <xdr:nvCxnSpPr>
        <xdr:cNvPr id="70" name="直線コネクタ 69"/>
        <xdr:cNvCxnSpPr/>
      </xdr:nvCxnSpPr>
      <xdr:spPr>
        <a:xfrm>
          <a:off x="2209800" y="58328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3556</xdr:rowOff>
    </xdr:from>
    <xdr:to>
      <xdr:col>3</xdr:col>
      <xdr:colOff>142875</xdr:colOff>
      <xdr:row>35</xdr:row>
      <xdr:rowOff>14986</xdr:rowOff>
    </xdr:to>
    <xdr:cxnSp macro="">
      <xdr:nvCxnSpPr>
        <xdr:cNvPr id="73" name="直線コネクタ 72"/>
        <xdr:cNvCxnSpPr/>
      </xdr:nvCxnSpPr>
      <xdr:spPr>
        <a:xfrm flipV="1">
          <a:off x="1320800" y="583285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3048</xdr:rowOff>
    </xdr:from>
    <xdr:to>
      <xdr:col>7</xdr:col>
      <xdr:colOff>66675</xdr:colOff>
      <xdr:row>34</xdr:row>
      <xdr:rowOff>104648</xdr:rowOff>
    </xdr:to>
    <xdr:sp macro="" textlink="">
      <xdr:nvSpPr>
        <xdr:cNvPr id="83" name="円/楕円 82"/>
        <xdr:cNvSpPr/>
      </xdr:nvSpPr>
      <xdr:spPr>
        <a:xfrm>
          <a:off x="4775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19575</xdr:rowOff>
    </xdr:from>
    <xdr:ext cx="762000" cy="259045"/>
    <xdr:sp macro="" textlink="">
      <xdr:nvSpPr>
        <xdr:cNvPr id="84" name="人件費該当値テキスト"/>
        <xdr:cNvSpPr txBox="1"/>
      </xdr:nvSpPr>
      <xdr:spPr>
        <a:xfrm>
          <a:off x="4914900" y="56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3048</xdr:rowOff>
    </xdr:from>
    <xdr:to>
      <xdr:col>5</xdr:col>
      <xdr:colOff>600075</xdr:colOff>
      <xdr:row>34</xdr:row>
      <xdr:rowOff>104648</xdr:rowOff>
    </xdr:to>
    <xdr:sp macro="" textlink="">
      <xdr:nvSpPr>
        <xdr:cNvPr id="85" name="円/楕円 84"/>
        <xdr:cNvSpPr/>
      </xdr:nvSpPr>
      <xdr:spPr>
        <a:xfrm>
          <a:off x="3937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114825</xdr:rowOff>
    </xdr:from>
    <xdr:ext cx="736600" cy="259045"/>
    <xdr:sp macro="" textlink="">
      <xdr:nvSpPr>
        <xdr:cNvPr id="86" name="テキスト ボックス 85"/>
        <xdr:cNvSpPr txBox="1"/>
      </xdr:nvSpPr>
      <xdr:spPr>
        <a:xfrm>
          <a:off x="3606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25908</xdr:rowOff>
    </xdr:from>
    <xdr:to>
      <xdr:col>4</xdr:col>
      <xdr:colOff>396875</xdr:colOff>
      <xdr:row>34</xdr:row>
      <xdr:rowOff>127508</xdr:rowOff>
    </xdr:to>
    <xdr:sp macro="" textlink="">
      <xdr:nvSpPr>
        <xdr:cNvPr id="87" name="円/楕円 86"/>
        <xdr:cNvSpPr/>
      </xdr:nvSpPr>
      <xdr:spPr>
        <a:xfrm>
          <a:off x="3048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137685</xdr:rowOff>
    </xdr:from>
    <xdr:ext cx="762000" cy="259045"/>
    <xdr:sp macro="" textlink="">
      <xdr:nvSpPr>
        <xdr:cNvPr id="88" name="テキスト ボックス 87"/>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124206</xdr:rowOff>
    </xdr:from>
    <xdr:to>
      <xdr:col>3</xdr:col>
      <xdr:colOff>193675</xdr:colOff>
      <xdr:row>34</xdr:row>
      <xdr:rowOff>54356</xdr:rowOff>
    </xdr:to>
    <xdr:sp macro="" textlink="">
      <xdr:nvSpPr>
        <xdr:cNvPr id="89" name="円/楕円 88"/>
        <xdr:cNvSpPr/>
      </xdr:nvSpPr>
      <xdr:spPr>
        <a:xfrm>
          <a:off x="2159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64533</xdr:rowOff>
    </xdr:from>
    <xdr:ext cx="762000" cy="259045"/>
    <xdr:sp macro="" textlink="">
      <xdr:nvSpPr>
        <xdr:cNvPr id="90" name="テキスト ボックス 89"/>
        <xdr:cNvSpPr txBox="1"/>
      </xdr:nvSpPr>
      <xdr:spPr>
        <a:xfrm>
          <a:off x="1828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135636</xdr:rowOff>
    </xdr:from>
    <xdr:to>
      <xdr:col>1</xdr:col>
      <xdr:colOff>676275</xdr:colOff>
      <xdr:row>35</xdr:row>
      <xdr:rowOff>65786</xdr:rowOff>
    </xdr:to>
    <xdr:sp macro="" textlink="">
      <xdr:nvSpPr>
        <xdr:cNvPr id="91" name="円/楕円 90"/>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50563</xdr:rowOff>
    </xdr:from>
    <xdr:ext cx="762000" cy="259045"/>
    <xdr:sp macro="" textlink="">
      <xdr:nvSpPr>
        <xdr:cNvPr id="92" name="テキスト ボックス 91"/>
        <xdr:cNvSpPr txBox="1"/>
      </xdr:nvSpPr>
      <xdr:spPr>
        <a:xfrm>
          <a:off x="9398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本村は村営バス運営事業を委託しており、類似団体平均と比較して、物件費が多い傾向にある。今後も適正な支出に努める。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76708</xdr:rowOff>
    </xdr:from>
    <xdr:to>
      <xdr:col>24</xdr:col>
      <xdr:colOff>31750</xdr:colOff>
      <xdr:row>18</xdr:row>
      <xdr:rowOff>104140</xdr:rowOff>
    </xdr:to>
    <xdr:cxnSp macro="">
      <xdr:nvCxnSpPr>
        <xdr:cNvPr id="122" name="直線コネクタ 121"/>
        <xdr:cNvCxnSpPr/>
      </xdr:nvCxnSpPr>
      <xdr:spPr>
        <a:xfrm>
          <a:off x="15671800" y="31628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76708</xdr:rowOff>
    </xdr:from>
    <xdr:to>
      <xdr:col>22</xdr:col>
      <xdr:colOff>565150</xdr:colOff>
      <xdr:row>18</xdr:row>
      <xdr:rowOff>159004</xdr:rowOff>
    </xdr:to>
    <xdr:cxnSp macro="">
      <xdr:nvCxnSpPr>
        <xdr:cNvPr id="125" name="直線コネクタ 124"/>
        <xdr:cNvCxnSpPr/>
      </xdr:nvCxnSpPr>
      <xdr:spPr>
        <a:xfrm flipV="1">
          <a:off x="14782800" y="31628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159004</xdr:rowOff>
    </xdr:from>
    <xdr:to>
      <xdr:col>21</xdr:col>
      <xdr:colOff>361950</xdr:colOff>
      <xdr:row>19</xdr:row>
      <xdr:rowOff>83566</xdr:rowOff>
    </xdr:to>
    <xdr:cxnSp macro="">
      <xdr:nvCxnSpPr>
        <xdr:cNvPr id="128" name="直線コネクタ 127"/>
        <xdr:cNvCxnSpPr/>
      </xdr:nvCxnSpPr>
      <xdr:spPr>
        <a:xfrm flipV="1">
          <a:off x="13893800" y="32451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37846</xdr:rowOff>
    </xdr:from>
    <xdr:to>
      <xdr:col>20</xdr:col>
      <xdr:colOff>158750</xdr:colOff>
      <xdr:row>19</xdr:row>
      <xdr:rowOff>83566</xdr:rowOff>
    </xdr:to>
    <xdr:cxnSp macro="">
      <xdr:nvCxnSpPr>
        <xdr:cNvPr id="131" name="直線コネクタ 130"/>
        <xdr:cNvCxnSpPr/>
      </xdr:nvCxnSpPr>
      <xdr:spPr>
        <a:xfrm>
          <a:off x="13004800" y="32953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1" name="円/楕円 140"/>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2"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25908</xdr:rowOff>
    </xdr:from>
    <xdr:to>
      <xdr:col>22</xdr:col>
      <xdr:colOff>615950</xdr:colOff>
      <xdr:row>18</xdr:row>
      <xdr:rowOff>127508</xdr:rowOff>
    </xdr:to>
    <xdr:sp macro="" textlink="">
      <xdr:nvSpPr>
        <xdr:cNvPr id="143" name="円/楕円 142"/>
        <xdr:cNvSpPr/>
      </xdr:nvSpPr>
      <xdr:spPr>
        <a:xfrm>
          <a:off x="15621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112285</xdr:rowOff>
    </xdr:from>
    <xdr:ext cx="736600" cy="259045"/>
    <xdr:sp macro="" textlink="">
      <xdr:nvSpPr>
        <xdr:cNvPr id="144" name="テキスト ボックス 143"/>
        <xdr:cNvSpPr txBox="1"/>
      </xdr:nvSpPr>
      <xdr:spPr>
        <a:xfrm>
          <a:off x="15290800" y="319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108204</xdr:rowOff>
    </xdr:from>
    <xdr:to>
      <xdr:col>21</xdr:col>
      <xdr:colOff>412750</xdr:colOff>
      <xdr:row>19</xdr:row>
      <xdr:rowOff>38354</xdr:rowOff>
    </xdr:to>
    <xdr:sp macro="" textlink="">
      <xdr:nvSpPr>
        <xdr:cNvPr id="145" name="円/楕円 144"/>
        <xdr:cNvSpPr/>
      </xdr:nvSpPr>
      <xdr:spPr>
        <a:xfrm>
          <a:off x="14732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23131</xdr:rowOff>
    </xdr:from>
    <xdr:ext cx="762000" cy="259045"/>
    <xdr:sp macro="" textlink="">
      <xdr:nvSpPr>
        <xdr:cNvPr id="146" name="テキスト ボックス 145"/>
        <xdr:cNvSpPr txBox="1"/>
      </xdr:nvSpPr>
      <xdr:spPr>
        <a:xfrm>
          <a:off x="14401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32766</xdr:rowOff>
    </xdr:from>
    <xdr:to>
      <xdr:col>20</xdr:col>
      <xdr:colOff>209550</xdr:colOff>
      <xdr:row>19</xdr:row>
      <xdr:rowOff>134366</xdr:rowOff>
    </xdr:to>
    <xdr:sp macro="" textlink="">
      <xdr:nvSpPr>
        <xdr:cNvPr id="147" name="円/楕円 146"/>
        <xdr:cNvSpPr/>
      </xdr:nvSpPr>
      <xdr:spPr>
        <a:xfrm>
          <a:off x="13843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119143</xdr:rowOff>
    </xdr:from>
    <xdr:ext cx="762000" cy="259045"/>
    <xdr:sp macro="" textlink="">
      <xdr:nvSpPr>
        <xdr:cNvPr id="148" name="テキスト ボックス 147"/>
        <xdr:cNvSpPr txBox="1"/>
      </xdr:nvSpPr>
      <xdr:spPr>
        <a:xfrm>
          <a:off x="13512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158496</xdr:rowOff>
    </xdr:from>
    <xdr:to>
      <xdr:col>19</xdr:col>
      <xdr:colOff>6350</xdr:colOff>
      <xdr:row>19</xdr:row>
      <xdr:rowOff>88646</xdr:rowOff>
    </xdr:to>
    <xdr:sp macro="" textlink="">
      <xdr:nvSpPr>
        <xdr:cNvPr id="149" name="円/楕円 148"/>
        <xdr:cNvSpPr/>
      </xdr:nvSpPr>
      <xdr:spPr>
        <a:xfrm>
          <a:off x="12954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73423</xdr:rowOff>
    </xdr:from>
    <xdr:ext cx="762000" cy="259045"/>
    <xdr:sp macro="" textlink="">
      <xdr:nvSpPr>
        <xdr:cNvPr id="150" name="テキスト ボックス 149"/>
        <xdr:cNvSpPr txBox="1"/>
      </xdr:nvSpPr>
      <xdr:spPr>
        <a:xfrm>
          <a:off x="12623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全国平均、奈良県平均、類似団体平均を下回るものの、年々増加する傾向にある。今後も適正な支出に努める。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53522</xdr:rowOff>
    </xdr:to>
    <xdr:cxnSp macro="">
      <xdr:nvCxnSpPr>
        <xdr:cNvPr id="184" name="直線コネクタ 183"/>
        <xdr:cNvCxnSpPr/>
      </xdr:nvCxnSpPr>
      <xdr:spPr>
        <a:xfrm>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20865</xdr:rowOff>
    </xdr:to>
    <xdr:cxnSp macro="">
      <xdr:nvCxnSpPr>
        <xdr:cNvPr id="187" name="直線コネクタ 186"/>
        <xdr:cNvCxnSpPr/>
      </xdr:nvCxnSpPr>
      <xdr:spPr>
        <a:xfrm>
          <a:off x="3098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20865</xdr:rowOff>
    </xdr:to>
    <xdr:cxnSp macro="">
      <xdr:nvCxnSpPr>
        <xdr:cNvPr id="190" name="直線コネクタ 189"/>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159657</xdr:rowOff>
    </xdr:to>
    <xdr:cxnSp macro="">
      <xdr:nvCxnSpPr>
        <xdr:cNvPr id="193" name="直線コネクタ 192"/>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3" name="円/楕円 202"/>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4"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5" name="円/楕円 204"/>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206" name="テキスト ボックス 205"/>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07" name="円/楕円 206"/>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8" name="テキスト ボックス 20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09" name="円/楕円 208"/>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0" name="テキスト ボックス 209"/>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1" name="円/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全国平均、奈良県平均から下回るものの類似団体平均を上回っている。簡易水道特別会計の公債費等の増額により</a:t>
          </a:r>
          <a:r>
            <a:rPr kumimoji="1" lang="ja-JP" altLang="en-US" sz="1200">
              <a:latin typeface="ＭＳ Ｐゴシック"/>
            </a:rPr>
            <a:t>繰出金が</a:t>
          </a:r>
          <a:r>
            <a:rPr kumimoji="1" lang="ja-JP" altLang="ja-JP" sz="1200">
              <a:solidFill>
                <a:schemeClr val="dk1"/>
              </a:solidFill>
              <a:effectLst/>
              <a:latin typeface="+mn-lt"/>
              <a:ea typeface="+mn-ea"/>
              <a:cs typeface="+mn-cs"/>
            </a:rPr>
            <a:t>増加し</a:t>
          </a:r>
          <a:r>
            <a:rPr kumimoji="1" lang="ja-JP" altLang="en-US" sz="1200">
              <a:solidFill>
                <a:schemeClr val="dk1"/>
              </a:solidFill>
              <a:effectLst/>
              <a:latin typeface="+mn-lt"/>
              <a:ea typeface="+mn-ea"/>
              <a:cs typeface="+mn-cs"/>
            </a:rPr>
            <a:t>てい</a:t>
          </a:r>
          <a:r>
            <a:rPr kumimoji="1" lang="ja-JP" altLang="en-US" sz="1200">
              <a:latin typeface="ＭＳ Ｐゴシック"/>
            </a:rPr>
            <a:t>る。</a:t>
          </a:r>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66040</xdr:rowOff>
    </xdr:to>
    <xdr:cxnSp macro="">
      <xdr:nvCxnSpPr>
        <xdr:cNvPr id="244" name="直線コネクタ 243"/>
        <xdr:cNvCxnSpPr/>
      </xdr:nvCxnSpPr>
      <xdr:spPr>
        <a:xfrm>
          <a:off x="15671800" y="9972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27940</xdr:rowOff>
    </xdr:to>
    <xdr:cxnSp macro="">
      <xdr:nvCxnSpPr>
        <xdr:cNvPr id="247" name="直線コネクタ 246"/>
        <xdr:cNvCxnSpPr/>
      </xdr:nvCxnSpPr>
      <xdr:spPr>
        <a:xfrm>
          <a:off x="14782800" y="995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58</xdr:row>
      <xdr:rowOff>12700</xdr:rowOff>
    </xdr:to>
    <xdr:cxnSp macro="">
      <xdr:nvCxnSpPr>
        <xdr:cNvPr id="250" name="直線コネクタ 249"/>
        <xdr:cNvCxnSpPr/>
      </xdr:nvCxnSpPr>
      <xdr:spPr>
        <a:xfrm>
          <a:off x="13893800" y="972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127000</xdr:rowOff>
    </xdr:to>
    <xdr:cxnSp macro="">
      <xdr:nvCxnSpPr>
        <xdr:cNvPr id="253" name="直線コネクタ 252"/>
        <xdr:cNvCxnSpPr/>
      </xdr:nvCxnSpPr>
      <xdr:spPr>
        <a:xfrm>
          <a:off x="13004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63" name="円/楕円 262"/>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64"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65" name="円/楕円 264"/>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66" name="テキスト ボックス 265"/>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7" name="円/楕円 266"/>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68" name="テキスト ボックス 267"/>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69" name="円/楕円 268"/>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0" name="テキスト ボックス 26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1" name="円/楕円 270"/>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72" name="テキスト ボックス 27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類似団体平均よりを下回っているものの、年々増加傾向にある。特に</a:t>
          </a:r>
          <a:r>
            <a:rPr kumimoji="1" lang="en-US" altLang="ja-JP" sz="1300">
              <a:latin typeface="ＭＳ Ｐゴシック"/>
            </a:rPr>
            <a:t>H26</a:t>
          </a:r>
          <a:r>
            <a:rPr kumimoji="1" lang="ja-JP" altLang="en-US" sz="1300">
              <a:latin typeface="ＭＳ Ｐゴシック"/>
            </a:rPr>
            <a:t>年度からは南和医療事業団への負担金による。今後も補助金の適正化などに努める。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85852</xdr:rowOff>
    </xdr:to>
    <xdr:cxnSp macro="">
      <xdr:nvCxnSpPr>
        <xdr:cNvPr id="302" name="直線コネクタ 301"/>
        <xdr:cNvCxnSpPr/>
      </xdr:nvCxnSpPr>
      <xdr:spPr>
        <a:xfrm>
          <a:off x="15671800" y="6230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58420</xdr:rowOff>
    </xdr:to>
    <xdr:cxnSp macro="">
      <xdr:nvCxnSpPr>
        <xdr:cNvPr id="305" name="直線コネクタ 304"/>
        <xdr:cNvCxnSpPr/>
      </xdr:nvCxnSpPr>
      <xdr:spPr>
        <a:xfrm>
          <a:off x="14782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36</xdr:row>
      <xdr:rowOff>49276</xdr:rowOff>
    </xdr:to>
    <xdr:cxnSp macro="">
      <xdr:nvCxnSpPr>
        <xdr:cNvPr id="308" name="直線コネクタ 307"/>
        <xdr:cNvCxnSpPr/>
      </xdr:nvCxnSpPr>
      <xdr:spPr>
        <a:xfrm>
          <a:off x="13893800" y="596087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34</xdr:row>
      <xdr:rowOff>154432</xdr:rowOff>
    </xdr:to>
    <xdr:cxnSp macro="">
      <xdr:nvCxnSpPr>
        <xdr:cNvPr id="311" name="直線コネクタ 310"/>
        <xdr:cNvCxnSpPr/>
      </xdr:nvCxnSpPr>
      <xdr:spPr>
        <a:xfrm flipV="1">
          <a:off x="13004800" y="59608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1" name="円/楕円 320"/>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51579</xdr:rowOff>
    </xdr:from>
    <xdr:ext cx="762000" cy="259045"/>
    <xdr:sp macro="" textlink="">
      <xdr:nvSpPr>
        <xdr:cNvPr id="322"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3" name="円/楕円 322"/>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4" name="テキスト ボックス 323"/>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5" name="円/楕円 324"/>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26" name="テキスト ボックス 325"/>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27" name="円/楕円 326"/>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28" name="テキスト ボックス 327"/>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103632</xdr:rowOff>
    </xdr:from>
    <xdr:to>
      <xdr:col>19</xdr:col>
      <xdr:colOff>6350</xdr:colOff>
      <xdr:row>35</xdr:row>
      <xdr:rowOff>33782</xdr:rowOff>
    </xdr:to>
    <xdr:sp macro="" textlink="">
      <xdr:nvSpPr>
        <xdr:cNvPr id="329" name="円/楕円 328"/>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43959</xdr:rowOff>
    </xdr:from>
    <xdr:ext cx="762000" cy="259045"/>
    <xdr:sp macro="" textlink="">
      <xdr:nvSpPr>
        <xdr:cNvPr id="330" name="テキスト ボックス 329"/>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から上回り、奈良県平均と同水準になった。要因としては、前年度に引き続き、統合中学校建設のために起債した過疎対策事業債の元金の償還が始まったことによる。今後も公債費び増加が見込まれるため、計画的な地方債の発行をしていきたい。</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69850</xdr:rowOff>
    </xdr:to>
    <xdr:cxnSp macro="">
      <xdr:nvCxnSpPr>
        <xdr:cNvPr id="362" name="直線コネクタ 361"/>
        <xdr:cNvCxnSpPr/>
      </xdr:nvCxnSpPr>
      <xdr:spPr>
        <a:xfrm>
          <a:off x="3987800" y="1319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138430</xdr:rowOff>
    </xdr:from>
    <xdr:to>
      <xdr:col>5</xdr:col>
      <xdr:colOff>549275</xdr:colOff>
      <xdr:row>76</xdr:row>
      <xdr:rowOff>165100</xdr:rowOff>
    </xdr:to>
    <xdr:cxnSp macro="">
      <xdr:nvCxnSpPr>
        <xdr:cNvPr id="365" name="直線コネクタ 364"/>
        <xdr:cNvCxnSpPr/>
      </xdr:nvCxnSpPr>
      <xdr:spPr>
        <a:xfrm>
          <a:off x="3098800" y="13168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138430</xdr:rowOff>
    </xdr:to>
    <xdr:cxnSp macro="">
      <xdr:nvCxnSpPr>
        <xdr:cNvPr id="368" name="直線コネクタ 367"/>
        <xdr:cNvCxnSpPr/>
      </xdr:nvCxnSpPr>
      <xdr:spPr>
        <a:xfrm>
          <a:off x="2209800" y="13111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76</xdr:row>
      <xdr:rowOff>115570</xdr:rowOff>
    </xdr:to>
    <xdr:cxnSp macro="">
      <xdr:nvCxnSpPr>
        <xdr:cNvPr id="371" name="直線コネクタ 370"/>
        <xdr:cNvCxnSpPr/>
      </xdr:nvCxnSpPr>
      <xdr:spPr>
        <a:xfrm flipV="1">
          <a:off x="1320800" y="13111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1" name="円/楕円 380"/>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82"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83" name="円/楕円 382"/>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29227</xdr:rowOff>
    </xdr:from>
    <xdr:ext cx="736600" cy="259045"/>
    <xdr:sp macro="" textlink="">
      <xdr:nvSpPr>
        <xdr:cNvPr id="384" name="テキスト ボックス 383"/>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87630</xdr:rowOff>
    </xdr:from>
    <xdr:to>
      <xdr:col>4</xdr:col>
      <xdr:colOff>396875</xdr:colOff>
      <xdr:row>77</xdr:row>
      <xdr:rowOff>17780</xdr:rowOff>
    </xdr:to>
    <xdr:sp macro="" textlink="">
      <xdr:nvSpPr>
        <xdr:cNvPr id="385" name="円/楕円 384"/>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86" name="テキスト ボックス 385"/>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87" name="円/楕円 386"/>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88" name="テキスト ボックス 387"/>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64770</xdr:rowOff>
    </xdr:from>
    <xdr:to>
      <xdr:col>1</xdr:col>
      <xdr:colOff>676275</xdr:colOff>
      <xdr:row>76</xdr:row>
      <xdr:rowOff>166370</xdr:rowOff>
    </xdr:to>
    <xdr:sp macro="" textlink="">
      <xdr:nvSpPr>
        <xdr:cNvPr id="389" name="円/楕円 388"/>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5097</xdr:rowOff>
    </xdr:from>
    <xdr:ext cx="762000" cy="259045"/>
    <xdr:sp macro="" textlink="">
      <xdr:nvSpPr>
        <xdr:cNvPr id="390" name="テキスト ボックス 389"/>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全国平均、奈良県平均から下回るものの類似団体</a:t>
          </a:r>
          <a:r>
            <a:rPr kumimoji="1" lang="ja-JP" altLang="ja-JP" sz="1100">
              <a:solidFill>
                <a:schemeClr val="dk1"/>
              </a:solidFill>
              <a:effectLst/>
              <a:latin typeface="+mn-lt"/>
              <a:ea typeface="+mn-ea"/>
              <a:cs typeface="+mn-cs"/>
            </a:rPr>
            <a:t>平均</a:t>
          </a:r>
          <a:r>
            <a:rPr kumimoji="1" lang="ja-JP" altLang="en-US" sz="1300">
              <a:latin typeface="ＭＳ Ｐゴシック"/>
            </a:rPr>
            <a:t>を上回っている。経常収支比率の増加の要因は、公債費の増加のみならず物件費、補助費、その他の指標が増加していることによるものであり、適正な歳出に努める。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154758</xdr:rowOff>
    </xdr:from>
    <xdr:to>
      <xdr:col>24</xdr:col>
      <xdr:colOff>31750</xdr:colOff>
      <xdr:row>78</xdr:row>
      <xdr:rowOff>45357</xdr:rowOff>
    </xdr:to>
    <xdr:cxnSp macro="">
      <xdr:nvCxnSpPr>
        <xdr:cNvPr id="425" name="直線コネクタ 424"/>
        <xdr:cNvCxnSpPr/>
      </xdr:nvCxnSpPr>
      <xdr:spPr>
        <a:xfrm>
          <a:off x="15671800" y="1335640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154758</xdr:rowOff>
    </xdr:from>
    <xdr:to>
      <xdr:col>22</xdr:col>
      <xdr:colOff>565150</xdr:colOff>
      <xdr:row>78</xdr:row>
      <xdr:rowOff>45357</xdr:rowOff>
    </xdr:to>
    <xdr:cxnSp macro="">
      <xdr:nvCxnSpPr>
        <xdr:cNvPr id="428" name="直線コネクタ 427"/>
        <xdr:cNvCxnSpPr/>
      </xdr:nvCxnSpPr>
      <xdr:spPr>
        <a:xfrm flipV="1">
          <a:off x="14782800" y="133564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113937</xdr:rowOff>
    </xdr:from>
    <xdr:to>
      <xdr:col>21</xdr:col>
      <xdr:colOff>361950</xdr:colOff>
      <xdr:row>78</xdr:row>
      <xdr:rowOff>45357</xdr:rowOff>
    </xdr:to>
    <xdr:cxnSp macro="">
      <xdr:nvCxnSpPr>
        <xdr:cNvPr id="431" name="直線コネクタ 430"/>
        <xdr:cNvCxnSpPr/>
      </xdr:nvCxnSpPr>
      <xdr:spPr>
        <a:xfrm>
          <a:off x="13893800" y="13144137"/>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113937</xdr:rowOff>
    </xdr:from>
    <xdr:to>
      <xdr:col>20</xdr:col>
      <xdr:colOff>158750</xdr:colOff>
      <xdr:row>77</xdr:row>
      <xdr:rowOff>46989</xdr:rowOff>
    </xdr:to>
    <xdr:cxnSp macro="">
      <xdr:nvCxnSpPr>
        <xdr:cNvPr id="434" name="直線コネクタ 433"/>
        <xdr:cNvCxnSpPr/>
      </xdr:nvCxnSpPr>
      <xdr:spPr>
        <a:xfrm flipV="1">
          <a:off x="13004800" y="13144137"/>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166007</xdr:rowOff>
    </xdr:from>
    <xdr:to>
      <xdr:col>24</xdr:col>
      <xdr:colOff>82550</xdr:colOff>
      <xdr:row>78</xdr:row>
      <xdr:rowOff>96157</xdr:rowOff>
    </xdr:to>
    <xdr:sp macro="" textlink="">
      <xdr:nvSpPr>
        <xdr:cNvPr id="444" name="円/楕円 443"/>
        <xdr:cNvSpPr/>
      </xdr:nvSpPr>
      <xdr:spPr>
        <a:xfrm>
          <a:off x="16459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138084</xdr:rowOff>
    </xdr:from>
    <xdr:ext cx="762000" cy="259045"/>
    <xdr:sp macro="" textlink="">
      <xdr:nvSpPr>
        <xdr:cNvPr id="445" name="公債費以外該当値テキスト"/>
        <xdr:cNvSpPr txBox="1"/>
      </xdr:nvSpPr>
      <xdr:spPr>
        <a:xfrm>
          <a:off x="16598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103958</xdr:rowOff>
    </xdr:from>
    <xdr:to>
      <xdr:col>22</xdr:col>
      <xdr:colOff>615950</xdr:colOff>
      <xdr:row>78</xdr:row>
      <xdr:rowOff>34108</xdr:rowOff>
    </xdr:to>
    <xdr:sp macro="" textlink="">
      <xdr:nvSpPr>
        <xdr:cNvPr id="446" name="円/楕円 445"/>
        <xdr:cNvSpPr/>
      </xdr:nvSpPr>
      <xdr:spPr>
        <a:xfrm>
          <a:off x="15621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18885</xdr:rowOff>
    </xdr:from>
    <xdr:ext cx="736600" cy="259045"/>
    <xdr:sp macro="" textlink="">
      <xdr:nvSpPr>
        <xdr:cNvPr id="447" name="テキスト ボックス 446"/>
        <xdr:cNvSpPr txBox="1"/>
      </xdr:nvSpPr>
      <xdr:spPr>
        <a:xfrm>
          <a:off x="15290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166007</xdr:rowOff>
    </xdr:from>
    <xdr:to>
      <xdr:col>21</xdr:col>
      <xdr:colOff>412750</xdr:colOff>
      <xdr:row>78</xdr:row>
      <xdr:rowOff>96157</xdr:rowOff>
    </xdr:to>
    <xdr:sp macro="" textlink="">
      <xdr:nvSpPr>
        <xdr:cNvPr id="448" name="円/楕円 447"/>
        <xdr:cNvSpPr/>
      </xdr:nvSpPr>
      <xdr:spPr>
        <a:xfrm>
          <a:off x="14732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80934</xdr:rowOff>
    </xdr:from>
    <xdr:ext cx="762000" cy="259045"/>
    <xdr:sp macro="" textlink="">
      <xdr:nvSpPr>
        <xdr:cNvPr id="449" name="テキスト ボックス 448"/>
        <xdr:cNvSpPr txBox="1"/>
      </xdr:nvSpPr>
      <xdr:spPr>
        <a:xfrm>
          <a:off x="14401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63137</xdr:rowOff>
    </xdr:from>
    <xdr:to>
      <xdr:col>20</xdr:col>
      <xdr:colOff>209550</xdr:colOff>
      <xdr:row>76</xdr:row>
      <xdr:rowOff>164737</xdr:rowOff>
    </xdr:to>
    <xdr:sp macro="" textlink="">
      <xdr:nvSpPr>
        <xdr:cNvPr id="450" name="円/楕円 449"/>
        <xdr:cNvSpPr/>
      </xdr:nvSpPr>
      <xdr:spPr>
        <a:xfrm>
          <a:off x="13843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3464</xdr:rowOff>
    </xdr:from>
    <xdr:ext cx="762000" cy="259045"/>
    <xdr:sp macro="" textlink="">
      <xdr:nvSpPr>
        <xdr:cNvPr id="451" name="テキスト ボックス 450"/>
        <xdr:cNvSpPr txBox="1"/>
      </xdr:nvSpPr>
      <xdr:spPr>
        <a:xfrm>
          <a:off x="13512800" y="128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2" name="円/楕円 451"/>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53" name="テキスト ボックス 452"/>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奈良県十津川村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51757</xdr:rowOff>
    </xdr:from>
    <xdr:to>
      <xdr:col>4</xdr:col>
      <xdr:colOff>1117600</xdr:colOff>
      <xdr:row>18</xdr:row>
      <xdr:rowOff>62701</xdr:rowOff>
    </xdr:to>
    <xdr:cxnSp macro="">
      <xdr:nvCxnSpPr>
        <xdr:cNvPr id="51" name="直線コネクタ 50"/>
        <xdr:cNvCxnSpPr/>
      </xdr:nvCxnSpPr>
      <xdr:spPr bwMode="auto">
        <a:xfrm flipV="1">
          <a:off x="5003800" y="3185482"/>
          <a:ext cx="647700" cy="1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62701</xdr:rowOff>
    </xdr:from>
    <xdr:to>
      <xdr:col>4</xdr:col>
      <xdr:colOff>469900</xdr:colOff>
      <xdr:row>18</xdr:row>
      <xdr:rowOff>84137</xdr:rowOff>
    </xdr:to>
    <xdr:cxnSp macro="">
      <xdr:nvCxnSpPr>
        <xdr:cNvPr id="54" name="直線コネクタ 53"/>
        <xdr:cNvCxnSpPr/>
      </xdr:nvCxnSpPr>
      <xdr:spPr bwMode="auto">
        <a:xfrm flipV="1">
          <a:off x="4305300" y="3196426"/>
          <a:ext cx="698500" cy="2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84137</xdr:rowOff>
    </xdr:from>
    <xdr:to>
      <xdr:col>3</xdr:col>
      <xdr:colOff>904875</xdr:colOff>
      <xdr:row>18</xdr:row>
      <xdr:rowOff>92386</xdr:rowOff>
    </xdr:to>
    <xdr:cxnSp macro="">
      <xdr:nvCxnSpPr>
        <xdr:cNvPr id="57" name="直線コネクタ 56"/>
        <xdr:cNvCxnSpPr/>
      </xdr:nvCxnSpPr>
      <xdr:spPr bwMode="auto">
        <a:xfrm flipV="1">
          <a:off x="3606800" y="3217862"/>
          <a:ext cx="698500" cy="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69688</xdr:rowOff>
    </xdr:from>
    <xdr:to>
      <xdr:col>3</xdr:col>
      <xdr:colOff>206375</xdr:colOff>
      <xdr:row>18</xdr:row>
      <xdr:rowOff>92386</xdr:rowOff>
    </xdr:to>
    <xdr:cxnSp macro="">
      <xdr:nvCxnSpPr>
        <xdr:cNvPr id="60" name="直線コネクタ 59"/>
        <xdr:cNvCxnSpPr/>
      </xdr:nvCxnSpPr>
      <xdr:spPr bwMode="auto">
        <a:xfrm>
          <a:off x="2908300" y="3203413"/>
          <a:ext cx="698500" cy="22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957</xdr:rowOff>
    </xdr:from>
    <xdr:to>
      <xdr:col>5</xdr:col>
      <xdr:colOff>34925</xdr:colOff>
      <xdr:row>18</xdr:row>
      <xdr:rowOff>102557</xdr:rowOff>
    </xdr:to>
    <xdr:sp macro="" textlink="">
      <xdr:nvSpPr>
        <xdr:cNvPr id="70" name="円/楕円 69"/>
        <xdr:cNvSpPr/>
      </xdr:nvSpPr>
      <xdr:spPr bwMode="auto">
        <a:xfrm>
          <a:off x="5600700" y="313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144484</xdr:rowOff>
    </xdr:from>
    <xdr:ext cx="762000" cy="259045"/>
    <xdr:sp macro="" textlink="">
      <xdr:nvSpPr>
        <xdr:cNvPr id="71" name="人口1人当たり決算額の推移該当値テキスト130"/>
        <xdr:cNvSpPr txBox="1"/>
      </xdr:nvSpPr>
      <xdr:spPr>
        <a:xfrm>
          <a:off x="5740400" y="310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260,247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11901</xdr:rowOff>
    </xdr:from>
    <xdr:to>
      <xdr:col>4</xdr:col>
      <xdr:colOff>520700</xdr:colOff>
      <xdr:row>18</xdr:row>
      <xdr:rowOff>113501</xdr:rowOff>
    </xdr:to>
    <xdr:sp macro="" textlink="">
      <xdr:nvSpPr>
        <xdr:cNvPr id="72" name="円/楕円 71"/>
        <xdr:cNvSpPr/>
      </xdr:nvSpPr>
      <xdr:spPr bwMode="auto">
        <a:xfrm>
          <a:off x="4953000" y="314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123678</xdr:rowOff>
    </xdr:from>
    <xdr:ext cx="736600" cy="259045"/>
    <xdr:sp macro="" textlink="">
      <xdr:nvSpPr>
        <xdr:cNvPr id="73" name="テキスト ボックス 72"/>
        <xdr:cNvSpPr txBox="1"/>
      </xdr:nvSpPr>
      <xdr:spPr>
        <a:xfrm>
          <a:off x="4622800" y="2914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253,545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33337</xdr:rowOff>
    </xdr:from>
    <xdr:to>
      <xdr:col>3</xdr:col>
      <xdr:colOff>955675</xdr:colOff>
      <xdr:row>18</xdr:row>
      <xdr:rowOff>134937</xdr:rowOff>
    </xdr:to>
    <xdr:sp macro="" textlink="">
      <xdr:nvSpPr>
        <xdr:cNvPr id="74" name="円/楕円 73"/>
        <xdr:cNvSpPr/>
      </xdr:nvSpPr>
      <xdr:spPr bwMode="auto">
        <a:xfrm>
          <a:off x="4254500" y="316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119714</xdr:rowOff>
    </xdr:from>
    <xdr:ext cx="762000" cy="259045"/>
    <xdr:sp macro="" textlink="">
      <xdr:nvSpPr>
        <xdr:cNvPr id="75" name="テキスト ボックス 74"/>
        <xdr:cNvSpPr txBox="1"/>
      </xdr:nvSpPr>
      <xdr:spPr>
        <a:xfrm>
          <a:off x="3924300" y="325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240,417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41586</xdr:rowOff>
    </xdr:from>
    <xdr:to>
      <xdr:col>3</xdr:col>
      <xdr:colOff>257175</xdr:colOff>
      <xdr:row>18</xdr:row>
      <xdr:rowOff>143186</xdr:rowOff>
    </xdr:to>
    <xdr:sp macro="" textlink="">
      <xdr:nvSpPr>
        <xdr:cNvPr id="76" name="円/楕円 75"/>
        <xdr:cNvSpPr/>
      </xdr:nvSpPr>
      <xdr:spPr bwMode="auto">
        <a:xfrm>
          <a:off x="3556000" y="317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153363</xdr:rowOff>
    </xdr:from>
    <xdr:ext cx="762000" cy="259045"/>
    <xdr:sp macro="" textlink="">
      <xdr:nvSpPr>
        <xdr:cNvPr id="77" name="テキスト ボックス 76"/>
        <xdr:cNvSpPr txBox="1"/>
      </xdr:nvSpPr>
      <xdr:spPr>
        <a:xfrm>
          <a:off x="3225800" y="29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235,365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18888</xdr:rowOff>
    </xdr:from>
    <xdr:to>
      <xdr:col>2</xdr:col>
      <xdr:colOff>692150</xdr:colOff>
      <xdr:row>18</xdr:row>
      <xdr:rowOff>120488</xdr:rowOff>
    </xdr:to>
    <xdr:sp macro="" textlink="">
      <xdr:nvSpPr>
        <xdr:cNvPr id="78" name="円/楕円 77"/>
        <xdr:cNvSpPr/>
      </xdr:nvSpPr>
      <xdr:spPr bwMode="auto">
        <a:xfrm>
          <a:off x="2857500" y="315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130665</xdr:rowOff>
    </xdr:from>
    <xdr:ext cx="762000" cy="259045"/>
    <xdr:sp macro="" textlink="">
      <xdr:nvSpPr>
        <xdr:cNvPr id="79" name="テキスト ボックス 78"/>
        <xdr:cNvSpPr txBox="1"/>
      </xdr:nvSpPr>
      <xdr:spPr>
        <a:xfrm>
          <a:off x="2527300" y="292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160517</xdr:rowOff>
    </xdr:from>
    <xdr:to>
      <xdr:col>4</xdr:col>
      <xdr:colOff>1117600</xdr:colOff>
      <xdr:row>35</xdr:row>
      <xdr:rowOff>202040</xdr:rowOff>
    </xdr:to>
    <xdr:cxnSp macro="">
      <xdr:nvCxnSpPr>
        <xdr:cNvPr id="110" name="直線コネクタ 109"/>
        <xdr:cNvCxnSpPr/>
      </xdr:nvCxnSpPr>
      <xdr:spPr bwMode="auto">
        <a:xfrm flipV="1">
          <a:off x="5003800" y="6770867"/>
          <a:ext cx="647700" cy="41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145294</xdr:rowOff>
    </xdr:from>
    <xdr:ext cx="762000" cy="259045"/>
    <xdr:sp macro="" textlink="">
      <xdr:nvSpPr>
        <xdr:cNvPr id="111" name="人口1人当たり決算額の推移平均値テキスト445"/>
        <xdr:cNvSpPr txBox="1"/>
      </xdr:nvSpPr>
      <xdr:spPr>
        <a:xfrm>
          <a:off x="5740400" y="6755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202040</xdr:rowOff>
    </xdr:from>
    <xdr:to>
      <xdr:col>4</xdr:col>
      <xdr:colOff>469900</xdr:colOff>
      <xdr:row>35</xdr:row>
      <xdr:rowOff>236600</xdr:rowOff>
    </xdr:to>
    <xdr:cxnSp macro="">
      <xdr:nvCxnSpPr>
        <xdr:cNvPr id="113" name="直線コネクタ 112"/>
        <xdr:cNvCxnSpPr/>
      </xdr:nvCxnSpPr>
      <xdr:spPr bwMode="auto">
        <a:xfrm flipV="1">
          <a:off x="4305300" y="6812390"/>
          <a:ext cx="698500" cy="34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236600</xdr:rowOff>
    </xdr:from>
    <xdr:to>
      <xdr:col>3</xdr:col>
      <xdr:colOff>904875</xdr:colOff>
      <xdr:row>35</xdr:row>
      <xdr:rowOff>268682</xdr:rowOff>
    </xdr:to>
    <xdr:cxnSp macro="">
      <xdr:nvCxnSpPr>
        <xdr:cNvPr id="116" name="直線コネクタ 115"/>
        <xdr:cNvCxnSpPr/>
      </xdr:nvCxnSpPr>
      <xdr:spPr bwMode="auto">
        <a:xfrm flipV="1">
          <a:off x="3606800" y="6846950"/>
          <a:ext cx="698500" cy="32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210128</xdr:rowOff>
    </xdr:from>
    <xdr:to>
      <xdr:col>3</xdr:col>
      <xdr:colOff>206375</xdr:colOff>
      <xdr:row>35</xdr:row>
      <xdr:rowOff>268682</xdr:rowOff>
    </xdr:to>
    <xdr:cxnSp macro="">
      <xdr:nvCxnSpPr>
        <xdr:cNvPr id="119" name="直線コネクタ 118"/>
        <xdr:cNvCxnSpPr/>
      </xdr:nvCxnSpPr>
      <xdr:spPr bwMode="auto">
        <a:xfrm>
          <a:off x="2908300" y="6820478"/>
          <a:ext cx="698500" cy="5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109717</xdr:rowOff>
    </xdr:from>
    <xdr:to>
      <xdr:col>5</xdr:col>
      <xdr:colOff>34925</xdr:colOff>
      <xdr:row>35</xdr:row>
      <xdr:rowOff>211317</xdr:rowOff>
    </xdr:to>
    <xdr:sp macro="" textlink="">
      <xdr:nvSpPr>
        <xdr:cNvPr id="129" name="円/楕円 128"/>
        <xdr:cNvSpPr/>
      </xdr:nvSpPr>
      <xdr:spPr bwMode="auto">
        <a:xfrm>
          <a:off x="5600700" y="672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297694</xdr:rowOff>
    </xdr:from>
    <xdr:ext cx="762000" cy="259045"/>
    <xdr:sp macro="" textlink="">
      <xdr:nvSpPr>
        <xdr:cNvPr id="130" name="人口1人当たり決算額の推移該当値テキスト445"/>
        <xdr:cNvSpPr txBox="1"/>
      </xdr:nvSpPr>
      <xdr:spPr>
        <a:xfrm>
          <a:off x="5740400" y="656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151240</xdr:rowOff>
    </xdr:from>
    <xdr:to>
      <xdr:col>4</xdr:col>
      <xdr:colOff>520700</xdr:colOff>
      <xdr:row>35</xdr:row>
      <xdr:rowOff>252840</xdr:rowOff>
    </xdr:to>
    <xdr:sp macro="" textlink="">
      <xdr:nvSpPr>
        <xdr:cNvPr id="131" name="円/楕円 130"/>
        <xdr:cNvSpPr/>
      </xdr:nvSpPr>
      <xdr:spPr bwMode="auto">
        <a:xfrm>
          <a:off x="4953000" y="6761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263017</xdr:rowOff>
    </xdr:from>
    <xdr:ext cx="736600" cy="259045"/>
    <xdr:sp macro="" textlink="">
      <xdr:nvSpPr>
        <xdr:cNvPr id="132" name="テキスト ボックス 131"/>
        <xdr:cNvSpPr txBox="1"/>
      </xdr:nvSpPr>
      <xdr:spPr>
        <a:xfrm>
          <a:off x="4622800" y="653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185800</xdr:rowOff>
    </xdr:from>
    <xdr:to>
      <xdr:col>3</xdr:col>
      <xdr:colOff>955675</xdr:colOff>
      <xdr:row>35</xdr:row>
      <xdr:rowOff>287400</xdr:rowOff>
    </xdr:to>
    <xdr:sp macro="" textlink="">
      <xdr:nvSpPr>
        <xdr:cNvPr id="133" name="円/楕円 132"/>
        <xdr:cNvSpPr/>
      </xdr:nvSpPr>
      <xdr:spPr bwMode="auto">
        <a:xfrm>
          <a:off x="4254500" y="679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272177</xdr:rowOff>
    </xdr:from>
    <xdr:ext cx="762000" cy="259045"/>
    <xdr:sp macro="" textlink="">
      <xdr:nvSpPr>
        <xdr:cNvPr id="134" name="テキスト ボックス 133"/>
        <xdr:cNvSpPr txBox="1"/>
      </xdr:nvSpPr>
      <xdr:spPr>
        <a:xfrm>
          <a:off x="3924300" y="68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217882</xdr:rowOff>
    </xdr:from>
    <xdr:to>
      <xdr:col>3</xdr:col>
      <xdr:colOff>257175</xdr:colOff>
      <xdr:row>35</xdr:row>
      <xdr:rowOff>319482</xdr:rowOff>
    </xdr:to>
    <xdr:sp macro="" textlink="">
      <xdr:nvSpPr>
        <xdr:cNvPr id="135" name="円/楕円 134"/>
        <xdr:cNvSpPr/>
      </xdr:nvSpPr>
      <xdr:spPr bwMode="auto">
        <a:xfrm>
          <a:off x="3556000" y="6828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304259</xdr:rowOff>
    </xdr:from>
    <xdr:ext cx="762000" cy="259045"/>
    <xdr:sp macro="" textlink="">
      <xdr:nvSpPr>
        <xdr:cNvPr id="136" name="テキスト ボックス 135"/>
        <xdr:cNvSpPr txBox="1"/>
      </xdr:nvSpPr>
      <xdr:spPr>
        <a:xfrm>
          <a:off x="3225800" y="691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159328</xdr:rowOff>
    </xdr:from>
    <xdr:to>
      <xdr:col>2</xdr:col>
      <xdr:colOff>692150</xdr:colOff>
      <xdr:row>35</xdr:row>
      <xdr:rowOff>260928</xdr:rowOff>
    </xdr:to>
    <xdr:sp macro="" textlink="">
      <xdr:nvSpPr>
        <xdr:cNvPr id="137" name="円/楕円 136"/>
        <xdr:cNvSpPr/>
      </xdr:nvSpPr>
      <xdr:spPr bwMode="auto">
        <a:xfrm>
          <a:off x="2857500" y="676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245705</xdr:rowOff>
    </xdr:from>
    <xdr:ext cx="762000" cy="259045"/>
    <xdr:sp macro="" textlink="">
      <xdr:nvSpPr>
        <xdr:cNvPr id="138" name="テキスト ボックス 137"/>
        <xdr:cNvSpPr txBox="1"/>
      </xdr:nvSpPr>
      <xdr:spPr>
        <a:xfrm>
          <a:off x="2527300" y="685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44,318</a:t>
          </a:r>
          <a:endParaRPr kumimoji="1" lang="ja-JP" altLang="en-US" sz="1000" b="1">
            <a:solidFill>
              <a:srgbClr val="FF0000"/>
            </a:solidFill>
            <a:latin typeface="ＭＳ Ｐゴシック"/>
          </a:endParaRPr>
        </a:p>
      </xdr:txBody>
    </xdr:sp>
    <xdr:clientData/>
  </xdr:oneCellAnchor>
</xdr:wsDr>
</file>

<file path=xl/drawings/drawing6.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3,488
3,477
672.38
8,162,323
7,964,162
112,776
3,326,550
6,959,088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37160</xdr:rowOff>
    </xdr:from>
    <xdr:to>
      <xdr:col>6</xdr:col>
      <xdr:colOff>511175</xdr:colOff>
      <xdr:row>37</xdr:row>
      <xdr:rowOff>42808</xdr:rowOff>
    </xdr:to>
    <xdr:cxnSp macro="">
      <xdr:nvCxnSpPr>
        <xdr:cNvPr id="62" name="直線コネクタ 61"/>
        <xdr:cNvCxnSpPr/>
      </xdr:nvCxnSpPr>
      <xdr:spPr>
        <a:xfrm flipV="1">
          <a:off x="3797300" y="6380810"/>
          <a:ext cx="8382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42808</xdr:rowOff>
    </xdr:from>
    <xdr:to>
      <xdr:col>5</xdr:col>
      <xdr:colOff>358775</xdr:colOff>
      <xdr:row>37</xdr:row>
      <xdr:rowOff>64765</xdr:rowOff>
    </xdr:to>
    <xdr:cxnSp macro="">
      <xdr:nvCxnSpPr>
        <xdr:cNvPr id="65" name="直線コネクタ 64"/>
        <xdr:cNvCxnSpPr/>
      </xdr:nvCxnSpPr>
      <xdr:spPr>
        <a:xfrm flipV="1">
          <a:off x="2908300" y="6386458"/>
          <a:ext cx="889000" cy="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64765</xdr:rowOff>
    </xdr:from>
    <xdr:to>
      <xdr:col>4</xdr:col>
      <xdr:colOff>155575</xdr:colOff>
      <xdr:row>37</xdr:row>
      <xdr:rowOff>71125</xdr:rowOff>
    </xdr:to>
    <xdr:cxnSp macro="">
      <xdr:nvCxnSpPr>
        <xdr:cNvPr id="68" name="直線コネクタ 67"/>
        <xdr:cNvCxnSpPr/>
      </xdr:nvCxnSpPr>
      <xdr:spPr>
        <a:xfrm flipV="1">
          <a:off x="2019300" y="6408415"/>
          <a:ext cx="889000" cy="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39591</xdr:rowOff>
    </xdr:from>
    <xdr:to>
      <xdr:col>2</xdr:col>
      <xdr:colOff>638175</xdr:colOff>
      <xdr:row>37</xdr:row>
      <xdr:rowOff>71125</xdr:rowOff>
    </xdr:to>
    <xdr:cxnSp macro="">
      <xdr:nvCxnSpPr>
        <xdr:cNvPr id="71" name="直線コネクタ 70"/>
        <xdr:cNvCxnSpPr/>
      </xdr:nvCxnSpPr>
      <xdr:spPr>
        <a:xfrm>
          <a:off x="1130300" y="6383241"/>
          <a:ext cx="889000" cy="3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157810</xdr:rowOff>
    </xdr:from>
    <xdr:to>
      <xdr:col>6</xdr:col>
      <xdr:colOff>561975</xdr:colOff>
      <xdr:row>37</xdr:row>
      <xdr:rowOff>87960</xdr:rowOff>
    </xdr:to>
    <xdr:sp macro="" textlink="">
      <xdr:nvSpPr>
        <xdr:cNvPr id="81" name="円/楕円 80"/>
        <xdr:cNvSpPr/>
      </xdr:nvSpPr>
      <xdr:spPr>
        <a:xfrm>
          <a:off x="4584700" y="63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9237</xdr:rowOff>
    </xdr:from>
    <xdr:ext cx="599010" cy="259045"/>
    <xdr:sp macro="" textlink="">
      <xdr:nvSpPr>
        <xdr:cNvPr id="82" name="人件費該当値テキスト"/>
        <xdr:cNvSpPr txBox="1"/>
      </xdr:nvSpPr>
      <xdr:spPr>
        <a:xfrm>
          <a:off x="4686300" y="618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163458</xdr:rowOff>
    </xdr:from>
    <xdr:to>
      <xdr:col>5</xdr:col>
      <xdr:colOff>409575</xdr:colOff>
      <xdr:row>37</xdr:row>
      <xdr:rowOff>93608</xdr:rowOff>
    </xdr:to>
    <xdr:sp macro="" textlink="">
      <xdr:nvSpPr>
        <xdr:cNvPr id="83" name="円/楕円 82"/>
        <xdr:cNvSpPr/>
      </xdr:nvSpPr>
      <xdr:spPr>
        <a:xfrm>
          <a:off x="3746500" y="63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110135</xdr:rowOff>
    </xdr:from>
    <xdr:ext cx="599010" cy="259045"/>
    <xdr:sp macro="" textlink="">
      <xdr:nvSpPr>
        <xdr:cNvPr id="84" name="テキスト ボックス 83"/>
        <xdr:cNvSpPr txBox="1"/>
      </xdr:nvSpPr>
      <xdr:spPr>
        <a:xfrm>
          <a:off x="3497794" y="611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13965</xdr:rowOff>
    </xdr:from>
    <xdr:to>
      <xdr:col>4</xdr:col>
      <xdr:colOff>206375</xdr:colOff>
      <xdr:row>37</xdr:row>
      <xdr:rowOff>115565</xdr:rowOff>
    </xdr:to>
    <xdr:sp macro="" textlink="">
      <xdr:nvSpPr>
        <xdr:cNvPr id="85" name="円/楕円 84"/>
        <xdr:cNvSpPr/>
      </xdr:nvSpPr>
      <xdr:spPr>
        <a:xfrm>
          <a:off x="2857500" y="63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132092</xdr:rowOff>
    </xdr:from>
    <xdr:ext cx="599010" cy="259045"/>
    <xdr:sp macro="" textlink="">
      <xdr:nvSpPr>
        <xdr:cNvPr id="86" name="テキスト ボックス 85"/>
        <xdr:cNvSpPr txBox="1"/>
      </xdr:nvSpPr>
      <xdr:spPr>
        <a:xfrm>
          <a:off x="2608794" y="613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230,892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20325</xdr:rowOff>
    </xdr:from>
    <xdr:to>
      <xdr:col>3</xdr:col>
      <xdr:colOff>3175</xdr:colOff>
      <xdr:row>37</xdr:row>
      <xdr:rowOff>121925</xdr:rowOff>
    </xdr:to>
    <xdr:sp macro="" textlink="">
      <xdr:nvSpPr>
        <xdr:cNvPr id="87" name="円/楕円 86"/>
        <xdr:cNvSpPr/>
      </xdr:nvSpPr>
      <xdr:spPr>
        <a:xfrm>
          <a:off x="1968500" y="63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138452</xdr:rowOff>
    </xdr:from>
    <xdr:ext cx="599010" cy="259045"/>
    <xdr:sp macro="" textlink="">
      <xdr:nvSpPr>
        <xdr:cNvPr id="88" name="テキスト ボックス 87"/>
        <xdr:cNvSpPr txBox="1"/>
      </xdr:nvSpPr>
      <xdr:spPr>
        <a:xfrm>
          <a:off x="1719794" y="613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160241</xdr:rowOff>
    </xdr:from>
    <xdr:to>
      <xdr:col>1</xdr:col>
      <xdr:colOff>485775</xdr:colOff>
      <xdr:row>37</xdr:row>
      <xdr:rowOff>90391</xdr:rowOff>
    </xdr:to>
    <xdr:sp macro="" textlink="">
      <xdr:nvSpPr>
        <xdr:cNvPr id="89" name="円/楕円 88"/>
        <xdr:cNvSpPr/>
      </xdr:nvSpPr>
      <xdr:spPr>
        <a:xfrm>
          <a:off x="1079500" y="63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106918</xdr:rowOff>
    </xdr:from>
    <xdr:ext cx="599010" cy="259045"/>
    <xdr:sp macro="" textlink="">
      <xdr:nvSpPr>
        <xdr:cNvPr id="90" name="テキスト ボックス 89"/>
        <xdr:cNvSpPr txBox="1"/>
      </xdr:nvSpPr>
      <xdr:spPr>
        <a:xfrm>
          <a:off x="830794" y="610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19090</xdr:rowOff>
    </xdr:from>
    <xdr:to>
      <xdr:col>6</xdr:col>
      <xdr:colOff>511175</xdr:colOff>
      <xdr:row>57</xdr:row>
      <xdr:rowOff>19863</xdr:rowOff>
    </xdr:to>
    <xdr:cxnSp macro="">
      <xdr:nvCxnSpPr>
        <xdr:cNvPr id="115" name="直線コネクタ 114"/>
        <xdr:cNvCxnSpPr/>
      </xdr:nvCxnSpPr>
      <xdr:spPr>
        <a:xfrm>
          <a:off x="3797300" y="9791740"/>
          <a:ext cx="8382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19090</xdr:rowOff>
    </xdr:from>
    <xdr:to>
      <xdr:col>5</xdr:col>
      <xdr:colOff>358775</xdr:colOff>
      <xdr:row>57</xdr:row>
      <xdr:rowOff>42418</xdr:rowOff>
    </xdr:to>
    <xdr:cxnSp macro="">
      <xdr:nvCxnSpPr>
        <xdr:cNvPr id="118" name="直線コネクタ 117"/>
        <xdr:cNvCxnSpPr/>
      </xdr:nvCxnSpPr>
      <xdr:spPr>
        <a:xfrm flipV="1">
          <a:off x="2908300" y="9791740"/>
          <a:ext cx="8890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27346</xdr:rowOff>
    </xdr:from>
    <xdr:to>
      <xdr:col>4</xdr:col>
      <xdr:colOff>155575</xdr:colOff>
      <xdr:row>57</xdr:row>
      <xdr:rowOff>42418</xdr:rowOff>
    </xdr:to>
    <xdr:cxnSp macro="">
      <xdr:nvCxnSpPr>
        <xdr:cNvPr id="121" name="直線コネクタ 120"/>
        <xdr:cNvCxnSpPr/>
      </xdr:nvCxnSpPr>
      <xdr:spPr>
        <a:xfrm>
          <a:off x="2019300" y="9799996"/>
          <a:ext cx="889000" cy="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27346</xdr:rowOff>
    </xdr:from>
    <xdr:to>
      <xdr:col>2</xdr:col>
      <xdr:colOff>638175</xdr:colOff>
      <xdr:row>57</xdr:row>
      <xdr:rowOff>41153</xdr:rowOff>
    </xdr:to>
    <xdr:cxnSp macro="">
      <xdr:nvCxnSpPr>
        <xdr:cNvPr id="124" name="直線コネクタ 123"/>
        <xdr:cNvCxnSpPr/>
      </xdr:nvCxnSpPr>
      <xdr:spPr>
        <a:xfrm flipV="1">
          <a:off x="1130300" y="9799996"/>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140513</xdr:rowOff>
    </xdr:from>
    <xdr:to>
      <xdr:col>6</xdr:col>
      <xdr:colOff>561975</xdr:colOff>
      <xdr:row>57</xdr:row>
      <xdr:rowOff>70663</xdr:rowOff>
    </xdr:to>
    <xdr:sp macro="" textlink="">
      <xdr:nvSpPr>
        <xdr:cNvPr id="134" name="円/楕円 133"/>
        <xdr:cNvSpPr/>
      </xdr:nvSpPr>
      <xdr:spPr>
        <a:xfrm>
          <a:off x="4584700" y="97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99890</xdr:rowOff>
    </xdr:from>
    <xdr:ext cx="599010" cy="259045"/>
    <xdr:sp macro="" textlink="">
      <xdr:nvSpPr>
        <xdr:cNvPr id="135" name="物件費該当値テキスト"/>
        <xdr:cNvSpPr txBox="1"/>
      </xdr:nvSpPr>
      <xdr:spPr>
        <a:xfrm>
          <a:off x="4686300" y="952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309,688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139740</xdr:rowOff>
    </xdr:from>
    <xdr:to>
      <xdr:col>5</xdr:col>
      <xdr:colOff>409575</xdr:colOff>
      <xdr:row>57</xdr:row>
      <xdr:rowOff>69890</xdr:rowOff>
    </xdr:to>
    <xdr:sp macro="" textlink="">
      <xdr:nvSpPr>
        <xdr:cNvPr id="136" name="円/楕円 135"/>
        <xdr:cNvSpPr/>
      </xdr:nvSpPr>
      <xdr:spPr>
        <a:xfrm>
          <a:off x="3746500" y="97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86417</xdr:rowOff>
    </xdr:from>
    <xdr:ext cx="599010" cy="259045"/>
    <xdr:sp macro="" textlink="">
      <xdr:nvSpPr>
        <xdr:cNvPr id="137" name="テキスト ボックス 136"/>
        <xdr:cNvSpPr txBox="1"/>
      </xdr:nvSpPr>
      <xdr:spPr>
        <a:xfrm>
          <a:off x="3497794" y="951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311,040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163068</xdr:rowOff>
    </xdr:from>
    <xdr:to>
      <xdr:col>4</xdr:col>
      <xdr:colOff>206375</xdr:colOff>
      <xdr:row>57</xdr:row>
      <xdr:rowOff>93218</xdr:rowOff>
    </xdr:to>
    <xdr:sp macro="" textlink="">
      <xdr:nvSpPr>
        <xdr:cNvPr id="138" name="円/楕円 137"/>
        <xdr:cNvSpPr/>
      </xdr:nvSpPr>
      <xdr:spPr>
        <a:xfrm>
          <a:off x="28575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109745</xdr:rowOff>
    </xdr:from>
    <xdr:ext cx="599010" cy="259045"/>
    <xdr:sp macro="" textlink="">
      <xdr:nvSpPr>
        <xdr:cNvPr id="139" name="テキスト ボックス 138"/>
        <xdr:cNvSpPr txBox="1"/>
      </xdr:nvSpPr>
      <xdr:spPr>
        <a:xfrm>
          <a:off x="2608794" y="953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270,222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147996</xdr:rowOff>
    </xdr:from>
    <xdr:to>
      <xdr:col>3</xdr:col>
      <xdr:colOff>3175</xdr:colOff>
      <xdr:row>57</xdr:row>
      <xdr:rowOff>78146</xdr:rowOff>
    </xdr:to>
    <xdr:sp macro="" textlink="">
      <xdr:nvSpPr>
        <xdr:cNvPr id="140" name="円/楕円 139"/>
        <xdr:cNvSpPr/>
      </xdr:nvSpPr>
      <xdr:spPr>
        <a:xfrm>
          <a:off x="1968500" y="97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94673</xdr:rowOff>
    </xdr:from>
    <xdr:ext cx="599010" cy="259045"/>
    <xdr:sp macro="" textlink="">
      <xdr:nvSpPr>
        <xdr:cNvPr id="141" name="テキスト ボックス 140"/>
        <xdr:cNvSpPr txBox="1"/>
      </xdr:nvSpPr>
      <xdr:spPr>
        <a:xfrm>
          <a:off x="1719794" y="952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296,594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161803</xdr:rowOff>
    </xdr:from>
    <xdr:to>
      <xdr:col>1</xdr:col>
      <xdr:colOff>485775</xdr:colOff>
      <xdr:row>57</xdr:row>
      <xdr:rowOff>91953</xdr:rowOff>
    </xdr:to>
    <xdr:sp macro="" textlink="">
      <xdr:nvSpPr>
        <xdr:cNvPr id="142" name="円/楕円 141"/>
        <xdr:cNvSpPr/>
      </xdr:nvSpPr>
      <xdr:spPr>
        <a:xfrm>
          <a:off x="1079500" y="97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108480</xdr:rowOff>
    </xdr:from>
    <xdr:ext cx="599010" cy="259045"/>
    <xdr:sp macro="" textlink="">
      <xdr:nvSpPr>
        <xdr:cNvPr id="143" name="テキスト ボックス 142"/>
        <xdr:cNvSpPr txBox="1"/>
      </xdr:nvSpPr>
      <xdr:spPr>
        <a:xfrm>
          <a:off x="830794" y="953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169056</xdr:rowOff>
    </xdr:from>
    <xdr:to>
      <xdr:col>6</xdr:col>
      <xdr:colOff>511175</xdr:colOff>
      <xdr:row>78</xdr:row>
      <xdr:rowOff>12398</xdr:rowOff>
    </xdr:to>
    <xdr:cxnSp macro="">
      <xdr:nvCxnSpPr>
        <xdr:cNvPr id="170" name="直線コネクタ 169"/>
        <xdr:cNvCxnSpPr/>
      </xdr:nvCxnSpPr>
      <xdr:spPr>
        <a:xfrm flipV="1">
          <a:off x="3797300" y="13370706"/>
          <a:ext cx="8382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12398</xdr:rowOff>
    </xdr:from>
    <xdr:to>
      <xdr:col>5</xdr:col>
      <xdr:colOff>358775</xdr:colOff>
      <xdr:row>78</xdr:row>
      <xdr:rowOff>26812</xdr:rowOff>
    </xdr:to>
    <xdr:cxnSp macro="">
      <xdr:nvCxnSpPr>
        <xdr:cNvPr id="173" name="直線コネクタ 172"/>
        <xdr:cNvCxnSpPr/>
      </xdr:nvCxnSpPr>
      <xdr:spPr>
        <a:xfrm flipV="1">
          <a:off x="2908300" y="13385498"/>
          <a:ext cx="8890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26812</xdr:rowOff>
    </xdr:from>
    <xdr:to>
      <xdr:col>4</xdr:col>
      <xdr:colOff>155575</xdr:colOff>
      <xdr:row>78</xdr:row>
      <xdr:rowOff>30749</xdr:rowOff>
    </xdr:to>
    <xdr:cxnSp macro="">
      <xdr:nvCxnSpPr>
        <xdr:cNvPr id="176" name="直線コネクタ 175"/>
        <xdr:cNvCxnSpPr/>
      </xdr:nvCxnSpPr>
      <xdr:spPr>
        <a:xfrm flipV="1">
          <a:off x="2019300" y="13399912"/>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30749</xdr:rowOff>
    </xdr:from>
    <xdr:to>
      <xdr:col>2</xdr:col>
      <xdr:colOff>638175</xdr:colOff>
      <xdr:row>78</xdr:row>
      <xdr:rowOff>33314</xdr:rowOff>
    </xdr:to>
    <xdr:cxnSp macro="">
      <xdr:nvCxnSpPr>
        <xdr:cNvPr id="179" name="直線コネクタ 178"/>
        <xdr:cNvCxnSpPr/>
      </xdr:nvCxnSpPr>
      <xdr:spPr>
        <a:xfrm flipV="1">
          <a:off x="1130300" y="13403849"/>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118256</xdr:rowOff>
    </xdr:from>
    <xdr:to>
      <xdr:col>6</xdr:col>
      <xdr:colOff>561975</xdr:colOff>
      <xdr:row>78</xdr:row>
      <xdr:rowOff>48406</xdr:rowOff>
    </xdr:to>
    <xdr:sp macro="" textlink="">
      <xdr:nvSpPr>
        <xdr:cNvPr id="189" name="円/楕円 188"/>
        <xdr:cNvSpPr/>
      </xdr:nvSpPr>
      <xdr:spPr>
        <a:xfrm>
          <a:off x="4584700" y="133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141133</xdr:rowOff>
    </xdr:from>
    <xdr:ext cx="534377" cy="259045"/>
    <xdr:sp macro="" textlink="">
      <xdr:nvSpPr>
        <xdr:cNvPr id="190" name="維持補修費該当値テキスト"/>
        <xdr:cNvSpPr txBox="1"/>
      </xdr:nvSpPr>
      <xdr:spPr>
        <a:xfrm>
          <a:off x="4686300" y="131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133048</xdr:rowOff>
    </xdr:from>
    <xdr:to>
      <xdr:col>5</xdr:col>
      <xdr:colOff>409575</xdr:colOff>
      <xdr:row>78</xdr:row>
      <xdr:rowOff>63198</xdr:rowOff>
    </xdr:to>
    <xdr:sp macro="" textlink="">
      <xdr:nvSpPr>
        <xdr:cNvPr id="191" name="円/楕円 190"/>
        <xdr:cNvSpPr/>
      </xdr:nvSpPr>
      <xdr:spPr>
        <a:xfrm>
          <a:off x="3746500" y="133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79725</xdr:rowOff>
    </xdr:from>
    <xdr:ext cx="534377" cy="259045"/>
    <xdr:sp macro="" textlink="">
      <xdr:nvSpPr>
        <xdr:cNvPr id="192" name="テキスト ボックス 191"/>
        <xdr:cNvSpPr txBox="1"/>
      </xdr:nvSpPr>
      <xdr:spPr>
        <a:xfrm>
          <a:off x="3530111" y="131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147462</xdr:rowOff>
    </xdr:from>
    <xdr:to>
      <xdr:col>4</xdr:col>
      <xdr:colOff>206375</xdr:colOff>
      <xdr:row>78</xdr:row>
      <xdr:rowOff>77612</xdr:rowOff>
    </xdr:to>
    <xdr:sp macro="" textlink="">
      <xdr:nvSpPr>
        <xdr:cNvPr id="193" name="円/楕円 192"/>
        <xdr:cNvSpPr/>
      </xdr:nvSpPr>
      <xdr:spPr>
        <a:xfrm>
          <a:off x="2857500" y="133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94139</xdr:rowOff>
    </xdr:from>
    <xdr:ext cx="534377" cy="259045"/>
    <xdr:sp macro="" textlink="">
      <xdr:nvSpPr>
        <xdr:cNvPr id="194" name="テキスト ボックス 193"/>
        <xdr:cNvSpPr txBox="1"/>
      </xdr:nvSpPr>
      <xdr:spPr>
        <a:xfrm>
          <a:off x="2641111" y="1312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151399</xdr:rowOff>
    </xdr:from>
    <xdr:to>
      <xdr:col>3</xdr:col>
      <xdr:colOff>3175</xdr:colOff>
      <xdr:row>78</xdr:row>
      <xdr:rowOff>81549</xdr:rowOff>
    </xdr:to>
    <xdr:sp macro="" textlink="">
      <xdr:nvSpPr>
        <xdr:cNvPr id="195" name="円/楕円 194"/>
        <xdr:cNvSpPr/>
      </xdr:nvSpPr>
      <xdr:spPr>
        <a:xfrm>
          <a:off x="1968500" y="133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98076</xdr:rowOff>
    </xdr:from>
    <xdr:ext cx="534377" cy="259045"/>
    <xdr:sp macro="" textlink="">
      <xdr:nvSpPr>
        <xdr:cNvPr id="196" name="テキスト ボックス 195"/>
        <xdr:cNvSpPr txBox="1"/>
      </xdr:nvSpPr>
      <xdr:spPr>
        <a:xfrm>
          <a:off x="1752111" y="131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153964</xdr:rowOff>
    </xdr:from>
    <xdr:to>
      <xdr:col>1</xdr:col>
      <xdr:colOff>485775</xdr:colOff>
      <xdr:row>78</xdr:row>
      <xdr:rowOff>84114</xdr:rowOff>
    </xdr:to>
    <xdr:sp macro="" textlink="">
      <xdr:nvSpPr>
        <xdr:cNvPr id="197" name="円/楕円 196"/>
        <xdr:cNvSpPr/>
      </xdr:nvSpPr>
      <xdr:spPr>
        <a:xfrm>
          <a:off x="1079500" y="133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100641</xdr:rowOff>
    </xdr:from>
    <xdr:ext cx="534377" cy="259045"/>
    <xdr:sp macro="" textlink="">
      <xdr:nvSpPr>
        <xdr:cNvPr id="198" name="テキスト ボックス 197"/>
        <xdr:cNvSpPr txBox="1"/>
      </xdr:nvSpPr>
      <xdr:spPr>
        <a:xfrm>
          <a:off x="863111" y="131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52595</xdr:rowOff>
    </xdr:from>
    <xdr:to>
      <xdr:col>6</xdr:col>
      <xdr:colOff>511175</xdr:colOff>
      <xdr:row>95</xdr:row>
      <xdr:rowOff>148890</xdr:rowOff>
    </xdr:to>
    <xdr:cxnSp macro="">
      <xdr:nvCxnSpPr>
        <xdr:cNvPr id="227" name="直線コネクタ 226"/>
        <xdr:cNvCxnSpPr/>
      </xdr:nvCxnSpPr>
      <xdr:spPr>
        <a:xfrm flipV="1">
          <a:off x="3797300" y="16340345"/>
          <a:ext cx="838200" cy="9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139143</xdr:rowOff>
    </xdr:from>
    <xdr:to>
      <xdr:col>5</xdr:col>
      <xdr:colOff>358775</xdr:colOff>
      <xdr:row>95</xdr:row>
      <xdr:rowOff>148890</xdr:rowOff>
    </xdr:to>
    <xdr:cxnSp macro="">
      <xdr:nvCxnSpPr>
        <xdr:cNvPr id="230" name="直線コネクタ 229"/>
        <xdr:cNvCxnSpPr/>
      </xdr:nvCxnSpPr>
      <xdr:spPr>
        <a:xfrm>
          <a:off x="2908300" y="16426893"/>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139143</xdr:rowOff>
    </xdr:from>
    <xdr:to>
      <xdr:col>4</xdr:col>
      <xdr:colOff>155575</xdr:colOff>
      <xdr:row>96</xdr:row>
      <xdr:rowOff>8637</xdr:rowOff>
    </xdr:to>
    <xdr:cxnSp macro="">
      <xdr:nvCxnSpPr>
        <xdr:cNvPr id="233" name="直線コネクタ 232"/>
        <xdr:cNvCxnSpPr/>
      </xdr:nvCxnSpPr>
      <xdr:spPr>
        <a:xfrm flipV="1">
          <a:off x="2019300" y="16426893"/>
          <a:ext cx="889000" cy="4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8637</xdr:rowOff>
    </xdr:from>
    <xdr:to>
      <xdr:col>2</xdr:col>
      <xdr:colOff>638175</xdr:colOff>
      <xdr:row>96</xdr:row>
      <xdr:rowOff>35351</xdr:rowOff>
    </xdr:to>
    <xdr:cxnSp macro="">
      <xdr:nvCxnSpPr>
        <xdr:cNvPr id="236" name="直線コネクタ 235"/>
        <xdr:cNvCxnSpPr/>
      </xdr:nvCxnSpPr>
      <xdr:spPr>
        <a:xfrm flipV="1">
          <a:off x="1130300" y="16467837"/>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1795</xdr:rowOff>
    </xdr:from>
    <xdr:to>
      <xdr:col>6</xdr:col>
      <xdr:colOff>561975</xdr:colOff>
      <xdr:row>95</xdr:row>
      <xdr:rowOff>103395</xdr:rowOff>
    </xdr:to>
    <xdr:sp macro="" textlink="">
      <xdr:nvSpPr>
        <xdr:cNvPr id="246" name="円/楕円 245"/>
        <xdr:cNvSpPr/>
      </xdr:nvSpPr>
      <xdr:spPr>
        <a:xfrm>
          <a:off x="4584700" y="162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24672</xdr:rowOff>
    </xdr:from>
    <xdr:ext cx="534377" cy="259045"/>
    <xdr:sp macro="" textlink="">
      <xdr:nvSpPr>
        <xdr:cNvPr id="247" name="扶助費該当値テキスト"/>
        <xdr:cNvSpPr txBox="1"/>
      </xdr:nvSpPr>
      <xdr:spPr>
        <a:xfrm>
          <a:off x="4686300" y="161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88,931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98090</xdr:rowOff>
    </xdr:from>
    <xdr:to>
      <xdr:col>5</xdr:col>
      <xdr:colOff>409575</xdr:colOff>
      <xdr:row>96</xdr:row>
      <xdr:rowOff>28240</xdr:rowOff>
    </xdr:to>
    <xdr:sp macro="" textlink="">
      <xdr:nvSpPr>
        <xdr:cNvPr id="248" name="円/楕円 247"/>
        <xdr:cNvSpPr/>
      </xdr:nvSpPr>
      <xdr:spPr>
        <a:xfrm>
          <a:off x="3746500" y="163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44767</xdr:rowOff>
    </xdr:from>
    <xdr:ext cx="534377" cy="259045"/>
    <xdr:sp macro="" textlink="">
      <xdr:nvSpPr>
        <xdr:cNvPr id="249" name="テキスト ボックス 248"/>
        <xdr:cNvSpPr txBox="1"/>
      </xdr:nvSpPr>
      <xdr:spPr>
        <a:xfrm>
          <a:off x="3530111" y="161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76,294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88343</xdr:rowOff>
    </xdr:from>
    <xdr:to>
      <xdr:col>4</xdr:col>
      <xdr:colOff>206375</xdr:colOff>
      <xdr:row>96</xdr:row>
      <xdr:rowOff>18493</xdr:rowOff>
    </xdr:to>
    <xdr:sp macro="" textlink="">
      <xdr:nvSpPr>
        <xdr:cNvPr id="250" name="円/楕円 249"/>
        <xdr:cNvSpPr/>
      </xdr:nvSpPr>
      <xdr:spPr>
        <a:xfrm>
          <a:off x="2857500" y="1637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35020</xdr:rowOff>
    </xdr:from>
    <xdr:ext cx="534377" cy="259045"/>
    <xdr:sp macro="" textlink="">
      <xdr:nvSpPr>
        <xdr:cNvPr id="251" name="テキスト ボックス 250"/>
        <xdr:cNvSpPr txBox="1"/>
      </xdr:nvSpPr>
      <xdr:spPr>
        <a:xfrm>
          <a:off x="2641111" y="1615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129287</xdr:rowOff>
    </xdr:from>
    <xdr:to>
      <xdr:col>3</xdr:col>
      <xdr:colOff>3175</xdr:colOff>
      <xdr:row>96</xdr:row>
      <xdr:rowOff>59437</xdr:rowOff>
    </xdr:to>
    <xdr:sp macro="" textlink="">
      <xdr:nvSpPr>
        <xdr:cNvPr id="252" name="円/楕円 251"/>
        <xdr:cNvSpPr/>
      </xdr:nvSpPr>
      <xdr:spPr>
        <a:xfrm>
          <a:off x="1968500" y="164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75964</xdr:rowOff>
    </xdr:from>
    <xdr:ext cx="534377" cy="259045"/>
    <xdr:sp macro="" textlink="">
      <xdr:nvSpPr>
        <xdr:cNvPr id="253" name="テキスト ボックス 252"/>
        <xdr:cNvSpPr txBox="1"/>
      </xdr:nvSpPr>
      <xdr:spPr>
        <a:xfrm>
          <a:off x="1752111" y="1619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72,200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156001</xdr:rowOff>
    </xdr:from>
    <xdr:to>
      <xdr:col>1</xdr:col>
      <xdr:colOff>485775</xdr:colOff>
      <xdr:row>96</xdr:row>
      <xdr:rowOff>86151</xdr:rowOff>
    </xdr:to>
    <xdr:sp macro="" textlink="">
      <xdr:nvSpPr>
        <xdr:cNvPr id="254" name="円/楕円 253"/>
        <xdr:cNvSpPr/>
      </xdr:nvSpPr>
      <xdr:spPr>
        <a:xfrm>
          <a:off x="1079500" y="1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102678</xdr:rowOff>
    </xdr:from>
    <xdr:ext cx="534377" cy="259045"/>
    <xdr:sp macro="" textlink="">
      <xdr:nvSpPr>
        <xdr:cNvPr id="255" name="テキスト ボックス 254"/>
        <xdr:cNvSpPr txBox="1"/>
      </xdr:nvSpPr>
      <xdr:spPr>
        <a:xfrm>
          <a:off x="863111" y="1621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70405</xdr:rowOff>
    </xdr:from>
    <xdr:to>
      <xdr:col>15</xdr:col>
      <xdr:colOff>180975</xdr:colOff>
      <xdr:row>35</xdr:row>
      <xdr:rowOff>136869</xdr:rowOff>
    </xdr:to>
    <xdr:cxnSp macro="">
      <xdr:nvCxnSpPr>
        <xdr:cNvPr id="286" name="直線コネクタ 285"/>
        <xdr:cNvCxnSpPr/>
      </xdr:nvCxnSpPr>
      <xdr:spPr>
        <a:xfrm>
          <a:off x="9639300" y="6071155"/>
          <a:ext cx="838200" cy="6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70405</xdr:rowOff>
    </xdr:from>
    <xdr:to>
      <xdr:col>14</xdr:col>
      <xdr:colOff>28575</xdr:colOff>
      <xdr:row>36</xdr:row>
      <xdr:rowOff>77900</xdr:rowOff>
    </xdr:to>
    <xdr:cxnSp macro="">
      <xdr:nvCxnSpPr>
        <xdr:cNvPr id="289" name="直線コネクタ 288"/>
        <xdr:cNvCxnSpPr/>
      </xdr:nvCxnSpPr>
      <xdr:spPr>
        <a:xfrm flipV="1">
          <a:off x="8750300" y="6071155"/>
          <a:ext cx="889000" cy="17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77900</xdr:rowOff>
    </xdr:from>
    <xdr:to>
      <xdr:col>12</xdr:col>
      <xdr:colOff>511175</xdr:colOff>
      <xdr:row>37</xdr:row>
      <xdr:rowOff>110749</xdr:rowOff>
    </xdr:to>
    <xdr:cxnSp macro="">
      <xdr:nvCxnSpPr>
        <xdr:cNvPr id="292" name="直線コネクタ 291"/>
        <xdr:cNvCxnSpPr/>
      </xdr:nvCxnSpPr>
      <xdr:spPr>
        <a:xfrm flipV="1">
          <a:off x="7861300" y="6250100"/>
          <a:ext cx="889000" cy="20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110749</xdr:rowOff>
    </xdr:from>
    <xdr:to>
      <xdr:col>11</xdr:col>
      <xdr:colOff>307975</xdr:colOff>
      <xdr:row>37</xdr:row>
      <xdr:rowOff>125961</xdr:rowOff>
    </xdr:to>
    <xdr:cxnSp macro="">
      <xdr:nvCxnSpPr>
        <xdr:cNvPr id="295" name="直線コネクタ 294"/>
        <xdr:cNvCxnSpPr/>
      </xdr:nvCxnSpPr>
      <xdr:spPr>
        <a:xfrm flipV="1">
          <a:off x="6972300" y="6454399"/>
          <a:ext cx="8890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86069</xdr:rowOff>
    </xdr:from>
    <xdr:to>
      <xdr:col>15</xdr:col>
      <xdr:colOff>231775</xdr:colOff>
      <xdr:row>36</xdr:row>
      <xdr:rowOff>16219</xdr:rowOff>
    </xdr:to>
    <xdr:sp macro="" textlink="">
      <xdr:nvSpPr>
        <xdr:cNvPr id="305" name="円/楕円 304"/>
        <xdr:cNvSpPr/>
      </xdr:nvSpPr>
      <xdr:spPr>
        <a:xfrm>
          <a:off x="10426700" y="60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108946</xdr:rowOff>
    </xdr:from>
    <xdr:ext cx="599010" cy="259045"/>
    <xdr:sp macro="" textlink="">
      <xdr:nvSpPr>
        <xdr:cNvPr id="306" name="補助費等該当値テキスト"/>
        <xdr:cNvSpPr txBox="1"/>
      </xdr:nvSpPr>
      <xdr:spPr>
        <a:xfrm>
          <a:off x="10528300" y="593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198,367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19605</xdr:rowOff>
    </xdr:from>
    <xdr:to>
      <xdr:col>14</xdr:col>
      <xdr:colOff>79375</xdr:colOff>
      <xdr:row>35</xdr:row>
      <xdr:rowOff>121205</xdr:rowOff>
    </xdr:to>
    <xdr:sp macro="" textlink="">
      <xdr:nvSpPr>
        <xdr:cNvPr id="307" name="円/楕円 306"/>
        <xdr:cNvSpPr/>
      </xdr:nvSpPr>
      <xdr:spPr>
        <a:xfrm>
          <a:off x="9588500" y="60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137732</xdr:rowOff>
    </xdr:from>
    <xdr:ext cx="599010" cy="259045"/>
    <xdr:sp macro="" textlink="">
      <xdr:nvSpPr>
        <xdr:cNvPr id="308" name="テキスト ボックス 307"/>
        <xdr:cNvSpPr txBox="1"/>
      </xdr:nvSpPr>
      <xdr:spPr>
        <a:xfrm>
          <a:off x="9339794" y="57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218,719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27100</xdr:rowOff>
    </xdr:from>
    <xdr:to>
      <xdr:col>12</xdr:col>
      <xdr:colOff>561975</xdr:colOff>
      <xdr:row>36</xdr:row>
      <xdr:rowOff>128700</xdr:rowOff>
    </xdr:to>
    <xdr:sp macro="" textlink="">
      <xdr:nvSpPr>
        <xdr:cNvPr id="309" name="円/楕円 308"/>
        <xdr:cNvSpPr/>
      </xdr:nvSpPr>
      <xdr:spPr>
        <a:xfrm>
          <a:off x="8699500" y="61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145227</xdr:rowOff>
    </xdr:from>
    <xdr:ext cx="599010" cy="259045"/>
    <xdr:sp macro="" textlink="">
      <xdr:nvSpPr>
        <xdr:cNvPr id="310" name="テキスト ボックス 309"/>
        <xdr:cNvSpPr txBox="1"/>
      </xdr:nvSpPr>
      <xdr:spPr>
        <a:xfrm>
          <a:off x="8450794" y="59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59949</xdr:rowOff>
    </xdr:from>
    <xdr:to>
      <xdr:col>11</xdr:col>
      <xdr:colOff>358775</xdr:colOff>
      <xdr:row>37</xdr:row>
      <xdr:rowOff>161550</xdr:rowOff>
    </xdr:to>
    <xdr:sp macro="" textlink="">
      <xdr:nvSpPr>
        <xdr:cNvPr id="311" name="円/楕円 310"/>
        <xdr:cNvSpPr/>
      </xdr:nvSpPr>
      <xdr:spPr>
        <a:xfrm>
          <a:off x="7810500" y="6403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152677</xdr:rowOff>
    </xdr:from>
    <xdr:ext cx="599010" cy="259045"/>
    <xdr:sp macro="" textlink="">
      <xdr:nvSpPr>
        <xdr:cNvPr id="312" name="テキスト ボックス 311"/>
        <xdr:cNvSpPr txBox="1"/>
      </xdr:nvSpPr>
      <xdr:spPr>
        <a:xfrm>
          <a:off x="7561794" y="649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75161</xdr:rowOff>
    </xdr:from>
    <xdr:to>
      <xdr:col>10</xdr:col>
      <xdr:colOff>155575</xdr:colOff>
      <xdr:row>38</xdr:row>
      <xdr:rowOff>5311</xdr:rowOff>
    </xdr:to>
    <xdr:sp macro="" textlink="">
      <xdr:nvSpPr>
        <xdr:cNvPr id="313" name="円/楕円 312"/>
        <xdr:cNvSpPr/>
      </xdr:nvSpPr>
      <xdr:spPr>
        <a:xfrm>
          <a:off x="6921500" y="64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167888</xdr:rowOff>
    </xdr:from>
    <xdr:ext cx="534377" cy="259045"/>
    <xdr:sp macro="" textlink="">
      <xdr:nvSpPr>
        <xdr:cNvPr id="314" name="テキスト ボックス 313"/>
        <xdr:cNvSpPr txBox="1"/>
      </xdr:nvSpPr>
      <xdr:spPr>
        <a:xfrm>
          <a:off x="6705111" y="651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10608</xdr:rowOff>
    </xdr:from>
    <xdr:to>
      <xdr:col>15</xdr:col>
      <xdr:colOff>180975</xdr:colOff>
      <xdr:row>58</xdr:row>
      <xdr:rowOff>4138</xdr:rowOff>
    </xdr:to>
    <xdr:cxnSp macro="">
      <xdr:nvCxnSpPr>
        <xdr:cNvPr id="343" name="直線コネクタ 342"/>
        <xdr:cNvCxnSpPr/>
      </xdr:nvCxnSpPr>
      <xdr:spPr>
        <a:xfrm flipV="1">
          <a:off x="9639300" y="9783258"/>
          <a:ext cx="838200" cy="1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4138</xdr:rowOff>
    </xdr:from>
    <xdr:to>
      <xdr:col>14</xdr:col>
      <xdr:colOff>28575</xdr:colOff>
      <xdr:row>58</xdr:row>
      <xdr:rowOff>6170</xdr:rowOff>
    </xdr:to>
    <xdr:cxnSp macro="">
      <xdr:nvCxnSpPr>
        <xdr:cNvPr id="346" name="直線コネクタ 345"/>
        <xdr:cNvCxnSpPr/>
      </xdr:nvCxnSpPr>
      <xdr:spPr>
        <a:xfrm flipV="1">
          <a:off x="8750300" y="994823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6170</xdr:rowOff>
    </xdr:from>
    <xdr:to>
      <xdr:col>12</xdr:col>
      <xdr:colOff>511175</xdr:colOff>
      <xdr:row>58</xdr:row>
      <xdr:rowOff>46834</xdr:rowOff>
    </xdr:to>
    <xdr:cxnSp macro="">
      <xdr:nvCxnSpPr>
        <xdr:cNvPr id="349" name="直線コネクタ 348"/>
        <xdr:cNvCxnSpPr/>
      </xdr:nvCxnSpPr>
      <xdr:spPr>
        <a:xfrm flipV="1">
          <a:off x="7861300" y="9950270"/>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46834</xdr:rowOff>
    </xdr:from>
    <xdr:to>
      <xdr:col>11</xdr:col>
      <xdr:colOff>307975</xdr:colOff>
      <xdr:row>58</xdr:row>
      <xdr:rowOff>66387</xdr:rowOff>
    </xdr:to>
    <xdr:cxnSp macro="">
      <xdr:nvCxnSpPr>
        <xdr:cNvPr id="352" name="直線コネクタ 351"/>
        <xdr:cNvCxnSpPr/>
      </xdr:nvCxnSpPr>
      <xdr:spPr>
        <a:xfrm flipV="1">
          <a:off x="6972300" y="9990934"/>
          <a:ext cx="889000" cy="1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131258</xdr:rowOff>
    </xdr:from>
    <xdr:to>
      <xdr:col>15</xdr:col>
      <xdr:colOff>231775</xdr:colOff>
      <xdr:row>57</xdr:row>
      <xdr:rowOff>61408</xdr:rowOff>
    </xdr:to>
    <xdr:sp macro="" textlink="">
      <xdr:nvSpPr>
        <xdr:cNvPr id="362" name="円/楕円 361"/>
        <xdr:cNvSpPr/>
      </xdr:nvSpPr>
      <xdr:spPr>
        <a:xfrm>
          <a:off x="10426700" y="97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154135</xdr:rowOff>
    </xdr:from>
    <xdr:ext cx="599010" cy="259045"/>
    <xdr:sp macro="" textlink="">
      <xdr:nvSpPr>
        <xdr:cNvPr id="363" name="普通建設事業費該当値テキスト"/>
        <xdr:cNvSpPr txBox="1"/>
      </xdr:nvSpPr>
      <xdr:spPr>
        <a:xfrm>
          <a:off x="10528300" y="958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988,825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124788</xdr:rowOff>
    </xdr:from>
    <xdr:to>
      <xdr:col>14</xdr:col>
      <xdr:colOff>79375</xdr:colOff>
      <xdr:row>58</xdr:row>
      <xdr:rowOff>54938</xdr:rowOff>
    </xdr:to>
    <xdr:sp macro="" textlink="">
      <xdr:nvSpPr>
        <xdr:cNvPr id="364" name="円/楕円 363"/>
        <xdr:cNvSpPr/>
      </xdr:nvSpPr>
      <xdr:spPr>
        <a:xfrm>
          <a:off x="9588500" y="98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71465</xdr:rowOff>
    </xdr:from>
    <xdr:ext cx="599010" cy="259045"/>
    <xdr:sp macro="" textlink="">
      <xdr:nvSpPr>
        <xdr:cNvPr id="365" name="テキスト ボックス 364"/>
        <xdr:cNvSpPr txBox="1"/>
      </xdr:nvSpPr>
      <xdr:spPr>
        <a:xfrm>
          <a:off x="9339794" y="967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126820</xdr:rowOff>
    </xdr:from>
    <xdr:to>
      <xdr:col>12</xdr:col>
      <xdr:colOff>561975</xdr:colOff>
      <xdr:row>58</xdr:row>
      <xdr:rowOff>56970</xdr:rowOff>
    </xdr:to>
    <xdr:sp macro="" textlink="">
      <xdr:nvSpPr>
        <xdr:cNvPr id="366" name="円/楕円 365"/>
        <xdr:cNvSpPr/>
      </xdr:nvSpPr>
      <xdr:spPr>
        <a:xfrm>
          <a:off x="8699500" y="98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73497</xdr:rowOff>
    </xdr:from>
    <xdr:ext cx="599010" cy="259045"/>
    <xdr:sp macro="" textlink="">
      <xdr:nvSpPr>
        <xdr:cNvPr id="367" name="テキスト ボックス 366"/>
        <xdr:cNvSpPr txBox="1"/>
      </xdr:nvSpPr>
      <xdr:spPr>
        <a:xfrm>
          <a:off x="8450794" y="967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167484</xdr:rowOff>
    </xdr:from>
    <xdr:to>
      <xdr:col>11</xdr:col>
      <xdr:colOff>358775</xdr:colOff>
      <xdr:row>58</xdr:row>
      <xdr:rowOff>97634</xdr:rowOff>
    </xdr:to>
    <xdr:sp macro="" textlink="">
      <xdr:nvSpPr>
        <xdr:cNvPr id="368" name="円/楕円 367"/>
        <xdr:cNvSpPr/>
      </xdr:nvSpPr>
      <xdr:spPr>
        <a:xfrm>
          <a:off x="7810500" y="99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114161</xdr:rowOff>
    </xdr:from>
    <xdr:ext cx="599010" cy="259045"/>
    <xdr:sp macro="" textlink="">
      <xdr:nvSpPr>
        <xdr:cNvPr id="369" name="テキスト ボックス 368"/>
        <xdr:cNvSpPr txBox="1"/>
      </xdr:nvSpPr>
      <xdr:spPr>
        <a:xfrm>
          <a:off x="7561794" y="971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15587</xdr:rowOff>
    </xdr:from>
    <xdr:to>
      <xdr:col>10</xdr:col>
      <xdr:colOff>155575</xdr:colOff>
      <xdr:row>58</xdr:row>
      <xdr:rowOff>117187</xdr:rowOff>
    </xdr:to>
    <xdr:sp macro="" textlink="">
      <xdr:nvSpPr>
        <xdr:cNvPr id="370" name="円/楕円 369"/>
        <xdr:cNvSpPr/>
      </xdr:nvSpPr>
      <xdr:spPr>
        <a:xfrm>
          <a:off x="6921500" y="995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133714</xdr:rowOff>
    </xdr:from>
    <xdr:ext cx="599010" cy="259045"/>
    <xdr:sp macro="" textlink="">
      <xdr:nvSpPr>
        <xdr:cNvPr id="371" name="テキスト ボックス 370"/>
        <xdr:cNvSpPr txBox="1"/>
      </xdr:nvSpPr>
      <xdr:spPr>
        <a:xfrm>
          <a:off x="6672794" y="973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3339</xdr:rowOff>
    </xdr:from>
    <xdr:to>
      <xdr:col>15</xdr:col>
      <xdr:colOff>180975</xdr:colOff>
      <xdr:row>78</xdr:row>
      <xdr:rowOff>41292</xdr:rowOff>
    </xdr:to>
    <xdr:cxnSp macro="">
      <xdr:nvCxnSpPr>
        <xdr:cNvPr id="398" name="直線コネクタ 397"/>
        <xdr:cNvCxnSpPr/>
      </xdr:nvCxnSpPr>
      <xdr:spPr>
        <a:xfrm flipV="1">
          <a:off x="9639300" y="13204989"/>
          <a:ext cx="838200" cy="2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29983</xdr:rowOff>
    </xdr:from>
    <xdr:to>
      <xdr:col>14</xdr:col>
      <xdr:colOff>28575</xdr:colOff>
      <xdr:row>78</xdr:row>
      <xdr:rowOff>41292</xdr:rowOff>
    </xdr:to>
    <xdr:cxnSp macro="">
      <xdr:nvCxnSpPr>
        <xdr:cNvPr id="401" name="直線コネクタ 400"/>
        <xdr:cNvCxnSpPr/>
      </xdr:nvCxnSpPr>
      <xdr:spPr>
        <a:xfrm>
          <a:off x="8750300" y="13403083"/>
          <a:ext cx="889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123989</xdr:rowOff>
    </xdr:from>
    <xdr:to>
      <xdr:col>15</xdr:col>
      <xdr:colOff>231775</xdr:colOff>
      <xdr:row>77</xdr:row>
      <xdr:rowOff>54139</xdr:rowOff>
    </xdr:to>
    <xdr:sp macro="" textlink="">
      <xdr:nvSpPr>
        <xdr:cNvPr id="411" name="円/楕円 410"/>
        <xdr:cNvSpPr/>
      </xdr:nvSpPr>
      <xdr:spPr>
        <a:xfrm>
          <a:off x="10426700" y="131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146866</xdr:rowOff>
    </xdr:from>
    <xdr:ext cx="599010" cy="259045"/>
    <xdr:sp macro="" textlink="">
      <xdr:nvSpPr>
        <xdr:cNvPr id="412" name="普通建設事業費 （ うち新規整備　）該当値テキスト"/>
        <xdr:cNvSpPr txBox="1"/>
      </xdr:nvSpPr>
      <xdr:spPr>
        <a:xfrm>
          <a:off x="10528300" y="1300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673,253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161942</xdr:rowOff>
    </xdr:from>
    <xdr:to>
      <xdr:col>14</xdr:col>
      <xdr:colOff>79375</xdr:colOff>
      <xdr:row>78</xdr:row>
      <xdr:rowOff>92092</xdr:rowOff>
    </xdr:to>
    <xdr:sp macro="" textlink="">
      <xdr:nvSpPr>
        <xdr:cNvPr id="413" name="円/楕円 412"/>
        <xdr:cNvSpPr/>
      </xdr:nvSpPr>
      <xdr:spPr>
        <a:xfrm>
          <a:off x="9588500" y="133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108619</xdr:rowOff>
    </xdr:from>
    <xdr:ext cx="599010" cy="259045"/>
    <xdr:sp macro="" textlink="">
      <xdr:nvSpPr>
        <xdr:cNvPr id="414" name="テキスト ボックス 413"/>
        <xdr:cNvSpPr txBox="1"/>
      </xdr:nvSpPr>
      <xdr:spPr>
        <a:xfrm>
          <a:off x="9339794" y="1313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215,240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150633</xdr:rowOff>
    </xdr:from>
    <xdr:to>
      <xdr:col>12</xdr:col>
      <xdr:colOff>561975</xdr:colOff>
      <xdr:row>78</xdr:row>
      <xdr:rowOff>80783</xdr:rowOff>
    </xdr:to>
    <xdr:sp macro="" textlink="">
      <xdr:nvSpPr>
        <xdr:cNvPr id="415" name="円/楕円 414"/>
        <xdr:cNvSpPr/>
      </xdr:nvSpPr>
      <xdr:spPr>
        <a:xfrm>
          <a:off x="8699500" y="133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97310</xdr:rowOff>
    </xdr:from>
    <xdr:ext cx="599010" cy="259045"/>
    <xdr:sp macro="" textlink="">
      <xdr:nvSpPr>
        <xdr:cNvPr id="416" name="テキスト ボックス 415"/>
        <xdr:cNvSpPr txBox="1"/>
      </xdr:nvSpPr>
      <xdr:spPr>
        <a:xfrm>
          <a:off x="8450794" y="1312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22673</xdr:rowOff>
    </xdr:from>
    <xdr:to>
      <xdr:col>15</xdr:col>
      <xdr:colOff>180975</xdr:colOff>
      <xdr:row>98</xdr:row>
      <xdr:rowOff>25747</xdr:rowOff>
    </xdr:to>
    <xdr:cxnSp macro="">
      <xdr:nvCxnSpPr>
        <xdr:cNvPr id="445" name="直線コネクタ 444"/>
        <xdr:cNvCxnSpPr/>
      </xdr:nvCxnSpPr>
      <xdr:spPr>
        <a:xfrm>
          <a:off x="9639300" y="16824773"/>
          <a:ext cx="8382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22673</xdr:rowOff>
    </xdr:from>
    <xdr:to>
      <xdr:col>14</xdr:col>
      <xdr:colOff>28575</xdr:colOff>
      <xdr:row>98</xdr:row>
      <xdr:rowOff>36857</xdr:rowOff>
    </xdr:to>
    <xdr:cxnSp macro="">
      <xdr:nvCxnSpPr>
        <xdr:cNvPr id="448" name="直線コネクタ 447"/>
        <xdr:cNvCxnSpPr/>
      </xdr:nvCxnSpPr>
      <xdr:spPr>
        <a:xfrm flipV="1">
          <a:off x="8750300" y="16824773"/>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146397</xdr:rowOff>
    </xdr:from>
    <xdr:to>
      <xdr:col>15</xdr:col>
      <xdr:colOff>231775</xdr:colOff>
      <xdr:row>98</xdr:row>
      <xdr:rowOff>76547</xdr:rowOff>
    </xdr:to>
    <xdr:sp macro="" textlink="">
      <xdr:nvSpPr>
        <xdr:cNvPr id="458" name="円/楕円 457"/>
        <xdr:cNvSpPr/>
      </xdr:nvSpPr>
      <xdr:spPr>
        <a:xfrm>
          <a:off x="10426700" y="167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169274</xdr:rowOff>
    </xdr:from>
    <xdr:ext cx="599010" cy="259045"/>
    <xdr:sp macro="" textlink="">
      <xdr:nvSpPr>
        <xdr:cNvPr id="459" name="普通建設事業費 （ うち更新整備　）該当値テキスト"/>
        <xdr:cNvSpPr txBox="1"/>
      </xdr:nvSpPr>
      <xdr:spPr>
        <a:xfrm>
          <a:off x="10528300" y="1662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249,544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143323</xdr:rowOff>
    </xdr:from>
    <xdr:to>
      <xdr:col>14</xdr:col>
      <xdr:colOff>79375</xdr:colOff>
      <xdr:row>98</xdr:row>
      <xdr:rowOff>73473</xdr:rowOff>
    </xdr:to>
    <xdr:sp macro="" textlink="">
      <xdr:nvSpPr>
        <xdr:cNvPr id="460" name="円/楕円 459"/>
        <xdr:cNvSpPr/>
      </xdr:nvSpPr>
      <xdr:spPr>
        <a:xfrm>
          <a:off x="9588500" y="167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90000</xdr:rowOff>
    </xdr:from>
    <xdr:ext cx="599010" cy="259045"/>
    <xdr:sp macro="" textlink="">
      <xdr:nvSpPr>
        <xdr:cNvPr id="461" name="テキスト ボックス 460"/>
        <xdr:cNvSpPr txBox="1"/>
      </xdr:nvSpPr>
      <xdr:spPr>
        <a:xfrm>
          <a:off x="9339794" y="1654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253,579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157507</xdr:rowOff>
    </xdr:from>
    <xdr:to>
      <xdr:col>12</xdr:col>
      <xdr:colOff>561975</xdr:colOff>
      <xdr:row>98</xdr:row>
      <xdr:rowOff>87657</xdr:rowOff>
    </xdr:to>
    <xdr:sp macro="" textlink="">
      <xdr:nvSpPr>
        <xdr:cNvPr id="462" name="円/楕円 461"/>
        <xdr:cNvSpPr/>
      </xdr:nvSpPr>
      <xdr:spPr>
        <a:xfrm>
          <a:off x="8699500" y="167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104184</xdr:rowOff>
    </xdr:from>
    <xdr:ext cx="599010" cy="259045"/>
    <xdr:sp macro="" textlink="">
      <xdr:nvSpPr>
        <xdr:cNvPr id="463" name="テキスト ボックス 462"/>
        <xdr:cNvSpPr txBox="1"/>
      </xdr:nvSpPr>
      <xdr:spPr>
        <a:xfrm>
          <a:off x="8450794" y="1656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132531</xdr:rowOff>
    </xdr:from>
    <xdr:to>
      <xdr:col>23</xdr:col>
      <xdr:colOff>517525</xdr:colOff>
      <xdr:row>39</xdr:row>
      <xdr:rowOff>48918</xdr:rowOff>
    </xdr:to>
    <xdr:cxnSp macro="">
      <xdr:nvCxnSpPr>
        <xdr:cNvPr id="494" name="直線コネクタ 493"/>
        <xdr:cNvCxnSpPr/>
      </xdr:nvCxnSpPr>
      <xdr:spPr>
        <a:xfrm>
          <a:off x="15481300" y="6647631"/>
          <a:ext cx="838200" cy="8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8686</xdr:rowOff>
    </xdr:from>
    <xdr:ext cx="534377" cy="259045"/>
    <xdr:sp macro="" textlink="">
      <xdr:nvSpPr>
        <xdr:cNvPr id="495" name="災害復旧事業費平均値テキスト"/>
        <xdr:cNvSpPr txBox="1"/>
      </xdr:nvSpPr>
      <xdr:spPr>
        <a:xfrm>
          <a:off x="16370300" y="669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1463</xdr:rowOff>
    </xdr:from>
    <xdr:to>
      <xdr:col>22</xdr:col>
      <xdr:colOff>365125</xdr:colOff>
      <xdr:row>38</xdr:row>
      <xdr:rowOff>132531</xdr:rowOff>
    </xdr:to>
    <xdr:cxnSp macro="">
      <xdr:nvCxnSpPr>
        <xdr:cNvPr id="497" name="直線コネクタ 496"/>
        <xdr:cNvCxnSpPr/>
      </xdr:nvCxnSpPr>
      <xdr:spPr>
        <a:xfrm>
          <a:off x="14592300" y="6516563"/>
          <a:ext cx="889000" cy="13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113248</xdr:rowOff>
    </xdr:from>
    <xdr:ext cx="534377" cy="259045"/>
    <xdr:sp macro="" textlink="">
      <xdr:nvSpPr>
        <xdr:cNvPr id="499" name="テキスト ボックス 498"/>
        <xdr:cNvSpPr txBox="1"/>
      </xdr:nvSpPr>
      <xdr:spPr>
        <a:xfrm>
          <a:off x="15214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2351</xdr:rowOff>
    </xdr:from>
    <xdr:to>
      <xdr:col>21</xdr:col>
      <xdr:colOff>161925</xdr:colOff>
      <xdr:row>38</xdr:row>
      <xdr:rowOff>1463</xdr:rowOff>
    </xdr:to>
    <xdr:cxnSp macro="">
      <xdr:nvCxnSpPr>
        <xdr:cNvPr id="500" name="直線コネクタ 499"/>
        <xdr:cNvCxnSpPr/>
      </xdr:nvCxnSpPr>
      <xdr:spPr>
        <a:xfrm>
          <a:off x="13703300" y="6346001"/>
          <a:ext cx="889000" cy="1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117559</xdr:rowOff>
    </xdr:from>
    <xdr:ext cx="534377" cy="259045"/>
    <xdr:sp macro="" textlink="">
      <xdr:nvSpPr>
        <xdr:cNvPr id="502" name="テキスト ボックス 501"/>
        <xdr:cNvSpPr txBox="1"/>
      </xdr:nvSpPr>
      <xdr:spPr>
        <a:xfrm>
          <a:off x="14325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8686</xdr:rowOff>
    </xdr:from>
    <xdr:to>
      <xdr:col>19</xdr:col>
      <xdr:colOff>644525</xdr:colOff>
      <xdr:row>37</xdr:row>
      <xdr:rowOff>2351</xdr:rowOff>
    </xdr:to>
    <xdr:cxnSp macro="">
      <xdr:nvCxnSpPr>
        <xdr:cNvPr id="503" name="直線コネクタ 502"/>
        <xdr:cNvCxnSpPr/>
      </xdr:nvCxnSpPr>
      <xdr:spPr>
        <a:xfrm>
          <a:off x="12814300" y="6180886"/>
          <a:ext cx="889000" cy="16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169568</xdr:rowOff>
    </xdr:from>
    <xdr:to>
      <xdr:col>23</xdr:col>
      <xdr:colOff>568325</xdr:colOff>
      <xdr:row>39</xdr:row>
      <xdr:rowOff>99718</xdr:rowOff>
    </xdr:to>
    <xdr:sp macro="" textlink="">
      <xdr:nvSpPr>
        <xdr:cNvPr id="513" name="円/楕円 512"/>
        <xdr:cNvSpPr/>
      </xdr:nvSpPr>
      <xdr:spPr>
        <a:xfrm>
          <a:off x="16268700" y="66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128945</xdr:rowOff>
    </xdr:from>
    <xdr:ext cx="534377" cy="259045"/>
    <xdr:sp macro="" textlink="">
      <xdr:nvSpPr>
        <xdr:cNvPr id="514" name="災害復旧事業費該当値テキスト"/>
        <xdr:cNvSpPr txBox="1"/>
      </xdr:nvSpPr>
      <xdr:spPr>
        <a:xfrm>
          <a:off x="16370300" y="647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81731</xdr:rowOff>
    </xdr:from>
    <xdr:to>
      <xdr:col>22</xdr:col>
      <xdr:colOff>415925</xdr:colOff>
      <xdr:row>39</xdr:row>
      <xdr:rowOff>11881</xdr:rowOff>
    </xdr:to>
    <xdr:sp macro="" textlink="">
      <xdr:nvSpPr>
        <xdr:cNvPr id="515" name="円/楕円 514"/>
        <xdr:cNvSpPr/>
      </xdr:nvSpPr>
      <xdr:spPr>
        <a:xfrm>
          <a:off x="15430500" y="65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28409</xdr:rowOff>
    </xdr:from>
    <xdr:ext cx="534377" cy="259045"/>
    <xdr:sp macro="" textlink="">
      <xdr:nvSpPr>
        <xdr:cNvPr id="516" name="テキスト ボックス 515"/>
        <xdr:cNvSpPr txBox="1"/>
      </xdr:nvSpPr>
      <xdr:spPr>
        <a:xfrm>
          <a:off x="15214111" y="637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122112</xdr:rowOff>
    </xdr:from>
    <xdr:to>
      <xdr:col>21</xdr:col>
      <xdr:colOff>212725</xdr:colOff>
      <xdr:row>38</xdr:row>
      <xdr:rowOff>52262</xdr:rowOff>
    </xdr:to>
    <xdr:sp macro="" textlink="">
      <xdr:nvSpPr>
        <xdr:cNvPr id="517" name="円/楕円 516"/>
        <xdr:cNvSpPr/>
      </xdr:nvSpPr>
      <xdr:spPr>
        <a:xfrm>
          <a:off x="14541500" y="64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36</xdr:row>
      <xdr:rowOff>68789</xdr:rowOff>
    </xdr:from>
    <xdr:ext cx="599010" cy="259045"/>
    <xdr:sp macro="" textlink="">
      <xdr:nvSpPr>
        <xdr:cNvPr id="518" name="テキスト ボックス 517"/>
        <xdr:cNvSpPr txBox="1"/>
      </xdr:nvSpPr>
      <xdr:spPr>
        <a:xfrm>
          <a:off x="14292794" y="624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164,660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123001</xdr:rowOff>
    </xdr:from>
    <xdr:to>
      <xdr:col>20</xdr:col>
      <xdr:colOff>9525</xdr:colOff>
      <xdr:row>37</xdr:row>
      <xdr:rowOff>53151</xdr:rowOff>
    </xdr:to>
    <xdr:sp macro="" textlink="">
      <xdr:nvSpPr>
        <xdr:cNvPr id="519" name="円/楕円 518"/>
        <xdr:cNvSpPr/>
      </xdr:nvSpPr>
      <xdr:spPr>
        <a:xfrm>
          <a:off x="13652500" y="62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69678</xdr:rowOff>
    </xdr:from>
    <xdr:ext cx="599010" cy="259045"/>
    <xdr:sp macro="" textlink="">
      <xdr:nvSpPr>
        <xdr:cNvPr id="520" name="テキスト ボックス 519"/>
        <xdr:cNvSpPr txBox="1"/>
      </xdr:nvSpPr>
      <xdr:spPr>
        <a:xfrm>
          <a:off x="13403794" y="607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269,116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129336</xdr:rowOff>
    </xdr:from>
    <xdr:to>
      <xdr:col>18</xdr:col>
      <xdr:colOff>492125</xdr:colOff>
      <xdr:row>36</xdr:row>
      <xdr:rowOff>59486</xdr:rowOff>
    </xdr:to>
    <xdr:sp macro="" textlink="">
      <xdr:nvSpPr>
        <xdr:cNvPr id="521" name="円/楕円 520"/>
        <xdr:cNvSpPr/>
      </xdr:nvSpPr>
      <xdr:spPr>
        <a:xfrm>
          <a:off x="12763500" y="61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34</xdr:row>
      <xdr:rowOff>76013</xdr:rowOff>
    </xdr:from>
    <xdr:ext cx="599010" cy="259045"/>
    <xdr:sp macro="" textlink="">
      <xdr:nvSpPr>
        <xdr:cNvPr id="522" name="テキスト ボックス 521"/>
        <xdr:cNvSpPr txBox="1"/>
      </xdr:nvSpPr>
      <xdr:spPr>
        <a:xfrm>
          <a:off x="12514794" y="590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120337</xdr:rowOff>
    </xdr:from>
    <xdr:to>
      <xdr:col>23</xdr:col>
      <xdr:colOff>517525</xdr:colOff>
      <xdr:row>77</xdr:row>
      <xdr:rowOff>162168</xdr:rowOff>
    </xdr:to>
    <xdr:cxnSp macro="">
      <xdr:nvCxnSpPr>
        <xdr:cNvPr id="610" name="直線コネクタ 609"/>
        <xdr:cNvCxnSpPr/>
      </xdr:nvCxnSpPr>
      <xdr:spPr>
        <a:xfrm flipV="1">
          <a:off x="15481300" y="13321987"/>
          <a:ext cx="838200" cy="4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162168</xdr:rowOff>
    </xdr:from>
    <xdr:to>
      <xdr:col>22</xdr:col>
      <xdr:colOff>365125</xdr:colOff>
      <xdr:row>78</xdr:row>
      <xdr:rowOff>25090</xdr:rowOff>
    </xdr:to>
    <xdr:cxnSp macro="">
      <xdr:nvCxnSpPr>
        <xdr:cNvPr id="613" name="直線コネクタ 612"/>
        <xdr:cNvCxnSpPr/>
      </xdr:nvCxnSpPr>
      <xdr:spPr>
        <a:xfrm flipV="1">
          <a:off x="14592300" y="13363818"/>
          <a:ext cx="889000" cy="3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25090</xdr:rowOff>
    </xdr:from>
    <xdr:to>
      <xdr:col>21</xdr:col>
      <xdr:colOff>161925</xdr:colOff>
      <xdr:row>78</xdr:row>
      <xdr:rowOff>30990</xdr:rowOff>
    </xdr:to>
    <xdr:cxnSp macro="">
      <xdr:nvCxnSpPr>
        <xdr:cNvPr id="616" name="直線コネクタ 615"/>
        <xdr:cNvCxnSpPr/>
      </xdr:nvCxnSpPr>
      <xdr:spPr>
        <a:xfrm flipV="1">
          <a:off x="13703300" y="13398190"/>
          <a:ext cx="8890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22209</xdr:rowOff>
    </xdr:from>
    <xdr:to>
      <xdr:col>19</xdr:col>
      <xdr:colOff>644525</xdr:colOff>
      <xdr:row>78</xdr:row>
      <xdr:rowOff>30990</xdr:rowOff>
    </xdr:to>
    <xdr:cxnSp macro="">
      <xdr:nvCxnSpPr>
        <xdr:cNvPr id="619" name="直線コネクタ 618"/>
        <xdr:cNvCxnSpPr/>
      </xdr:nvCxnSpPr>
      <xdr:spPr>
        <a:xfrm>
          <a:off x="12814300" y="13395309"/>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69537</xdr:rowOff>
    </xdr:from>
    <xdr:to>
      <xdr:col>23</xdr:col>
      <xdr:colOff>568325</xdr:colOff>
      <xdr:row>77</xdr:row>
      <xdr:rowOff>171137</xdr:rowOff>
    </xdr:to>
    <xdr:sp macro="" textlink="">
      <xdr:nvSpPr>
        <xdr:cNvPr id="629" name="円/楕円 628"/>
        <xdr:cNvSpPr/>
      </xdr:nvSpPr>
      <xdr:spPr>
        <a:xfrm>
          <a:off x="16268700" y="132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92414</xdr:rowOff>
    </xdr:from>
    <xdr:ext cx="599010" cy="259045"/>
    <xdr:sp macro="" textlink="">
      <xdr:nvSpPr>
        <xdr:cNvPr id="630" name="公債費該当値テキスト"/>
        <xdr:cNvSpPr txBox="1"/>
      </xdr:nvSpPr>
      <xdr:spPr>
        <a:xfrm>
          <a:off x="16370300" y="1312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196,858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111368</xdr:rowOff>
    </xdr:from>
    <xdr:to>
      <xdr:col>22</xdr:col>
      <xdr:colOff>415925</xdr:colOff>
      <xdr:row>78</xdr:row>
      <xdr:rowOff>41518</xdr:rowOff>
    </xdr:to>
    <xdr:sp macro="" textlink="">
      <xdr:nvSpPr>
        <xdr:cNvPr id="631" name="円/楕円 630"/>
        <xdr:cNvSpPr/>
      </xdr:nvSpPr>
      <xdr:spPr>
        <a:xfrm>
          <a:off x="15430500" y="133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58045</xdr:rowOff>
    </xdr:from>
    <xdr:ext cx="599010" cy="259045"/>
    <xdr:sp macro="" textlink="">
      <xdr:nvSpPr>
        <xdr:cNvPr id="632" name="テキスト ボックス 631"/>
        <xdr:cNvSpPr txBox="1"/>
      </xdr:nvSpPr>
      <xdr:spPr>
        <a:xfrm>
          <a:off x="15181794" y="1308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145740</xdr:rowOff>
    </xdr:from>
    <xdr:to>
      <xdr:col>21</xdr:col>
      <xdr:colOff>212725</xdr:colOff>
      <xdr:row>78</xdr:row>
      <xdr:rowOff>75890</xdr:rowOff>
    </xdr:to>
    <xdr:sp macro="" textlink="">
      <xdr:nvSpPr>
        <xdr:cNvPr id="633" name="円/楕円 632"/>
        <xdr:cNvSpPr/>
      </xdr:nvSpPr>
      <xdr:spPr>
        <a:xfrm>
          <a:off x="14541500" y="133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92417</xdr:rowOff>
    </xdr:from>
    <xdr:ext cx="599010" cy="259045"/>
    <xdr:sp macro="" textlink="">
      <xdr:nvSpPr>
        <xdr:cNvPr id="634" name="テキスト ボックス 633"/>
        <xdr:cNvSpPr txBox="1"/>
      </xdr:nvSpPr>
      <xdr:spPr>
        <a:xfrm>
          <a:off x="14292794" y="1312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150,190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151640</xdr:rowOff>
    </xdr:from>
    <xdr:to>
      <xdr:col>20</xdr:col>
      <xdr:colOff>9525</xdr:colOff>
      <xdr:row>78</xdr:row>
      <xdr:rowOff>81790</xdr:rowOff>
    </xdr:to>
    <xdr:sp macro="" textlink="">
      <xdr:nvSpPr>
        <xdr:cNvPr id="635" name="円/楕円 634"/>
        <xdr:cNvSpPr/>
      </xdr:nvSpPr>
      <xdr:spPr>
        <a:xfrm>
          <a:off x="13652500" y="133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98317</xdr:rowOff>
    </xdr:from>
    <xdr:ext cx="599010" cy="259045"/>
    <xdr:sp macro="" textlink="">
      <xdr:nvSpPr>
        <xdr:cNvPr id="636" name="テキスト ボックス 635"/>
        <xdr:cNvSpPr txBox="1"/>
      </xdr:nvSpPr>
      <xdr:spPr>
        <a:xfrm>
          <a:off x="13403794" y="131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142859</xdr:rowOff>
    </xdr:from>
    <xdr:to>
      <xdr:col>18</xdr:col>
      <xdr:colOff>492125</xdr:colOff>
      <xdr:row>78</xdr:row>
      <xdr:rowOff>73009</xdr:rowOff>
    </xdr:to>
    <xdr:sp macro="" textlink="">
      <xdr:nvSpPr>
        <xdr:cNvPr id="637" name="円/楕円 636"/>
        <xdr:cNvSpPr/>
      </xdr:nvSpPr>
      <xdr:spPr>
        <a:xfrm>
          <a:off x="12763500" y="133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89536</xdr:rowOff>
    </xdr:from>
    <xdr:ext cx="599010" cy="259045"/>
    <xdr:sp macro="" textlink="">
      <xdr:nvSpPr>
        <xdr:cNvPr id="638" name="テキスト ボックス 637"/>
        <xdr:cNvSpPr txBox="1"/>
      </xdr:nvSpPr>
      <xdr:spPr>
        <a:xfrm>
          <a:off x="12514794" y="1311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141151</xdr:rowOff>
    </xdr:from>
    <xdr:to>
      <xdr:col>23</xdr:col>
      <xdr:colOff>517525</xdr:colOff>
      <xdr:row>98</xdr:row>
      <xdr:rowOff>165007</xdr:rowOff>
    </xdr:to>
    <xdr:cxnSp macro="">
      <xdr:nvCxnSpPr>
        <xdr:cNvPr id="667" name="直線コネクタ 666"/>
        <xdr:cNvCxnSpPr/>
      </xdr:nvCxnSpPr>
      <xdr:spPr>
        <a:xfrm>
          <a:off x="15481300" y="16943251"/>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141151</xdr:rowOff>
    </xdr:from>
    <xdr:to>
      <xdr:col>22</xdr:col>
      <xdr:colOff>365125</xdr:colOff>
      <xdr:row>98</xdr:row>
      <xdr:rowOff>154284</xdr:rowOff>
    </xdr:to>
    <xdr:cxnSp macro="">
      <xdr:nvCxnSpPr>
        <xdr:cNvPr id="670" name="直線コネクタ 669"/>
        <xdr:cNvCxnSpPr/>
      </xdr:nvCxnSpPr>
      <xdr:spPr>
        <a:xfrm flipV="1">
          <a:off x="14592300" y="16943251"/>
          <a:ext cx="889000" cy="1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1298</xdr:rowOff>
    </xdr:from>
    <xdr:to>
      <xdr:col>21</xdr:col>
      <xdr:colOff>161925</xdr:colOff>
      <xdr:row>98</xdr:row>
      <xdr:rowOff>154284</xdr:rowOff>
    </xdr:to>
    <xdr:cxnSp macro="">
      <xdr:nvCxnSpPr>
        <xdr:cNvPr id="673" name="直線コネクタ 672"/>
        <xdr:cNvCxnSpPr/>
      </xdr:nvCxnSpPr>
      <xdr:spPr>
        <a:xfrm>
          <a:off x="13703300" y="16803398"/>
          <a:ext cx="889000" cy="15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1298</xdr:rowOff>
    </xdr:from>
    <xdr:to>
      <xdr:col>19</xdr:col>
      <xdr:colOff>644525</xdr:colOff>
      <xdr:row>98</xdr:row>
      <xdr:rowOff>63525</xdr:rowOff>
    </xdr:to>
    <xdr:cxnSp macro="">
      <xdr:nvCxnSpPr>
        <xdr:cNvPr id="676" name="直線コネクタ 675"/>
        <xdr:cNvCxnSpPr/>
      </xdr:nvCxnSpPr>
      <xdr:spPr>
        <a:xfrm flipV="1">
          <a:off x="12814300" y="16803398"/>
          <a:ext cx="889000" cy="6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114207</xdr:rowOff>
    </xdr:from>
    <xdr:to>
      <xdr:col>23</xdr:col>
      <xdr:colOff>568325</xdr:colOff>
      <xdr:row>99</xdr:row>
      <xdr:rowOff>44357</xdr:rowOff>
    </xdr:to>
    <xdr:sp macro="" textlink="">
      <xdr:nvSpPr>
        <xdr:cNvPr id="686" name="円/楕円 685"/>
        <xdr:cNvSpPr/>
      </xdr:nvSpPr>
      <xdr:spPr>
        <a:xfrm>
          <a:off x="16268700" y="169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31727</xdr:rowOff>
    </xdr:from>
    <xdr:ext cx="534377" cy="259045"/>
    <xdr:sp macro="" textlink="">
      <xdr:nvSpPr>
        <xdr:cNvPr id="687" name="積立金該当値テキスト"/>
        <xdr:cNvSpPr txBox="1"/>
      </xdr:nvSpPr>
      <xdr:spPr>
        <a:xfrm>
          <a:off x="16370300" y="168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90351</xdr:rowOff>
    </xdr:from>
    <xdr:to>
      <xdr:col>22</xdr:col>
      <xdr:colOff>415925</xdr:colOff>
      <xdr:row>99</xdr:row>
      <xdr:rowOff>20501</xdr:rowOff>
    </xdr:to>
    <xdr:sp macro="" textlink="">
      <xdr:nvSpPr>
        <xdr:cNvPr id="688" name="円/楕円 687"/>
        <xdr:cNvSpPr/>
      </xdr:nvSpPr>
      <xdr:spPr>
        <a:xfrm>
          <a:off x="15430500" y="168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11628</xdr:rowOff>
    </xdr:from>
    <xdr:ext cx="534377" cy="259045"/>
    <xdr:sp macro="" textlink="">
      <xdr:nvSpPr>
        <xdr:cNvPr id="689" name="テキスト ボックス 688"/>
        <xdr:cNvSpPr txBox="1"/>
      </xdr:nvSpPr>
      <xdr:spPr>
        <a:xfrm>
          <a:off x="15214111" y="1698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103484</xdr:rowOff>
    </xdr:from>
    <xdr:to>
      <xdr:col>21</xdr:col>
      <xdr:colOff>212725</xdr:colOff>
      <xdr:row>99</xdr:row>
      <xdr:rowOff>33634</xdr:rowOff>
    </xdr:to>
    <xdr:sp macro="" textlink="">
      <xdr:nvSpPr>
        <xdr:cNvPr id="690" name="円/楕円 689"/>
        <xdr:cNvSpPr/>
      </xdr:nvSpPr>
      <xdr:spPr>
        <a:xfrm>
          <a:off x="14541500" y="1690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24761</xdr:rowOff>
    </xdr:from>
    <xdr:ext cx="534377" cy="259045"/>
    <xdr:sp macro="" textlink="">
      <xdr:nvSpPr>
        <xdr:cNvPr id="691" name="テキスト ボックス 690"/>
        <xdr:cNvSpPr txBox="1"/>
      </xdr:nvSpPr>
      <xdr:spPr>
        <a:xfrm>
          <a:off x="14325111" y="1699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121948</xdr:rowOff>
    </xdr:from>
    <xdr:to>
      <xdr:col>20</xdr:col>
      <xdr:colOff>9525</xdr:colOff>
      <xdr:row>98</xdr:row>
      <xdr:rowOff>52098</xdr:rowOff>
    </xdr:to>
    <xdr:sp macro="" textlink="">
      <xdr:nvSpPr>
        <xdr:cNvPr id="692" name="円/楕円 691"/>
        <xdr:cNvSpPr/>
      </xdr:nvSpPr>
      <xdr:spPr>
        <a:xfrm>
          <a:off x="13652500" y="16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68625</xdr:rowOff>
    </xdr:from>
    <xdr:ext cx="599010" cy="259045"/>
    <xdr:sp macro="" textlink="">
      <xdr:nvSpPr>
        <xdr:cNvPr id="693" name="テキスト ボックス 692"/>
        <xdr:cNvSpPr txBox="1"/>
      </xdr:nvSpPr>
      <xdr:spPr>
        <a:xfrm>
          <a:off x="13403794" y="1652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12725</xdr:rowOff>
    </xdr:from>
    <xdr:to>
      <xdr:col>18</xdr:col>
      <xdr:colOff>492125</xdr:colOff>
      <xdr:row>98</xdr:row>
      <xdr:rowOff>114325</xdr:rowOff>
    </xdr:to>
    <xdr:sp macro="" textlink="">
      <xdr:nvSpPr>
        <xdr:cNvPr id="694" name="円/楕円 693"/>
        <xdr:cNvSpPr/>
      </xdr:nvSpPr>
      <xdr:spPr>
        <a:xfrm>
          <a:off x="12763500" y="168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130852</xdr:rowOff>
    </xdr:from>
    <xdr:ext cx="599010" cy="259045"/>
    <xdr:sp macro="" textlink="">
      <xdr:nvSpPr>
        <xdr:cNvPr id="695" name="テキスト ボックス 694"/>
        <xdr:cNvSpPr txBox="1"/>
      </xdr:nvSpPr>
      <xdr:spPr>
        <a:xfrm>
          <a:off x="12514794" y="1659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65908</xdr:rowOff>
    </xdr:from>
    <xdr:to>
      <xdr:col>28</xdr:col>
      <xdr:colOff>314325</xdr:colOff>
      <xdr:row>38</xdr:row>
      <xdr:rowOff>139700</xdr:rowOff>
    </xdr:to>
    <xdr:cxnSp macro="">
      <xdr:nvCxnSpPr>
        <xdr:cNvPr id="731" name="直線コネクタ 730"/>
        <xdr:cNvCxnSpPr/>
      </xdr:nvCxnSpPr>
      <xdr:spPr>
        <a:xfrm>
          <a:off x="18656300" y="6066658"/>
          <a:ext cx="889000" cy="5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83695</xdr:rowOff>
    </xdr:from>
    <xdr:ext cx="469744" cy="259045"/>
    <xdr:sp macro="" textlink="">
      <xdr:nvSpPr>
        <xdr:cNvPr id="735" name="テキスト ボックス 734"/>
        <xdr:cNvSpPr txBox="1"/>
      </xdr:nvSpPr>
      <xdr:spPr>
        <a:xfrm>
          <a:off x="18421427" y="65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15108</xdr:rowOff>
    </xdr:from>
    <xdr:to>
      <xdr:col>27</xdr:col>
      <xdr:colOff>161925</xdr:colOff>
      <xdr:row>35</xdr:row>
      <xdr:rowOff>116708</xdr:rowOff>
    </xdr:to>
    <xdr:sp macro="" textlink="">
      <xdr:nvSpPr>
        <xdr:cNvPr id="749" name="円/楕円 748"/>
        <xdr:cNvSpPr/>
      </xdr:nvSpPr>
      <xdr:spPr>
        <a:xfrm>
          <a:off x="18605500" y="60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33</xdr:row>
      <xdr:rowOff>133235</xdr:rowOff>
    </xdr:from>
    <xdr:ext cx="534377" cy="259045"/>
    <xdr:sp macro="" textlink="">
      <xdr:nvSpPr>
        <xdr:cNvPr id="750" name="テキスト ボックス 749"/>
        <xdr:cNvSpPr txBox="1"/>
      </xdr:nvSpPr>
      <xdr:spPr>
        <a:xfrm>
          <a:off x="18389111" y="579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137341</xdr:rowOff>
    </xdr:from>
    <xdr:to>
      <xdr:col>32</xdr:col>
      <xdr:colOff>187325</xdr:colOff>
      <xdr:row>58</xdr:row>
      <xdr:rowOff>161112</xdr:rowOff>
    </xdr:to>
    <xdr:cxnSp macro="">
      <xdr:nvCxnSpPr>
        <xdr:cNvPr id="779" name="直線コネクタ 778"/>
        <xdr:cNvCxnSpPr/>
      </xdr:nvCxnSpPr>
      <xdr:spPr>
        <a:xfrm flipV="1">
          <a:off x="21323300" y="10081441"/>
          <a:ext cx="838200" cy="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97350</xdr:rowOff>
    </xdr:from>
    <xdr:ext cx="534377" cy="259045"/>
    <xdr:sp macro="" textlink="">
      <xdr:nvSpPr>
        <xdr:cNvPr id="780" name="貸付金平均値テキスト"/>
        <xdr:cNvSpPr txBox="1"/>
      </xdr:nvSpPr>
      <xdr:spPr>
        <a:xfrm>
          <a:off x="22212300" y="1004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161112</xdr:rowOff>
    </xdr:from>
    <xdr:to>
      <xdr:col>31</xdr:col>
      <xdr:colOff>34925</xdr:colOff>
      <xdr:row>58</xdr:row>
      <xdr:rowOff>162278</xdr:rowOff>
    </xdr:to>
    <xdr:cxnSp macro="">
      <xdr:nvCxnSpPr>
        <xdr:cNvPr id="782" name="直線コネクタ 781"/>
        <xdr:cNvCxnSpPr/>
      </xdr:nvCxnSpPr>
      <xdr:spPr>
        <a:xfrm flipV="1">
          <a:off x="20434300" y="10105212"/>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65357</xdr:rowOff>
    </xdr:from>
    <xdr:ext cx="469744" cy="259045"/>
    <xdr:sp macro="" textlink="">
      <xdr:nvSpPr>
        <xdr:cNvPr id="784" name="テキスト ボックス 783"/>
        <xdr:cNvSpPr txBox="1"/>
      </xdr:nvSpPr>
      <xdr:spPr>
        <a:xfrm>
          <a:off x="21088427" y="101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161714</xdr:rowOff>
    </xdr:from>
    <xdr:to>
      <xdr:col>29</xdr:col>
      <xdr:colOff>517525</xdr:colOff>
      <xdr:row>58</xdr:row>
      <xdr:rowOff>162278</xdr:rowOff>
    </xdr:to>
    <xdr:cxnSp macro="">
      <xdr:nvCxnSpPr>
        <xdr:cNvPr id="785" name="直線コネクタ 784"/>
        <xdr:cNvCxnSpPr/>
      </xdr:nvCxnSpPr>
      <xdr:spPr>
        <a:xfrm>
          <a:off x="19545300" y="1010581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59</xdr:row>
      <xdr:rowOff>47941</xdr:rowOff>
    </xdr:from>
    <xdr:ext cx="534377" cy="259045"/>
    <xdr:sp macro="" textlink="">
      <xdr:nvSpPr>
        <xdr:cNvPr id="787" name="テキスト ボックス 786"/>
        <xdr:cNvSpPr txBox="1"/>
      </xdr:nvSpPr>
      <xdr:spPr>
        <a:xfrm>
          <a:off x="20167111" y="101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161714</xdr:rowOff>
    </xdr:from>
    <xdr:to>
      <xdr:col>28</xdr:col>
      <xdr:colOff>314325</xdr:colOff>
      <xdr:row>58</xdr:row>
      <xdr:rowOff>163711</xdr:rowOff>
    </xdr:to>
    <xdr:cxnSp macro="">
      <xdr:nvCxnSpPr>
        <xdr:cNvPr id="788" name="直線コネクタ 787"/>
        <xdr:cNvCxnSpPr/>
      </xdr:nvCxnSpPr>
      <xdr:spPr>
        <a:xfrm flipV="1">
          <a:off x="18656300" y="10105814"/>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54780</xdr:rowOff>
    </xdr:from>
    <xdr:ext cx="469744" cy="259045"/>
    <xdr:sp macro="" textlink="">
      <xdr:nvSpPr>
        <xdr:cNvPr id="790" name="テキスト ボックス 789"/>
        <xdr:cNvSpPr txBox="1"/>
      </xdr:nvSpPr>
      <xdr:spPr>
        <a:xfrm>
          <a:off x="19310427" y="1017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59600</xdr:rowOff>
    </xdr:from>
    <xdr:ext cx="469744" cy="259045"/>
    <xdr:sp macro="" textlink="">
      <xdr:nvSpPr>
        <xdr:cNvPr id="792" name="テキスト ボックス 791"/>
        <xdr:cNvSpPr txBox="1"/>
      </xdr:nvSpPr>
      <xdr:spPr>
        <a:xfrm>
          <a:off x="18421427" y="1017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86541</xdr:rowOff>
    </xdr:from>
    <xdr:to>
      <xdr:col>32</xdr:col>
      <xdr:colOff>238125</xdr:colOff>
      <xdr:row>59</xdr:row>
      <xdr:rowOff>16691</xdr:rowOff>
    </xdr:to>
    <xdr:sp macro="" textlink="">
      <xdr:nvSpPr>
        <xdr:cNvPr id="798" name="円/楕円 797"/>
        <xdr:cNvSpPr/>
      </xdr:nvSpPr>
      <xdr:spPr>
        <a:xfrm>
          <a:off x="221107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45918</xdr:rowOff>
    </xdr:from>
    <xdr:ext cx="534377" cy="259045"/>
    <xdr:sp macro="" textlink="">
      <xdr:nvSpPr>
        <xdr:cNvPr id="799" name="貸付金該当値テキスト"/>
        <xdr:cNvSpPr txBox="1"/>
      </xdr:nvSpPr>
      <xdr:spPr>
        <a:xfrm>
          <a:off x="22212300" y="981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110312</xdr:rowOff>
    </xdr:from>
    <xdr:to>
      <xdr:col>31</xdr:col>
      <xdr:colOff>85725</xdr:colOff>
      <xdr:row>59</xdr:row>
      <xdr:rowOff>40462</xdr:rowOff>
    </xdr:to>
    <xdr:sp macro="" textlink="">
      <xdr:nvSpPr>
        <xdr:cNvPr id="800" name="円/楕円 799"/>
        <xdr:cNvSpPr/>
      </xdr:nvSpPr>
      <xdr:spPr>
        <a:xfrm>
          <a:off x="21272500" y="100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56989</xdr:rowOff>
    </xdr:from>
    <xdr:ext cx="534377" cy="259045"/>
    <xdr:sp macro="" textlink="">
      <xdr:nvSpPr>
        <xdr:cNvPr id="801" name="テキスト ボックス 800"/>
        <xdr:cNvSpPr txBox="1"/>
      </xdr:nvSpPr>
      <xdr:spPr>
        <a:xfrm>
          <a:off x="21056111" y="98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111478</xdr:rowOff>
    </xdr:from>
    <xdr:to>
      <xdr:col>29</xdr:col>
      <xdr:colOff>568325</xdr:colOff>
      <xdr:row>59</xdr:row>
      <xdr:rowOff>41628</xdr:rowOff>
    </xdr:to>
    <xdr:sp macro="" textlink="">
      <xdr:nvSpPr>
        <xdr:cNvPr id="802" name="円/楕円 801"/>
        <xdr:cNvSpPr/>
      </xdr:nvSpPr>
      <xdr:spPr>
        <a:xfrm>
          <a:off x="20383500" y="100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58155</xdr:rowOff>
    </xdr:from>
    <xdr:ext cx="534377" cy="259045"/>
    <xdr:sp macro="" textlink="">
      <xdr:nvSpPr>
        <xdr:cNvPr id="803" name="テキスト ボックス 802"/>
        <xdr:cNvSpPr txBox="1"/>
      </xdr:nvSpPr>
      <xdr:spPr>
        <a:xfrm>
          <a:off x="20167111" y="9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110914</xdr:rowOff>
    </xdr:from>
    <xdr:to>
      <xdr:col>28</xdr:col>
      <xdr:colOff>365125</xdr:colOff>
      <xdr:row>59</xdr:row>
      <xdr:rowOff>41064</xdr:rowOff>
    </xdr:to>
    <xdr:sp macro="" textlink="">
      <xdr:nvSpPr>
        <xdr:cNvPr id="804" name="円/楕円 803"/>
        <xdr:cNvSpPr/>
      </xdr:nvSpPr>
      <xdr:spPr>
        <a:xfrm>
          <a:off x="19494500" y="100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57591</xdr:rowOff>
    </xdr:from>
    <xdr:ext cx="534377" cy="259045"/>
    <xdr:sp macro="" textlink="">
      <xdr:nvSpPr>
        <xdr:cNvPr id="805" name="テキスト ボックス 804"/>
        <xdr:cNvSpPr txBox="1"/>
      </xdr:nvSpPr>
      <xdr:spPr>
        <a:xfrm>
          <a:off x="19278111" y="983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112911</xdr:rowOff>
    </xdr:from>
    <xdr:to>
      <xdr:col>27</xdr:col>
      <xdr:colOff>161925</xdr:colOff>
      <xdr:row>59</xdr:row>
      <xdr:rowOff>43061</xdr:rowOff>
    </xdr:to>
    <xdr:sp macro="" textlink="">
      <xdr:nvSpPr>
        <xdr:cNvPr id="806" name="円/楕円 805"/>
        <xdr:cNvSpPr/>
      </xdr:nvSpPr>
      <xdr:spPr>
        <a:xfrm>
          <a:off x="18605500" y="100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59588</xdr:rowOff>
    </xdr:from>
    <xdr:ext cx="534377" cy="259045"/>
    <xdr:sp macro="" textlink="">
      <xdr:nvSpPr>
        <xdr:cNvPr id="807" name="テキスト ボックス 806"/>
        <xdr:cNvSpPr txBox="1"/>
      </xdr:nvSpPr>
      <xdr:spPr>
        <a:xfrm>
          <a:off x="18389111" y="9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12898</xdr:rowOff>
    </xdr:from>
    <xdr:to>
      <xdr:col>32</xdr:col>
      <xdr:colOff>187325</xdr:colOff>
      <xdr:row>77</xdr:row>
      <xdr:rowOff>19104</xdr:rowOff>
    </xdr:to>
    <xdr:cxnSp macro="">
      <xdr:nvCxnSpPr>
        <xdr:cNvPr id="834" name="直線コネクタ 833"/>
        <xdr:cNvCxnSpPr/>
      </xdr:nvCxnSpPr>
      <xdr:spPr>
        <a:xfrm flipV="1">
          <a:off x="21323300" y="13214548"/>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19104</xdr:rowOff>
    </xdr:from>
    <xdr:to>
      <xdr:col>31</xdr:col>
      <xdr:colOff>34925</xdr:colOff>
      <xdr:row>77</xdr:row>
      <xdr:rowOff>42714</xdr:rowOff>
    </xdr:to>
    <xdr:cxnSp macro="">
      <xdr:nvCxnSpPr>
        <xdr:cNvPr id="837" name="直線コネクタ 836"/>
        <xdr:cNvCxnSpPr/>
      </xdr:nvCxnSpPr>
      <xdr:spPr>
        <a:xfrm flipV="1">
          <a:off x="20434300" y="13220754"/>
          <a:ext cx="8890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3237</xdr:rowOff>
    </xdr:from>
    <xdr:to>
      <xdr:col>29</xdr:col>
      <xdr:colOff>517525</xdr:colOff>
      <xdr:row>77</xdr:row>
      <xdr:rowOff>42714</xdr:rowOff>
    </xdr:to>
    <xdr:cxnSp macro="">
      <xdr:nvCxnSpPr>
        <xdr:cNvPr id="840" name="直線コネクタ 839"/>
        <xdr:cNvCxnSpPr/>
      </xdr:nvCxnSpPr>
      <xdr:spPr>
        <a:xfrm>
          <a:off x="19545300" y="13204887"/>
          <a:ext cx="889000" cy="3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140210</xdr:rowOff>
    </xdr:from>
    <xdr:to>
      <xdr:col>28</xdr:col>
      <xdr:colOff>314325</xdr:colOff>
      <xdr:row>77</xdr:row>
      <xdr:rowOff>3237</xdr:rowOff>
    </xdr:to>
    <xdr:cxnSp macro="">
      <xdr:nvCxnSpPr>
        <xdr:cNvPr id="843" name="直線コネクタ 842"/>
        <xdr:cNvCxnSpPr/>
      </xdr:nvCxnSpPr>
      <xdr:spPr>
        <a:xfrm>
          <a:off x="18656300" y="13170410"/>
          <a:ext cx="889000" cy="3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133548</xdr:rowOff>
    </xdr:from>
    <xdr:to>
      <xdr:col>32</xdr:col>
      <xdr:colOff>238125</xdr:colOff>
      <xdr:row>77</xdr:row>
      <xdr:rowOff>63698</xdr:rowOff>
    </xdr:to>
    <xdr:sp macro="" textlink="">
      <xdr:nvSpPr>
        <xdr:cNvPr id="853" name="円/楕円 852"/>
        <xdr:cNvSpPr/>
      </xdr:nvSpPr>
      <xdr:spPr>
        <a:xfrm>
          <a:off x="22110700" y="131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156425</xdr:rowOff>
    </xdr:from>
    <xdr:ext cx="599010" cy="259045"/>
    <xdr:sp macro="" textlink="">
      <xdr:nvSpPr>
        <xdr:cNvPr id="854" name="繰出金該当値テキスト"/>
        <xdr:cNvSpPr txBox="1"/>
      </xdr:nvSpPr>
      <xdr:spPr>
        <a:xfrm>
          <a:off x="22212300" y="1301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130,469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139754</xdr:rowOff>
    </xdr:from>
    <xdr:to>
      <xdr:col>31</xdr:col>
      <xdr:colOff>85725</xdr:colOff>
      <xdr:row>77</xdr:row>
      <xdr:rowOff>69904</xdr:rowOff>
    </xdr:to>
    <xdr:sp macro="" textlink="">
      <xdr:nvSpPr>
        <xdr:cNvPr id="855" name="円/楕円 854"/>
        <xdr:cNvSpPr/>
      </xdr:nvSpPr>
      <xdr:spPr>
        <a:xfrm>
          <a:off x="21272500" y="131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86431</xdr:rowOff>
    </xdr:from>
    <xdr:ext cx="599010" cy="259045"/>
    <xdr:sp macro="" textlink="">
      <xdr:nvSpPr>
        <xdr:cNvPr id="856" name="テキスト ボックス 855"/>
        <xdr:cNvSpPr txBox="1"/>
      </xdr:nvSpPr>
      <xdr:spPr>
        <a:xfrm>
          <a:off x="21023794" y="1294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127,754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163364</xdr:rowOff>
    </xdr:from>
    <xdr:to>
      <xdr:col>29</xdr:col>
      <xdr:colOff>568325</xdr:colOff>
      <xdr:row>77</xdr:row>
      <xdr:rowOff>93514</xdr:rowOff>
    </xdr:to>
    <xdr:sp macro="" textlink="">
      <xdr:nvSpPr>
        <xdr:cNvPr id="857" name="円/楕円 856"/>
        <xdr:cNvSpPr/>
      </xdr:nvSpPr>
      <xdr:spPr>
        <a:xfrm>
          <a:off x="20383500" y="131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110041</xdr:rowOff>
    </xdr:from>
    <xdr:ext cx="599010" cy="259045"/>
    <xdr:sp macro="" textlink="">
      <xdr:nvSpPr>
        <xdr:cNvPr id="858" name="テキスト ボックス 857"/>
        <xdr:cNvSpPr txBox="1"/>
      </xdr:nvSpPr>
      <xdr:spPr>
        <a:xfrm>
          <a:off x="20134794" y="129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117,426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123887</xdr:rowOff>
    </xdr:from>
    <xdr:to>
      <xdr:col>28</xdr:col>
      <xdr:colOff>365125</xdr:colOff>
      <xdr:row>77</xdr:row>
      <xdr:rowOff>54037</xdr:rowOff>
    </xdr:to>
    <xdr:sp macro="" textlink="">
      <xdr:nvSpPr>
        <xdr:cNvPr id="859" name="円/楕円 858"/>
        <xdr:cNvSpPr/>
      </xdr:nvSpPr>
      <xdr:spPr>
        <a:xfrm>
          <a:off x="19494500" y="131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70564</xdr:rowOff>
    </xdr:from>
    <xdr:ext cx="599010" cy="259045"/>
    <xdr:sp macro="" textlink="">
      <xdr:nvSpPr>
        <xdr:cNvPr id="860" name="テキスト ボックス 859"/>
        <xdr:cNvSpPr txBox="1"/>
      </xdr:nvSpPr>
      <xdr:spPr>
        <a:xfrm>
          <a:off x="19245794" y="129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134,695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89410</xdr:rowOff>
    </xdr:from>
    <xdr:to>
      <xdr:col>27</xdr:col>
      <xdr:colOff>161925</xdr:colOff>
      <xdr:row>77</xdr:row>
      <xdr:rowOff>19560</xdr:rowOff>
    </xdr:to>
    <xdr:sp macro="" textlink="">
      <xdr:nvSpPr>
        <xdr:cNvPr id="861" name="円/楕円 860"/>
        <xdr:cNvSpPr/>
      </xdr:nvSpPr>
      <xdr:spPr>
        <a:xfrm>
          <a:off x="18605500" y="131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36087</xdr:rowOff>
    </xdr:from>
    <xdr:ext cx="599010" cy="259045"/>
    <xdr:sp macro="" textlink="">
      <xdr:nvSpPr>
        <xdr:cNvPr id="862" name="テキスト ボックス 861"/>
        <xdr:cNvSpPr txBox="1"/>
      </xdr:nvSpPr>
      <xdr:spPr>
        <a:xfrm>
          <a:off x="18356794" y="1289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過疎化による人口減少と広大な面積をカバーしていくために、一人当たりの</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は高くなってしまう。</a:t>
          </a:r>
          <a:r>
            <a:rPr kumimoji="1" lang="ja-JP" altLang="en-US" sz="1100">
              <a:solidFill>
                <a:schemeClr val="dk1"/>
              </a:solidFill>
              <a:effectLst/>
              <a:latin typeface="+mn-lt"/>
              <a:ea typeface="+mn-ea"/>
              <a:cs typeface="+mn-cs"/>
            </a:rPr>
            <a:t>Ｈ２８年度の普通建設事業費（新規整備）は、統合小学校建設による一時的な</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という要因はあるものの、積立金、投資及び出資金を除くすべての経費で類似団体を上回っている。今後も適正な歳出を心がける。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3,488
3,477
672.38
8,162,323
7,964,162
112,776
3,326,550
6,959,088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106426</xdr:rowOff>
    </xdr:from>
    <xdr:to>
      <xdr:col>6</xdr:col>
      <xdr:colOff>511175</xdr:colOff>
      <xdr:row>37</xdr:row>
      <xdr:rowOff>144869</xdr:rowOff>
    </xdr:to>
    <xdr:cxnSp macro="">
      <xdr:nvCxnSpPr>
        <xdr:cNvPr id="60" name="直線コネクタ 59"/>
        <xdr:cNvCxnSpPr/>
      </xdr:nvCxnSpPr>
      <xdr:spPr>
        <a:xfrm>
          <a:off x="3797300" y="6450076"/>
          <a:ext cx="8382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106426</xdr:rowOff>
    </xdr:from>
    <xdr:to>
      <xdr:col>5</xdr:col>
      <xdr:colOff>358775</xdr:colOff>
      <xdr:row>37</xdr:row>
      <xdr:rowOff>136042</xdr:rowOff>
    </xdr:to>
    <xdr:cxnSp macro="">
      <xdr:nvCxnSpPr>
        <xdr:cNvPr id="63" name="直線コネクタ 62"/>
        <xdr:cNvCxnSpPr/>
      </xdr:nvCxnSpPr>
      <xdr:spPr>
        <a:xfrm flipV="1">
          <a:off x="2908300" y="6450076"/>
          <a:ext cx="889000" cy="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136042</xdr:rowOff>
    </xdr:from>
    <xdr:to>
      <xdr:col>4</xdr:col>
      <xdr:colOff>155575</xdr:colOff>
      <xdr:row>37</xdr:row>
      <xdr:rowOff>144031</xdr:rowOff>
    </xdr:to>
    <xdr:cxnSp macro="">
      <xdr:nvCxnSpPr>
        <xdr:cNvPr id="66" name="直線コネクタ 65"/>
        <xdr:cNvCxnSpPr/>
      </xdr:nvCxnSpPr>
      <xdr:spPr>
        <a:xfrm flipV="1">
          <a:off x="2019300" y="6479692"/>
          <a:ext cx="8890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132562</xdr:rowOff>
    </xdr:from>
    <xdr:to>
      <xdr:col>2</xdr:col>
      <xdr:colOff>638175</xdr:colOff>
      <xdr:row>37</xdr:row>
      <xdr:rowOff>144031</xdr:rowOff>
    </xdr:to>
    <xdr:cxnSp macro="">
      <xdr:nvCxnSpPr>
        <xdr:cNvPr id="69" name="直線コネクタ 68"/>
        <xdr:cNvCxnSpPr/>
      </xdr:nvCxnSpPr>
      <xdr:spPr>
        <a:xfrm>
          <a:off x="1130300" y="6476212"/>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94069</xdr:rowOff>
    </xdr:from>
    <xdr:to>
      <xdr:col>6</xdr:col>
      <xdr:colOff>561975</xdr:colOff>
      <xdr:row>38</xdr:row>
      <xdr:rowOff>24219</xdr:rowOff>
    </xdr:to>
    <xdr:sp macro="" textlink="">
      <xdr:nvSpPr>
        <xdr:cNvPr id="79" name="円/楕円 78"/>
        <xdr:cNvSpPr/>
      </xdr:nvSpPr>
      <xdr:spPr>
        <a:xfrm>
          <a:off x="4584700" y="64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72496</xdr:rowOff>
    </xdr:from>
    <xdr:ext cx="534377" cy="259045"/>
    <xdr:sp macro="" textlink="">
      <xdr:nvSpPr>
        <xdr:cNvPr id="80" name="議会費該当値テキスト"/>
        <xdr:cNvSpPr txBox="1"/>
      </xdr:nvSpPr>
      <xdr:spPr>
        <a:xfrm>
          <a:off x="4686300" y="641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55626</xdr:rowOff>
    </xdr:from>
    <xdr:to>
      <xdr:col>5</xdr:col>
      <xdr:colOff>409575</xdr:colOff>
      <xdr:row>37</xdr:row>
      <xdr:rowOff>157226</xdr:rowOff>
    </xdr:to>
    <xdr:sp macro="" textlink="">
      <xdr:nvSpPr>
        <xdr:cNvPr id="81" name="円/楕円 80"/>
        <xdr:cNvSpPr/>
      </xdr:nvSpPr>
      <xdr:spPr>
        <a:xfrm>
          <a:off x="37465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2303</xdr:rowOff>
    </xdr:from>
    <xdr:ext cx="534377" cy="259045"/>
    <xdr:sp macro="" textlink="">
      <xdr:nvSpPr>
        <xdr:cNvPr id="82" name="テキスト ボックス 81"/>
        <xdr:cNvSpPr txBox="1"/>
      </xdr:nvSpPr>
      <xdr:spPr>
        <a:xfrm>
          <a:off x="3530111" y="61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85242</xdr:rowOff>
    </xdr:from>
    <xdr:to>
      <xdr:col>4</xdr:col>
      <xdr:colOff>206375</xdr:colOff>
      <xdr:row>38</xdr:row>
      <xdr:rowOff>15393</xdr:rowOff>
    </xdr:to>
    <xdr:sp macro="" textlink="">
      <xdr:nvSpPr>
        <xdr:cNvPr id="83" name="円/楕円 82"/>
        <xdr:cNvSpPr/>
      </xdr:nvSpPr>
      <xdr:spPr>
        <a:xfrm>
          <a:off x="2857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6519</xdr:rowOff>
    </xdr:from>
    <xdr:ext cx="534377" cy="259045"/>
    <xdr:sp macro="" textlink="">
      <xdr:nvSpPr>
        <xdr:cNvPr id="84" name="テキスト ボックス 83"/>
        <xdr:cNvSpPr txBox="1"/>
      </xdr:nvSpPr>
      <xdr:spPr>
        <a:xfrm>
          <a:off x="2641111" y="65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93231</xdr:rowOff>
    </xdr:from>
    <xdr:to>
      <xdr:col>3</xdr:col>
      <xdr:colOff>3175</xdr:colOff>
      <xdr:row>38</xdr:row>
      <xdr:rowOff>23381</xdr:rowOff>
    </xdr:to>
    <xdr:sp macro="" textlink="">
      <xdr:nvSpPr>
        <xdr:cNvPr id="85" name="円/楕円 84"/>
        <xdr:cNvSpPr/>
      </xdr:nvSpPr>
      <xdr:spPr>
        <a:xfrm>
          <a:off x="1968500" y="64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14508</xdr:rowOff>
    </xdr:from>
    <xdr:ext cx="534377" cy="259045"/>
    <xdr:sp macro="" textlink="">
      <xdr:nvSpPr>
        <xdr:cNvPr id="86" name="テキスト ボックス 85"/>
        <xdr:cNvSpPr txBox="1"/>
      </xdr:nvSpPr>
      <xdr:spPr>
        <a:xfrm>
          <a:off x="1752111" y="65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81762</xdr:rowOff>
    </xdr:from>
    <xdr:to>
      <xdr:col>1</xdr:col>
      <xdr:colOff>485775</xdr:colOff>
      <xdr:row>38</xdr:row>
      <xdr:rowOff>11912</xdr:rowOff>
    </xdr:to>
    <xdr:sp macro="" textlink="">
      <xdr:nvSpPr>
        <xdr:cNvPr id="87" name="円/楕円 86"/>
        <xdr:cNvSpPr/>
      </xdr:nvSpPr>
      <xdr:spPr>
        <a:xfrm>
          <a:off x="1079500" y="64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3039</xdr:rowOff>
    </xdr:from>
    <xdr:ext cx="534377" cy="259045"/>
    <xdr:sp macro="" textlink="">
      <xdr:nvSpPr>
        <xdr:cNvPr id="88" name="テキスト ボックス 87"/>
        <xdr:cNvSpPr txBox="1"/>
      </xdr:nvSpPr>
      <xdr:spPr>
        <a:xfrm>
          <a:off x="863111" y="65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162023</xdr:rowOff>
    </xdr:from>
    <xdr:to>
      <xdr:col>6</xdr:col>
      <xdr:colOff>511175</xdr:colOff>
      <xdr:row>58</xdr:row>
      <xdr:rowOff>170728</xdr:rowOff>
    </xdr:to>
    <xdr:cxnSp macro="">
      <xdr:nvCxnSpPr>
        <xdr:cNvPr id="119" name="直線コネクタ 118"/>
        <xdr:cNvCxnSpPr/>
      </xdr:nvCxnSpPr>
      <xdr:spPr>
        <a:xfrm>
          <a:off x="3797300" y="10106123"/>
          <a:ext cx="8382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162023</xdr:rowOff>
    </xdr:from>
    <xdr:to>
      <xdr:col>5</xdr:col>
      <xdr:colOff>358775</xdr:colOff>
      <xdr:row>59</xdr:row>
      <xdr:rowOff>16631</xdr:rowOff>
    </xdr:to>
    <xdr:cxnSp macro="">
      <xdr:nvCxnSpPr>
        <xdr:cNvPr id="122" name="直線コネクタ 121"/>
        <xdr:cNvCxnSpPr/>
      </xdr:nvCxnSpPr>
      <xdr:spPr>
        <a:xfrm flipV="1">
          <a:off x="2908300" y="10106123"/>
          <a:ext cx="889000" cy="2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150037</xdr:rowOff>
    </xdr:from>
    <xdr:to>
      <xdr:col>4</xdr:col>
      <xdr:colOff>155575</xdr:colOff>
      <xdr:row>59</xdr:row>
      <xdr:rowOff>16631</xdr:rowOff>
    </xdr:to>
    <xdr:cxnSp macro="">
      <xdr:nvCxnSpPr>
        <xdr:cNvPr id="125" name="直線コネクタ 124"/>
        <xdr:cNvCxnSpPr/>
      </xdr:nvCxnSpPr>
      <xdr:spPr>
        <a:xfrm>
          <a:off x="2019300" y="10094137"/>
          <a:ext cx="889000" cy="3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150037</xdr:rowOff>
    </xdr:from>
    <xdr:to>
      <xdr:col>2</xdr:col>
      <xdr:colOff>638175</xdr:colOff>
      <xdr:row>58</xdr:row>
      <xdr:rowOff>156085</xdr:rowOff>
    </xdr:to>
    <xdr:cxnSp macro="">
      <xdr:nvCxnSpPr>
        <xdr:cNvPr id="128" name="直線コネクタ 127"/>
        <xdr:cNvCxnSpPr/>
      </xdr:nvCxnSpPr>
      <xdr:spPr>
        <a:xfrm flipV="1">
          <a:off x="1130300" y="10094137"/>
          <a:ext cx="889000" cy="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119928</xdr:rowOff>
    </xdr:from>
    <xdr:to>
      <xdr:col>6</xdr:col>
      <xdr:colOff>561975</xdr:colOff>
      <xdr:row>59</xdr:row>
      <xdr:rowOff>50078</xdr:rowOff>
    </xdr:to>
    <xdr:sp macro="" textlink="">
      <xdr:nvSpPr>
        <xdr:cNvPr id="138" name="円/楕円 137"/>
        <xdr:cNvSpPr/>
      </xdr:nvSpPr>
      <xdr:spPr>
        <a:xfrm>
          <a:off x="4584700" y="1006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80456</xdr:rowOff>
    </xdr:from>
    <xdr:ext cx="599010" cy="259045"/>
    <xdr:sp macro="" textlink="">
      <xdr:nvSpPr>
        <xdr:cNvPr id="139" name="総務費該当値テキスト"/>
        <xdr:cNvSpPr txBox="1"/>
      </xdr:nvSpPr>
      <xdr:spPr>
        <a:xfrm>
          <a:off x="4686300" y="100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304,989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111223</xdr:rowOff>
    </xdr:from>
    <xdr:to>
      <xdr:col>5</xdr:col>
      <xdr:colOff>409575</xdr:colOff>
      <xdr:row>59</xdr:row>
      <xdr:rowOff>41373</xdr:rowOff>
    </xdr:to>
    <xdr:sp macro="" textlink="">
      <xdr:nvSpPr>
        <xdr:cNvPr id="140" name="円/楕円 139"/>
        <xdr:cNvSpPr/>
      </xdr:nvSpPr>
      <xdr:spPr>
        <a:xfrm>
          <a:off x="3746500" y="100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32500</xdr:rowOff>
    </xdr:from>
    <xdr:ext cx="599010" cy="259045"/>
    <xdr:sp macro="" textlink="">
      <xdr:nvSpPr>
        <xdr:cNvPr id="141" name="テキスト ボックス 140"/>
        <xdr:cNvSpPr txBox="1"/>
      </xdr:nvSpPr>
      <xdr:spPr>
        <a:xfrm>
          <a:off x="3497794" y="1014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137281</xdr:rowOff>
    </xdr:from>
    <xdr:to>
      <xdr:col>4</xdr:col>
      <xdr:colOff>206375</xdr:colOff>
      <xdr:row>59</xdr:row>
      <xdr:rowOff>67431</xdr:rowOff>
    </xdr:to>
    <xdr:sp macro="" textlink="">
      <xdr:nvSpPr>
        <xdr:cNvPr id="142" name="円/楕円 141"/>
        <xdr:cNvSpPr/>
      </xdr:nvSpPr>
      <xdr:spPr>
        <a:xfrm>
          <a:off x="2857500" y="100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58558</xdr:rowOff>
    </xdr:from>
    <xdr:ext cx="599010" cy="259045"/>
    <xdr:sp macro="" textlink="">
      <xdr:nvSpPr>
        <xdr:cNvPr id="143" name="テキスト ボックス 142"/>
        <xdr:cNvSpPr txBox="1"/>
      </xdr:nvSpPr>
      <xdr:spPr>
        <a:xfrm>
          <a:off x="2608794" y="1017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99237</xdr:rowOff>
    </xdr:from>
    <xdr:to>
      <xdr:col>3</xdr:col>
      <xdr:colOff>3175</xdr:colOff>
      <xdr:row>59</xdr:row>
      <xdr:rowOff>29387</xdr:rowOff>
    </xdr:to>
    <xdr:sp macro="" textlink="">
      <xdr:nvSpPr>
        <xdr:cNvPr id="144" name="円/楕円 143"/>
        <xdr:cNvSpPr/>
      </xdr:nvSpPr>
      <xdr:spPr>
        <a:xfrm>
          <a:off x="1968500" y="1004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45914</xdr:rowOff>
    </xdr:from>
    <xdr:ext cx="599010" cy="259045"/>
    <xdr:sp macro="" textlink="">
      <xdr:nvSpPr>
        <xdr:cNvPr id="145" name="テキスト ボックス 144"/>
        <xdr:cNvSpPr txBox="1"/>
      </xdr:nvSpPr>
      <xdr:spPr>
        <a:xfrm>
          <a:off x="1719794" y="981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105285</xdr:rowOff>
    </xdr:from>
    <xdr:to>
      <xdr:col>1</xdr:col>
      <xdr:colOff>485775</xdr:colOff>
      <xdr:row>59</xdr:row>
      <xdr:rowOff>35435</xdr:rowOff>
    </xdr:to>
    <xdr:sp macro="" textlink="">
      <xdr:nvSpPr>
        <xdr:cNvPr id="146" name="円/楕円 145"/>
        <xdr:cNvSpPr/>
      </xdr:nvSpPr>
      <xdr:spPr>
        <a:xfrm>
          <a:off x="1079500" y="100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51962</xdr:rowOff>
    </xdr:from>
    <xdr:ext cx="599010" cy="259045"/>
    <xdr:sp macro="" textlink="">
      <xdr:nvSpPr>
        <xdr:cNvPr id="147" name="テキスト ボックス 146"/>
        <xdr:cNvSpPr txBox="1"/>
      </xdr:nvSpPr>
      <xdr:spPr>
        <a:xfrm>
          <a:off x="830794" y="98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74611</xdr:rowOff>
    </xdr:from>
    <xdr:to>
      <xdr:col>6</xdr:col>
      <xdr:colOff>511175</xdr:colOff>
      <xdr:row>78</xdr:row>
      <xdr:rowOff>90737</xdr:rowOff>
    </xdr:to>
    <xdr:cxnSp macro="">
      <xdr:nvCxnSpPr>
        <xdr:cNvPr id="180" name="直線コネクタ 179"/>
        <xdr:cNvCxnSpPr/>
      </xdr:nvCxnSpPr>
      <xdr:spPr>
        <a:xfrm flipV="1">
          <a:off x="3797300" y="13447711"/>
          <a:ext cx="8382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90737</xdr:rowOff>
    </xdr:from>
    <xdr:to>
      <xdr:col>5</xdr:col>
      <xdr:colOff>358775</xdr:colOff>
      <xdr:row>78</xdr:row>
      <xdr:rowOff>104586</xdr:rowOff>
    </xdr:to>
    <xdr:cxnSp macro="">
      <xdr:nvCxnSpPr>
        <xdr:cNvPr id="183" name="直線コネクタ 182"/>
        <xdr:cNvCxnSpPr/>
      </xdr:nvCxnSpPr>
      <xdr:spPr>
        <a:xfrm flipV="1">
          <a:off x="2908300" y="13463837"/>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104586</xdr:rowOff>
    </xdr:from>
    <xdr:to>
      <xdr:col>4</xdr:col>
      <xdr:colOff>155575</xdr:colOff>
      <xdr:row>78</xdr:row>
      <xdr:rowOff>113009</xdr:rowOff>
    </xdr:to>
    <xdr:cxnSp macro="">
      <xdr:nvCxnSpPr>
        <xdr:cNvPr id="186" name="直線コネクタ 185"/>
        <xdr:cNvCxnSpPr/>
      </xdr:nvCxnSpPr>
      <xdr:spPr>
        <a:xfrm flipV="1">
          <a:off x="2019300" y="13477686"/>
          <a:ext cx="889000" cy="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110894</xdr:rowOff>
    </xdr:from>
    <xdr:to>
      <xdr:col>2</xdr:col>
      <xdr:colOff>638175</xdr:colOff>
      <xdr:row>78</xdr:row>
      <xdr:rowOff>113009</xdr:rowOff>
    </xdr:to>
    <xdr:cxnSp macro="">
      <xdr:nvCxnSpPr>
        <xdr:cNvPr id="189" name="直線コネクタ 188"/>
        <xdr:cNvCxnSpPr/>
      </xdr:nvCxnSpPr>
      <xdr:spPr>
        <a:xfrm>
          <a:off x="1130300" y="13483994"/>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23811</xdr:rowOff>
    </xdr:from>
    <xdr:to>
      <xdr:col>6</xdr:col>
      <xdr:colOff>561975</xdr:colOff>
      <xdr:row>78</xdr:row>
      <xdr:rowOff>125411</xdr:rowOff>
    </xdr:to>
    <xdr:sp macro="" textlink="">
      <xdr:nvSpPr>
        <xdr:cNvPr id="199" name="円/楕円 198"/>
        <xdr:cNvSpPr/>
      </xdr:nvSpPr>
      <xdr:spPr>
        <a:xfrm>
          <a:off x="4584700" y="1339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154638</xdr:rowOff>
    </xdr:from>
    <xdr:ext cx="599010" cy="259045"/>
    <xdr:sp macro="" textlink="">
      <xdr:nvSpPr>
        <xdr:cNvPr id="200" name="民生費該当値テキスト"/>
        <xdr:cNvSpPr txBox="1"/>
      </xdr:nvSpPr>
      <xdr:spPr>
        <a:xfrm>
          <a:off x="4686300" y="131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248,335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39937</xdr:rowOff>
    </xdr:from>
    <xdr:to>
      <xdr:col>5</xdr:col>
      <xdr:colOff>409575</xdr:colOff>
      <xdr:row>78</xdr:row>
      <xdr:rowOff>141537</xdr:rowOff>
    </xdr:to>
    <xdr:sp macro="" textlink="">
      <xdr:nvSpPr>
        <xdr:cNvPr id="201" name="円/楕円 200"/>
        <xdr:cNvSpPr/>
      </xdr:nvSpPr>
      <xdr:spPr>
        <a:xfrm>
          <a:off x="3746500" y="134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132664</xdr:rowOff>
    </xdr:from>
    <xdr:ext cx="599010" cy="259045"/>
    <xdr:sp macro="" textlink="">
      <xdr:nvSpPr>
        <xdr:cNvPr id="202" name="テキスト ボックス 201"/>
        <xdr:cNvSpPr txBox="1"/>
      </xdr:nvSpPr>
      <xdr:spPr>
        <a:xfrm>
          <a:off x="3497794" y="1350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53786</xdr:rowOff>
    </xdr:from>
    <xdr:to>
      <xdr:col>4</xdr:col>
      <xdr:colOff>206375</xdr:colOff>
      <xdr:row>78</xdr:row>
      <xdr:rowOff>155386</xdr:rowOff>
    </xdr:to>
    <xdr:sp macro="" textlink="">
      <xdr:nvSpPr>
        <xdr:cNvPr id="203" name="円/楕円 202"/>
        <xdr:cNvSpPr/>
      </xdr:nvSpPr>
      <xdr:spPr>
        <a:xfrm>
          <a:off x="2857500" y="134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463</xdr:rowOff>
    </xdr:from>
    <xdr:ext cx="599010" cy="259045"/>
    <xdr:sp macro="" textlink="">
      <xdr:nvSpPr>
        <xdr:cNvPr id="204" name="テキスト ボックス 203"/>
        <xdr:cNvSpPr txBox="1"/>
      </xdr:nvSpPr>
      <xdr:spPr>
        <a:xfrm>
          <a:off x="2608794" y="1320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62209</xdr:rowOff>
    </xdr:from>
    <xdr:to>
      <xdr:col>3</xdr:col>
      <xdr:colOff>3175</xdr:colOff>
      <xdr:row>78</xdr:row>
      <xdr:rowOff>163809</xdr:rowOff>
    </xdr:to>
    <xdr:sp macro="" textlink="">
      <xdr:nvSpPr>
        <xdr:cNvPr id="205" name="円/楕円 204"/>
        <xdr:cNvSpPr/>
      </xdr:nvSpPr>
      <xdr:spPr>
        <a:xfrm>
          <a:off x="1968500" y="134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8886</xdr:rowOff>
    </xdr:from>
    <xdr:ext cx="599010" cy="259045"/>
    <xdr:sp macro="" textlink="">
      <xdr:nvSpPr>
        <xdr:cNvPr id="206" name="テキスト ボックス 205"/>
        <xdr:cNvSpPr txBox="1"/>
      </xdr:nvSpPr>
      <xdr:spPr>
        <a:xfrm>
          <a:off x="1719794" y="1321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60094</xdr:rowOff>
    </xdr:from>
    <xdr:to>
      <xdr:col>1</xdr:col>
      <xdr:colOff>485775</xdr:colOff>
      <xdr:row>78</xdr:row>
      <xdr:rowOff>161694</xdr:rowOff>
    </xdr:to>
    <xdr:sp macro="" textlink="">
      <xdr:nvSpPr>
        <xdr:cNvPr id="207" name="円/楕円 206"/>
        <xdr:cNvSpPr/>
      </xdr:nvSpPr>
      <xdr:spPr>
        <a:xfrm>
          <a:off x="1079500" y="134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6771</xdr:rowOff>
    </xdr:from>
    <xdr:ext cx="599010" cy="259045"/>
    <xdr:sp macro="" textlink="">
      <xdr:nvSpPr>
        <xdr:cNvPr id="208" name="テキスト ボックス 207"/>
        <xdr:cNvSpPr txBox="1"/>
      </xdr:nvSpPr>
      <xdr:spPr>
        <a:xfrm>
          <a:off x="830794" y="1320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3380</xdr:rowOff>
    </xdr:from>
    <xdr:to>
      <xdr:col>6</xdr:col>
      <xdr:colOff>511175</xdr:colOff>
      <xdr:row>97</xdr:row>
      <xdr:rowOff>62502</xdr:rowOff>
    </xdr:to>
    <xdr:cxnSp macro="">
      <xdr:nvCxnSpPr>
        <xdr:cNvPr id="237" name="直線コネクタ 236"/>
        <xdr:cNvCxnSpPr/>
      </xdr:nvCxnSpPr>
      <xdr:spPr>
        <a:xfrm>
          <a:off x="3797300" y="16634030"/>
          <a:ext cx="838200" cy="5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3380</xdr:rowOff>
    </xdr:from>
    <xdr:to>
      <xdr:col>5</xdr:col>
      <xdr:colOff>358775</xdr:colOff>
      <xdr:row>97</xdr:row>
      <xdr:rowOff>93225</xdr:rowOff>
    </xdr:to>
    <xdr:cxnSp macro="">
      <xdr:nvCxnSpPr>
        <xdr:cNvPr id="240" name="直線コネクタ 239"/>
        <xdr:cNvCxnSpPr/>
      </xdr:nvCxnSpPr>
      <xdr:spPr>
        <a:xfrm flipV="1">
          <a:off x="2908300" y="16634030"/>
          <a:ext cx="889000" cy="8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93225</xdr:rowOff>
    </xdr:from>
    <xdr:to>
      <xdr:col>4</xdr:col>
      <xdr:colOff>155575</xdr:colOff>
      <xdr:row>97</xdr:row>
      <xdr:rowOff>129158</xdr:rowOff>
    </xdr:to>
    <xdr:cxnSp macro="">
      <xdr:nvCxnSpPr>
        <xdr:cNvPr id="243" name="直線コネクタ 242"/>
        <xdr:cNvCxnSpPr/>
      </xdr:nvCxnSpPr>
      <xdr:spPr>
        <a:xfrm flipV="1">
          <a:off x="2019300" y="16723875"/>
          <a:ext cx="8890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129158</xdr:rowOff>
    </xdr:from>
    <xdr:to>
      <xdr:col>2</xdr:col>
      <xdr:colOff>638175</xdr:colOff>
      <xdr:row>97</xdr:row>
      <xdr:rowOff>129784</xdr:rowOff>
    </xdr:to>
    <xdr:cxnSp macro="">
      <xdr:nvCxnSpPr>
        <xdr:cNvPr id="246" name="直線コネクタ 245"/>
        <xdr:cNvCxnSpPr/>
      </xdr:nvCxnSpPr>
      <xdr:spPr>
        <a:xfrm flipV="1">
          <a:off x="1130300" y="16759808"/>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11702</xdr:rowOff>
    </xdr:from>
    <xdr:to>
      <xdr:col>6</xdr:col>
      <xdr:colOff>561975</xdr:colOff>
      <xdr:row>97</xdr:row>
      <xdr:rowOff>113302</xdr:rowOff>
    </xdr:to>
    <xdr:sp macro="" textlink="">
      <xdr:nvSpPr>
        <xdr:cNvPr id="256" name="円/楕円 255"/>
        <xdr:cNvSpPr/>
      </xdr:nvSpPr>
      <xdr:spPr>
        <a:xfrm>
          <a:off x="4584700" y="166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34579</xdr:rowOff>
    </xdr:from>
    <xdr:ext cx="599010" cy="259045"/>
    <xdr:sp macro="" textlink="">
      <xdr:nvSpPr>
        <xdr:cNvPr id="257" name="衛生費該当値テキスト"/>
        <xdr:cNvSpPr txBox="1"/>
      </xdr:nvSpPr>
      <xdr:spPr>
        <a:xfrm>
          <a:off x="4686300" y="1649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124030</xdr:rowOff>
    </xdr:from>
    <xdr:to>
      <xdr:col>5</xdr:col>
      <xdr:colOff>409575</xdr:colOff>
      <xdr:row>97</xdr:row>
      <xdr:rowOff>54180</xdr:rowOff>
    </xdr:to>
    <xdr:sp macro="" textlink="">
      <xdr:nvSpPr>
        <xdr:cNvPr id="258" name="円/楕円 257"/>
        <xdr:cNvSpPr/>
      </xdr:nvSpPr>
      <xdr:spPr>
        <a:xfrm>
          <a:off x="3746500" y="1658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70707</xdr:rowOff>
    </xdr:from>
    <xdr:ext cx="599010" cy="259045"/>
    <xdr:sp macro="" textlink="">
      <xdr:nvSpPr>
        <xdr:cNvPr id="259" name="テキスト ボックス 258"/>
        <xdr:cNvSpPr txBox="1"/>
      </xdr:nvSpPr>
      <xdr:spPr>
        <a:xfrm>
          <a:off x="3497794" y="1635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201,559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42425</xdr:rowOff>
    </xdr:from>
    <xdr:to>
      <xdr:col>4</xdr:col>
      <xdr:colOff>206375</xdr:colOff>
      <xdr:row>97</xdr:row>
      <xdr:rowOff>144025</xdr:rowOff>
    </xdr:to>
    <xdr:sp macro="" textlink="">
      <xdr:nvSpPr>
        <xdr:cNvPr id="260" name="円/楕円 259"/>
        <xdr:cNvSpPr/>
      </xdr:nvSpPr>
      <xdr:spPr>
        <a:xfrm>
          <a:off x="2857500" y="166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160552</xdr:rowOff>
    </xdr:from>
    <xdr:ext cx="599010" cy="259045"/>
    <xdr:sp macro="" textlink="">
      <xdr:nvSpPr>
        <xdr:cNvPr id="261" name="テキスト ボックス 260"/>
        <xdr:cNvSpPr txBox="1"/>
      </xdr:nvSpPr>
      <xdr:spPr>
        <a:xfrm>
          <a:off x="2608794" y="1644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78358</xdr:rowOff>
    </xdr:from>
    <xdr:to>
      <xdr:col>3</xdr:col>
      <xdr:colOff>3175</xdr:colOff>
      <xdr:row>98</xdr:row>
      <xdr:rowOff>8508</xdr:rowOff>
    </xdr:to>
    <xdr:sp macro="" textlink="">
      <xdr:nvSpPr>
        <xdr:cNvPr id="262" name="円/楕円 261"/>
        <xdr:cNvSpPr/>
      </xdr:nvSpPr>
      <xdr:spPr>
        <a:xfrm>
          <a:off x="1968500" y="167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25035</xdr:rowOff>
    </xdr:from>
    <xdr:ext cx="599010" cy="259045"/>
    <xdr:sp macro="" textlink="">
      <xdr:nvSpPr>
        <xdr:cNvPr id="263" name="テキスト ボックス 262"/>
        <xdr:cNvSpPr txBox="1"/>
      </xdr:nvSpPr>
      <xdr:spPr>
        <a:xfrm>
          <a:off x="1719794" y="1648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78984</xdr:rowOff>
    </xdr:from>
    <xdr:to>
      <xdr:col>1</xdr:col>
      <xdr:colOff>485775</xdr:colOff>
      <xdr:row>98</xdr:row>
      <xdr:rowOff>9134</xdr:rowOff>
    </xdr:to>
    <xdr:sp macro="" textlink="">
      <xdr:nvSpPr>
        <xdr:cNvPr id="264" name="円/楕円 263"/>
        <xdr:cNvSpPr/>
      </xdr:nvSpPr>
      <xdr:spPr>
        <a:xfrm>
          <a:off x="1079500" y="167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25661</xdr:rowOff>
    </xdr:from>
    <xdr:ext cx="599010" cy="259045"/>
    <xdr:sp macro="" textlink="">
      <xdr:nvSpPr>
        <xdr:cNvPr id="265" name="テキスト ボックス 264"/>
        <xdr:cNvSpPr txBox="1"/>
      </xdr:nvSpPr>
      <xdr:spPr>
        <a:xfrm>
          <a:off x="830794" y="1648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66199</xdr:rowOff>
    </xdr:from>
    <xdr:to>
      <xdr:col>15</xdr:col>
      <xdr:colOff>180975</xdr:colOff>
      <xdr:row>56</xdr:row>
      <xdr:rowOff>83552</xdr:rowOff>
    </xdr:to>
    <xdr:cxnSp macro="">
      <xdr:nvCxnSpPr>
        <xdr:cNvPr id="353" name="直線コネクタ 352"/>
        <xdr:cNvCxnSpPr/>
      </xdr:nvCxnSpPr>
      <xdr:spPr>
        <a:xfrm flipV="1">
          <a:off x="9639300" y="9667399"/>
          <a:ext cx="838200" cy="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76292</xdr:rowOff>
    </xdr:from>
    <xdr:to>
      <xdr:col>14</xdr:col>
      <xdr:colOff>28575</xdr:colOff>
      <xdr:row>56</xdr:row>
      <xdr:rowOff>83552</xdr:rowOff>
    </xdr:to>
    <xdr:cxnSp macro="">
      <xdr:nvCxnSpPr>
        <xdr:cNvPr id="356" name="直線コネクタ 355"/>
        <xdr:cNvCxnSpPr/>
      </xdr:nvCxnSpPr>
      <xdr:spPr>
        <a:xfrm>
          <a:off x="8750300" y="9677492"/>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76292</xdr:rowOff>
    </xdr:from>
    <xdr:to>
      <xdr:col>12</xdr:col>
      <xdr:colOff>511175</xdr:colOff>
      <xdr:row>57</xdr:row>
      <xdr:rowOff>65740</xdr:rowOff>
    </xdr:to>
    <xdr:cxnSp macro="">
      <xdr:nvCxnSpPr>
        <xdr:cNvPr id="359" name="直線コネクタ 358"/>
        <xdr:cNvCxnSpPr/>
      </xdr:nvCxnSpPr>
      <xdr:spPr>
        <a:xfrm flipV="1">
          <a:off x="7861300" y="9677492"/>
          <a:ext cx="889000" cy="1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33656</xdr:rowOff>
    </xdr:from>
    <xdr:to>
      <xdr:col>11</xdr:col>
      <xdr:colOff>307975</xdr:colOff>
      <xdr:row>57</xdr:row>
      <xdr:rowOff>65740</xdr:rowOff>
    </xdr:to>
    <xdr:cxnSp macro="">
      <xdr:nvCxnSpPr>
        <xdr:cNvPr id="362" name="直線コネクタ 361"/>
        <xdr:cNvCxnSpPr/>
      </xdr:nvCxnSpPr>
      <xdr:spPr>
        <a:xfrm>
          <a:off x="6972300" y="9806306"/>
          <a:ext cx="889000" cy="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15399</xdr:rowOff>
    </xdr:from>
    <xdr:to>
      <xdr:col>15</xdr:col>
      <xdr:colOff>231775</xdr:colOff>
      <xdr:row>56</xdr:row>
      <xdr:rowOff>116999</xdr:rowOff>
    </xdr:to>
    <xdr:sp macro="" textlink="">
      <xdr:nvSpPr>
        <xdr:cNvPr id="372" name="円/楕円 371"/>
        <xdr:cNvSpPr/>
      </xdr:nvSpPr>
      <xdr:spPr>
        <a:xfrm>
          <a:off x="10426700" y="96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38276</xdr:rowOff>
    </xdr:from>
    <xdr:ext cx="599010" cy="259045"/>
    <xdr:sp macro="" textlink="">
      <xdr:nvSpPr>
        <xdr:cNvPr id="373" name="農林水産業費該当値テキスト"/>
        <xdr:cNvSpPr txBox="1"/>
      </xdr:nvSpPr>
      <xdr:spPr>
        <a:xfrm>
          <a:off x="10528300" y="946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258,583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32752</xdr:rowOff>
    </xdr:from>
    <xdr:to>
      <xdr:col>14</xdr:col>
      <xdr:colOff>79375</xdr:colOff>
      <xdr:row>56</xdr:row>
      <xdr:rowOff>134352</xdr:rowOff>
    </xdr:to>
    <xdr:sp macro="" textlink="">
      <xdr:nvSpPr>
        <xdr:cNvPr id="374" name="円/楕円 373"/>
        <xdr:cNvSpPr/>
      </xdr:nvSpPr>
      <xdr:spPr>
        <a:xfrm>
          <a:off x="9588500" y="96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75" name="テキスト ボックス 37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249,474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25492</xdr:rowOff>
    </xdr:from>
    <xdr:to>
      <xdr:col>12</xdr:col>
      <xdr:colOff>561975</xdr:colOff>
      <xdr:row>56</xdr:row>
      <xdr:rowOff>127092</xdr:rowOff>
    </xdr:to>
    <xdr:sp macro="" textlink="">
      <xdr:nvSpPr>
        <xdr:cNvPr id="376" name="円/楕円 375"/>
        <xdr:cNvSpPr/>
      </xdr:nvSpPr>
      <xdr:spPr>
        <a:xfrm>
          <a:off x="8699500" y="96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143619</xdr:rowOff>
    </xdr:from>
    <xdr:ext cx="599010" cy="259045"/>
    <xdr:sp macro="" textlink="">
      <xdr:nvSpPr>
        <xdr:cNvPr id="377" name="テキスト ボックス 376"/>
        <xdr:cNvSpPr txBox="1"/>
      </xdr:nvSpPr>
      <xdr:spPr>
        <a:xfrm>
          <a:off x="8450794" y="940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253,285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14940</xdr:rowOff>
    </xdr:from>
    <xdr:to>
      <xdr:col>11</xdr:col>
      <xdr:colOff>358775</xdr:colOff>
      <xdr:row>57</xdr:row>
      <xdr:rowOff>116540</xdr:rowOff>
    </xdr:to>
    <xdr:sp macro="" textlink="">
      <xdr:nvSpPr>
        <xdr:cNvPr id="378" name="円/楕円 377"/>
        <xdr:cNvSpPr/>
      </xdr:nvSpPr>
      <xdr:spPr>
        <a:xfrm>
          <a:off x="7810500" y="978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133067</xdr:rowOff>
    </xdr:from>
    <xdr:ext cx="599010" cy="259045"/>
    <xdr:sp macro="" textlink="">
      <xdr:nvSpPr>
        <xdr:cNvPr id="379" name="テキスト ボックス 378"/>
        <xdr:cNvSpPr txBox="1"/>
      </xdr:nvSpPr>
      <xdr:spPr>
        <a:xfrm>
          <a:off x="7561794" y="956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168,824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154306</xdr:rowOff>
    </xdr:from>
    <xdr:to>
      <xdr:col>10</xdr:col>
      <xdr:colOff>155575</xdr:colOff>
      <xdr:row>57</xdr:row>
      <xdr:rowOff>84456</xdr:rowOff>
    </xdr:to>
    <xdr:sp macro="" textlink="">
      <xdr:nvSpPr>
        <xdr:cNvPr id="380" name="円/楕円 379"/>
        <xdr:cNvSpPr/>
      </xdr:nvSpPr>
      <xdr:spPr>
        <a:xfrm>
          <a:off x="6921500" y="975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100983</xdr:rowOff>
    </xdr:from>
    <xdr:ext cx="599010" cy="259045"/>
    <xdr:sp macro="" textlink="">
      <xdr:nvSpPr>
        <xdr:cNvPr id="381" name="テキスト ボックス 380"/>
        <xdr:cNvSpPr txBox="1"/>
      </xdr:nvSpPr>
      <xdr:spPr>
        <a:xfrm>
          <a:off x="6672794" y="953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79628</xdr:rowOff>
    </xdr:from>
    <xdr:to>
      <xdr:col>15</xdr:col>
      <xdr:colOff>180975</xdr:colOff>
      <xdr:row>78</xdr:row>
      <xdr:rowOff>84248</xdr:rowOff>
    </xdr:to>
    <xdr:cxnSp macro="">
      <xdr:nvCxnSpPr>
        <xdr:cNvPr id="410" name="直線コネクタ 409"/>
        <xdr:cNvCxnSpPr/>
      </xdr:nvCxnSpPr>
      <xdr:spPr>
        <a:xfrm flipV="1">
          <a:off x="9639300" y="13452728"/>
          <a:ext cx="8382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82801</xdr:rowOff>
    </xdr:from>
    <xdr:to>
      <xdr:col>14</xdr:col>
      <xdr:colOff>28575</xdr:colOff>
      <xdr:row>78</xdr:row>
      <xdr:rowOff>84248</xdr:rowOff>
    </xdr:to>
    <xdr:cxnSp macro="">
      <xdr:nvCxnSpPr>
        <xdr:cNvPr id="413" name="直線コネクタ 412"/>
        <xdr:cNvCxnSpPr/>
      </xdr:nvCxnSpPr>
      <xdr:spPr>
        <a:xfrm>
          <a:off x="8750300" y="13455901"/>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65698</xdr:rowOff>
    </xdr:from>
    <xdr:to>
      <xdr:col>12</xdr:col>
      <xdr:colOff>511175</xdr:colOff>
      <xdr:row>78</xdr:row>
      <xdr:rowOff>82801</xdr:rowOff>
    </xdr:to>
    <xdr:cxnSp macro="">
      <xdr:nvCxnSpPr>
        <xdr:cNvPr id="416" name="直線コネクタ 415"/>
        <xdr:cNvCxnSpPr/>
      </xdr:nvCxnSpPr>
      <xdr:spPr>
        <a:xfrm>
          <a:off x="7861300" y="13438798"/>
          <a:ext cx="889000" cy="1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17263</xdr:rowOff>
    </xdr:from>
    <xdr:to>
      <xdr:col>11</xdr:col>
      <xdr:colOff>307975</xdr:colOff>
      <xdr:row>78</xdr:row>
      <xdr:rowOff>65698</xdr:rowOff>
    </xdr:to>
    <xdr:cxnSp macro="">
      <xdr:nvCxnSpPr>
        <xdr:cNvPr id="419" name="直線コネクタ 418"/>
        <xdr:cNvCxnSpPr/>
      </xdr:nvCxnSpPr>
      <xdr:spPr>
        <a:xfrm>
          <a:off x="6972300" y="13390363"/>
          <a:ext cx="889000" cy="4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28828</xdr:rowOff>
    </xdr:from>
    <xdr:to>
      <xdr:col>15</xdr:col>
      <xdr:colOff>231775</xdr:colOff>
      <xdr:row>78</xdr:row>
      <xdr:rowOff>130428</xdr:rowOff>
    </xdr:to>
    <xdr:sp macro="" textlink="">
      <xdr:nvSpPr>
        <xdr:cNvPr id="429" name="円/楕円 428"/>
        <xdr:cNvSpPr/>
      </xdr:nvSpPr>
      <xdr:spPr>
        <a:xfrm>
          <a:off x="10426700" y="134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7255</xdr:rowOff>
    </xdr:from>
    <xdr:ext cx="534377" cy="259045"/>
    <xdr:sp macro="" textlink="">
      <xdr:nvSpPr>
        <xdr:cNvPr id="430" name="商工費該当値テキスト"/>
        <xdr:cNvSpPr txBox="1"/>
      </xdr:nvSpPr>
      <xdr:spPr>
        <a:xfrm>
          <a:off x="10528300" y="133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33448</xdr:rowOff>
    </xdr:from>
    <xdr:to>
      <xdr:col>14</xdr:col>
      <xdr:colOff>79375</xdr:colOff>
      <xdr:row>78</xdr:row>
      <xdr:rowOff>135048</xdr:rowOff>
    </xdr:to>
    <xdr:sp macro="" textlink="">
      <xdr:nvSpPr>
        <xdr:cNvPr id="431" name="円/楕円 430"/>
        <xdr:cNvSpPr/>
      </xdr:nvSpPr>
      <xdr:spPr>
        <a:xfrm>
          <a:off x="9588500" y="1340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151575</xdr:rowOff>
    </xdr:from>
    <xdr:ext cx="534377" cy="259045"/>
    <xdr:sp macro="" textlink="">
      <xdr:nvSpPr>
        <xdr:cNvPr id="432" name="テキスト ボックス 431"/>
        <xdr:cNvSpPr txBox="1"/>
      </xdr:nvSpPr>
      <xdr:spPr>
        <a:xfrm>
          <a:off x="9372111" y="131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32001</xdr:rowOff>
    </xdr:from>
    <xdr:to>
      <xdr:col>12</xdr:col>
      <xdr:colOff>561975</xdr:colOff>
      <xdr:row>78</xdr:row>
      <xdr:rowOff>133601</xdr:rowOff>
    </xdr:to>
    <xdr:sp macro="" textlink="">
      <xdr:nvSpPr>
        <xdr:cNvPr id="433" name="円/楕円 432"/>
        <xdr:cNvSpPr/>
      </xdr:nvSpPr>
      <xdr:spPr>
        <a:xfrm>
          <a:off x="8699500" y="1340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150128</xdr:rowOff>
    </xdr:from>
    <xdr:ext cx="534377" cy="259045"/>
    <xdr:sp macro="" textlink="">
      <xdr:nvSpPr>
        <xdr:cNvPr id="434" name="テキスト ボックス 433"/>
        <xdr:cNvSpPr txBox="1"/>
      </xdr:nvSpPr>
      <xdr:spPr>
        <a:xfrm>
          <a:off x="8483111" y="1318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14898</xdr:rowOff>
    </xdr:from>
    <xdr:to>
      <xdr:col>11</xdr:col>
      <xdr:colOff>358775</xdr:colOff>
      <xdr:row>78</xdr:row>
      <xdr:rowOff>116498</xdr:rowOff>
    </xdr:to>
    <xdr:sp macro="" textlink="">
      <xdr:nvSpPr>
        <xdr:cNvPr id="435" name="円/楕円 434"/>
        <xdr:cNvSpPr/>
      </xdr:nvSpPr>
      <xdr:spPr>
        <a:xfrm>
          <a:off x="7810500" y="133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133025</xdr:rowOff>
    </xdr:from>
    <xdr:ext cx="534377" cy="259045"/>
    <xdr:sp macro="" textlink="">
      <xdr:nvSpPr>
        <xdr:cNvPr id="436" name="テキスト ボックス 435"/>
        <xdr:cNvSpPr txBox="1"/>
      </xdr:nvSpPr>
      <xdr:spPr>
        <a:xfrm>
          <a:off x="7594111" y="131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137913</xdr:rowOff>
    </xdr:from>
    <xdr:to>
      <xdr:col>10</xdr:col>
      <xdr:colOff>155575</xdr:colOff>
      <xdr:row>78</xdr:row>
      <xdr:rowOff>68063</xdr:rowOff>
    </xdr:to>
    <xdr:sp macro="" textlink="">
      <xdr:nvSpPr>
        <xdr:cNvPr id="437" name="円/楕円 436"/>
        <xdr:cNvSpPr/>
      </xdr:nvSpPr>
      <xdr:spPr>
        <a:xfrm>
          <a:off x="6921500" y="13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76</xdr:row>
      <xdr:rowOff>84590</xdr:rowOff>
    </xdr:from>
    <xdr:ext cx="599010" cy="259045"/>
    <xdr:sp macro="" textlink="">
      <xdr:nvSpPr>
        <xdr:cNvPr id="438" name="テキスト ボックス 437"/>
        <xdr:cNvSpPr txBox="1"/>
      </xdr:nvSpPr>
      <xdr:spPr>
        <a:xfrm>
          <a:off x="6672794" y="1311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161311</xdr:rowOff>
    </xdr:from>
    <xdr:to>
      <xdr:col>15</xdr:col>
      <xdr:colOff>180975</xdr:colOff>
      <xdr:row>97</xdr:row>
      <xdr:rowOff>163021</xdr:rowOff>
    </xdr:to>
    <xdr:cxnSp macro="">
      <xdr:nvCxnSpPr>
        <xdr:cNvPr id="467" name="直線コネクタ 466"/>
        <xdr:cNvCxnSpPr/>
      </xdr:nvCxnSpPr>
      <xdr:spPr>
        <a:xfrm>
          <a:off x="9639300" y="16791961"/>
          <a:ext cx="8382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161311</xdr:rowOff>
    </xdr:from>
    <xdr:to>
      <xdr:col>14</xdr:col>
      <xdr:colOff>28575</xdr:colOff>
      <xdr:row>98</xdr:row>
      <xdr:rowOff>20503</xdr:rowOff>
    </xdr:to>
    <xdr:cxnSp macro="">
      <xdr:nvCxnSpPr>
        <xdr:cNvPr id="470" name="直線コネクタ 469"/>
        <xdr:cNvCxnSpPr/>
      </xdr:nvCxnSpPr>
      <xdr:spPr>
        <a:xfrm flipV="1">
          <a:off x="8750300" y="16791961"/>
          <a:ext cx="889000" cy="3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148811</xdr:rowOff>
    </xdr:from>
    <xdr:to>
      <xdr:col>12</xdr:col>
      <xdr:colOff>511175</xdr:colOff>
      <xdr:row>98</xdr:row>
      <xdr:rowOff>20503</xdr:rowOff>
    </xdr:to>
    <xdr:cxnSp macro="">
      <xdr:nvCxnSpPr>
        <xdr:cNvPr id="473" name="直線コネクタ 472"/>
        <xdr:cNvCxnSpPr/>
      </xdr:nvCxnSpPr>
      <xdr:spPr>
        <a:xfrm>
          <a:off x="7861300" y="16779461"/>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148811</xdr:rowOff>
    </xdr:from>
    <xdr:to>
      <xdr:col>11</xdr:col>
      <xdr:colOff>307975</xdr:colOff>
      <xdr:row>98</xdr:row>
      <xdr:rowOff>88826</xdr:rowOff>
    </xdr:to>
    <xdr:cxnSp macro="">
      <xdr:nvCxnSpPr>
        <xdr:cNvPr id="476" name="直線コネクタ 475"/>
        <xdr:cNvCxnSpPr/>
      </xdr:nvCxnSpPr>
      <xdr:spPr>
        <a:xfrm flipV="1">
          <a:off x="6972300" y="16779461"/>
          <a:ext cx="889000" cy="1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112221</xdr:rowOff>
    </xdr:from>
    <xdr:to>
      <xdr:col>15</xdr:col>
      <xdr:colOff>231775</xdr:colOff>
      <xdr:row>98</xdr:row>
      <xdr:rowOff>42371</xdr:rowOff>
    </xdr:to>
    <xdr:sp macro="" textlink="">
      <xdr:nvSpPr>
        <xdr:cNvPr id="486" name="円/楕円 485"/>
        <xdr:cNvSpPr/>
      </xdr:nvSpPr>
      <xdr:spPr>
        <a:xfrm>
          <a:off x="10426700" y="167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135098</xdr:rowOff>
    </xdr:from>
    <xdr:ext cx="599010" cy="259045"/>
    <xdr:sp macro="" textlink="">
      <xdr:nvSpPr>
        <xdr:cNvPr id="487" name="土木費該当値テキスト"/>
        <xdr:cNvSpPr txBox="1"/>
      </xdr:nvSpPr>
      <xdr:spPr>
        <a:xfrm>
          <a:off x="10528300" y="1659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294,394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110511</xdr:rowOff>
    </xdr:from>
    <xdr:to>
      <xdr:col>14</xdr:col>
      <xdr:colOff>79375</xdr:colOff>
      <xdr:row>98</xdr:row>
      <xdr:rowOff>40661</xdr:rowOff>
    </xdr:to>
    <xdr:sp macro="" textlink="">
      <xdr:nvSpPr>
        <xdr:cNvPr id="488" name="円/楕円 487"/>
        <xdr:cNvSpPr/>
      </xdr:nvSpPr>
      <xdr:spPr>
        <a:xfrm>
          <a:off x="9588500" y="167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57188</xdr:rowOff>
    </xdr:from>
    <xdr:ext cx="599010" cy="259045"/>
    <xdr:sp macro="" textlink="">
      <xdr:nvSpPr>
        <xdr:cNvPr id="489" name="テキスト ボックス 488"/>
        <xdr:cNvSpPr txBox="1"/>
      </xdr:nvSpPr>
      <xdr:spPr>
        <a:xfrm>
          <a:off x="9339794" y="1651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141153</xdr:rowOff>
    </xdr:from>
    <xdr:to>
      <xdr:col>12</xdr:col>
      <xdr:colOff>561975</xdr:colOff>
      <xdr:row>98</xdr:row>
      <xdr:rowOff>71303</xdr:rowOff>
    </xdr:to>
    <xdr:sp macro="" textlink="">
      <xdr:nvSpPr>
        <xdr:cNvPr id="490" name="円/楕円 489"/>
        <xdr:cNvSpPr/>
      </xdr:nvSpPr>
      <xdr:spPr>
        <a:xfrm>
          <a:off x="8699500" y="1677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87830</xdr:rowOff>
    </xdr:from>
    <xdr:ext cx="599010" cy="259045"/>
    <xdr:sp macro="" textlink="">
      <xdr:nvSpPr>
        <xdr:cNvPr id="491" name="テキスト ボックス 490"/>
        <xdr:cNvSpPr txBox="1"/>
      </xdr:nvSpPr>
      <xdr:spPr>
        <a:xfrm>
          <a:off x="8450794" y="1654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256,428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98011</xdr:rowOff>
    </xdr:from>
    <xdr:to>
      <xdr:col>11</xdr:col>
      <xdr:colOff>358775</xdr:colOff>
      <xdr:row>98</xdr:row>
      <xdr:rowOff>28161</xdr:rowOff>
    </xdr:to>
    <xdr:sp macro="" textlink="">
      <xdr:nvSpPr>
        <xdr:cNvPr id="492" name="円/楕円 491"/>
        <xdr:cNvSpPr/>
      </xdr:nvSpPr>
      <xdr:spPr>
        <a:xfrm>
          <a:off x="7810500" y="167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44688</xdr:rowOff>
    </xdr:from>
    <xdr:ext cx="599010" cy="259045"/>
    <xdr:sp macro="" textlink="">
      <xdr:nvSpPr>
        <xdr:cNvPr id="493" name="テキスト ボックス 492"/>
        <xdr:cNvSpPr txBox="1"/>
      </xdr:nvSpPr>
      <xdr:spPr>
        <a:xfrm>
          <a:off x="7561794" y="1650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38026</xdr:rowOff>
    </xdr:from>
    <xdr:to>
      <xdr:col>10</xdr:col>
      <xdr:colOff>155575</xdr:colOff>
      <xdr:row>98</xdr:row>
      <xdr:rowOff>139626</xdr:rowOff>
    </xdr:to>
    <xdr:sp macro="" textlink="">
      <xdr:nvSpPr>
        <xdr:cNvPr id="494" name="円/楕円 493"/>
        <xdr:cNvSpPr/>
      </xdr:nvSpPr>
      <xdr:spPr>
        <a:xfrm>
          <a:off x="6921500" y="168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156153</xdr:rowOff>
    </xdr:from>
    <xdr:ext cx="599010" cy="259045"/>
    <xdr:sp macro="" textlink="">
      <xdr:nvSpPr>
        <xdr:cNvPr id="495" name="テキスト ボックス 494"/>
        <xdr:cNvSpPr txBox="1"/>
      </xdr:nvSpPr>
      <xdr:spPr>
        <a:xfrm>
          <a:off x="6672794" y="1661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1870</xdr:rowOff>
    </xdr:from>
    <xdr:to>
      <xdr:col>23</xdr:col>
      <xdr:colOff>517525</xdr:colOff>
      <xdr:row>38</xdr:row>
      <xdr:rowOff>22879</xdr:rowOff>
    </xdr:to>
    <xdr:cxnSp macro="">
      <xdr:nvCxnSpPr>
        <xdr:cNvPr id="526" name="直線コネクタ 525"/>
        <xdr:cNvCxnSpPr/>
      </xdr:nvCxnSpPr>
      <xdr:spPr>
        <a:xfrm flipV="1">
          <a:off x="15481300" y="6516970"/>
          <a:ext cx="8382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22879</xdr:rowOff>
    </xdr:from>
    <xdr:to>
      <xdr:col>22</xdr:col>
      <xdr:colOff>365125</xdr:colOff>
      <xdr:row>38</xdr:row>
      <xdr:rowOff>48933</xdr:rowOff>
    </xdr:to>
    <xdr:cxnSp macro="">
      <xdr:nvCxnSpPr>
        <xdr:cNvPr id="529" name="直線コネクタ 528"/>
        <xdr:cNvCxnSpPr/>
      </xdr:nvCxnSpPr>
      <xdr:spPr>
        <a:xfrm flipV="1">
          <a:off x="14592300" y="6537979"/>
          <a:ext cx="889000" cy="2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48933</xdr:rowOff>
    </xdr:from>
    <xdr:to>
      <xdr:col>21</xdr:col>
      <xdr:colOff>161925</xdr:colOff>
      <xdr:row>38</xdr:row>
      <xdr:rowOff>51588</xdr:rowOff>
    </xdr:to>
    <xdr:cxnSp macro="">
      <xdr:nvCxnSpPr>
        <xdr:cNvPr id="532" name="直線コネクタ 531"/>
        <xdr:cNvCxnSpPr/>
      </xdr:nvCxnSpPr>
      <xdr:spPr>
        <a:xfrm flipV="1">
          <a:off x="13703300" y="6564033"/>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51588</xdr:rowOff>
    </xdr:from>
    <xdr:to>
      <xdr:col>19</xdr:col>
      <xdr:colOff>644525</xdr:colOff>
      <xdr:row>38</xdr:row>
      <xdr:rowOff>57835</xdr:rowOff>
    </xdr:to>
    <xdr:cxnSp macro="">
      <xdr:nvCxnSpPr>
        <xdr:cNvPr id="535" name="直線コネクタ 534"/>
        <xdr:cNvCxnSpPr/>
      </xdr:nvCxnSpPr>
      <xdr:spPr>
        <a:xfrm flipV="1">
          <a:off x="12814300" y="6566688"/>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122520</xdr:rowOff>
    </xdr:from>
    <xdr:to>
      <xdr:col>23</xdr:col>
      <xdr:colOff>568325</xdr:colOff>
      <xdr:row>38</xdr:row>
      <xdr:rowOff>52670</xdr:rowOff>
    </xdr:to>
    <xdr:sp macro="" textlink="">
      <xdr:nvSpPr>
        <xdr:cNvPr id="545" name="円/楕円 544"/>
        <xdr:cNvSpPr/>
      </xdr:nvSpPr>
      <xdr:spPr>
        <a:xfrm>
          <a:off x="16268700" y="64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145397</xdr:rowOff>
    </xdr:from>
    <xdr:ext cx="534377" cy="259045"/>
    <xdr:sp macro="" textlink="">
      <xdr:nvSpPr>
        <xdr:cNvPr id="546" name="消防費該当値テキスト"/>
        <xdr:cNvSpPr txBox="1"/>
      </xdr:nvSpPr>
      <xdr:spPr>
        <a:xfrm>
          <a:off x="16370300" y="63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82,205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143529</xdr:rowOff>
    </xdr:from>
    <xdr:to>
      <xdr:col>22</xdr:col>
      <xdr:colOff>415925</xdr:colOff>
      <xdr:row>38</xdr:row>
      <xdr:rowOff>73679</xdr:rowOff>
    </xdr:to>
    <xdr:sp macro="" textlink="">
      <xdr:nvSpPr>
        <xdr:cNvPr id="547" name="円/楕円 546"/>
        <xdr:cNvSpPr/>
      </xdr:nvSpPr>
      <xdr:spPr>
        <a:xfrm>
          <a:off x="15430500" y="6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90206</xdr:rowOff>
    </xdr:from>
    <xdr:ext cx="534377" cy="259045"/>
    <xdr:sp macro="" textlink="">
      <xdr:nvSpPr>
        <xdr:cNvPr id="548" name="テキスト ボックス 547"/>
        <xdr:cNvSpPr txBox="1"/>
      </xdr:nvSpPr>
      <xdr:spPr>
        <a:xfrm>
          <a:off x="15214111" y="62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169583</xdr:rowOff>
    </xdr:from>
    <xdr:to>
      <xdr:col>21</xdr:col>
      <xdr:colOff>212725</xdr:colOff>
      <xdr:row>38</xdr:row>
      <xdr:rowOff>99733</xdr:rowOff>
    </xdr:to>
    <xdr:sp macro="" textlink="">
      <xdr:nvSpPr>
        <xdr:cNvPr id="549" name="円/楕円 548"/>
        <xdr:cNvSpPr/>
      </xdr:nvSpPr>
      <xdr:spPr>
        <a:xfrm>
          <a:off x="14541500" y="6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116260</xdr:rowOff>
    </xdr:from>
    <xdr:ext cx="534377" cy="259045"/>
    <xdr:sp macro="" textlink="">
      <xdr:nvSpPr>
        <xdr:cNvPr id="550" name="テキスト ボックス 549"/>
        <xdr:cNvSpPr txBox="1"/>
      </xdr:nvSpPr>
      <xdr:spPr>
        <a:xfrm>
          <a:off x="14325111" y="62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788</xdr:rowOff>
    </xdr:from>
    <xdr:to>
      <xdr:col>20</xdr:col>
      <xdr:colOff>9525</xdr:colOff>
      <xdr:row>38</xdr:row>
      <xdr:rowOff>102388</xdr:rowOff>
    </xdr:to>
    <xdr:sp macro="" textlink="">
      <xdr:nvSpPr>
        <xdr:cNvPr id="551" name="円/楕円 550"/>
        <xdr:cNvSpPr/>
      </xdr:nvSpPr>
      <xdr:spPr>
        <a:xfrm>
          <a:off x="13652500" y="65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118915</xdr:rowOff>
    </xdr:from>
    <xdr:ext cx="534377" cy="259045"/>
    <xdr:sp macro="" textlink="">
      <xdr:nvSpPr>
        <xdr:cNvPr id="552" name="テキスト ボックス 551"/>
        <xdr:cNvSpPr txBox="1"/>
      </xdr:nvSpPr>
      <xdr:spPr>
        <a:xfrm>
          <a:off x="13436111" y="629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7035</xdr:rowOff>
    </xdr:from>
    <xdr:to>
      <xdr:col>18</xdr:col>
      <xdr:colOff>492125</xdr:colOff>
      <xdr:row>38</xdr:row>
      <xdr:rowOff>108635</xdr:rowOff>
    </xdr:to>
    <xdr:sp macro="" textlink="">
      <xdr:nvSpPr>
        <xdr:cNvPr id="553" name="円/楕円 552"/>
        <xdr:cNvSpPr/>
      </xdr:nvSpPr>
      <xdr:spPr>
        <a:xfrm>
          <a:off x="12763500" y="65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125162</xdr:rowOff>
    </xdr:from>
    <xdr:ext cx="534377" cy="259045"/>
    <xdr:sp macro="" textlink="">
      <xdr:nvSpPr>
        <xdr:cNvPr id="554" name="テキスト ボックス 553"/>
        <xdr:cNvSpPr txBox="1"/>
      </xdr:nvSpPr>
      <xdr:spPr>
        <a:xfrm>
          <a:off x="12547111" y="629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124795</xdr:rowOff>
    </xdr:from>
    <xdr:to>
      <xdr:col>23</xdr:col>
      <xdr:colOff>517525</xdr:colOff>
      <xdr:row>58</xdr:row>
      <xdr:rowOff>99086</xdr:rowOff>
    </xdr:to>
    <xdr:cxnSp macro="">
      <xdr:nvCxnSpPr>
        <xdr:cNvPr id="585" name="直線コネクタ 584"/>
        <xdr:cNvCxnSpPr/>
      </xdr:nvCxnSpPr>
      <xdr:spPr>
        <a:xfrm flipV="1">
          <a:off x="15481300" y="9554545"/>
          <a:ext cx="838200" cy="48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44434</xdr:rowOff>
    </xdr:from>
    <xdr:to>
      <xdr:col>22</xdr:col>
      <xdr:colOff>365125</xdr:colOff>
      <xdr:row>58</xdr:row>
      <xdr:rowOff>99086</xdr:rowOff>
    </xdr:to>
    <xdr:cxnSp macro="">
      <xdr:nvCxnSpPr>
        <xdr:cNvPr id="588" name="直線コネクタ 587"/>
        <xdr:cNvCxnSpPr/>
      </xdr:nvCxnSpPr>
      <xdr:spPr>
        <a:xfrm>
          <a:off x="14592300" y="9988534"/>
          <a:ext cx="889000" cy="5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44434</xdr:rowOff>
    </xdr:from>
    <xdr:to>
      <xdr:col>21</xdr:col>
      <xdr:colOff>161925</xdr:colOff>
      <xdr:row>58</xdr:row>
      <xdr:rowOff>135490</xdr:rowOff>
    </xdr:to>
    <xdr:cxnSp macro="">
      <xdr:nvCxnSpPr>
        <xdr:cNvPr id="591" name="直線コネクタ 590"/>
        <xdr:cNvCxnSpPr/>
      </xdr:nvCxnSpPr>
      <xdr:spPr>
        <a:xfrm flipV="1">
          <a:off x="13703300" y="9988534"/>
          <a:ext cx="889000" cy="9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97190</xdr:rowOff>
    </xdr:from>
    <xdr:to>
      <xdr:col>19</xdr:col>
      <xdr:colOff>644525</xdr:colOff>
      <xdr:row>58</xdr:row>
      <xdr:rowOff>135490</xdr:rowOff>
    </xdr:to>
    <xdr:cxnSp macro="">
      <xdr:nvCxnSpPr>
        <xdr:cNvPr id="594" name="直線コネクタ 593"/>
        <xdr:cNvCxnSpPr/>
      </xdr:nvCxnSpPr>
      <xdr:spPr>
        <a:xfrm>
          <a:off x="12814300" y="10041290"/>
          <a:ext cx="889000" cy="3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73995</xdr:rowOff>
    </xdr:from>
    <xdr:to>
      <xdr:col>23</xdr:col>
      <xdr:colOff>568325</xdr:colOff>
      <xdr:row>56</xdr:row>
      <xdr:rowOff>4145</xdr:rowOff>
    </xdr:to>
    <xdr:sp macro="" textlink="">
      <xdr:nvSpPr>
        <xdr:cNvPr id="604" name="円/楕円 603"/>
        <xdr:cNvSpPr/>
      </xdr:nvSpPr>
      <xdr:spPr>
        <a:xfrm>
          <a:off x="16268700" y="95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96872</xdr:rowOff>
    </xdr:from>
    <xdr:ext cx="599010" cy="259045"/>
    <xdr:sp macro="" textlink="">
      <xdr:nvSpPr>
        <xdr:cNvPr id="605" name="教育費該当値テキスト"/>
        <xdr:cNvSpPr txBox="1"/>
      </xdr:nvSpPr>
      <xdr:spPr>
        <a:xfrm>
          <a:off x="16370300" y="935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606,192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48286</xdr:rowOff>
    </xdr:from>
    <xdr:to>
      <xdr:col>22</xdr:col>
      <xdr:colOff>415925</xdr:colOff>
      <xdr:row>58</xdr:row>
      <xdr:rowOff>149886</xdr:rowOff>
    </xdr:to>
    <xdr:sp macro="" textlink="">
      <xdr:nvSpPr>
        <xdr:cNvPr id="606" name="円/楕円 605"/>
        <xdr:cNvSpPr/>
      </xdr:nvSpPr>
      <xdr:spPr>
        <a:xfrm>
          <a:off x="15430500" y="99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166413</xdr:rowOff>
    </xdr:from>
    <xdr:ext cx="599010" cy="259045"/>
    <xdr:sp macro="" textlink="">
      <xdr:nvSpPr>
        <xdr:cNvPr id="607" name="テキスト ボックス 606"/>
        <xdr:cNvSpPr txBox="1"/>
      </xdr:nvSpPr>
      <xdr:spPr>
        <a:xfrm>
          <a:off x="15181794" y="976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157,309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165084</xdr:rowOff>
    </xdr:from>
    <xdr:to>
      <xdr:col>21</xdr:col>
      <xdr:colOff>212725</xdr:colOff>
      <xdr:row>58</xdr:row>
      <xdr:rowOff>95234</xdr:rowOff>
    </xdr:to>
    <xdr:sp macro="" textlink="">
      <xdr:nvSpPr>
        <xdr:cNvPr id="608" name="円/楕円 607"/>
        <xdr:cNvSpPr/>
      </xdr:nvSpPr>
      <xdr:spPr>
        <a:xfrm>
          <a:off x="14541500" y="99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111761</xdr:rowOff>
    </xdr:from>
    <xdr:ext cx="599010" cy="259045"/>
    <xdr:sp macro="" textlink="">
      <xdr:nvSpPr>
        <xdr:cNvPr id="609" name="テキスト ボックス 608"/>
        <xdr:cNvSpPr txBox="1"/>
      </xdr:nvSpPr>
      <xdr:spPr>
        <a:xfrm>
          <a:off x="14292794" y="971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207,514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84690</xdr:rowOff>
    </xdr:from>
    <xdr:to>
      <xdr:col>20</xdr:col>
      <xdr:colOff>9525</xdr:colOff>
      <xdr:row>59</xdr:row>
      <xdr:rowOff>14840</xdr:rowOff>
    </xdr:to>
    <xdr:sp macro="" textlink="">
      <xdr:nvSpPr>
        <xdr:cNvPr id="610" name="円/楕円 609"/>
        <xdr:cNvSpPr/>
      </xdr:nvSpPr>
      <xdr:spPr>
        <a:xfrm>
          <a:off x="13652500" y="100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31367</xdr:rowOff>
    </xdr:from>
    <xdr:ext cx="599010" cy="259045"/>
    <xdr:sp macro="" textlink="">
      <xdr:nvSpPr>
        <xdr:cNvPr id="611" name="テキスト ボックス 610"/>
        <xdr:cNvSpPr txBox="1"/>
      </xdr:nvSpPr>
      <xdr:spPr>
        <a:xfrm>
          <a:off x="13403794" y="980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123,867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46390</xdr:rowOff>
    </xdr:from>
    <xdr:to>
      <xdr:col>18</xdr:col>
      <xdr:colOff>492125</xdr:colOff>
      <xdr:row>58</xdr:row>
      <xdr:rowOff>147990</xdr:rowOff>
    </xdr:to>
    <xdr:sp macro="" textlink="">
      <xdr:nvSpPr>
        <xdr:cNvPr id="612" name="円/楕円 611"/>
        <xdr:cNvSpPr/>
      </xdr:nvSpPr>
      <xdr:spPr>
        <a:xfrm>
          <a:off x="12763500" y="99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164517</xdr:rowOff>
    </xdr:from>
    <xdr:ext cx="599010" cy="259045"/>
    <xdr:sp macro="" textlink="">
      <xdr:nvSpPr>
        <xdr:cNvPr id="613" name="テキスト ボックス 612"/>
        <xdr:cNvSpPr txBox="1"/>
      </xdr:nvSpPr>
      <xdr:spPr>
        <a:xfrm>
          <a:off x="12514794" y="976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132531</xdr:rowOff>
    </xdr:from>
    <xdr:to>
      <xdr:col>23</xdr:col>
      <xdr:colOff>517525</xdr:colOff>
      <xdr:row>79</xdr:row>
      <xdr:rowOff>48918</xdr:rowOff>
    </xdr:to>
    <xdr:cxnSp macro="">
      <xdr:nvCxnSpPr>
        <xdr:cNvPr id="644" name="直線コネクタ 643"/>
        <xdr:cNvCxnSpPr/>
      </xdr:nvCxnSpPr>
      <xdr:spPr>
        <a:xfrm>
          <a:off x="15481300" y="13505631"/>
          <a:ext cx="838200" cy="8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8679</xdr:rowOff>
    </xdr:from>
    <xdr:ext cx="534377" cy="259045"/>
    <xdr:sp macro="" textlink="">
      <xdr:nvSpPr>
        <xdr:cNvPr id="645" name="災害復旧費平均値テキスト"/>
        <xdr:cNvSpPr txBox="1"/>
      </xdr:nvSpPr>
      <xdr:spPr>
        <a:xfrm>
          <a:off x="16370300" y="1355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1462</xdr:rowOff>
    </xdr:from>
    <xdr:to>
      <xdr:col>22</xdr:col>
      <xdr:colOff>365125</xdr:colOff>
      <xdr:row>78</xdr:row>
      <xdr:rowOff>132531</xdr:rowOff>
    </xdr:to>
    <xdr:cxnSp macro="">
      <xdr:nvCxnSpPr>
        <xdr:cNvPr id="647" name="直線コネクタ 646"/>
        <xdr:cNvCxnSpPr/>
      </xdr:nvCxnSpPr>
      <xdr:spPr>
        <a:xfrm>
          <a:off x="14592300" y="13374562"/>
          <a:ext cx="889000" cy="13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113245</xdr:rowOff>
    </xdr:from>
    <xdr:ext cx="534377" cy="259045"/>
    <xdr:sp macro="" textlink="">
      <xdr:nvSpPr>
        <xdr:cNvPr id="649" name="テキスト ボックス 648"/>
        <xdr:cNvSpPr txBox="1"/>
      </xdr:nvSpPr>
      <xdr:spPr>
        <a:xfrm>
          <a:off x="15214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2350</xdr:rowOff>
    </xdr:from>
    <xdr:to>
      <xdr:col>21</xdr:col>
      <xdr:colOff>161925</xdr:colOff>
      <xdr:row>78</xdr:row>
      <xdr:rowOff>1462</xdr:rowOff>
    </xdr:to>
    <xdr:cxnSp macro="">
      <xdr:nvCxnSpPr>
        <xdr:cNvPr id="650" name="直線コネクタ 649"/>
        <xdr:cNvCxnSpPr/>
      </xdr:nvCxnSpPr>
      <xdr:spPr>
        <a:xfrm>
          <a:off x="13703300" y="13204000"/>
          <a:ext cx="889000" cy="1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117558</xdr:rowOff>
    </xdr:from>
    <xdr:ext cx="534377" cy="259045"/>
    <xdr:sp macro="" textlink="">
      <xdr:nvSpPr>
        <xdr:cNvPr id="652" name="テキスト ボックス 651"/>
        <xdr:cNvSpPr txBox="1"/>
      </xdr:nvSpPr>
      <xdr:spPr>
        <a:xfrm>
          <a:off x="14325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8686</xdr:rowOff>
    </xdr:from>
    <xdr:to>
      <xdr:col>19</xdr:col>
      <xdr:colOff>644525</xdr:colOff>
      <xdr:row>77</xdr:row>
      <xdr:rowOff>2350</xdr:rowOff>
    </xdr:to>
    <xdr:cxnSp macro="">
      <xdr:nvCxnSpPr>
        <xdr:cNvPr id="653" name="直線コネクタ 652"/>
        <xdr:cNvCxnSpPr/>
      </xdr:nvCxnSpPr>
      <xdr:spPr>
        <a:xfrm>
          <a:off x="12814300" y="13038886"/>
          <a:ext cx="889000" cy="16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169568</xdr:rowOff>
    </xdr:from>
    <xdr:to>
      <xdr:col>23</xdr:col>
      <xdr:colOff>568325</xdr:colOff>
      <xdr:row>79</xdr:row>
      <xdr:rowOff>99718</xdr:rowOff>
    </xdr:to>
    <xdr:sp macro="" textlink="">
      <xdr:nvSpPr>
        <xdr:cNvPr id="663" name="円/楕円 662"/>
        <xdr:cNvSpPr/>
      </xdr:nvSpPr>
      <xdr:spPr>
        <a:xfrm>
          <a:off x="16268700" y="135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128945</xdr:rowOff>
    </xdr:from>
    <xdr:ext cx="534377" cy="259045"/>
    <xdr:sp macro="" textlink="">
      <xdr:nvSpPr>
        <xdr:cNvPr id="664" name="災害復旧費該当値テキスト"/>
        <xdr:cNvSpPr txBox="1"/>
      </xdr:nvSpPr>
      <xdr:spPr>
        <a:xfrm>
          <a:off x="16370300" y="133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81731</xdr:rowOff>
    </xdr:from>
    <xdr:to>
      <xdr:col>22</xdr:col>
      <xdr:colOff>415925</xdr:colOff>
      <xdr:row>79</xdr:row>
      <xdr:rowOff>11881</xdr:rowOff>
    </xdr:to>
    <xdr:sp macro="" textlink="">
      <xdr:nvSpPr>
        <xdr:cNvPr id="665" name="円/楕円 664"/>
        <xdr:cNvSpPr/>
      </xdr:nvSpPr>
      <xdr:spPr>
        <a:xfrm>
          <a:off x="15430500" y="13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28408</xdr:rowOff>
    </xdr:from>
    <xdr:ext cx="534377" cy="259045"/>
    <xdr:sp macro="" textlink="">
      <xdr:nvSpPr>
        <xdr:cNvPr id="666" name="テキスト ボックス 665"/>
        <xdr:cNvSpPr txBox="1"/>
      </xdr:nvSpPr>
      <xdr:spPr>
        <a:xfrm>
          <a:off x="15214111" y="132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84,390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122112</xdr:rowOff>
    </xdr:from>
    <xdr:to>
      <xdr:col>21</xdr:col>
      <xdr:colOff>212725</xdr:colOff>
      <xdr:row>78</xdr:row>
      <xdr:rowOff>52262</xdr:rowOff>
    </xdr:to>
    <xdr:sp macro="" textlink="">
      <xdr:nvSpPr>
        <xdr:cNvPr id="667" name="円/楕円 666"/>
        <xdr:cNvSpPr/>
      </xdr:nvSpPr>
      <xdr:spPr>
        <a:xfrm>
          <a:off x="14541500" y="133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68789</xdr:rowOff>
    </xdr:from>
    <xdr:ext cx="599010" cy="259045"/>
    <xdr:sp macro="" textlink="">
      <xdr:nvSpPr>
        <xdr:cNvPr id="668" name="テキスト ボックス 667"/>
        <xdr:cNvSpPr txBox="1"/>
      </xdr:nvSpPr>
      <xdr:spPr>
        <a:xfrm>
          <a:off x="14292794" y="1309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164,660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123000</xdr:rowOff>
    </xdr:from>
    <xdr:to>
      <xdr:col>20</xdr:col>
      <xdr:colOff>9525</xdr:colOff>
      <xdr:row>77</xdr:row>
      <xdr:rowOff>53150</xdr:rowOff>
    </xdr:to>
    <xdr:sp macro="" textlink="">
      <xdr:nvSpPr>
        <xdr:cNvPr id="669" name="円/楕円 668"/>
        <xdr:cNvSpPr/>
      </xdr:nvSpPr>
      <xdr:spPr>
        <a:xfrm>
          <a:off x="13652500" y="131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69677</xdr:rowOff>
    </xdr:from>
    <xdr:ext cx="599010" cy="259045"/>
    <xdr:sp macro="" textlink="">
      <xdr:nvSpPr>
        <xdr:cNvPr id="670" name="テキスト ボックス 669"/>
        <xdr:cNvSpPr txBox="1"/>
      </xdr:nvSpPr>
      <xdr:spPr>
        <a:xfrm>
          <a:off x="13403794" y="129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269,116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129336</xdr:rowOff>
    </xdr:from>
    <xdr:to>
      <xdr:col>18</xdr:col>
      <xdr:colOff>492125</xdr:colOff>
      <xdr:row>76</xdr:row>
      <xdr:rowOff>59486</xdr:rowOff>
    </xdr:to>
    <xdr:sp macro="" textlink="">
      <xdr:nvSpPr>
        <xdr:cNvPr id="671" name="円/楕円 670"/>
        <xdr:cNvSpPr/>
      </xdr:nvSpPr>
      <xdr:spPr>
        <a:xfrm>
          <a:off x="12763500" y="12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76013</xdr:rowOff>
    </xdr:from>
    <xdr:ext cx="599010" cy="259045"/>
    <xdr:sp macro="" textlink="">
      <xdr:nvSpPr>
        <xdr:cNvPr id="672" name="テキスト ボックス 671"/>
        <xdr:cNvSpPr txBox="1"/>
      </xdr:nvSpPr>
      <xdr:spPr>
        <a:xfrm>
          <a:off x="12514794" y="1276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120337</xdr:rowOff>
    </xdr:from>
    <xdr:to>
      <xdr:col>23</xdr:col>
      <xdr:colOff>517525</xdr:colOff>
      <xdr:row>97</xdr:row>
      <xdr:rowOff>162168</xdr:rowOff>
    </xdr:to>
    <xdr:cxnSp macro="">
      <xdr:nvCxnSpPr>
        <xdr:cNvPr id="703" name="直線コネクタ 702"/>
        <xdr:cNvCxnSpPr/>
      </xdr:nvCxnSpPr>
      <xdr:spPr>
        <a:xfrm flipV="1">
          <a:off x="15481300" y="16750987"/>
          <a:ext cx="838200" cy="4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162168</xdr:rowOff>
    </xdr:from>
    <xdr:to>
      <xdr:col>22</xdr:col>
      <xdr:colOff>365125</xdr:colOff>
      <xdr:row>98</xdr:row>
      <xdr:rowOff>25090</xdr:rowOff>
    </xdr:to>
    <xdr:cxnSp macro="">
      <xdr:nvCxnSpPr>
        <xdr:cNvPr id="706" name="直線コネクタ 705"/>
        <xdr:cNvCxnSpPr/>
      </xdr:nvCxnSpPr>
      <xdr:spPr>
        <a:xfrm flipV="1">
          <a:off x="14592300" y="16792818"/>
          <a:ext cx="889000" cy="3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25090</xdr:rowOff>
    </xdr:from>
    <xdr:to>
      <xdr:col>21</xdr:col>
      <xdr:colOff>161925</xdr:colOff>
      <xdr:row>98</xdr:row>
      <xdr:rowOff>30990</xdr:rowOff>
    </xdr:to>
    <xdr:cxnSp macro="">
      <xdr:nvCxnSpPr>
        <xdr:cNvPr id="709" name="直線コネクタ 708"/>
        <xdr:cNvCxnSpPr/>
      </xdr:nvCxnSpPr>
      <xdr:spPr>
        <a:xfrm flipV="1">
          <a:off x="13703300" y="16827190"/>
          <a:ext cx="8890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22209</xdr:rowOff>
    </xdr:from>
    <xdr:to>
      <xdr:col>19</xdr:col>
      <xdr:colOff>644525</xdr:colOff>
      <xdr:row>98</xdr:row>
      <xdr:rowOff>30990</xdr:rowOff>
    </xdr:to>
    <xdr:cxnSp macro="">
      <xdr:nvCxnSpPr>
        <xdr:cNvPr id="712" name="直線コネクタ 711"/>
        <xdr:cNvCxnSpPr/>
      </xdr:nvCxnSpPr>
      <xdr:spPr>
        <a:xfrm>
          <a:off x="12814300" y="16824309"/>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69537</xdr:rowOff>
    </xdr:from>
    <xdr:to>
      <xdr:col>23</xdr:col>
      <xdr:colOff>568325</xdr:colOff>
      <xdr:row>97</xdr:row>
      <xdr:rowOff>171137</xdr:rowOff>
    </xdr:to>
    <xdr:sp macro="" textlink="">
      <xdr:nvSpPr>
        <xdr:cNvPr id="722" name="円/楕円 721"/>
        <xdr:cNvSpPr/>
      </xdr:nvSpPr>
      <xdr:spPr>
        <a:xfrm>
          <a:off x="16268700" y="167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92414</xdr:rowOff>
    </xdr:from>
    <xdr:ext cx="599010" cy="259045"/>
    <xdr:sp macro="" textlink="">
      <xdr:nvSpPr>
        <xdr:cNvPr id="723" name="公債費該当値テキスト"/>
        <xdr:cNvSpPr txBox="1"/>
      </xdr:nvSpPr>
      <xdr:spPr>
        <a:xfrm>
          <a:off x="16370300" y="1655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111368</xdr:rowOff>
    </xdr:from>
    <xdr:to>
      <xdr:col>22</xdr:col>
      <xdr:colOff>415925</xdr:colOff>
      <xdr:row>98</xdr:row>
      <xdr:rowOff>41518</xdr:rowOff>
    </xdr:to>
    <xdr:sp macro="" textlink="">
      <xdr:nvSpPr>
        <xdr:cNvPr id="724" name="円/楕円 723"/>
        <xdr:cNvSpPr/>
      </xdr:nvSpPr>
      <xdr:spPr>
        <a:xfrm>
          <a:off x="15430500" y="167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58045</xdr:rowOff>
    </xdr:from>
    <xdr:ext cx="599010" cy="259045"/>
    <xdr:sp macro="" textlink="">
      <xdr:nvSpPr>
        <xdr:cNvPr id="725" name="テキスト ボックス 724"/>
        <xdr:cNvSpPr txBox="1"/>
      </xdr:nvSpPr>
      <xdr:spPr>
        <a:xfrm>
          <a:off x="15181794" y="1651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171,240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145740</xdr:rowOff>
    </xdr:from>
    <xdr:to>
      <xdr:col>21</xdr:col>
      <xdr:colOff>212725</xdr:colOff>
      <xdr:row>98</xdr:row>
      <xdr:rowOff>75890</xdr:rowOff>
    </xdr:to>
    <xdr:sp macro="" textlink="">
      <xdr:nvSpPr>
        <xdr:cNvPr id="726" name="円/楕円 725"/>
        <xdr:cNvSpPr/>
      </xdr:nvSpPr>
      <xdr:spPr>
        <a:xfrm>
          <a:off x="14541500" y="167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92417</xdr:rowOff>
    </xdr:from>
    <xdr:ext cx="599010" cy="259045"/>
    <xdr:sp macro="" textlink="">
      <xdr:nvSpPr>
        <xdr:cNvPr id="727" name="テキスト ボックス 726"/>
        <xdr:cNvSpPr txBox="1"/>
      </xdr:nvSpPr>
      <xdr:spPr>
        <a:xfrm>
          <a:off x="14292794" y="1655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151640</xdr:rowOff>
    </xdr:from>
    <xdr:to>
      <xdr:col>20</xdr:col>
      <xdr:colOff>9525</xdr:colOff>
      <xdr:row>98</xdr:row>
      <xdr:rowOff>81790</xdr:rowOff>
    </xdr:to>
    <xdr:sp macro="" textlink="">
      <xdr:nvSpPr>
        <xdr:cNvPr id="728" name="円/楕円 727"/>
        <xdr:cNvSpPr/>
      </xdr:nvSpPr>
      <xdr:spPr>
        <a:xfrm>
          <a:off x="13652500" y="167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98317</xdr:rowOff>
    </xdr:from>
    <xdr:ext cx="599010" cy="259045"/>
    <xdr:sp macro="" textlink="">
      <xdr:nvSpPr>
        <xdr:cNvPr id="729" name="テキスト ボックス 728"/>
        <xdr:cNvSpPr txBox="1"/>
      </xdr:nvSpPr>
      <xdr:spPr>
        <a:xfrm>
          <a:off x="13403794" y="1655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142859</xdr:rowOff>
    </xdr:from>
    <xdr:to>
      <xdr:col>18</xdr:col>
      <xdr:colOff>492125</xdr:colOff>
      <xdr:row>98</xdr:row>
      <xdr:rowOff>73009</xdr:rowOff>
    </xdr:to>
    <xdr:sp macro="" textlink="">
      <xdr:nvSpPr>
        <xdr:cNvPr id="730" name="円/楕円 729"/>
        <xdr:cNvSpPr/>
      </xdr:nvSpPr>
      <xdr:spPr>
        <a:xfrm>
          <a:off x="12763500" y="167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89536</xdr:rowOff>
    </xdr:from>
    <xdr:ext cx="599010" cy="259045"/>
    <xdr:sp macro="" textlink="">
      <xdr:nvSpPr>
        <xdr:cNvPr id="731" name="テキスト ボックス 730"/>
        <xdr:cNvSpPr txBox="1"/>
      </xdr:nvSpPr>
      <xdr:spPr>
        <a:xfrm>
          <a:off x="12514794" y="1654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による人口減少と広大な面積をカバーしていくために係る経費のため、一人当たりのコストは高くなってしまう。Ｈ２８年度の教育費は統合小学校建設による一時的な要因があるが、類似団体との比較によると、農林水産費　で２．９倍、土木費で１．９倍となっており、広大な面積の森林の維持管理や、道路維持管理に経費がかかっている。今後も適正な歳出を心がける。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財政調整基金を取り崩しにより指標が悪化した。前年度に引続いて実質単年度収支がマイナスとなった。２８年度と統合小学校建設に経費が嵩んだことによる。今後、収支を改善させていきたい。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94497_&#21313;&#27941;&#24029;&#26449;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O73">
            <v>17.2</v>
          </cell>
        </row>
        <row r="75">
          <cell r="K75">
            <v>5.7</v>
          </cell>
          <cell r="L75">
            <v>5.0999999999999996</v>
          </cell>
          <cell r="M75">
            <v>5</v>
          </cell>
          <cell r="N75">
            <v>5.0999999999999996</v>
          </cell>
          <cell r="O75">
            <v>6.1</v>
          </cell>
        </row>
        <row r="77">
          <cell r="G77" t="str">
            <v>類似団体内平均値</v>
          </cell>
          <cell r="K77">
            <v>0</v>
          </cell>
          <cell r="L77">
            <v>0</v>
          </cell>
          <cell r="M77">
            <v>0</v>
          </cell>
          <cell r="N77">
            <v>0</v>
          </cell>
          <cell r="O77">
            <v>0</v>
          </cell>
        </row>
        <row r="79">
          <cell r="K79">
            <v>9.6999999999999993</v>
          </cell>
          <cell r="L79">
            <v>8.6</v>
          </cell>
          <cell r="M79">
            <v>7.7</v>
          </cell>
          <cell r="N79">
            <v>6.4</v>
          </cell>
          <cell r="O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8162323</v>
      </c>
      <c r="BO4" s="351"/>
      <c r="BP4" s="351"/>
      <c r="BQ4" s="351"/>
      <c r="BR4" s="351"/>
      <c r="BS4" s="351"/>
      <c r="BT4" s="351"/>
      <c r="BU4" s="352"/>
      <c r="BV4" s="350">
        <v>7024904</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3.4</v>
      </c>
      <c r="CU4" s="357"/>
      <c r="CV4" s="357"/>
      <c r="CW4" s="357"/>
      <c r="CX4" s="357"/>
      <c r="CY4" s="357"/>
      <c r="CZ4" s="357"/>
      <c r="DA4" s="358"/>
      <c r="DB4" s="356">
        <v>2.2000000000000002</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7964162</v>
      </c>
      <c r="BO5" s="388"/>
      <c r="BP5" s="388"/>
      <c r="BQ5" s="388"/>
      <c r="BR5" s="388"/>
      <c r="BS5" s="388"/>
      <c r="BT5" s="388"/>
      <c r="BU5" s="389"/>
      <c r="BV5" s="387">
        <v>6795043</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89.5</v>
      </c>
      <c r="CU5" s="385"/>
      <c r="CV5" s="385"/>
      <c r="CW5" s="385"/>
      <c r="CX5" s="385"/>
      <c r="CY5" s="385"/>
      <c r="CZ5" s="385"/>
      <c r="DA5" s="386"/>
      <c r="DB5" s="384">
        <v>85.6</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198161</v>
      </c>
      <c r="BO6" s="388"/>
      <c r="BP6" s="388"/>
      <c r="BQ6" s="388"/>
      <c r="BR6" s="388"/>
      <c r="BS6" s="388"/>
      <c r="BT6" s="388"/>
      <c r="BU6" s="389"/>
      <c r="BV6" s="387">
        <v>229861</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93.1</v>
      </c>
      <c r="CU6" s="425"/>
      <c r="CV6" s="425"/>
      <c r="CW6" s="425"/>
      <c r="CX6" s="425"/>
      <c r="CY6" s="425"/>
      <c r="CZ6" s="425"/>
      <c r="DA6" s="426"/>
      <c r="DB6" s="424">
        <v>90.1</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85385</v>
      </c>
      <c r="BO7" s="388"/>
      <c r="BP7" s="388"/>
      <c r="BQ7" s="388"/>
      <c r="BR7" s="388"/>
      <c r="BS7" s="388"/>
      <c r="BT7" s="388"/>
      <c r="BU7" s="389"/>
      <c r="BV7" s="387">
        <v>158034</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3326550</v>
      </c>
      <c r="CU7" s="388"/>
      <c r="CV7" s="388"/>
      <c r="CW7" s="388"/>
      <c r="CX7" s="388"/>
      <c r="CY7" s="388"/>
      <c r="CZ7" s="388"/>
      <c r="DA7" s="389"/>
      <c r="DB7" s="387">
        <v>3328003</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112776</v>
      </c>
      <c r="BO8" s="388"/>
      <c r="BP8" s="388"/>
      <c r="BQ8" s="388"/>
      <c r="BR8" s="388"/>
      <c r="BS8" s="388"/>
      <c r="BT8" s="388"/>
      <c r="BU8" s="389"/>
      <c r="BV8" s="387">
        <v>71827</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0.2</v>
      </c>
      <c r="CU8" s="428"/>
      <c r="CV8" s="428"/>
      <c r="CW8" s="428"/>
      <c r="CX8" s="428"/>
      <c r="CY8" s="428"/>
      <c r="CZ8" s="428"/>
      <c r="DA8" s="429"/>
      <c r="DB8" s="427">
        <v>0.2</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3508</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40949</v>
      </c>
      <c r="BO9" s="388"/>
      <c r="BP9" s="388"/>
      <c r="BQ9" s="388"/>
      <c r="BR9" s="388"/>
      <c r="BS9" s="388"/>
      <c r="BT9" s="388"/>
      <c r="BU9" s="389"/>
      <c r="BV9" s="387">
        <v>-154699</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16.2</v>
      </c>
      <c r="CU9" s="385"/>
      <c r="CV9" s="385"/>
      <c r="CW9" s="385"/>
      <c r="CX9" s="385"/>
      <c r="CY9" s="385"/>
      <c r="CZ9" s="385"/>
      <c r="DA9" s="386"/>
      <c r="DB9" s="384">
        <v>14.7</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4107</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763</v>
      </c>
      <c r="BO10" s="388"/>
      <c r="BP10" s="388"/>
      <c r="BQ10" s="388"/>
      <c r="BR10" s="388"/>
      <c r="BS10" s="388"/>
      <c r="BT10" s="388"/>
      <c r="BU10" s="389"/>
      <c r="BV10" s="387">
        <v>906</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3488</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200000</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3477</v>
      </c>
      <c r="S13" s="469"/>
      <c r="T13" s="469"/>
      <c r="U13" s="469"/>
      <c r="V13" s="470"/>
      <c r="W13" s="403" t="s">
        <v>124</v>
      </c>
      <c r="X13" s="404"/>
      <c r="Y13" s="404"/>
      <c r="Z13" s="404"/>
      <c r="AA13" s="404"/>
      <c r="AB13" s="394"/>
      <c r="AC13" s="438">
        <v>105</v>
      </c>
      <c r="AD13" s="439"/>
      <c r="AE13" s="439"/>
      <c r="AF13" s="439"/>
      <c r="AG13" s="478"/>
      <c r="AH13" s="438">
        <v>169</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-158288</v>
      </c>
      <c r="BO13" s="388"/>
      <c r="BP13" s="388"/>
      <c r="BQ13" s="388"/>
      <c r="BR13" s="388"/>
      <c r="BS13" s="388"/>
      <c r="BT13" s="388"/>
      <c r="BU13" s="389"/>
      <c r="BV13" s="387">
        <v>-153793</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6.1</v>
      </c>
      <c r="CU13" s="385"/>
      <c r="CV13" s="385"/>
      <c r="CW13" s="385"/>
      <c r="CX13" s="385"/>
      <c r="CY13" s="385"/>
      <c r="CZ13" s="385"/>
      <c r="DA13" s="386"/>
      <c r="DB13" s="384">
        <v>5.0999999999999996</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3594</v>
      </c>
      <c r="S14" s="469"/>
      <c r="T14" s="469"/>
      <c r="U14" s="469"/>
      <c r="V14" s="470"/>
      <c r="W14" s="377"/>
      <c r="X14" s="378"/>
      <c r="Y14" s="378"/>
      <c r="Z14" s="378"/>
      <c r="AA14" s="378"/>
      <c r="AB14" s="367"/>
      <c r="AC14" s="471">
        <v>7.5</v>
      </c>
      <c r="AD14" s="472"/>
      <c r="AE14" s="472"/>
      <c r="AF14" s="472"/>
      <c r="AG14" s="473"/>
      <c r="AH14" s="471">
        <v>10</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17.2</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3583</v>
      </c>
      <c r="S15" s="469"/>
      <c r="T15" s="469"/>
      <c r="U15" s="469"/>
      <c r="V15" s="470"/>
      <c r="W15" s="403" t="s">
        <v>131</v>
      </c>
      <c r="X15" s="404"/>
      <c r="Y15" s="404"/>
      <c r="Z15" s="404"/>
      <c r="AA15" s="404"/>
      <c r="AB15" s="394"/>
      <c r="AC15" s="438">
        <v>298</v>
      </c>
      <c r="AD15" s="439"/>
      <c r="AE15" s="439"/>
      <c r="AF15" s="439"/>
      <c r="AG15" s="478"/>
      <c r="AH15" s="438">
        <v>412</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625560</v>
      </c>
      <c r="BO15" s="351"/>
      <c r="BP15" s="351"/>
      <c r="BQ15" s="351"/>
      <c r="BR15" s="351"/>
      <c r="BS15" s="351"/>
      <c r="BT15" s="351"/>
      <c r="BU15" s="352"/>
      <c r="BV15" s="350">
        <v>577792</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21.2</v>
      </c>
      <c r="AD16" s="472"/>
      <c r="AE16" s="472"/>
      <c r="AF16" s="472"/>
      <c r="AG16" s="473"/>
      <c r="AH16" s="471">
        <v>24.4</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3027096</v>
      </c>
      <c r="BO16" s="388"/>
      <c r="BP16" s="388"/>
      <c r="BQ16" s="388"/>
      <c r="BR16" s="388"/>
      <c r="BS16" s="388"/>
      <c r="BT16" s="388"/>
      <c r="BU16" s="389"/>
      <c r="BV16" s="387">
        <v>3004586</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1005</v>
      </c>
      <c r="AD17" s="439"/>
      <c r="AE17" s="439"/>
      <c r="AF17" s="439"/>
      <c r="AG17" s="478"/>
      <c r="AH17" s="438">
        <v>1107</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795801</v>
      </c>
      <c r="BO17" s="388"/>
      <c r="BP17" s="388"/>
      <c r="BQ17" s="388"/>
      <c r="BR17" s="388"/>
      <c r="BS17" s="388"/>
      <c r="BT17" s="388"/>
      <c r="BU17" s="389"/>
      <c r="BV17" s="387">
        <v>729793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672.38</v>
      </c>
      <c r="M18" s="500"/>
      <c r="N18" s="500"/>
      <c r="O18" s="500"/>
      <c r="P18" s="500"/>
      <c r="Q18" s="500"/>
      <c r="R18" s="501"/>
      <c r="S18" s="501"/>
      <c r="T18" s="501"/>
      <c r="U18" s="501"/>
      <c r="V18" s="502"/>
      <c r="W18" s="405"/>
      <c r="X18" s="406"/>
      <c r="Y18" s="406"/>
      <c r="Z18" s="406"/>
      <c r="AA18" s="406"/>
      <c r="AB18" s="397"/>
      <c r="AC18" s="503">
        <v>71.400000000000006</v>
      </c>
      <c r="AD18" s="504"/>
      <c r="AE18" s="504"/>
      <c r="AF18" s="504"/>
      <c r="AG18" s="505"/>
      <c r="AH18" s="503">
        <v>65.599999999999994</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3074129</v>
      </c>
      <c r="BO18" s="388"/>
      <c r="BP18" s="388"/>
      <c r="BQ18" s="388"/>
      <c r="BR18" s="388"/>
      <c r="BS18" s="388"/>
      <c r="BT18" s="388"/>
      <c r="BU18" s="389"/>
      <c r="BV18" s="387">
        <v>2928336</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5</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4247289</v>
      </c>
      <c r="BO19" s="388"/>
      <c r="BP19" s="388"/>
      <c r="BQ19" s="388"/>
      <c r="BR19" s="388"/>
      <c r="BS19" s="388"/>
      <c r="BT19" s="388"/>
      <c r="BU19" s="389"/>
      <c r="BV19" s="387">
        <v>4175770</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1578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6959088</v>
      </c>
      <c r="BO23" s="388"/>
      <c r="BP23" s="388"/>
      <c r="BQ23" s="388"/>
      <c r="BR23" s="388"/>
      <c r="BS23" s="388"/>
      <c r="BT23" s="388"/>
      <c r="BU23" s="389"/>
      <c r="BV23" s="387">
        <v>6140587</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6750</v>
      </c>
      <c r="R24" s="439"/>
      <c r="S24" s="439"/>
      <c r="T24" s="439"/>
      <c r="U24" s="439"/>
      <c r="V24" s="478"/>
      <c r="W24" s="533"/>
      <c r="X24" s="521"/>
      <c r="Y24" s="522"/>
      <c r="Z24" s="437" t="s">
        <v>155</v>
      </c>
      <c r="AA24" s="417"/>
      <c r="AB24" s="417"/>
      <c r="AC24" s="417"/>
      <c r="AD24" s="417"/>
      <c r="AE24" s="417"/>
      <c r="AF24" s="417"/>
      <c r="AG24" s="418"/>
      <c r="AH24" s="438">
        <v>107</v>
      </c>
      <c r="AI24" s="439"/>
      <c r="AJ24" s="439"/>
      <c r="AK24" s="439"/>
      <c r="AL24" s="478"/>
      <c r="AM24" s="438">
        <v>290612</v>
      </c>
      <c r="AN24" s="439"/>
      <c r="AO24" s="439"/>
      <c r="AP24" s="439"/>
      <c r="AQ24" s="439"/>
      <c r="AR24" s="478"/>
      <c r="AS24" s="438">
        <v>2716</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6959088</v>
      </c>
      <c r="BO24" s="388"/>
      <c r="BP24" s="388"/>
      <c r="BQ24" s="388"/>
      <c r="BR24" s="388"/>
      <c r="BS24" s="388"/>
      <c r="BT24" s="388"/>
      <c r="BU24" s="389"/>
      <c r="BV24" s="387">
        <v>6140587</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5900</v>
      </c>
      <c r="R25" s="439"/>
      <c r="S25" s="439"/>
      <c r="T25" s="439"/>
      <c r="U25" s="439"/>
      <c r="V25" s="478"/>
      <c r="W25" s="533"/>
      <c r="X25" s="521"/>
      <c r="Y25" s="522"/>
      <c r="Z25" s="437" t="s">
        <v>158</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332460</v>
      </c>
      <c r="BO25" s="351"/>
      <c r="BP25" s="351"/>
      <c r="BQ25" s="351"/>
      <c r="BR25" s="351"/>
      <c r="BS25" s="351"/>
      <c r="BT25" s="351"/>
      <c r="BU25" s="352"/>
      <c r="BV25" s="350">
        <v>1665928</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5400</v>
      </c>
      <c r="R26" s="439"/>
      <c r="S26" s="439"/>
      <c r="T26" s="439"/>
      <c r="U26" s="439"/>
      <c r="V26" s="478"/>
      <c r="W26" s="533"/>
      <c r="X26" s="521"/>
      <c r="Y26" s="522"/>
      <c r="Z26" s="437" t="s">
        <v>161</v>
      </c>
      <c r="AA26" s="543"/>
      <c r="AB26" s="543"/>
      <c r="AC26" s="543"/>
      <c r="AD26" s="543"/>
      <c r="AE26" s="543"/>
      <c r="AF26" s="543"/>
      <c r="AG26" s="544"/>
      <c r="AH26" s="438">
        <v>11</v>
      </c>
      <c r="AI26" s="439"/>
      <c r="AJ26" s="439"/>
      <c r="AK26" s="439"/>
      <c r="AL26" s="478"/>
      <c r="AM26" s="438">
        <v>31240</v>
      </c>
      <c r="AN26" s="439"/>
      <c r="AO26" s="439"/>
      <c r="AP26" s="439"/>
      <c r="AQ26" s="439"/>
      <c r="AR26" s="478"/>
      <c r="AS26" s="438">
        <v>2840</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2800</v>
      </c>
      <c r="R27" s="439"/>
      <c r="S27" s="439"/>
      <c r="T27" s="439"/>
      <c r="U27" s="439"/>
      <c r="V27" s="478"/>
      <c r="W27" s="533"/>
      <c r="X27" s="521"/>
      <c r="Y27" s="522"/>
      <c r="Z27" s="437" t="s">
        <v>164</v>
      </c>
      <c r="AA27" s="417"/>
      <c r="AB27" s="417"/>
      <c r="AC27" s="417"/>
      <c r="AD27" s="417"/>
      <c r="AE27" s="417"/>
      <c r="AF27" s="417"/>
      <c r="AG27" s="418"/>
      <c r="AH27" s="438" t="s">
        <v>121</v>
      </c>
      <c r="AI27" s="439"/>
      <c r="AJ27" s="439"/>
      <c r="AK27" s="439"/>
      <c r="AL27" s="478"/>
      <c r="AM27" s="438" t="s">
        <v>121</v>
      </c>
      <c r="AN27" s="439"/>
      <c r="AO27" s="439"/>
      <c r="AP27" s="439"/>
      <c r="AQ27" s="439"/>
      <c r="AR27" s="478"/>
      <c r="AS27" s="438" t="s">
        <v>121</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134804</v>
      </c>
      <c r="BO27" s="557"/>
      <c r="BP27" s="557"/>
      <c r="BQ27" s="557"/>
      <c r="BR27" s="557"/>
      <c r="BS27" s="557"/>
      <c r="BT27" s="557"/>
      <c r="BU27" s="558"/>
      <c r="BV27" s="556">
        <v>134724</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2350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1971377</v>
      </c>
      <c r="BO28" s="351"/>
      <c r="BP28" s="351"/>
      <c r="BQ28" s="351"/>
      <c r="BR28" s="351"/>
      <c r="BS28" s="351"/>
      <c r="BT28" s="351"/>
      <c r="BU28" s="352"/>
      <c r="BV28" s="350">
        <v>2170614</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7</v>
      </c>
      <c r="M29" s="439"/>
      <c r="N29" s="439"/>
      <c r="O29" s="439"/>
      <c r="P29" s="478"/>
      <c r="Q29" s="438">
        <v>2150</v>
      </c>
      <c r="R29" s="439"/>
      <c r="S29" s="439"/>
      <c r="T29" s="439"/>
      <c r="U29" s="439"/>
      <c r="V29" s="478"/>
      <c r="W29" s="534"/>
      <c r="X29" s="535"/>
      <c r="Y29" s="536"/>
      <c r="Z29" s="437" t="s">
        <v>171</v>
      </c>
      <c r="AA29" s="417"/>
      <c r="AB29" s="417"/>
      <c r="AC29" s="417"/>
      <c r="AD29" s="417"/>
      <c r="AE29" s="417"/>
      <c r="AF29" s="417"/>
      <c r="AG29" s="418"/>
      <c r="AH29" s="438">
        <v>107</v>
      </c>
      <c r="AI29" s="439"/>
      <c r="AJ29" s="439"/>
      <c r="AK29" s="439"/>
      <c r="AL29" s="478"/>
      <c r="AM29" s="438">
        <v>290612</v>
      </c>
      <c r="AN29" s="439"/>
      <c r="AO29" s="439"/>
      <c r="AP29" s="439"/>
      <c r="AQ29" s="439"/>
      <c r="AR29" s="478"/>
      <c r="AS29" s="438">
        <v>2716</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848048</v>
      </c>
      <c r="BO29" s="388"/>
      <c r="BP29" s="388"/>
      <c r="BQ29" s="388"/>
      <c r="BR29" s="388"/>
      <c r="BS29" s="388"/>
      <c r="BT29" s="388"/>
      <c r="BU29" s="389"/>
      <c r="BV29" s="387">
        <v>866545</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92.4</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3740439</v>
      </c>
      <c r="BO30" s="557"/>
      <c r="BP30" s="557"/>
      <c r="BQ30" s="557"/>
      <c r="BR30" s="557"/>
      <c r="BS30" s="557"/>
      <c r="BT30" s="557"/>
      <c r="BU30" s="558"/>
      <c r="BV30" s="556">
        <v>4109237</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IF('各会計、関係団体の財政状況及び健全化判断比率'!B33="","",'各会計、関係団体の財政状況及び健全化判断比率'!B33)</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11</v>
      </c>
      <c r="BX34" s="568"/>
      <c r="BY34" s="569" t="str">
        <f>IF('各会計、関係団体の財政状況及び健全化判断比率'!B68="","",'各会計、関係団体の財政状況及び健全化判断比率'!B68)</f>
        <v>奈良県市町村総合事務組合</v>
      </c>
      <c r="BZ34" s="569"/>
      <c r="CA34" s="569"/>
      <c r="CB34" s="569"/>
      <c r="CC34" s="569"/>
      <c r="CD34" s="569"/>
      <c r="CE34" s="569"/>
      <c r="CF34" s="569"/>
      <c r="CG34" s="569"/>
      <c r="CH34" s="569"/>
      <c r="CI34" s="569"/>
      <c r="CJ34" s="569"/>
      <c r="CK34" s="569"/>
      <c r="CL34" s="569"/>
      <c r="CM34" s="569"/>
      <c r="CN34" s="167"/>
      <c r="CO34" s="568" t="str">
        <f>IF(CQ34="","",MAX(C34:D43,U34:V43,AM34:AN43,BE34:BF43,BW34:BX43)+1)</f>
        <v/>
      </c>
      <c r="CP34" s="568"/>
      <c r="CQ34" s="569" t="str">
        <f>IF('各会計、関係団体の財政状況及び健全化判断比率'!BS7="","",'各会計、関係団体の財政状況及び健全化判断比率'!BS7)</f>
        <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貯木場等維持管理事業特別会計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後期高齢者医療特別会計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9</v>
      </c>
      <c r="BF35" s="568"/>
      <c r="BG35" s="569" t="str">
        <f>IF('各会計、関係団体の財政状況及び健全化判断比率'!B34="","",'各会計、関係団体の財政状況及び健全化判断比率'!B34)</f>
        <v>十津川温泉事業特別会計</v>
      </c>
      <c r="BH35" s="569"/>
      <c r="BI35" s="569"/>
      <c r="BJ35" s="569"/>
      <c r="BK35" s="569"/>
      <c r="BL35" s="569"/>
      <c r="BM35" s="569"/>
      <c r="BN35" s="569"/>
      <c r="BO35" s="569"/>
      <c r="BP35" s="569"/>
      <c r="BQ35" s="569"/>
      <c r="BR35" s="569"/>
      <c r="BS35" s="569"/>
      <c r="BT35" s="569"/>
      <c r="BU35" s="569"/>
      <c r="BV35" s="167"/>
      <c r="BW35" s="568">
        <f t="shared" ref="BW35:BW43" si="2">IF(BY35="","",BW34+1)</f>
        <v>12</v>
      </c>
      <c r="BX35" s="568"/>
      <c r="BY35" s="569" t="str">
        <f>IF('各会計、関係団体の財政状況及び健全化判断比率'!B69="","",'各会計、関係団体の財政状況及び健全化判断比率'!B69)</f>
        <v>奈良県後期高齢者医療広域連合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国民健康保険診療所事業特別会計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10</v>
      </c>
      <c r="BF36" s="568"/>
      <c r="BG36" s="569" t="str">
        <f>IF('各会計、関係団体の財政状況及び健全化判断比率'!B35="","",'各会計、関係団体の財政状況及び健全化判断比率'!B35)</f>
        <v>湯泉地温泉事業特別会計</v>
      </c>
      <c r="BH36" s="569"/>
      <c r="BI36" s="569"/>
      <c r="BJ36" s="569"/>
      <c r="BK36" s="569"/>
      <c r="BL36" s="569"/>
      <c r="BM36" s="569"/>
      <c r="BN36" s="569"/>
      <c r="BO36" s="569"/>
      <c r="BP36" s="569"/>
      <c r="BQ36" s="569"/>
      <c r="BR36" s="569"/>
      <c r="BS36" s="569"/>
      <c r="BT36" s="569"/>
      <c r="BU36" s="569"/>
      <c r="BV36" s="167"/>
      <c r="BW36" s="568">
        <f t="shared" si="2"/>
        <v>13</v>
      </c>
      <c r="BX36" s="568"/>
      <c r="BY36" s="569" t="str">
        <f>IF('各会計、関係団体の財政状況及び健全化判断比率'!B70="","",'各会計、関係団体の財政状況及び健全化判断比率'!B70)</f>
        <v>南和広域医療団</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6</v>
      </c>
      <c r="V37" s="568"/>
      <c r="W37" s="569" t="str">
        <f>IF('各会計、関係団体の財政状況及び健全化判断比率'!B31="","",'各会計、関係団体の財政状況及び健全化判断比率'!B31)</f>
        <v>介護保険事業特別会計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14</v>
      </c>
      <c r="BX37" s="568"/>
      <c r="BY37" s="569" t="str">
        <f>IF('各会計、関係団体の財政状況及び健全化判断比率'!B71="","",'各会計、関係団体の財政状況及び健全化判断比率'!B71)</f>
        <v>奈良県広域消防組合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f t="shared" si="4"/>
        <v>7</v>
      </c>
      <c r="V38" s="568"/>
      <c r="W38" s="569" t="str">
        <f>IF('各会計、関係団体の財政状況及び健全化判断比率'!B32="","",'各会計、関係団体の財政状況及び健全化判断比率'!B32)</f>
        <v>介護サービス事業特別会計</v>
      </c>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4" t="s">
        <v>527</v>
      </c>
      <c r="D34" s="1154"/>
      <c r="E34" s="1155"/>
      <c r="F34" s="32">
        <v>15.69</v>
      </c>
      <c r="G34" s="33">
        <v>3.76</v>
      </c>
      <c r="H34" s="33">
        <v>5.26</v>
      </c>
      <c r="I34" s="33">
        <v>2.15</v>
      </c>
      <c r="J34" s="34">
        <v>2.16</v>
      </c>
      <c r="K34" s="22"/>
      <c r="L34" s="22"/>
      <c r="M34" s="22"/>
      <c r="N34" s="22"/>
      <c r="O34" s="22"/>
      <c r="P34" s="22"/>
    </row>
    <row r="35" spans="1:16" ht="39" customHeight="1" x14ac:dyDescent="0.15">
      <c r="A35" s="22"/>
      <c r="B35" s="35"/>
      <c r="C35" s="1148" t="s">
        <v>528</v>
      </c>
      <c r="D35" s="1149"/>
      <c r="E35" s="1150"/>
      <c r="F35" s="36">
        <v>1.57</v>
      </c>
      <c r="G35" s="37">
        <v>1.27</v>
      </c>
      <c r="H35" s="37">
        <v>2.04</v>
      </c>
      <c r="I35" s="37">
        <v>0</v>
      </c>
      <c r="J35" s="38">
        <v>1.22</v>
      </c>
      <c r="K35" s="22"/>
      <c r="L35" s="22"/>
      <c r="M35" s="22"/>
      <c r="N35" s="22"/>
      <c r="O35" s="22"/>
      <c r="P35" s="22"/>
    </row>
    <row r="36" spans="1:16" ht="39" customHeight="1" x14ac:dyDescent="0.15">
      <c r="A36" s="22"/>
      <c r="B36" s="35"/>
      <c r="C36" s="1148" t="s">
        <v>529</v>
      </c>
      <c r="D36" s="1149"/>
      <c r="E36" s="1150"/>
      <c r="F36" s="36">
        <v>0</v>
      </c>
      <c r="G36" s="37">
        <v>0</v>
      </c>
      <c r="H36" s="37">
        <v>0.38</v>
      </c>
      <c r="I36" s="37">
        <v>0.05</v>
      </c>
      <c r="J36" s="38">
        <v>0.22</v>
      </c>
      <c r="K36" s="22"/>
      <c r="L36" s="22"/>
      <c r="M36" s="22"/>
      <c r="N36" s="22"/>
      <c r="O36" s="22"/>
      <c r="P36" s="22"/>
    </row>
    <row r="37" spans="1:16" ht="39" customHeight="1" x14ac:dyDescent="0.15">
      <c r="A37" s="22"/>
      <c r="B37" s="35"/>
      <c r="C37" s="1148" t="s">
        <v>530</v>
      </c>
      <c r="D37" s="1149"/>
      <c r="E37" s="1150"/>
      <c r="F37" s="36">
        <v>0.28000000000000003</v>
      </c>
      <c r="G37" s="37">
        <v>0.04</v>
      </c>
      <c r="H37" s="37">
        <v>0.09</v>
      </c>
      <c r="I37" s="37">
        <v>0</v>
      </c>
      <c r="J37" s="38">
        <v>0.03</v>
      </c>
      <c r="K37" s="22"/>
      <c r="L37" s="22"/>
      <c r="M37" s="22"/>
      <c r="N37" s="22"/>
      <c r="O37" s="22"/>
      <c r="P37" s="22"/>
    </row>
    <row r="38" spans="1:16" ht="39" customHeight="1" x14ac:dyDescent="0.15">
      <c r="A38" s="22"/>
      <c r="B38" s="35"/>
      <c r="C38" s="1148" t="s">
        <v>531</v>
      </c>
      <c r="D38" s="1149"/>
      <c r="E38" s="1150"/>
      <c r="F38" s="36">
        <v>0.01</v>
      </c>
      <c r="G38" s="37">
        <v>0</v>
      </c>
      <c r="H38" s="37">
        <v>0.02</v>
      </c>
      <c r="I38" s="37">
        <v>0</v>
      </c>
      <c r="J38" s="38">
        <v>0.01</v>
      </c>
      <c r="K38" s="22"/>
      <c r="L38" s="22"/>
      <c r="M38" s="22"/>
      <c r="N38" s="22"/>
      <c r="O38" s="22"/>
      <c r="P38" s="22"/>
    </row>
    <row r="39" spans="1:16" ht="39" customHeight="1" x14ac:dyDescent="0.15">
      <c r="A39" s="22"/>
      <c r="B39" s="35"/>
      <c r="C39" s="1148" t="s">
        <v>532</v>
      </c>
      <c r="D39" s="1149"/>
      <c r="E39" s="1150"/>
      <c r="F39" s="36">
        <v>0.09</v>
      </c>
      <c r="G39" s="37">
        <v>0</v>
      </c>
      <c r="H39" s="37">
        <v>0</v>
      </c>
      <c r="I39" s="37">
        <v>0</v>
      </c>
      <c r="J39" s="38">
        <v>0</v>
      </c>
      <c r="K39" s="22"/>
      <c r="L39" s="22"/>
      <c r="M39" s="22"/>
      <c r="N39" s="22"/>
      <c r="O39" s="22"/>
      <c r="P39" s="22"/>
    </row>
    <row r="40" spans="1:16" ht="39" customHeight="1" x14ac:dyDescent="0.15">
      <c r="A40" s="22"/>
      <c r="B40" s="35"/>
      <c r="C40" s="1148" t="s">
        <v>533</v>
      </c>
      <c r="D40" s="1149"/>
      <c r="E40" s="1150"/>
      <c r="F40" s="36">
        <v>1.75</v>
      </c>
      <c r="G40" s="37">
        <v>0</v>
      </c>
      <c r="H40" s="37">
        <v>0</v>
      </c>
      <c r="I40" s="37">
        <v>0</v>
      </c>
      <c r="J40" s="38">
        <v>0</v>
      </c>
      <c r="K40" s="22"/>
      <c r="L40" s="22"/>
      <c r="M40" s="22"/>
      <c r="N40" s="22"/>
      <c r="O40" s="22"/>
      <c r="P40" s="22"/>
    </row>
    <row r="41" spans="1:16" ht="39" customHeight="1" x14ac:dyDescent="0.15">
      <c r="A41" s="22"/>
      <c r="B41" s="35"/>
      <c r="C41" s="1148" t="s">
        <v>534</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535</v>
      </c>
      <c r="D42" s="1149"/>
      <c r="E42" s="1150"/>
      <c r="F42" s="36" t="s">
        <v>480</v>
      </c>
      <c r="G42" s="37" t="s">
        <v>480</v>
      </c>
      <c r="H42" s="37" t="s">
        <v>480</v>
      </c>
      <c r="I42" s="37" t="s">
        <v>480</v>
      </c>
      <c r="J42" s="38" t="s">
        <v>480</v>
      </c>
      <c r="K42" s="22"/>
      <c r="L42" s="22"/>
      <c r="M42" s="22"/>
      <c r="N42" s="22"/>
      <c r="O42" s="22"/>
      <c r="P42" s="22"/>
    </row>
    <row r="43" spans="1:16" ht="39" customHeight="1" thickBot="1" x14ac:dyDescent="0.2">
      <c r="A43" s="22"/>
      <c r="B43" s="40"/>
      <c r="C43" s="1151" t="s">
        <v>536</v>
      </c>
      <c r="D43" s="1152"/>
      <c r="E43" s="115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577</v>
      </c>
      <c r="L45" s="60">
        <v>550</v>
      </c>
      <c r="M45" s="60">
        <v>551</v>
      </c>
      <c r="N45" s="60">
        <v>615</v>
      </c>
      <c r="O45" s="61">
        <v>687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x14ac:dyDescent="0.15">
      <c r="A48" s="48"/>
      <c r="B48" s="1166"/>
      <c r="C48" s="1167"/>
      <c r="D48" s="62"/>
      <c r="E48" s="1158" t="s">
        <v>15</v>
      </c>
      <c r="F48" s="1158"/>
      <c r="G48" s="1158"/>
      <c r="H48" s="1158"/>
      <c r="I48" s="1158"/>
      <c r="J48" s="1159"/>
      <c r="K48" s="63">
        <v>66</v>
      </c>
      <c r="L48" s="64">
        <v>39</v>
      </c>
      <c r="M48" s="64">
        <v>64</v>
      </c>
      <c r="N48" s="64">
        <v>79</v>
      </c>
      <c r="O48" s="65">
        <v>99</v>
      </c>
      <c r="P48" s="48"/>
      <c r="Q48" s="48"/>
      <c r="R48" s="48"/>
      <c r="S48" s="48"/>
      <c r="T48" s="48"/>
      <c r="U48" s="48"/>
    </row>
    <row r="49" spans="1:21" ht="30.75" customHeight="1" x14ac:dyDescent="0.15">
      <c r="A49" s="48"/>
      <c r="B49" s="1166"/>
      <c r="C49" s="1167"/>
      <c r="D49" s="62"/>
      <c r="E49" s="1158" t="s">
        <v>16</v>
      </c>
      <c r="F49" s="1158"/>
      <c r="G49" s="1158"/>
      <c r="H49" s="1158"/>
      <c r="I49" s="1158"/>
      <c r="J49" s="1159"/>
      <c r="K49" s="63" t="s">
        <v>480</v>
      </c>
      <c r="L49" s="64" t="s">
        <v>480</v>
      </c>
      <c r="M49" s="64" t="s">
        <v>480</v>
      </c>
      <c r="N49" s="64" t="s">
        <v>480</v>
      </c>
      <c r="O49" s="65">
        <v>1</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480</v>
      </c>
      <c r="L50" s="64" t="s">
        <v>480</v>
      </c>
      <c r="M50" s="64" t="s">
        <v>480</v>
      </c>
      <c r="N50" s="64" t="s">
        <v>480</v>
      </c>
      <c r="O50" s="65" t="s">
        <v>480</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474</v>
      </c>
      <c r="L52" s="64">
        <v>471</v>
      </c>
      <c r="M52" s="64">
        <v>474</v>
      </c>
      <c r="N52" s="64">
        <v>529</v>
      </c>
      <c r="O52" s="65">
        <v>595</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169</v>
      </c>
      <c r="L53" s="69">
        <v>118</v>
      </c>
      <c r="M53" s="69">
        <v>141</v>
      </c>
      <c r="N53" s="69">
        <v>165</v>
      </c>
      <c r="O53" s="70">
        <v>192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2" t="s">
        <v>24</v>
      </c>
      <c r="C41" s="1173"/>
      <c r="D41" s="81"/>
      <c r="E41" s="1178" t="s">
        <v>25</v>
      </c>
      <c r="F41" s="1178"/>
      <c r="G41" s="1178"/>
      <c r="H41" s="1179"/>
      <c r="I41" s="82">
        <v>5970</v>
      </c>
      <c r="J41" s="83">
        <v>5857</v>
      </c>
      <c r="K41" s="83">
        <v>5841</v>
      </c>
      <c r="L41" s="83">
        <v>6141</v>
      </c>
      <c r="M41" s="84">
        <v>6959</v>
      </c>
    </row>
    <row r="42" spans="2:13" ht="27.75" customHeight="1" x14ac:dyDescent="0.15">
      <c r="B42" s="1174"/>
      <c r="C42" s="1175"/>
      <c r="D42" s="85"/>
      <c r="E42" s="1180" t="s">
        <v>26</v>
      </c>
      <c r="F42" s="1180"/>
      <c r="G42" s="1180"/>
      <c r="H42" s="1181"/>
      <c r="I42" s="86" t="s">
        <v>480</v>
      </c>
      <c r="J42" s="87" t="s">
        <v>480</v>
      </c>
      <c r="K42" s="87" t="s">
        <v>480</v>
      </c>
      <c r="L42" s="87" t="s">
        <v>480</v>
      </c>
      <c r="M42" s="88" t="s">
        <v>480</v>
      </c>
    </row>
    <row r="43" spans="2:13" ht="27.75" customHeight="1" x14ac:dyDescent="0.15">
      <c r="B43" s="1174"/>
      <c r="C43" s="1175"/>
      <c r="D43" s="85"/>
      <c r="E43" s="1180" t="s">
        <v>27</v>
      </c>
      <c r="F43" s="1180"/>
      <c r="G43" s="1180"/>
      <c r="H43" s="1181"/>
      <c r="I43" s="86">
        <v>876</v>
      </c>
      <c r="J43" s="87">
        <v>920</v>
      </c>
      <c r="K43" s="87">
        <v>931</v>
      </c>
      <c r="L43" s="87">
        <v>1262</v>
      </c>
      <c r="M43" s="88">
        <v>1587</v>
      </c>
    </row>
    <row r="44" spans="2:13" ht="27.75" customHeight="1" x14ac:dyDescent="0.15">
      <c r="B44" s="1174"/>
      <c r="C44" s="1175"/>
      <c r="D44" s="85"/>
      <c r="E44" s="1180" t="s">
        <v>28</v>
      </c>
      <c r="F44" s="1180"/>
      <c r="G44" s="1180"/>
      <c r="H44" s="1181"/>
      <c r="I44" s="86" t="s">
        <v>480</v>
      </c>
      <c r="J44" s="87">
        <v>3</v>
      </c>
      <c r="K44" s="87">
        <v>78</v>
      </c>
      <c r="L44" s="87">
        <v>256</v>
      </c>
      <c r="M44" s="88">
        <v>409</v>
      </c>
    </row>
    <row r="45" spans="2:13" ht="27.75" customHeight="1" x14ac:dyDescent="0.15">
      <c r="B45" s="1174"/>
      <c r="C45" s="1175"/>
      <c r="D45" s="85"/>
      <c r="E45" s="1180" t="s">
        <v>29</v>
      </c>
      <c r="F45" s="1180"/>
      <c r="G45" s="1180"/>
      <c r="H45" s="1181"/>
      <c r="I45" s="86">
        <v>1477</v>
      </c>
      <c r="J45" s="87">
        <v>1431</v>
      </c>
      <c r="K45" s="87">
        <v>1404</v>
      </c>
      <c r="L45" s="87">
        <v>1353</v>
      </c>
      <c r="M45" s="88">
        <v>1296</v>
      </c>
    </row>
    <row r="46" spans="2:13" ht="27.75" customHeight="1" x14ac:dyDescent="0.15">
      <c r="B46" s="1174"/>
      <c r="C46" s="1175"/>
      <c r="D46" s="89"/>
      <c r="E46" s="1180" t="s">
        <v>30</v>
      </c>
      <c r="F46" s="1180"/>
      <c r="G46" s="1180"/>
      <c r="H46" s="1181"/>
      <c r="I46" s="86" t="s">
        <v>480</v>
      </c>
      <c r="J46" s="87" t="s">
        <v>480</v>
      </c>
      <c r="K46" s="87" t="s">
        <v>480</v>
      </c>
      <c r="L46" s="87" t="s">
        <v>480</v>
      </c>
      <c r="M46" s="88" t="s">
        <v>480</v>
      </c>
    </row>
    <row r="47" spans="2:13" ht="27.75" customHeight="1" x14ac:dyDescent="0.15">
      <c r="B47" s="1174"/>
      <c r="C47" s="1175"/>
      <c r="D47" s="90"/>
      <c r="E47" s="1182" t="s">
        <v>31</v>
      </c>
      <c r="F47" s="1183"/>
      <c r="G47" s="1183"/>
      <c r="H47" s="1184"/>
      <c r="I47" s="86" t="s">
        <v>480</v>
      </c>
      <c r="J47" s="87" t="s">
        <v>480</v>
      </c>
      <c r="K47" s="87" t="s">
        <v>480</v>
      </c>
      <c r="L47" s="87" t="s">
        <v>480</v>
      </c>
      <c r="M47" s="88" t="s">
        <v>480</v>
      </c>
    </row>
    <row r="48" spans="2:13" ht="27.75" customHeight="1" x14ac:dyDescent="0.15">
      <c r="B48" s="1174"/>
      <c r="C48" s="1175"/>
      <c r="D48" s="85"/>
      <c r="E48" s="1180" t="s">
        <v>32</v>
      </c>
      <c r="F48" s="1180"/>
      <c r="G48" s="1180"/>
      <c r="H48" s="1181"/>
      <c r="I48" s="86" t="s">
        <v>480</v>
      </c>
      <c r="J48" s="87" t="s">
        <v>480</v>
      </c>
      <c r="K48" s="87" t="s">
        <v>480</v>
      </c>
      <c r="L48" s="87" t="s">
        <v>480</v>
      </c>
      <c r="M48" s="88" t="s">
        <v>480</v>
      </c>
    </row>
    <row r="49" spans="2:13" ht="27.75" customHeight="1" x14ac:dyDescent="0.15">
      <c r="B49" s="1176"/>
      <c r="C49" s="1177"/>
      <c r="D49" s="85"/>
      <c r="E49" s="1180" t="s">
        <v>33</v>
      </c>
      <c r="F49" s="1180"/>
      <c r="G49" s="1180"/>
      <c r="H49" s="1181"/>
      <c r="I49" s="86" t="s">
        <v>480</v>
      </c>
      <c r="J49" s="87" t="s">
        <v>480</v>
      </c>
      <c r="K49" s="87" t="s">
        <v>480</v>
      </c>
      <c r="L49" s="87" t="s">
        <v>480</v>
      </c>
      <c r="M49" s="88" t="s">
        <v>480</v>
      </c>
    </row>
    <row r="50" spans="2:13" ht="27.75" customHeight="1" x14ac:dyDescent="0.15">
      <c r="B50" s="1185" t="s">
        <v>34</v>
      </c>
      <c r="C50" s="1186"/>
      <c r="D50" s="91"/>
      <c r="E50" s="1180" t="s">
        <v>35</v>
      </c>
      <c r="F50" s="1180"/>
      <c r="G50" s="1180"/>
      <c r="H50" s="1181"/>
      <c r="I50" s="86">
        <v>4229</v>
      </c>
      <c r="J50" s="87">
        <v>4504</v>
      </c>
      <c r="K50" s="87">
        <v>4510</v>
      </c>
      <c r="L50" s="87">
        <v>4600</v>
      </c>
      <c r="M50" s="88">
        <v>4063</v>
      </c>
    </row>
    <row r="51" spans="2:13" ht="27.75" customHeight="1" x14ac:dyDescent="0.15">
      <c r="B51" s="1174"/>
      <c r="C51" s="1175"/>
      <c r="D51" s="85"/>
      <c r="E51" s="1180" t="s">
        <v>36</v>
      </c>
      <c r="F51" s="1180"/>
      <c r="G51" s="1180"/>
      <c r="H51" s="1181"/>
      <c r="I51" s="86" t="s">
        <v>480</v>
      </c>
      <c r="J51" s="87" t="s">
        <v>480</v>
      </c>
      <c r="K51" s="87" t="s">
        <v>480</v>
      </c>
      <c r="L51" s="87" t="s">
        <v>480</v>
      </c>
      <c r="M51" s="88" t="s">
        <v>480</v>
      </c>
    </row>
    <row r="52" spans="2:13" ht="27.75" customHeight="1" x14ac:dyDescent="0.15">
      <c r="B52" s="1176"/>
      <c r="C52" s="1177"/>
      <c r="D52" s="85"/>
      <c r="E52" s="1180" t="s">
        <v>37</v>
      </c>
      <c r="F52" s="1180"/>
      <c r="G52" s="1180"/>
      <c r="H52" s="1181"/>
      <c r="I52" s="86">
        <v>5057</v>
      </c>
      <c r="J52" s="87">
        <v>4993</v>
      </c>
      <c r="K52" s="87">
        <v>4961</v>
      </c>
      <c r="L52" s="87">
        <v>5108</v>
      </c>
      <c r="M52" s="88">
        <v>5716</v>
      </c>
    </row>
    <row r="53" spans="2:13" ht="27.75" customHeight="1" thickBot="1" x14ac:dyDescent="0.2">
      <c r="B53" s="1187" t="s">
        <v>21</v>
      </c>
      <c r="C53" s="1188"/>
      <c r="D53" s="92"/>
      <c r="E53" s="1189" t="s">
        <v>38</v>
      </c>
      <c r="F53" s="1189"/>
      <c r="G53" s="1189"/>
      <c r="H53" s="1190"/>
      <c r="I53" s="93">
        <v>-961</v>
      </c>
      <c r="J53" s="94">
        <v>-1286</v>
      </c>
      <c r="K53" s="94">
        <v>-1217</v>
      </c>
      <c r="L53" s="94">
        <v>-697</v>
      </c>
      <c r="M53" s="95">
        <v>472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545</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545</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546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547</v>
      </c>
      <c r="I42" s="1201"/>
      <c r="J42" s="1201"/>
      <c r="K42" s="1201"/>
      <c r="L42" s="246"/>
      <c r="M42" s="246"/>
      <c r="N42" s="246"/>
      <c r="O42" s="246"/>
    </row>
    <row r="43" spans="2:17" x14ac:dyDescent="0.15">
      <c r="B43" s="250"/>
      <c r="C43" s="246"/>
      <c r="D43" s="246"/>
      <c r="E43" s="246"/>
      <c r="F43" s="246"/>
      <c r="G43" s="1202"/>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548</v>
      </c>
    </row>
    <row r="50" spans="1:17" x14ac:dyDescent="0.15">
      <c r="B50" s="250"/>
      <c r="C50" s="246"/>
      <c r="D50" s="246"/>
      <c r="E50" s="246"/>
      <c r="F50" s="246"/>
      <c r="G50" s="1212"/>
      <c r="H50" s="1213"/>
      <c r="I50" s="1213"/>
      <c r="J50" s="1214"/>
      <c r="K50" s="1215" t="s">
        <v>520</v>
      </c>
      <c r="L50" s="1215" t="s">
        <v>521</v>
      </c>
      <c r="M50" s="1215" t="s">
        <v>522</v>
      </c>
      <c r="N50" s="1215" t="s">
        <v>523</v>
      </c>
      <c r="O50" s="1215" t="s">
        <v>524</v>
      </c>
    </row>
    <row r="51" spans="1:17" x14ac:dyDescent="0.15">
      <c r="B51" s="250"/>
      <c r="C51" s="246"/>
      <c r="D51" s="246"/>
      <c r="E51" s="246"/>
      <c r="F51" s="246"/>
      <c r="G51" s="1216" t="s">
        <v>549</v>
      </c>
      <c r="H51" s="1217"/>
      <c r="I51" s="1218" t="s">
        <v>550</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551</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552</v>
      </c>
      <c r="H55" s="1231"/>
      <c r="I55" s="1225" t="s">
        <v>550</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551</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1200" t="s">
        <v>547</v>
      </c>
      <c r="I64" s="1201"/>
      <c r="J64" s="1201"/>
      <c r="K64" s="1201"/>
      <c r="L64" s="246"/>
      <c r="M64" s="246"/>
      <c r="N64" s="246"/>
      <c r="O64" s="246"/>
    </row>
    <row r="65" spans="2:30" x14ac:dyDescent="0.15">
      <c r="B65" s="250"/>
      <c r="C65" s="246"/>
      <c r="D65" s="246"/>
      <c r="E65" s="246"/>
      <c r="F65" s="246"/>
      <c r="G65" s="1202" t="s">
        <v>554</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555</v>
      </c>
      <c r="I71" s="1249"/>
      <c r="J71" s="1245"/>
      <c r="K71" s="1245"/>
      <c r="L71" s="1246"/>
      <c r="M71" s="1245"/>
      <c r="N71" s="1246"/>
      <c r="O71" s="1247"/>
    </row>
    <row r="72" spans="2:30" x14ac:dyDescent="0.15">
      <c r="B72" s="250"/>
      <c r="C72" s="246"/>
      <c r="D72" s="246"/>
      <c r="E72" s="246"/>
      <c r="F72" s="246"/>
      <c r="G72" s="1212"/>
      <c r="H72" s="1213"/>
      <c r="I72" s="1213"/>
      <c r="J72" s="1214"/>
      <c r="K72" s="1215" t="s">
        <v>520</v>
      </c>
      <c r="L72" s="1215" t="s">
        <v>521</v>
      </c>
      <c r="M72" s="1215" t="s">
        <v>522</v>
      </c>
      <c r="N72" s="1215" t="s">
        <v>523</v>
      </c>
      <c r="O72" s="1215" t="s">
        <v>524</v>
      </c>
    </row>
    <row r="73" spans="2:30" x14ac:dyDescent="0.15">
      <c r="B73" s="250"/>
      <c r="C73" s="246"/>
      <c r="D73" s="246"/>
      <c r="E73" s="246"/>
      <c r="F73" s="246"/>
      <c r="G73" s="1216" t="s">
        <v>549</v>
      </c>
      <c r="H73" s="1217"/>
      <c r="I73" s="1218" t="s">
        <v>550</v>
      </c>
      <c r="J73" s="1218"/>
      <c r="K73" s="1250"/>
      <c r="L73" s="1250"/>
      <c r="M73" s="1223"/>
      <c r="N73" s="1223"/>
      <c r="O73" s="1223">
        <v>17.2</v>
      </c>
      <c r="S73" s="245">
        <v>9.9</v>
      </c>
    </row>
    <row r="74" spans="2:30" x14ac:dyDescent="0.15">
      <c r="B74" s="250"/>
      <c r="C74" s="246"/>
      <c r="D74" s="246"/>
      <c r="E74" s="246"/>
      <c r="F74" s="246"/>
      <c r="G74" s="1220"/>
      <c r="H74" s="1221"/>
      <c r="I74" s="1222"/>
      <c r="J74" s="1222"/>
      <c r="K74" s="1250"/>
      <c r="L74" s="1250"/>
      <c r="M74" s="1223"/>
      <c r="N74" s="1223"/>
      <c r="O74" s="1223"/>
    </row>
    <row r="75" spans="2:30" x14ac:dyDescent="0.15">
      <c r="B75" s="250"/>
      <c r="C75" s="246"/>
      <c r="D75" s="246"/>
      <c r="E75" s="246"/>
      <c r="F75" s="246"/>
      <c r="G75" s="1220"/>
      <c r="H75" s="1221"/>
      <c r="I75" s="1225" t="s">
        <v>556</v>
      </c>
      <c r="J75" s="1225"/>
      <c r="K75" s="1251">
        <v>5.7</v>
      </c>
      <c r="L75" s="1251">
        <v>5.0999999999999996</v>
      </c>
      <c r="M75" s="1251">
        <v>5</v>
      </c>
      <c r="N75" s="1251">
        <v>5.0999999999999996</v>
      </c>
      <c r="O75" s="1251">
        <v>6.1</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552</v>
      </c>
      <c r="H77" s="1231"/>
      <c r="I77" s="1225" t="s">
        <v>550</v>
      </c>
      <c r="J77" s="1225"/>
      <c r="K77" s="1250">
        <v>0</v>
      </c>
      <c r="L77" s="1250">
        <v>0</v>
      </c>
      <c r="M77" s="1223">
        <v>0</v>
      </c>
      <c r="N77" s="1223">
        <v>0</v>
      </c>
      <c r="O77" s="1223">
        <v>0</v>
      </c>
      <c r="R77" s="245">
        <v>12.3</v>
      </c>
      <c r="T77" s="245">
        <v>11.1</v>
      </c>
    </row>
    <row r="78" spans="2:30" x14ac:dyDescent="0.15">
      <c r="B78" s="250"/>
      <c r="C78" s="246"/>
      <c r="D78" s="246"/>
      <c r="E78" s="246"/>
      <c r="F78" s="246"/>
      <c r="G78" s="1232"/>
      <c r="H78" s="1233"/>
      <c r="I78" s="1225"/>
      <c r="J78" s="1225"/>
      <c r="K78" s="1250"/>
      <c r="L78" s="1250"/>
      <c r="M78" s="1223"/>
      <c r="N78" s="1223"/>
      <c r="O78" s="1223"/>
    </row>
    <row r="79" spans="2:30" x14ac:dyDescent="0.15">
      <c r="B79" s="250"/>
      <c r="C79" s="246"/>
      <c r="D79" s="246"/>
      <c r="E79" s="246"/>
      <c r="F79" s="246"/>
      <c r="G79" s="1232"/>
      <c r="H79" s="1233"/>
      <c r="I79" s="1252" t="s">
        <v>556</v>
      </c>
      <c r="J79" s="1235"/>
      <c r="K79" s="1253">
        <v>9.6999999999999993</v>
      </c>
      <c r="L79" s="1253">
        <v>8.6</v>
      </c>
      <c r="M79" s="1253">
        <v>7.7</v>
      </c>
      <c r="N79" s="1253">
        <v>6.4</v>
      </c>
      <c r="O79" s="1253">
        <v>6.9</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392424</v>
      </c>
      <c r="E3" s="118"/>
      <c r="F3" s="119">
        <v>185018</v>
      </c>
      <c r="G3" s="120"/>
      <c r="H3" s="121"/>
    </row>
    <row r="4" spans="1:8" x14ac:dyDescent="0.15">
      <c r="A4" s="122"/>
      <c r="B4" s="123"/>
      <c r="C4" s="124"/>
      <c r="D4" s="125">
        <v>207310</v>
      </c>
      <c r="E4" s="126"/>
      <c r="F4" s="127">
        <v>95064</v>
      </c>
      <c r="G4" s="128"/>
      <c r="H4" s="129"/>
    </row>
    <row r="5" spans="1:8" x14ac:dyDescent="0.15">
      <c r="A5" s="110" t="s">
        <v>514</v>
      </c>
      <c r="B5" s="115"/>
      <c r="C5" s="116"/>
      <c r="D5" s="117">
        <v>443742</v>
      </c>
      <c r="E5" s="118"/>
      <c r="F5" s="119">
        <v>238802</v>
      </c>
      <c r="G5" s="120"/>
      <c r="H5" s="121"/>
    </row>
    <row r="6" spans="1:8" x14ac:dyDescent="0.15">
      <c r="A6" s="122"/>
      <c r="B6" s="123"/>
      <c r="C6" s="124"/>
      <c r="D6" s="125">
        <v>190723</v>
      </c>
      <c r="E6" s="126"/>
      <c r="F6" s="127">
        <v>128562</v>
      </c>
      <c r="G6" s="128"/>
      <c r="H6" s="129"/>
    </row>
    <row r="7" spans="1:8" x14ac:dyDescent="0.15">
      <c r="A7" s="110" t="s">
        <v>515</v>
      </c>
      <c r="B7" s="115"/>
      <c r="C7" s="116"/>
      <c r="D7" s="117">
        <v>550472</v>
      </c>
      <c r="E7" s="118"/>
      <c r="F7" s="119">
        <v>288550</v>
      </c>
      <c r="G7" s="120"/>
      <c r="H7" s="121"/>
    </row>
    <row r="8" spans="1:8" x14ac:dyDescent="0.15">
      <c r="A8" s="122"/>
      <c r="B8" s="123"/>
      <c r="C8" s="124"/>
      <c r="D8" s="125">
        <v>327398</v>
      </c>
      <c r="E8" s="126"/>
      <c r="F8" s="127">
        <v>141525</v>
      </c>
      <c r="G8" s="128"/>
      <c r="H8" s="129"/>
    </row>
    <row r="9" spans="1:8" x14ac:dyDescent="0.15">
      <c r="A9" s="110" t="s">
        <v>516</v>
      </c>
      <c r="B9" s="115"/>
      <c r="C9" s="116"/>
      <c r="D9" s="117">
        <v>555807</v>
      </c>
      <c r="E9" s="118"/>
      <c r="F9" s="119">
        <v>287914</v>
      </c>
      <c r="G9" s="120"/>
      <c r="H9" s="121"/>
    </row>
    <row r="10" spans="1:8" x14ac:dyDescent="0.15">
      <c r="A10" s="122"/>
      <c r="B10" s="123"/>
      <c r="C10" s="124"/>
      <c r="D10" s="125">
        <v>205501</v>
      </c>
      <c r="E10" s="126"/>
      <c r="F10" s="127">
        <v>146531</v>
      </c>
      <c r="G10" s="128"/>
      <c r="H10" s="129"/>
    </row>
    <row r="11" spans="1:8" x14ac:dyDescent="0.15">
      <c r="A11" s="110" t="s">
        <v>517</v>
      </c>
      <c r="B11" s="115"/>
      <c r="C11" s="116"/>
      <c r="D11" s="117">
        <v>988825</v>
      </c>
      <c r="E11" s="118"/>
      <c r="F11" s="119">
        <v>310300</v>
      </c>
      <c r="G11" s="120"/>
      <c r="H11" s="121"/>
    </row>
    <row r="12" spans="1:8" x14ac:dyDescent="0.15">
      <c r="A12" s="122"/>
      <c r="B12" s="123"/>
      <c r="C12" s="130"/>
      <c r="D12" s="125">
        <v>220544</v>
      </c>
      <c r="E12" s="126"/>
      <c r="F12" s="127">
        <v>157576</v>
      </c>
      <c r="G12" s="128"/>
      <c r="H12" s="129"/>
    </row>
    <row r="13" spans="1:8" x14ac:dyDescent="0.15">
      <c r="A13" s="110"/>
      <c r="B13" s="115"/>
      <c r="C13" s="131"/>
      <c r="D13" s="132">
        <v>586254</v>
      </c>
      <c r="E13" s="133"/>
      <c r="F13" s="134">
        <v>262117</v>
      </c>
      <c r="G13" s="135"/>
      <c r="H13" s="121"/>
    </row>
    <row r="14" spans="1:8" x14ac:dyDescent="0.15">
      <c r="A14" s="122"/>
      <c r="B14" s="123"/>
      <c r="C14" s="124"/>
      <c r="D14" s="125">
        <v>230295</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17.27</v>
      </c>
      <c r="C19" s="136">
        <f>ROUND(VALUE(SUBSTITUTE(実質収支比率等に係る経年分析!G$48,"▲","-")),2)</f>
        <v>5.05</v>
      </c>
      <c r="D19" s="136">
        <f>ROUND(VALUE(SUBSTITUTE(実質収支比率等に係る経年分析!H$48,"▲","-")),2)</f>
        <v>7.31</v>
      </c>
      <c r="E19" s="136">
        <f>ROUND(VALUE(SUBSTITUTE(実質収支比率等に係る経年分析!I$48,"▲","-")),2)</f>
        <v>2.16</v>
      </c>
      <c r="F19" s="136">
        <f>ROUND(VALUE(SUBSTITUTE(実質収支比率等に係る経年分析!J$48,"▲","-")),2)</f>
        <v>3.39</v>
      </c>
    </row>
    <row r="20" spans="1:11" x14ac:dyDescent="0.15">
      <c r="A20" s="136" t="s">
        <v>43</v>
      </c>
      <c r="B20" s="136">
        <f>ROUND(VALUE(SUBSTITUTE(実質収支比率等に係る経年分析!F$47,"▲","-")),2)</f>
        <v>50.82</v>
      </c>
      <c r="C20" s="136">
        <f>ROUND(VALUE(SUBSTITUTE(実質収支比率等に係る経年分析!G$47,"▲","-")),2)</f>
        <v>64.19</v>
      </c>
      <c r="D20" s="136">
        <f>ROUND(VALUE(SUBSTITUTE(実質収支比率等に係る経年分析!H$47,"▲","-")),2)</f>
        <v>70</v>
      </c>
      <c r="E20" s="136">
        <f>ROUND(VALUE(SUBSTITUTE(実質収支比率等に係る経年分析!I$47,"▲","-")),2)</f>
        <v>65.22</v>
      </c>
      <c r="F20" s="136">
        <f>ROUND(VALUE(SUBSTITUTE(実質収支比率等に係る経年分析!J$47,"▲","-")),2)</f>
        <v>59.26</v>
      </c>
    </row>
    <row r="21" spans="1:11" x14ac:dyDescent="0.15">
      <c r="A21" s="136" t="s">
        <v>44</v>
      </c>
      <c r="B21" s="136">
        <f>IF(ISNUMBER(VALUE(SUBSTITUTE(実質収支比率等に係る経年分析!F$49,"▲","-"))),ROUND(VALUE(SUBSTITUTE(実質収支比率等に係る経年分析!F$49,"▲","-")),2),NA())</f>
        <v>12.82</v>
      </c>
      <c r="C21" s="136">
        <f>IF(ISNUMBER(VALUE(SUBSTITUTE(実質収支比率等に係る経年分析!G$49,"▲","-"))),ROUND(VALUE(SUBSTITUTE(実質収支比率等に係る経年分析!G$49,"▲","-")),2),NA())</f>
        <v>0.6</v>
      </c>
      <c r="D21" s="136">
        <f>IF(ISNUMBER(VALUE(SUBSTITUTE(実質収支比率等に係る経年分析!H$49,"▲","-"))),ROUND(VALUE(SUBSTITUTE(実質収支比率等に係る経年分析!H$49,"▲","-")),2),NA())</f>
        <v>1.84</v>
      </c>
      <c r="E21" s="136">
        <f>IF(ISNUMBER(VALUE(SUBSTITUTE(実質収支比率等に係る経年分析!I$49,"▲","-"))),ROUND(VALUE(SUBSTITUTE(実質収支比率等に係る経年分析!I$49,"▲","-")),2),NA())</f>
        <v>-4.62</v>
      </c>
      <c r="F21" s="136">
        <f>IF(ISNUMBER(VALUE(SUBSTITUTE(実質収支比率等に係る経年分析!J$49,"▲","-"))),ROUND(VALUE(SUBSTITUTE(実質収支比率等に係る経年分析!J$49,"▲","-")),2),NA())</f>
        <v>-4.76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1.75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湯泉地温泉事業特別会計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十津川温泉事業特別会計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0.28000000000000003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0.03</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0.22</v>
      </c>
    </row>
    <row r="35" spans="1:16" x14ac:dyDescent="0.15">
      <c r="A35" s="137" t="str">
        <f>IF(連結実質赤字比率に係る赤字・黒字の構成分析!C$35="",NA(),連結実質赤字比率に係る赤字・黒字の構成分析!C$35)</f>
        <v>貯木場等維持管理事業特別会計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474</v>
      </c>
      <c r="E42" s="138"/>
      <c r="F42" s="138"/>
      <c r="G42" s="138">
        <f>'実質公債費比率（分子）の構造'!L$52</f>
        <v>471</v>
      </c>
      <c r="H42" s="138"/>
      <c r="I42" s="138"/>
      <c r="J42" s="138">
        <f>'実質公債費比率（分子）の構造'!M$52</f>
        <v>474</v>
      </c>
      <c r="K42" s="138"/>
      <c r="L42" s="138"/>
      <c r="M42" s="138">
        <f>'実質公債費比率（分子）の構造'!N$52</f>
        <v>529</v>
      </c>
      <c r="N42" s="138"/>
      <c r="O42" s="138"/>
      <c r="P42" s="138">
        <f>'実質公債費比率（分子）の構造'!O$52</f>
        <v>595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f>'実質公債費比率（分子）の構造'!O$49</f>
        <v>1</v>
      </c>
      <c r="O45" s="138"/>
      <c r="P45" s="138"/>
    </row>
    <row r="46" spans="1:16" x14ac:dyDescent="0.15">
      <c r="A46" s="138" t="s">
        <v>55</v>
      </c>
      <c r="B46" s="138">
        <f>'実質公債費比率（分子）の構造'!K$48</f>
        <v>66</v>
      </c>
      <c r="C46" s="138"/>
      <c r="D46" s="138"/>
      <c r="E46" s="138">
        <f>'実質公債費比率（分子）の構造'!L$48</f>
        <v>39</v>
      </c>
      <c r="F46" s="138"/>
      <c r="G46" s="138"/>
      <c r="H46" s="138">
        <f>'実質公債費比率（分子）の構造'!M$48</f>
        <v>64</v>
      </c>
      <c r="I46" s="138"/>
      <c r="J46" s="138"/>
      <c r="K46" s="138">
        <f>'実質公債費比率（分子）の構造'!N$48</f>
        <v>79</v>
      </c>
      <c r="L46" s="138"/>
      <c r="M46" s="138"/>
      <c r="N46" s="138">
        <f>'実質公債費比率（分子）の構造'!O$48</f>
        <v>99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577</v>
      </c>
      <c r="C49" s="138"/>
      <c r="D49" s="138"/>
      <c r="E49" s="138">
        <f>'実質公債費比率（分子）の構造'!L$45</f>
        <v>550</v>
      </c>
      <c r="F49" s="138"/>
      <c r="G49" s="138"/>
      <c r="H49" s="138">
        <f>'実質公債費比率（分子）の構造'!M$45</f>
        <v>551</v>
      </c>
      <c r="I49" s="138"/>
      <c r="J49" s="138"/>
      <c r="K49" s="138">
        <f>'実質公債費比率（分子）の構造'!N$45</f>
        <v>615</v>
      </c>
      <c r="L49" s="138"/>
      <c r="M49" s="138"/>
      <c r="N49" s="138">
        <f>'実質公債費比率（分子）の構造'!O$45</f>
        <v>687</v>
      </c>
      <c r="O49" s="138"/>
      <c r="P49" s="138"/>
    </row>
    <row r="50" spans="1:16" x14ac:dyDescent="0.15">
      <c r="A50" s="138" t="s">
        <v>59</v>
      </c>
      <c r="B50" s="138" t="e">
        <f>NA()</f>
        <v>#N/A</v>
      </c>
      <c r="C50" s="138">
        <f>IF(ISNUMBER('実質公債費比率（分子）の構造'!K$53),'実質公債費比率（分子）の構造'!K$53,NA())</f>
        <v>169</v>
      </c>
      <c r="D50" s="138" t="e">
        <f>NA()</f>
        <v>#N/A</v>
      </c>
      <c r="E50" s="138" t="e">
        <f>NA()</f>
        <v>#N/A</v>
      </c>
      <c r="F50" s="138">
        <f>IF(ISNUMBER('実質公債費比率（分子）の構造'!L$53),'実質公債費比率（分子）の構造'!L$53,NA())</f>
        <v>118</v>
      </c>
      <c r="G50" s="138" t="e">
        <f>NA()</f>
        <v>#N/A</v>
      </c>
      <c r="H50" s="138" t="e">
        <f>NA()</f>
        <v>#N/A</v>
      </c>
      <c r="I50" s="138">
        <f>IF(ISNUMBER('実質公債費比率（分子）の構造'!M$53),'実質公債費比率（分子）の構造'!M$53,NA())</f>
        <v>141</v>
      </c>
      <c r="J50" s="138" t="e">
        <f>NA()</f>
        <v>#N/A</v>
      </c>
      <c r="K50" s="138" t="e">
        <f>NA()</f>
        <v>#N/A</v>
      </c>
      <c r="L50" s="138">
        <f>IF(ISNUMBER('実質公債費比率（分子）の構造'!N$53),'実質公債費比率（分子）の構造'!N$53,NA())</f>
        <v>165</v>
      </c>
      <c r="M50" s="138" t="e">
        <f>NA()</f>
        <v>#N/A</v>
      </c>
      <c r="N50" s="138" t="e">
        <f>NA()</f>
        <v>#N/A</v>
      </c>
      <c r="O50" s="138">
        <f>IF(ISNUMBER('実質公債費比率（分子）の構造'!O$53),'実質公債費比率（分子）の構造'!O$53,NA())</f>
        <v>192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5057</v>
      </c>
      <c r="E56" s="137"/>
      <c r="F56" s="137"/>
      <c r="G56" s="137">
        <f>'将来負担比率（分子）の構造'!J$52</f>
        <v>4993</v>
      </c>
      <c r="H56" s="137"/>
      <c r="I56" s="137"/>
      <c r="J56" s="137">
        <f>'将来負担比率（分子）の構造'!K$52</f>
        <v>4961</v>
      </c>
      <c r="K56" s="137"/>
      <c r="L56" s="137"/>
      <c r="M56" s="137">
        <f>'将来負担比率（分子）の構造'!L$52</f>
        <v>5108</v>
      </c>
      <c r="N56" s="137"/>
      <c r="O56" s="137"/>
      <c r="P56" s="137">
        <f>'将来負担比率（分子）の構造'!M$52</f>
        <v>5716</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4229</v>
      </c>
      <c r="E58" s="137"/>
      <c r="F58" s="137"/>
      <c r="G58" s="137">
        <f>'将来負担比率（分子）の構造'!J$50</f>
        <v>4504</v>
      </c>
      <c r="H58" s="137"/>
      <c r="I58" s="137"/>
      <c r="J58" s="137">
        <f>'将来負担比率（分子）の構造'!K$50</f>
        <v>4510</v>
      </c>
      <c r="K58" s="137"/>
      <c r="L58" s="137"/>
      <c r="M58" s="137">
        <f>'将来負担比率（分子）の構造'!L$50</f>
        <v>4600</v>
      </c>
      <c r="N58" s="137"/>
      <c r="O58" s="137"/>
      <c r="P58" s="137">
        <f>'将来負担比率（分子）の構造'!M$50</f>
        <v>4063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1477</v>
      </c>
      <c r="C62" s="137"/>
      <c r="D62" s="137"/>
      <c r="E62" s="137">
        <f>'将来負担比率（分子）の構造'!J$45</f>
        <v>1431</v>
      </c>
      <c r="F62" s="137"/>
      <c r="G62" s="137"/>
      <c r="H62" s="137">
        <f>'将来負担比率（分子）の構造'!K$45</f>
        <v>1404</v>
      </c>
      <c r="I62" s="137"/>
      <c r="J62" s="137"/>
      <c r="K62" s="137">
        <f>'将来負担比率（分子）の構造'!L$45</f>
        <v>1353</v>
      </c>
      <c r="L62" s="137"/>
      <c r="M62" s="137"/>
      <c r="N62" s="137">
        <f>'将来負担比率（分子）の構造'!M$45</f>
        <v>1296</v>
      </c>
      <c r="O62" s="137"/>
      <c r="P62" s="137"/>
    </row>
    <row r="63" spans="1:16" x14ac:dyDescent="0.15">
      <c r="A63" s="137" t="s">
        <v>28</v>
      </c>
      <c r="B63" s="137" t="str">
        <f>'将来負担比率（分子）の構造'!I$44</f>
        <v>-</v>
      </c>
      <c r="C63" s="137"/>
      <c r="D63" s="137"/>
      <c r="E63" s="137">
        <f>'将来負担比率（分子）の構造'!J$44</f>
        <v>3</v>
      </c>
      <c r="F63" s="137"/>
      <c r="G63" s="137"/>
      <c r="H63" s="137">
        <f>'将来負担比率（分子）の構造'!K$44</f>
        <v>78</v>
      </c>
      <c r="I63" s="137"/>
      <c r="J63" s="137"/>
      <c r="K63" s="137">
        <f>'将来負担比率（分子）の構造'!L$44</f>
        <v>256</v>
      </c>
      <c r="L63" s="137"/>
      <c r="M63" s="137"/>
      <c r="N63" s="137">
        <f>'将来負担比率（分子）の構造'!M$44</f>
        <v>409</v>
      </c>
      <c r="O63" s="137"/>
      <c r="P63" s="137"/>
    </row>
    <row r="64" spans="1:16" x14ac:dyDescent="0.15">
      <c r="A64" s="137" t="s">
        <v>27</v>
      </c>
      <c r="B64" s="137">
        <f>'将来負担比率（分子）の構造'!I$43</f>
        <v>876</v>
      </c>
      <c r="C64" s="137"/>
      <c r="D64" s="137"/>
      <c r="E64" s="137">
        <f>'将来負担比率（分子）の構造'!J$43</f>
        <v>920</v>
      </c>
      <c r="F64" s="137"/>
      <c r="G64" s="137"/>
      <c r="H64" s="137">
        <f>'将来負担比率（分子）の構造'!K$43</f>
        <v>931</v>
      </c>
      <c r="I64" s="137"/>
      <c r="J64" s="137"/>
      <c r="K64" s="137">
        <f>'将来負担比率（分子）の構造'!L$43</f>
        <v>1262</v>
      </c>
      <c r="L64" s="137"/>
      <c r="M64" s="137"/>
      <c r="N64" s="137">
        <f>'将来負担比率（分子）の構造'!M$43</f>
        <v>1587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5970</v>
      </c>
      <c r="C66" s="137"/>
      <c r="D66" s="137"/>
      <c r="E66" s="137">
        <f>'将来負担比率（分子）の構造'!J$41</f>
        <v>5857</v>
      </c>
      <c r="F66" s="137"/>
      <c r="G66" s="137"/>
      <c r="H66" s="137">
        <f>'将来負担比率（分子）の構造'!K$41</f>
        <v>5841</v>
      </c>
      <c r="I66" s="137"/>
      <c r="J66" s="137"/>
      <c r="K66" s="137">
        <f>'将来負担比率（分子）の構造'!L$41</f>
        <v>6141</v>
      </c>
      <c r="L66" s="137"/>
      <c r="M66" s="137"/>
      <c r="N66" s="137">
        <f>'将来負担比率（分子）の構造'!M$41</f>
        <v>6959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472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717452</v>
      </c>
      <c r="S5" s="585"/>
      <c r="T5" s="585"/>
      <c r="U5" s="585"/>
      <c r="V5" s="585"/>
      <c r="W5" s="585"/>
      <c r="X5" s="585"/>
      <c r="Y5" s="586"/>
      <c r="Z5" s="587">
        <v>8.8000000000000007</v>
      </c>
      <c r="AA5" s="587"/>
      <c r="AB5" s="587"/>
      <c r="AC5" s="587"/>
      <c r="AD5" s="588">
        <v>717452</v>
      </c>
      <c r="AE5" s="588"/>
      <c r="AF5" s="588"/>
      <c r="AG5" s="588"/>
      <c r="AH5" s="588"/>
      <c r="AI5" s="588"/>
      <c r="AJ5" s="588"/>
      <c r="AK5" s="588"/>
      <c r="AL5" s="589">
        <v>21.7</v>
      </c>
      <c r="AM5" s="590"/>
      <c r="AN5" s="590"/>
      <c r="AO5" s="591"/>
      <c r="AP5" s="581" t="s">
        <v>210</v>
      </c>
      <c r="AQ5" s="582"/>
      <c r="AR5" s="582"/>
      <c r="AS5" s="582"/>
      <c r="AT5" s="582"/>
      <c r="AU5" s="582"/>
      <c r="AV5" s="582"/>
      <c r="AW5" s="582"/>
      <c r="AX5" s="582"/>
      <c r="AY5" s="582"/>
      <c r="AZ5" s="582"/>
      <c r="BA5" s="582"/>
      <c r="BB5" s="582"/>
      <c r="BC5" s="582"/>
      <c r="BD5" s="582"/>
      <c r="BE5" s="582"/>
      <c r="BF5" s="583"/>
      <c r="BG5" s="595">
        <v>714286</v>
      </c>
      <c r="BH5" s="596"/>
      <c r="BI5" s="596"/>
      <c r="BJ5" s="596"/>
      <c r="BK5" s="596"/>
      <c r="BL5" s="596"/>
      <c r="BM5" s="596"/>
      <c r="BN5" s="597"/>
      <c r="BO5" s="598">
        <v>99.6</v>
      </c>
      <c r="BP5" s="598"/>
      <c r="BQ5" s="598"/>
      <c r="BR5" s="598"/>
      <c r="BS5" s="599">
        <v>64568</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64585</v>
      </c>
      <c r="S6" s="596"/>
      <c r="T6" s="596"/>
      <c r="U6" s="596"/>
      <c r="V6" s="596"/>
      <c r="W6" s="596"/>
      <c r="X6" s="596"/>
      <c r="Y6" s="597"/>
      <c r="Z6" s="598">
        <v>0.8</v>
      </c>
      <c r="AA6" s="598"/>
      <c r="AB6" s="598"/>
      <c r="AC6" s="598"/>
      <c r="AD6" s="599">
        <v>64585</v>
      </c>
      <c r="AE6" s="599"/>
      <c r="AF6" s="599"/>
      <c r="AG6" s="599"/>
      <c r="AH6" s="599"/>
      <c r="AI6" s="599"/>
      <c r="AJ6" s="599"/>
      <c r="AK6" s="599"/>
      <c r="AL6" s="600">
        <v>2</v>
      </c>
      <c r="AM6" s="601"/>
      <c r="AN6" s="601"/>
      <c r="AO6" s="602"/>
      <c r="AP6" s="592" t="s">
        <v>215</v>
      </c>
      <c r="AQ6" s="593"/>
      <c r="AR6" s="593"/>
      <c r="AS6" s="593"/>
      <c r="AT6" s="593"/>
      <c r="AU6" s="593"/>
      <c r="AV6" s="593"/>
      <c r="AW6" s="593"/>
      <c r="AX6" s="593"/>
      <c r="AY6" s="593"/>
      <c r="AZ6" s="593"/>
      <c r="BA6" s="593"/>
      <c r="BB6" s="593"/>
      <c r="BC6" s="593"/>
      <c r="BD6" s="593"/>
      <c r="BE6" s="593"/>
      <c r="BF6" s="594"/>
      <c r="BG6" s="595">
        <v>714286</v>
      </c>
      <c r="BH6" s="596"/>
      <c r="BI6" s="596"/>
      <c r="BJ6" s="596"/>
      <c r="BK6" s="596"/>
      <c r="BL6" s="596"/>
      <c r="BM6" s="596"/>
      <c r="BN6" s="597"/>
      <c r="BO6" s="598">
        <v>99.6</v>
      </c>
      <c r="BP6" s="598"/>
      <c r="BQ6" s="598"/>
      <c r="BR6" s="598"/>
      <c r="BS6" s="599">
        <v>64568</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66598</v>
      </c>
      <c r="CS6" s="596"/>
      <c r="CT6" s="596"/>
      <c r="CU6" s="596"/>
      <c r="CV6" s="596"/>
      <c r="CW6" s="596"/>
      <c r="CX6" s="596"/>
      <c r="CY6" s="597"/>
      <c r="CZ6" s="598">
        <v>0.8</v>
      </c>
      <c r="DA6" s="598"/>
      <c r="DB6" s="598"/>
      <c r="DC6" s="598"/>
      <c r="DD6" s="604" t="s">
        <v>217</v>
      </c>
      <c r="DE6" s="596"/>
      <c r="DF6" s="596"/>
      <c r="DG6" s="596"/>
      <c r="DH6" s="596"/>
      <c r="DI6" s="596"/>
      <c r="DJ6" s="596"/>
      <c r="DK6" s="596"/>
      <c r="DL6" s="596"/>
      <c r="DM6" s="596"/>
      <c r="DN6" s="596"/>
      <c r="DO6" s="596"/>
      <c r="DP6" s="597"/>
      <c r="DQ6" s="604">
        <v>66598</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605</v>
      </c>
      <c r="S7" s="596"/>
      <c r="T7" s="596"/>
      <c r="U7" s="596"/>
      <c r="V7" s="596"/>
      <c r="W7" s="596"/>
      <c r="X7" s="596"/>
      <c r="Y7" s="597"/>
      <c r="Z7" s="598">
        <v>0</v>
      </c>
      <c r="AA7" s="598"/>
      <c r="AB7" s="598"/>
      <c r="AC7" s="598"/>
      <c r="AD7" s="599">
        <v>605</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164409</v>
      </c>
      <c r="BH7" s="596"/>
      <c r="BI7" s="596"/>
      <c r="BJ7" s="596"/>
      <c r="BK7" s="596"/>
      <c r="BL7" s="596"/>
      <c r="BM7" s="596"/>
      <c r="BN7" s="597"/>
      <c r="BO7" s="598">
        <v>22.9</v>
      </c>
      <c r="BP7" s="598"/>
      <c r="BQ7" s="598"/>
      <c r="BR7" s="598"/>
      <c r="BS7" s="599" t="s">
        <v>217</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1063801</v>
      </c>
      <c r="CS7" s="596"/>
      <c r="CT7" s="596"/>
      <c r="CU7" s="596"/>
      <c r="CV7" s="596"/>
      <c r="CW7" s="596"/>
      <c r="CX7" s="596"/>
      <c r="CY7" s="597"/>
      <c r="CZ7" s="598">
        <v>13.4</v>
      </c>
      <c r="DA7" s="598"/>
      <c r="DB7" s="598"/>
      <c r="DC7" s="598"/>
      <c r="DD7" s="604">
        <v>119382</v>
      </c>
      <c r="DE7" s="596"/>
      <c r="DF7" s="596"/>
      <c r="DG7" s="596"/>
      <c r="DH7" s="596"/>
      <c r="DI7" s="596"/>
      <c r="DJ7" s="596"/>
      <c r="DK7" s="596"/>
      <c r="DL7" s="596"/>
      <c r="DM7" s="596"/>
      <c r="DN7" s="596"/>
      <c r="DO7" s="596"/>
      <c r="DP7" s="597"/>
      <c r="DQ7" s="604">
        <v>781764</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2331</v>
      </c>
      <c r="S8" s="596"/>
      <c r="T8" s="596"/>
      <c r="U8" s="596"/>
      <c r="V8" s="596"/>
      <c r="W8" s="596"/>
      <c r="X8" s="596"/>
      <c r="Y8" s="597"/>
      <c r="Z8" s="598">
        <v>0</v>
      </c>
      <c r="AA8" s="598"/>
      <c r="AB8" s="598"/>
      <c r="AC8" s="598"/>
      <c r="AD8" s="599">
        <v>2331</v>
      </c>
      <c r="AE8" s="599"/>
      <c r="AF8" s="599"/>
      <c r="AG8" s="599"/>
      <c r="AH8" s="599"/>
      <c r="AI8" s="599"/>
      <c r="AJ8" s="599"/>
      <c r="AK8" s="599"/>
      <c r="AL8" s="600">
        <v>0.1</v>
      </c>
      <c r="AM8" s="601"/>
      <c r="AN8" s="601"/>
      <c r="AO8" s="602"/>
      <c r="AP8" s="592" t="s">
        <v>222</v>
      </c>
      <c r="AQ8" s="593"/>
      <c r="AR8" s="593"/>
      <c r="AS8" s="593"/>
      <c r="AT8" s="593"/>
      <c r="AU8" s="593"/>
      <c r="AV8" s="593"/>
      <c r="AW8" s="593"/>
      <c r="AX8" s="593"/>
      <c r="AY8" s="593"/>
      <c r="AZ8" s="593"/>
      <c r="BA8" s="593"/>
      <c r="BB8" s="593"/>
      <c r="BC8" s="593"/>
      <c r="BD8" s="593"/>
      <c r="BE8" s="593"/>
      <c r="BF8" s="594"/>
      <c r="BG8" s="595">
        <v>5239</v>
      </c>
      <c r="BH8" s="596"/>
      <c r="BI8" s="596"/>
      <c r="BJ8" s="596"/>
      <c r="BK8" s="596"/>
      <c r="BL8" s="596"/>
      <c r="BM8" s="596"/>
      <c r="BN8" s="597"/>
      <c r="BO8" s="598">
        <v>0.7</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866191</v>
      </c>
      <c r="CS8" s="596"/>
      <c r="CT8" s="596"/>
      <c r="CU8" s="596"/>
      <c r="CV8" s="596"/>
      <c r="CW8" s="596"/>
      <c r="CX8" s="596"/>
      <c r="CY8" s="597"/>
      <c r="CZ8" s="598">
        <v>10.9</v>
      </c>
      <c r="DA8" s="598"/>
      <c r="DB8" s="598"/>
      <c r="DC8" s="598"/>
      <c r="DD8" s="604">
        <v>38138</v>
      </c>
      <c r="DE8" s="596"/>
      <c r="DF8" s="596"/>
      <c r="DG8" s="596"/>
      <c r="DH8" s="596"/>
      <c r="DI8" s="596"/>
      <c r="DJ8" s="596"/>
      <c r="DK8" s="596"/>
      <c r="DL8" s="596"/>
      <c r="DM8" s="596"/>
      <c r="DN8" s="596"/>
      <c r="DO8" s="596"/>
      <c r="DP8" s="597"/>
      <c r="DQ8" s="604">
        <v>553780</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1216</v>
      </c>
      <c r="S9" s="596"/>
      <c r="T9" s="596"/>
      <c r="U9" s="596"/>
      <c r="V9" s="596"/>
      <c r="W9" s="596"/>
      <c r="X9" s="596"/>
      <c r="Y9" s="597"/>
      <c r="Z9" s="598">
        <v>0</v>
      </c>
      <c r="AA9" s="598"/>
      <c r="AB9" s="598"/>
      <c r="AC9" s="598"/>
      <c r="AD9" s="599">
        <v>1216</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125418</v>
      </c>
      <c r="BH9" s="596"/>
      <c r="BI9" s="596"/>
      <c r="BJ9" s="596"/>
      <c r="BK9" s="596"/>
      <c r="BL9" s="596"/>
      <c r="BM9" s="596"/>
      <c r="BN9" s="597"/>
      <c r="BO9" s="598">
        <v>17.5</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594786</v>
      </c>
      <c r="CS9" s="596"/>
      <c r="CT9" s="596"/>
      <c r="CU9" s="596"/>
      <c r="CV9" s="596"/>
      <c r="CW9" s="596"/>
      <c r="CX9" s="596"/>
      <c r="CY9" s="597"/>
      <c r="CZ9" s="598">
        <v>7.5</v>
      </c>
      <c r="DA9" s="598"/>
      <c r="DB9" s="598"/>
      <c r="DC9" s="598"/>
      <c r="DD9" s="604">
        <v>92689</v>
      </c>
      <c r="DE9" s="596"/>
      <c r="DF9" s="596"/>
      <c r="DG9" s="596"/>
      <c r="DH9" s="596"/>
      <c r="DI9" s="596"/>
      <c r="DJ9" s="596"/>
      <c r="DK9" s="596"/>
      <c r="DL9" s="596"/>
      <c r="DM9" s="596"/>
      <c r="DN9" s="596"/>
      <c r="DO9" s="596"/>
      <c r="DP9" s="597"/>
      <c r="DQ9" s="604">
        <v>466039</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60025</v>
      </c>
      <c r="S10" s="596"/>
      <c r="T10" s="596"/>
      <c r="U10" s="596"/>
      <c r="V10" s="596"/>
      <c r="W10" s="596"/>
      <c r="X10" s="596"/>
      <c r="Y10" s="597"/>
      <c r="Z10" s="598">
        <v>0.7</v>
      </c>
      <c r="AA10" s="598"/>
      <c r="AB10" s="598"/>
      <c r="AC10" s="598"/>
      <c r="AD10" s="599">
        <v>60025</v>
      </c>
      <c r="AE10" s="599"/>
      <c r="AF10" s="599"/>
      <c r="AG10" s="599"/>
      <c r="AH10" s="599"/>
      <c r="AI10" s="599"/>
      <c r="AJ10" s="599"/>
      <c r="AK10" s="599"/>
      <c r="AL10" s="600">
        <v>1.8</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14503</v>
      </c>
      <c r="BH10" s="596"/>
      <c r="BI10" s="596"/>
      <c r="BJ10" s="596"/>
      <c r="BK10" s="596"/>
      <c r="BL10" s="596"/>
      <c r="BM10" s="596"/>
      <c r="BN10" s="597"/>
      <c r="BO10" s="598">
        <v>2</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t="s">
        <v>112</v>
      </c>
      <c r="CS10" s="596"/>
      <c r="CT10" s="596"/>
      <c r="CU10" s="596"/>
      <c r="CV10" s="596"/>
      <c r="CW10" s="596"/>
      <c r="CX10" s="596"/>
      <c r="CY10" s="597"/>
      <c r="CZ10" s="598" t="s">
        <v>112</v>
      </c>
      <c r="DA10" s="598"/>
      <c r="DB10" s="598"/>
      <c r="DC10" s="598"/>
      <c r="DD10" s="604" t="s">
        <v>112</v>
      </c>
      <c r="DE10" s="596"/>
      <c r="DF10" s="596"/>
      <c r="DG10" s="596"/>
      <c r="DH10" s="596"/>
      <c r="DI10" s="596"/>
      <c r="DJ10" s="596"/>
      <c r="DK10" s="596"/>
      <c r="DL10" s="596"/>
      <c r="DM10" s="596"/>
      <c r="DN10" s="596"/>
      <c r="DO10" s="596"/>
      <c r="DP10" s="597"/>
      <c r="DQ10" s="604" t="s">
        <v>112</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19249</v>
      </c>
      <c r="BH11" s="596"/>
      <c r="BI11" s="596"/>
      <c r="BJ11" s="596"/>
      <c r="BK11" s="596"/>
      <c r="BL11" s="596"/>
      <c r="BM11" s="596"/>
      <c r="BN11" s="597"/>
      <c r="BO11" s="598">
        <v>2.7</v>
      </c>
      <c r="BP11" s="598"/>
      <c r="BQ11" s="598"/>
      <c r="BR11" s="598"/>
      <c r="BS11" s="604" t="s">
        <v>112</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901937</v>
      </c>
      <c r="CS11" s="596"/>
      <c r="CT11" s="596"/>
      <c r="CU11" s="596"/>
      <c r="CV11" s="596"/>
      <c r="CW11" s="596"/>
      <c r="CX11" s="596"/>
      <c r="CY11" s="597"/>
      <c r="CZ11" s="598">
        <v>11.3</v>
      </c>
      <c r="DA11" s="598"/>
      <c r="DB11" s="598"/>
      <c r="DC11" s="598"/>
      <c r="DD11" s="604">
        <v>466381</v>
      </c>
      <c r="DE11" s="596"/>
      <c r="DF11" s="596"/>
      <c r="DG11" s="596"/>
      <c r="DH11" s="596"/>
      <c r="DI11" s="596"/>
      <c r="DJ11" s="596"/>
      <c r="DK11" s="596"/>
      <c r="DL11" s="596"/>
      <c r="DM11" s="596"/>
      <c r="DN11" s="596"/>
      <c r="DO11" s="596"/>
      <c r="DP11" s="597"/>
      <c r="DQ11" s="604">
        <v>249399</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520764</v>
      </c>
      <c r="BH12" s="596"/>
      <c r="BI12" s="596"/>
      <c r="BJ12" s="596"/>
      <c r="BK12" s="596"/>
      <c r="BL12" s="596"/>
      <c r="BM12" s="596"/>
      <c r="BN12" s="597"/>
      <c r="BO12" s="598">
        <v>72.599999999999994</v>
      </c>
      <c r="BP12" s="598"/>
      <c r="BQ12" s="598"/>
      <c r="BR12" s="598"/>
      <c r="BS12" s="604">
        <v>64568</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249510</v>
      </c>
      <c r="CS12" s="596"/>
      <c r="CT12" s="596"/>
      <c r="CU12" s="596"/>
      <c r="CV12" s="596"/>
      <c r="CW12" s="596"/>
      <c r="CX12" s="596"/>
      <c r="CY12" s="597"/>
      <c r="CZ12" s="598">
        <v>3.1</v>
      </c>
      <c r="DA12" s="598"/>
      <c r="DB12" s="598"/>
      <c r="DC12" s="598"/>
      <c r="DD12" s="604">
        <v>14135</v>
      </c>
      <c r="DE12" s="596"/>
      <c r="DF12" s="596"/>
      <c r="DG12" s="596"/>
      <c r="DH12" s="596"/>
      <c r="DI12" s="596"/>
      <c r="DJ12" s="596"/>
      <c r="DK12" s="596"/>
      <c r="DL12" s="596"/>
      <c r="DM12" s="596"/>
      <c r="DN12" s="596"/>
      <c r="DO12" s="596"/>
      <c r="DP12" s="597"/>
      <c r="DQ12" s="604">
        <v>173708</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15626</v>
      </c>
      <c r="S13" s="596"/>
      <c r="T13" s="596"/>
      <c r="U13" s="596"/>
      <c r="V13" s="596"/>
      <c r="W13" s="596"/>
      <c r="X13" s="596"/>
      <c r="Y13" s="597"/>
      <c r="Z13" s="598">
        <v>0.2</v>
      </c>
      <c r="AA13" s="598"/>
      <c r="AB13" s="598"/>
      <c r="AC13" s="598"/>
      <c r="AD13" s="599">
        <v>15626</v>
      </c>
      <c r="AE13" s="599"/>
      <c r="AF13" s="599"/>
      <c r="AG13" s="599"/>
      <c r="AH13" s="599"/>
      <c r="AI13" s="599"/>
      <c r="AJ13" s="599"/>
      <c r="AK13" s="599"/>
      <c r="AL13" s="600">
        <v>0.5</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518296</v>
      </c>
      <c r="BH13" s="596"/>
      <c r="BI13" s="596"/>
      <c r="BJ13" s="596"/>
      <c r="BK13" s="596"/>
      <c r="BL13" s="596"/>
      <c r="BM13" s="596"/>
      <c r="BN13" s="597"/>
      <c r="BO13" s="598">
        <v>72.2</v>
      </c>
      <c r="BP13" s="598"/>
      <c r="BQ13" s="598"/>
      <c r="BR13" s="598"/>
      <c r="BS13" s="604">
        <v>64568</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1026848</v>
      </c>
      <c r="CS13" s="596"/>
      <c r="CT13" s="596"/>
      <c r="CU13" s="596"/>
      <c r="CV13" s="596"/>
      <c r="CW13" s="596"/>
      <c r="CX13" s="596"/>
      <c r="CY13" s="597"/>
      <c r="CZ13" s="598">
        <v>12.9</v>
      </c>
      <c r="DA13" s="598"/>
      <c r="DB13" s="598"/>
      <c r="DC13" s="598"/>
      <c r="DD13" s="604">
        <v>887965</v>
      </c>
      <c r="DE13" s="596"/>
      <c r="DF13" s="596"/>
      <c r="DG13" s="596"/>
      <c r="DH13" s="596"/>
      <c r="DI13" s="596"/>
      <c r="DJ13" s="596"/>
      <c r="DK13" s="596"/>
      <c r="DL13" s="596"/>
      <c r="DM13" s="596"/>
      <c r="DN13" s="596"/>
      <c r="DO13" s="596"/>
      <c r="DP13" s="597"/>
      <c r="DQ13" s="604">
        <v>405097</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12549</v>
      </c>
      <c r="BH14" s="596"/>
      <c r="BI14" s="596"/>
      <c r="BJ14" s="596"/>
      <c r="BK14" s="596"/>
      <c r="BL14" s="596"/>
      <c r="BM14" s="596"/>
      <c r="BN14" s="597"/>
      <c r="BO14" s="598">
        <v>1.7</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286731</v>
      </c>
      <c r="CS14" s="596"/>
      <c r="CT14" s="596"/>
      <c r="CU14" s="596"/>
      <c r="CV14" s="596"/>
      <c r="CW14" s="596"/>
      <c r="CX14" s="596"/>
      <c r="CY14" s="597"/>
      <c r="CZ14" s="598">
        <v>3.6</v>
      </c>
      <c r="DA14" s="598"/>
      <c r="DB14" s="598"/>
      <c r="DC14" s="598"/>
      <c r="DD14" s="604">
        <v>5248</v>
      </c>
      <c r="DE14" s="596"/>
      <c r="DF14" s="596"/>
      <c r="DG14" s="596"/>
      <c r="DH14" s="596"/>
      <c r="DI14" s="596"/>
      <c r="DJ14" s="596"/>
      <c r="DK14" s="596"/>
      <c r="DL14" s="596"/>
      <c r="DM14" s="596"/>
      <c r="DN14" s="596"/>
      <c r="DO14" s="596"/>
      <c r="DP14" s="597"/>
      <c r="DQ14" s="604">
        <v>265225</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98</v>
      </c>
      <c r="S15" s="596"/>
      <c r="T15" s="596"/>
      <c r="U15" s="596"/>
      <c r="V15" s="596"/>
      <c r="W15" s="596"/>
      <c r="X15" s="596"/>
      <c r="Y15" s="597"/>
      <c r="Z15" s="598">
        <v>0</v>
      </c>
      <c r="AA15" s="598"/>
      <c r="AB15" s="598"/>
      <c r="AC15" s="598"/>
      <c r="AD15" s="599">
        <v>98</v>
      </c>
      <c r="AE15" s="599"/>
      <c r="AF15" s="599"/>
      <c r="AG15" s="599"/>
      <c r="AH15" s="599"/>
      <c r="AI15" s="599"/>
      <c r="AJ15" s="599"/>
      <c r="AK15" s="599"/>
      <c r="AL15" s="600">
        <v>0</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16564</v>
      </c>
      <c r="BH15" s="596"/>
      <c r="BI15" s="596"/>
      <c r="BJ15" s="596"/>
      <c r="BK15" s="596"/>
      <c r="BL15" s="596"/>
      <c r="BM15" s="596"/>
      <c r="BN15" s="597"/>
      <c r="BO15" s="598">
        <v>2.2999999999999998</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2114399</v>
      </c>
      <c r="CS15" s="596"/>
      <c r="CT15" s="596"/>
      <c r="CU15" s="596"/>
      <c r="CV15" s="596"/>
      <c r="CW15" s="596"/>
      <c r="CX15" s="596"/>
      <c r="CY15" s="597"/>
      <c r="CZ15" s="598">
        <v>26.5</v>
      </c>
      <c r="DA15" s="598"/>
      <c r="DB15" s="598"/>
      <c r="DC15" s="598"/>
      <c r="DD15" s="604">
        <v>1825083</v>
      </c>
      <c r="DE15" s="596"/>
      <c r="DF15" s="596"/>
      <c r="DG15" s="596"/>
      <c r="DH15" s="596"/>
      <c r="DI15" s="596"/>
      <c r="DJ15" s="596"/>
      <c r="DK15" s="596"/>
      <c r="DL15" s="596"/>
      <c r="DM15" s="596"/>
      <c r="DN15" s="596"/>
      <c r="DO15" s="596"/>
      <c r="DP15" s="597"/>
      <c r="DQ15" s="604">
        <v>349970</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2754593</v>
      </c>
      <c r="S16" s="596"/>
      <c r="T16" s="596"/>
      <c r="U16" s="596"/>
      <c r="V16" s="596"/>
      <c r="W16" s="596"/>
      <c r="X16" s="596"/>
      <c r="Y16" s="597"/>
      <c r="Z16" s="598">
        <v>33.700000000000003</v>
      </c>
      <c r="AA16" s="598"/>
      <c r="AB16" s="598"/>
      <c r="AC16" s="598"/>
      <c r="AD16" s="599">
        <v>2399046</v>
      </c>
      <c r="AE16" s="599"/>
      <c r="AF16" s="599"/>
      <c r="AG16" s="599"/>
      <c r="AH16" s="599"/>
      <c r="AI16" s="599"/>
      <c r="AJ16" s="599"/>
      <c r="AK16" s="599"/>
      <c r="AL16" s="600">
        <v>72.599999999999994</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106721</v>
      </c>
      <c r="CS16" s="596"/>
      <c r="CT16" s="596"/>
      <c r="CU16" s="596"/>
      <c r="CV16" s="596"/>
      <c r="CW16" s="596"/>
      <c r="CX16" s="596"/>
      <c r="CY16" s="597"/>
      <c r="CZ16" s="598">
        <v>1.3</v>
      </c>
      <c r="DA16" s="598"/>
      <c r="DB16" s="598"/>
      <c r="DC16" s="598"/>
      <c r="DD16" s="604" t="s">
        <v>112</v>
      </c>
      <c r="DE16" s="596"/>
      <c r="DF16" s="596"/>
      <c r="DG16" s="596"/>
      <c r="DH16" s="596"/>
      <c r="DI16" s="596"/>
      <c r="DJ16" s="596"/>
      <c r="DK16" s="596"/>
      <c r="DL16" s="596"/>
      <c r="DM16" s="596"/>
      <c r="DN16" s="596"/>
      <c r="DO16" s="596"/>
      <c r="DP16" s="597"/>
      <c r="DQ16" s="604">
        <v>50908</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2399046</v>
      </c>
      <c r="S17" s="596"/>
      <c r="T17" s="596"/>
      <c r="U17" s="596"/>
      <c r="V17" s="596"/>
      <c r="W17" s="596"/>
      <c r="X17" s="596"/>
      <c r="Y17" s="597"/>
      <c r="Z17" s="598">
        <v>29.4</v>
      </c>
      <c r="AA17" s="598"/>
      <c r="AB17" s="598"/>
      <c r="AC17" s="598"/>
      <c r="AD17" s="599">
        <v>2399046</v>
      </c>
      <c r="AE17" s="599"/>
      <c r="AF17" s="599"/>
      <c r="AG17" s="599"/>
      <c r="AH17" s="599"/>
      <c r="AI17" s="599"/>
      <c r="AJ17" s="599"/>
      <c r="AK17" s="599"/>
      <c r="AL17" s="600">
        <v>72.599999999999994</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686640</v>
      </c>
      <c r="CS17" s="596"/>
      <c r="CT17" s="596"/>
      <c r="CU17" s="596"/>
      <c r="CV17" s="596"/>
      <c r="CW17" s="596"/>
      <c r="CX17" s="596"/>
      <c r="CY17" s="597"/>
      <c r="CZ17" s="598">
        <v>8.6</v>
      </c>
      <c r="DA17" s="598"/>
      <c r="DB17" s="598"/>
      <c r="DC17" s="598"/>
      <c r="DD17" s="604" t="s">
        <v>112</v>
      </c>
      <c r="DE17" s="596"/>
      <c r="DF17" s="596"/>
      <c r="DG17" s="596"/>
      <c r="DH17" s="596"/>
      <c r="DI17" s="596"/>
      <c r="DJ17" s="596"/>
      <c r="DK17" s="596"/>
      <c r="DL17" s="596"/>
      <c r="DM17" s="596"/>
      <c r="DN17" s="596"/>
      <c r="DO17" s="596"/>
      <c r="DP17" s="597"/>
      <c r="DQ17" s="604">
        <v>686640</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355547</v>
      </c>
      <c r="S18" s="596"/>
      <c r="T18" s="596"/>
      <c r="U18" s="596"/>
      <c r="V18" s="596"/>
      <c r="W18" s="596"/>
      <c r="X18" s="596"/>
      <c r="Y18" s="597"/>
      <c r="Z18" s="598">
        <v>4.4000000000000004</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3166</v>
      </c>
      <c r="BH19" s="596"/>
      <c r="BI19" s="596"/>
      <c r="BJ19" s="596"/>
      <c r="BK19" s="596"/>
      <c r="BL19" s="596"/>
      <c r="BM19" s="596"/>
      <c r="BN19" s="597"/>
      <c r="BO19" s="598">
        <v>0.4</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3616531</v>
      </c>
      <c r="S20" s="596"/>
      <c r="T20" s="596"/>
      <c r="U20" s="596"/>
      <c r="V20" s="596"/>
      <c r="W20" s="596"/>
      <c r="X20" s="596"/>
      <c r="Y20" s="597"/>
      <c r="Z20" s="598">
        <v>44.3</v>
      </c>
      <c r="AA20" s="598"/>
      <c r="AB20" s="598"/>
      <c r="AC20" s="598"/>
      <c r="AD20" s="599">
        <v>3260984</v>
      </c>
      <c r="AE20" s="599"/>
      <c r="AF20" s="599"/>
      <c r="AG20" s="599"/>
      <c r="AH20" s="599"/>
      <c r="AI20" s="599"/>
      <c r="AJ20" s="599"/>
      <c r="AK20" s="599"/>
      <c r="AL20" s="600">
        <v>98.7</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3166</v>
      </c>
      <c r="BH20" s="596"/>
      <c r="BI20" s="596"/>
      <c r="BJ20" s="596"/>
      <c r="BK20" s="596"/>
      <c r="BL20" s="596"/>
      <c r="BM20" s="596"/>
      <c r="BN20" s="597"/>
      <c r="BO20" s="598">
        <v>0.4</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7964162</v>
      </c>
      <c r="CS20" s="596"/>
      <c r="CT20" s="596"/>
      <c r="CU20" s="596"/>
      <c r="CV20" s="596"/>
      <c r="CW20" s="596"/>
      <c r="CX20" s="596"/>
      <c r="CY20" s="597"/>
      <c r="CZ20" s="598">
        <v>100</v>
      </c>
      <c r="DA20" s="598"/>
      <c r="DB20" s="598"/>
      <c r="DC20" s="598"/>
      <c r="DD20" s="604">
        <v>3449021</v>
      </c>
      <c r="DE20" s="596"/>
      <c r="DF20" s="596"/>
      <c r="DG20" s="596"/>
      <c r="DH20" s="596"/>
      <c r="DI20" s="596"/>
      <c r="DJ20" s="596"/>
      <c r="DK20" s="596"/>
      <c r="DL20" s="596"/>
      <c r="DM20" s="596"/>
      <c r="DN20" s="596"/>
      <c r="DO20" s="596"/>
      <c r="DP20" s="597"/>
      <c r="DQ20" s="604">
        <v>4049128</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547</v>
      </c>
      <c r="S21" s="596"/>
      <c r="T21" s="596"/>
      <c r="U21" s="596"/>
      <c r="V21" s="596"/>
      <c r="W21" s="596"/>
      <c r="X21" s="596"/>
      <c r="Y21" s="597"/>
      <c r="Z21" s="598">
        <v>0</v>
      </c>
      <c r="AA21" s="598"/>
      <c r="AB21" s="598"/>
      <c r="AC21" s="598"/>
      <c r="AD21" s="599">
        <v>547</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3166</v>
      </c>
      <c r="BH21" s="596"/>
      <c r="BI21" s="596"/>
      <c r="BJ21" s="596"/>
      <c r="BK21" s="596"/>
      <c r="BL21" s="596"/>
      <c r="BM21" s="596"/>
      <c r="BN21" s="597"/>
      <c r="BO21" s="598">
        <v>0.4</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2575</v>
      </c>
      <c r="S22" s="596"/>
      <c r="T22" s="596"/>
      <c r="U22" s="596"/>
      <c r="V22" s="596"/>
      <c r="W22" s="596"/>
      <c r="X22" s="596"/>
      <c r="Y22" s="597"/>
      <c r="Z22" s="598">
        <v>0</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91819</v>
      </c>
      <c r="S23" s="596"/>
      <c r="T23" s="596"/>
      <c r="U23" s="596"/>
      <c r="V23" s="596"/>
      <c r="W23" s="596"/>
      <c r="X23" s="596"/>
      <c r="Y23" s="597"/>
      <c r="Z23" s="598">
        <v>1.1000000000000001</v>
      </c>
      <c r="AA23" s="598"/>
      <c r="AB23" s="598"/>
      <c r="AC23" s="598"/>
      <c r="AD23" s="599" t="s">
        <v>112</v>
      </c>
      <c r="AE23" s="599"/>
      <c r="AF23" s="599"/>
      <c r="AG23" s="599"/>
      <c r="AH23" s="599"/>
      <c r="AI23" s="599"/>
      <c r="AJ23" s="599"/>
      <c r="AK23" s="599"/>
      <c r="AL23" s="600" t="s">
        <v>112</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23490</v>
      </c>
      <c r="S24" s="596"/>
      <c r="T24" s="596"/>
      <c r="U24" s="596"/>
      <c r="V24" s="596"/>
      <c r="W24" s="596"/>
      <c r="X24" s="596"/>
      <c r="Y24" s="597"/>
      <c r="Z24" s="598">
        <v>0.3</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1861152</v>
      </c>
      <c r="CS24" s="585"/>
      <c r="CT24" s="585"/>
      <c r="CU24" s="585"/>
      <c r="CV24" s="585"/>
      <c r="CW24" s="585"/>
      <c r="CX24" s="585"/>
      <c r="CY24" s="586"/>
      <c r="CZ24" s="622">
        <v>23.4</v>
      </c>
      <c r="DA24" s="623"/>
      <c r="DB24" s="623"/>
      <c r="DC24" s="624"/>
      <c r="DD24" s="621">
        <v>1599420</v>
      </c>
      <c r="DE24" s="585"/>
      <c r="DF24" s="585"/>
      <c r="DG24" s="585"/>
      <c r="DH24" s="585"/>
      <c r="DI24" s="585"/>
      <c r="DJ24" s="585"/>
      <c r="DK24" s="586"/>
      <c r="DL24" s="621">
        <v>1586590</v>
      </c>
      <c r="DM24" s="585"/>
      <c r="DN24" s="585"/>
      <c r="DO24" s="585"/>
      <c r="DP24" s="585"/>
      <c r="DQ24" s="585"/>
      <c r="DR24" s="585"/>
      <c r="DS24" s="585"/>
      <c r="DT24" s="585"/>
      <c r="DU24" s="585"/>
      <c r="DV24" s="586"/>
      <c r="DW24" s="589">
        <v>46.2</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1042707</v>
      </c>
      <c r="S25" s="596"/>
      <c r="T25" s="596"/>
      <c r="U25" s="596"/>
      <c r="V25" s="596"/>
      <c r="W25" s="596"/>
      <c r="X25" s="596"/>
      <c r="Y25" s="597"/>
      <c r="Z25" s="598">
        <v>12.8</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864319</v>
      </c>
      <c r="CS25" s="627"/>
      <c r="CT25" s="627"/>
      <c r="CU25" s="627"/>
      <c r="CV25" s="627"/>
      <c r="CW25" s="627"/>
      <c r="CX25" s="627"/>
      <c r="CY25" s="628"/>
      <c r="CZ25" s="629">
        <v>10.9</v>
      </c>
      <c r="DA25" s="630"/>
      <c r="DB25" s="630"/>
      <c r="DC25" s="631"/>
      <c r="DD25" s="604">
        <v>816433</v>
      </c>
      <c r="DE25" s="627"/>
      <c r="DF25" s="627"/>
      <c r="DG25" s="627"/>
      <c r="DH25" s="627"/>
      <c r="DI25" s="627"/>
      <c r="DJ25" s="627"/>
      <c r="DK25" s="628"/>
      <c r="DL25" s="604">
        <v>803603</v>
      </c>
      <c r="DM25" s="627"/>
      <c r="DN25" s="627"/>
      <c r="DO25" s="627"/>
      <c r="DP25" s="627"/>
      <c r="DQ25" s="627"/>
      <c r="DR25" s="627"/>
      <c r="DS25" s="627"/>
      <c r="DT25" s="627"/>
      <c r="DU25" s="627"/>
      <c r="DV25" s="628"/>
      <c r="DW25" s="600">
        <v>23.4</v>
      </c>
      <c r="DX25" s="625"/>
      <c r="DY25" s="625"/>
      <c r="DZ25" s="625"/>
      <c r="EA25" s="625"/>
      <c r="EB25" s="625"/>
      <c r="EC25" s="626"/>
    </row>
    <row r="26" spans="2:133" ht="11.25" customHeight="1" x14ac:dyDescent="0.15">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551812</v>
      </c>
      <c r="CS26" s="596"/>
      <c r="CT26" s="596"/>
      <c r="CU26" s="596"/>
      <c r="CV26" s="596"/>
      <c r="CW26" s="596"/>
      <c r="CX26" s="596"/>
      <c r="CY26" s="597"/>
      <c r="CZ26" s="629">
        <v>6.9</v>
      </c>
      <c r="DA26" s="630"/>
      <c r="DB26" s="630"/>
      <c r="DC26" s="631"/>
      <c r="DD26" s="604">
        <v>511198</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x14ac:dyDescent="0.15">
      <c r="B27" s="592" t="s">
        <v>281</v>
      </c>
      <c r="C27" s="593"/>
      <c r="D27" s="593"/>
      <c r="E27" s="593"/>
      <c r="F27" s="593"/>
      <c r="G27" s="593"/>
      <c r="H27" s="593"/>
      <c r="I27" s="593"/>
      <c r="J27" s="593"/>
      <c r="K27" s="593"/>
      <c r="L27" s="593"/>
      <c r="M27" s="593"/>
      <c r="N27" s="593"/>
      <c r="O27" s="593"/>
      <c r="P27" s="593"/>
      <c r="Q27" s="594"/>
      <c r="R27" s="595">
        <v>341032</v>
      </c>
      <c r="S27" s="596"/>
      <c r="T27" s="596"/>
      <c r="U27" s="596"/>
      <c r="V27" s="596"/>
      <c r="W27" s="596"/>
      <c r="X27" s="596"/>
      <c r="Y27" s="597"/>
      <c r="Z27" s="598">
        <v>4.2</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717452</v>
      </c>
      <c r="BH27" s="596"/>
      <c r="BI27" s="596"/>
      <c r="BJ27" s="596"/>
      <c r="BK27" s="596"/>
      <c r="BL27" s="596"/>
      <c r="BM27" s="596"/>
      <c r="BN27" s="597"/>
      <c r="BO27" s="598">
        <v>100</v>
      </c>
      <c r="BP27" s="598"/>
      <c r="BQ27" s="598"/>
      <c r="BR27" s="598"/>
      <c r="BS27" s="604">
        <v>64568</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310193</v>
      </c>
      <c r="CS27" s="627"/>
      <c r="CT27" s="627"/>
      <c r="CU27" s="627"/>
      <c r="CV27" s="627"/>
      <c r="CW27" s="627"/>
      <c r="CX27" s="627"/>
      <c r="CY27" s="628"/>
      <c r="CZ27" s="629">
        <v>3.9</v>
      </c>
      <c r="DA27" s="630"/>
      <c r="DB27" s="630"/>
      <c r="DC27" s="631"/>
      <c r="DD27" s="604">
        <v>96347</v>
      </c>
      <c r="DE27" s="627"/>
      <c r="DF27" s="627"/>
      <c r="DG27" s="627"/>
      <c r="DH27" s="627"/>
      <c r="DI27" s="627"/>
      <c r="DJ27" s="627"/>
      <c r="DK27" s="628"/>
      <c r="DL27" s="604">
        <v>96347</v>
      </c>
      <c r="DM27" s="627"/>
      <c r="DN27" s="627"/>
      <c r="DO27" s="627"/>
      <c r="DP27" s="627"/>
      <c r="DQ27" s="627"/>
      <c r="DR27" s="627"/>
      <c r="DS27" s="627"/>
      <c r="DT27" s="627"/>
      <c r="DU27" s="627"/>
      <c r="DV27" s="628"/>
      <c r="DW27" s="600">
        <v>2.8</v>
      </c>
      <c r="DX27" s="625"/>
      <c r="DY27" s="625"/>
      <c r="DZ27" s="625"/>
      <c r="EA27" s="625"/>
      <c r="EB27" s="625"/>
      <c r="EC27" s="626"/>
    </row>
    <row r="28" spans="2:133" ht="11.25" customHeight="1" x14ac:dyDescent="0.15">
      <c r="B28" s="592" t="s">
        <v>284</v>
      </c>
      <c r="C28" s="593"/>
      <c r="D28" s="593"/>
      <c r="E28" s="593"/>
      <c r="F28" s="593"/>
      <c r="G28" s="593"/>
      <c r="H28" s="593"/>
      <c r="I28" s="593"/>
      <c r="J28" s="593"/>
      <c r="K28" s="593"/>
      <c r="L28" s="593"/>
      <c r="M28" s="593"/>
      <c r="N28" s="593"/>
      <c r="O28" s="593"/>
      <c r="P28" s="593"/>
      <c r="Q28" s="594"/>
      <c r="R28" s="595">
        <v>380525</v>
      </c>
      <c r="S28" s="596"/>
      <c r="T28" s="596"/>
      <c r="U28" s="596"/>
      <c r="V28" s="596"/>
      <c r="W28" s="596"/>
      <c r="X28" s="596"/>
      <c r="Y28" s="597"/>
      <c r="Z28" s="598">
        <v>4.7</v>
      </c>
      <c r="AA28" s="598"/>
      <c r="AB28" s="598"/>
      <c r="AC28" s="598"/>
      <c r="AD28" s="599">
        <v>40891</v>
      </c>
      <c r="AE28" s="599"/>
      <c r="AF28" s="599"/>
      <c r="AG28" s="599"/>
      <c r="AH28" s="599"/>
      <c r="AI28" s="599"/>
      <c r="AJ28" s="599"/>
      <c r="AK28" s="599"/>
      <c r="AL28" s="600">
        <v>1.2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686640</v>
      </c>
      <c r="CS28" s="596"/>
      <c r="CT28" s="596"/>
      <c r="CU28" s="596"/>
      <c r="CV28" s="596"/>
      <c r="CW28" s="596"/>
      <c r="CX28" s="596"/>
      <c r="CY28" s="597"/>
      <c r="CZ28" s="629">
        <v>8.6</v>
      </c>
      <c r="DA28" s="630"/>
      <c r="DB28" s="630"/>
      <c r="DC28" s="631"/>
      <c r="DD28" s="604">
        <v>686640</v>
      </c>
      <c r="DE28" s="596"/>
      <c r="DF28" s="596"/>
      <c r="DG28" s="596"/>
      <c r="DH28" s="596"/>
      <c r="DI28" s="596"/>
      <c r="DJ28" s="596"/>
      <c r="DK28" s="597"/>
      <c r="DL28" s="604">
        <v>686640</v>
      </c>
      <c r="DM28" s="596"/>
      <c r="DN28" s="596"/>
      <c r="DO28" s="596"/>
      <c r="DP28" s="596"/>
      <c r="DQ28" s="596"/>
      <c r="DR28" s="596"/>
      <c r="DS28" s="596"/>
      <c r="DT28" s="596"/>
      <c r="DU28" s="596"/>
      <c r="DV28" s="597"/>
      <c r="DW28" s="600">
        <v>20</v>
      </c>
      <c r="DX28" s="625"/>
      <c r="DY28" s="625"/>
      <c r="DZ28" s="625"/>
      <c r="EA28" s="625"/>
      <c r="EB28" s="625"/>
      <c r="EC28" s="626"/>
    </row>
    <row r="29" spans="2:133" ht="11.25" customHeight="1" x14ac:dyDescent="0.15">
      <c r="B29" s="592" t="s">
        <v>286</v>
      </c>
      <c r="C29" s="593"/>
      <c r="D29" s="593"/>
      <c r="E29" s="593"/>
      <c r="F29" s="593"/>
      <c r="G29" s="593"/>
      <c r="H29" s="593"/>
      <c r="I29" s="593"/>
      <c r="J29" s="593"/>
      <c r="K29" s="593"/>
      <c r="L29" s="593"/>
      <c r="M29" s="593"/>
      <c r="N29" s="593"/>
      <c r="O29" s="593"/>
      <c r="P29" s="593"/>
      <c r="Q29" s="594"/>
      <c r="R29" s="595">
        <v>1940</v>
      </c>
      <c r="S29" s="596"/>
      <c r="T29" s="596"/>
      <c r="U29" s="596"/>
      <c r="V29" s="596"/>
      <c r="W29" s="596"/>
      <c r="X29" s="596"/>
      <c r="Y29" s="597"/>
      <c r="Z29" s="598">
        <v>0</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686640</v>
      </c>
      <c r="CS29" s="627"/>
      <c r="CT29" s="627"/>
      <c r="CU29" s="627"/>
      <c r="CV29" s="627"/>
      <c r="CW29" s="627"/>
      <c r="CX29" s="627"/>
      <c r="CY29" s="628"/>
      <c r="CZ29" s="629">
        <v>8.6</v>
      </c>
      <c r="DA29" s="630"/>
      <c r="DB29" s="630"/>
      <c r="DC29" s="631"/>
      <c r="DD29" s="604">
        <v>686640</v>
      </c>
      <c r="DE29" s="627"/>
      <c r="DF29" s="627"/>
      <c r="DG29" s="627"/>
      <c r="DH29" s="627"/>
      <c r="DI29" s="627"/>
      <c r="DJ29" s="627"/>
      <c r="DK29" s="628"/>
      <c r="DL29" s="604">
        <v>686640</v>
      </c>
      <c r="DM29" s="627"/>
      <c r="DN29" s="627"/>
      <c r="DO29" s="627"/>
      <c r="DP29" s="627"/>
      <c r="DQ29" s="627"/>
      <c r="DR29" s="627"/>
      <c r="DS29" s="627"/>
      <c r="DT29" s="627"/>
      <c r="DU29" s="627"/>
      <c r="DV29" s="628"/>
      <c r="DW29" s="600">
        <v>20</v>
      </c>
      <c r="DX29" s="625"/>
      <c r="DY29" s="625"/>
      <c r="DZ29" s="625"/>
      <c r="EA29" s="625"/>
      <c r="EB29" s="625"/>
      <c r="EC29" s="626"/>
    </row>
    <row r="30" spans="2:133" ht="11.25" customHeight="1" x14ac:dyDescent="0.15">
      <c r="B30" s="592" t="s">
        <v>290</v>
      </c>
      <c r="C30" s="593"/>
      <c r="D30" s="593"/>
      <c r="E30" s="593"/>
      <c r="F30" s="593"/>
      <c r="G30" s="593"/>
      <c r="H30" s="593"/>
      <c r="I30" s="593"/>
      <c r="J30" s="593"/>
      <c r="K30" s="593"/>
      <c r="L30" s="593"/>
      <c r="M30" s="593"/>
      <c r="N30" s="593"/>
      <c r="O30" s="593"/>
      <c r="P30" s="593"/>
      <c r="Q30" s="594"/>
      <c r="R30" s="595">
        <v>729305</v>
      </c>
      <c r="S30" s="596"/>
      <c r="T30" s="596"/>
      <c r="U30" s="596"/>
      <c r="V30" s="596"/>
      <c r="W30" s="596"/>
      <c r="X30" s="596"/>
      <c r="Y30" s="597"/>
      <c r="Z30" s="598">
        <v>8.9</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99.5</v>
      </c>
      <c r="BH30" s="654"/>
      <c r="BI30" s="654"/>
      <c r="BJ30" s="654"/>
      <c r="BK30" s="654"/>
      <c r="BL30" s="654"/>
      <c r="BM30" s="590">
        <v>94.8</v>
      </c>
      <c r="BN30" s="654"/>
      <c r="BO30" s="654"/>
      <c r="BP30" s="654"/>
      <c r="BQ30" s="655"/>
      <c r="BR30" s="653">
        <v>99.3</v>
      </c>
      <c r="BS30" s="654"/>
      <c r="BT30" s="654"/>
      <c r="BU30" s="654"/>
      <c r="BV30" s="654"/>
      <c r="BW30" s="654"/>
      <c r="BX30" s="590">
        <v>94.4</v>
      </c>
      <c r="BY30" s="654"/>
      <c r="BZ30" s="654"/>
      <c r="CA30" s="654"/>
      <c r="CB30" s="655"/>
      <c r="CD30" s="658"/>
      <c r="CE30" s="659"/>
      <c r="CF30" s="609" t="s">
        <v>293</v>
      </c>
      <c r="CG30" s="610"/>
      <c r="CH30" s="610"/>
      <c r="CI30" s="610"/>
      <c r="CJ30" s="610"/>
      <c r="CK30" s="610"/>
      <c r="CL30" s="610"/>
      <c r="CM30" s="610"/>
      <c r="CN30" s="610"/>
      <c r="CO30" s="610"/>
      <c r="CP30" s="610"/>
      <c r="CQ30" s="611"/>
      <c r="CR30" s="595">
        <v>644202</v>
      </c>
      <c r="CS30" s="596"/>
      <c r="CT30" s="596"/>
      <c r="CU30" s="596"/>
      <c r="CV30" s="596"/>
      <c r="CW30" s="596"/>
      <c r="CX30" s="596"/>
      <c r="CY30" s="597"/>
      <c r="CZ30" s="629">
        <v>8.1</v>
      </c>
      <c r="DA30" s="630"/>
      <c r="DB30" s="630"/>
      <c r="DC30" s="631"/>
      <c r="DD30" s="604">
        <v>644202</v>
      </c>
      <c r="DE30" s="596"/>
      <c r="DF30" s="596"/>
      <c r="DG30" s="596"/>
      <c r="DH30" s="596"/>
      <c r="DI30" s="596"/>
      <c r="DJ30" s="596"/>
      <c r="DK30" s="597"/>
      <c r="DL30" s="604">
        <v>644202</v>
      </c>
      <c r="DM30" s="596"/>
      <c r="DN30" s="596"/>
      <c r="DO30" s="596"/>
      <c r="DP30" s="596"/>
      <c r="DQ30" s="596"/>
      <c r="DR30" s="596"/>
      <c r="DS30" s="596"/>
      <c r="DT30" s="596"/>
      <c r="DU30" s="596"/>
      <c r="DV30" s="597"/>
      <c r="DW30" s="600">
        <v>18.8</v>
      </c>
      <c r="DX30" s="625"/>
      <c r="DY30" s="625"/>
      <c r="DZ30" s="625"/>
      <c r="EA30" s="625"/>
      <c r="EB30" s="625"/>
      <c r="EC30" s="626"/>
    </row>
    <row r="31" spans="2:133" ht="11.25" customHeight="1" x14ac:dyDescent="0.15">
      <c r="B31" s="592" t="s">
        <v>294</v>
      </c>
      <c r="C31" s="593"/>
      <c r="D31" s="593"/>
      <c r="E31" s="593"/>
      <c r="F31" s="593"/>
      <c r="G31" s="593"/>
      <c r="H31" s="593"/>
      <c r="I31" s="593"/>
      <c r="J31" s="593"/>
      <c r="K31" s="593"/>
      <c r="L31" s="593"/>
      <c r="M31" s="593"/>
      <c r="N31" s="593"/>
      <c r="O31" s="593"/>
      <c r="P31" s="593"/>
      <c r="Q31" s="594"/>
      <c r="R31" s="595">
        <v>229861</v>
      </c>
      <c r="S31" s="596"/>
      <c r="T31" s="596"/>
      <c r="U31" s="596"/>
      <c r="V31" s="596"/>
      <c r="W31" s="596"/>
      <c r="X31" s="596"/>
      <c r="Y31" s="597"/>
      <c r="Z31" s="598">
        <v>2.8</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99.8</v>
      </c>
      <c r="BH31" s="627"/>
      <c r="BI31" s="627"/>
      <c r="BJ31" s="627"/>
      <c r="BK31" s="627"/>
      <c r="BL31" s="627"/>
      <c r="BM31" s="601">
        <v>98.7</v>
      </c>
      <c r="BN31" s="651"/>
      <c r="BO31" s="651"/>
      <c r="BP31" s="651"/>
      <c r="BQ31" s="652"/>
      <c r="BR31" s="650">
        <v>99.6</v>
      </c>
      <c r="BS31" s="627"/>
      <c r="BT31" s="627"/>
      <c r="BU31" s="627"/>
      <c r="BV31" s="627"/>
      <c r="BW31" s="627"/>
      <c r="BX31" s="601">
        <v>98</v>
      </c>
      <c r="BY31" s="651"/>
      <c r="BZ31" s="651"/>
      <c r="CA31" s="651"/>
      <c r="CB31" s="652"/>
      <c r="CD31" s="658"/>
      <c r="CE31" s="659"/>
      <c r="CF31" s="609" t="s">
        <v>297</v>
      </c>
      <c r="CG31" s="610"/>
      <c r="CH31" s="610"/>
      <c r="CI31" s="610"/>
      <c r="CJ31" s="610"/>
      <c r="CK31" s="610"/>
      <c r="CL31" s="610"/>
      <c r="CM31" s="610"/>
      <c r="CN31" s="610"/>
      <c r="CO31" s="610"/>
      <c r="CP31" s="610"/>
      <c r="CQ31" s="611"/>
      <c r="CR31" s="595">
        <v>42438</v>
      </c>
      <c r="CS31" s="627"/>
      <c r="CT31" s="627"/>
      <c r="CU31" s="627"/>
      <c r="CV31" s="627"/>
      <c r="CW31" s="627"/>
      <c r="CX31" s="627"/>
      <c r="CY31" s="628"/>
      <c r="CZ31" s="629">
        <v>0.5</v>
      </c>
      <c r="DA31" s="630"/>
      <c r="DB31" s="630"/>
      <c r="DC31" s="631"/>
      <c r="DD31" s="604">
        <v>42438</v>
      </c>
      <c r="DE31" s="627"/>
      <c r="DF31" s="627"/>
      <c r="DG31" s="627"/>
      <c r="DH31" s="627"/>
      <c r="DI31" s="627"/>
      <c r="DJ31" s="627"/>
      <c r="DK31" s="628"/>
      <c r="DL31" s="604">
        <v>42438</v>
      </c>
      <c r="DM31" s="627"/>
      <c r="DN31" s="627"/>
      <c r="DO31" s="627"/>
      <c r="DP31" s="627"/>
      <c r="DQ31" s="627"/>
      <c r="DR31" s="627"/>
      <c r="DS31" s="627"/>
      <c r="DT31" s="627"/>
      <c r="DU31" s="627"/>
      <c r="DV31" s="628"/>
      <c r="DW31" s="600">
        <v>1.2</v>
      </c>
      <c r="DX31" s="625"/>
      <c r="DY31" s="625"/>
      <c r="DZ31" s="625"/>
      <c r="EA31" s="625"/>
      <c r="EB31" s="625"/>
      <c r="EC31" s="626"/>
    </row>
    <row r="32" spans="2:133" ht="11.25" customHeight="1" x14ac:dyDescent="0.15">
      <c r="B32" s="592" t="s">
        <v>298</v>
      </c>
      <c r="C32" s="593"/>
      <c r="D32" s="593"/>
      <c r="E32" s="593"/>
      <c r="F32" s="593"/>
      <c r="G32" s="593"/>
      <c r="H32" s="593"/>
      <c r="I32" s="593"/>
      <c r="J32" s="593"/>
      <c r="K32" s="593"/>
      <c r="L32" s="593"/>
      <c r="M32" s="593"/>
      <c r="N32" s="593"/>
      <c r="O32" s="593"/>
      <c r="P32" s="593"/>
      <c r="Q32" s="594"/>
      <c r="R32" s="595">
        <v>239288</v>
      </c>
      <c r="S32" s="596"/>
      <c r="T32" s="596"/>
      <c r="U32" s="596"/>
      <c r="V32" s="596"/>
      <c r="W32" s="596"/>
      <c r="X32" s="596"/>
      <c r="Y32" s="597"/>
      <c r="Z32" s="598">
        <v>2.9</v>
      </c>
      <c r="AA32" s="598"/>
      <c r="AB32" s="598"/>
      <c r="AC32" s="598"/>
      <c r="AD32" s="599">
        <v>414</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99.4</v>
      </c>
      <c r="BH32" s="663"/>
      <c r="BI32" s="663"/>
      <c r="BJ32" s="663"/>
      <c r="BK32" s="663"/>
      <c r="BL32" s="663"/>
      <c r="BM32" s="664">
        <v>93.3</v>
      </c>
      <c r="BN32" s="663"/>
      <c r="BO32" s="663"/>
      <c r="BP32" s="663"/>
      <c r="BQ32" s="665"/>
      <c r="BR32" s="662">
        <v>99.2</v>
      </c>
      <c r="BS32" s="663"/>
      <c r="BT32" s="663"/>
      <c r="BU32" s="663"/>
      <c r="BV32" s="663"/>
      <c r="BW32" s="663"/>
      <c r="BX32" s="664">
        <v>92.9</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x14ac:dyDescent="0.15">
      <c r="B33" s="592" t="s">
        <v>301</v>
      </c>
      <c r="C33" s="593"/>
      <c r="D33" s="593"/>
      <c r="E33" s="593"/>
      <c r="F33" s="593"/>
      <c r="G33" s="593"/>
      <c r="H33" s="593"/>
      <c r="I33" s="593"/>
      <c r="J33" s="593"/>
      <c r="K33" s="593"/>
      <c r="L33" s="593"/>
      <c r="M33" s="593"/>
      <c r="N33" s="593"/>
      <c r="O33" s="593"/>
      <c r="P33" s="593"/>
      <c r="Q33" s="594"/>
      <c r="R33" s="595">
        <v>1462703</v>
      </c>
      <c r="S33" s="596"/>
      <c r="T33" s="596"/>
      <c r="U33" s="596"/>
      <c r="V33" s="596"/>
      <c r="W33" s="596"/>
      <c r="X33" s="596"/>
      <c r="Y33" s="597"/>
      <c r="Z33" s="598">
        <v>17.899999999999999</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2547268</v>
      </c>
      <c r="CS33" s="627"/>
      <c r="CT33" s="627"/>
      <c r="CU33" s="627"/>
      <c r="CV33" s="627"/>
      <c r="CW33" s="627"/>
      <c r="CX33" s="627"/>
      <c r="CY33" s="628"/>
      <c r="CZ33" s="629">
        <v>32</v>
      </c>
      <c r="DA33" s="630"/>
      <c r="DB33" s="630"/>
      <c r="DC33" s="631"/>
      <c r="DD33" s="604">
        <v>1710909</v>
      </c>
      <c r="DE33" s="627"/>
      <c r="DF33" s="627"/>
      <c r="DG33" s="627"/>
      <c r="DH33" s="627"/>
      <c r="DI33" s="627"/>
      <c r="DJ33" s="627"/>
      <c r="DK33" s="628"/>
      <c r="DL33" s="604">
        <v>1487539</v>
      </c>
      <c r="DM33" s="627"/>
      <c r="DN33" s="627"/>
      <c r="DO33" s="627"/>
      <c r="DP33" s="627"/>
      <c r="DQ33" s="627"/>
      <c r="DR33" s="627"/>
      <c r="DS33" s="627"/>
      <c r="DT33" s="627"/>
      <c r="DU33" s="627"/>
      <c r="DV33" s="628"/>
      <c r="DW33" s="600">
        <v>43.3</v>
      </c>
      <c r="DX33" s="625"/>
      <c r="DY33" s="625"/>
      <c r="DZ33" s="625"/>
      <c r="EA33" s="625"/>
      <c r="EB33" s="625"/>
      <c r="EC33" s="626"/>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1080191</v>
      </c>
      <c r="CS34" s="596"/>
      <c r="CT34" s="596"/>
      <c r="CU34" s="596"/>
      <c r="CV34" s="596"/>
      <c r="CW34" s="596"/>
      <c r="CX34" s="596"/>
      <c r="CY34" s="597"/>
      <c r="CZ34" s="629">
        <v>13.6</v>
      </c>
      <c r="DA34" s="630"/>
      <c r="DB34" s="630"/>
      <c r="DC34" s="631"/>
      <c r="DD34" s="604">
        <v>742043</v>
      </c>
      <c r="DE34" s="596"/>
      <c r="DF34" s="596"/>
      <c r="DG34" s="596"/>
      <c r="DH34" s="596"/>
      <c r="DI34" s="596"/>
      <c r="DJ34" s="596"/>
      <c r="DK34" s="597"/>
      <c r="DL34" s="604">
        <v>671084</v>
      </c>
      <c r="DM34" s="596"/>
      <c r="DN34" s="596"/>
      <c r="DO34" s="596"/>
      <c r="DP34" s="596"/>
      <c r="DQ34" s="596"/>
      <c r="DR34" s="596"/>
      <c r="DS34" s="596"/>
      <c r="DT34" s="596"/>
      <c r="DU34" s="596"/>
      <c r="DV34" s="597"/>
      <c r="DW34" s="600">
        <v>19.5</v>
      </c>
      <c r="DX34" s="625"/>
      <c r="DY34" s="625"/>
      <c r="DZ34" s="625"/>
      <c r="EA34" s="625"/>
      <c r="EB34" s="625"/>
      <c r="EC34" s="626"/>
    </row>
    <row r="35" spans="2:133" ht="11.25" customHeight="1" x14ac:dyDescent="0.15">
      <c r="B35" s="592" t="s">
        <v>307</v>
      </c>
      <c r="C35" s="593"/>
      <c r="D35" s="593"/>
      <c r="E35" s="593"/>
      <c r="F35" s="593"/>
      <c r="G35" s="593"/>
      <c r="H35" s="593"/>
      <c r="I35" s="593"/>
      <c r="J35" s="593"/>
      <c r="K35" s="593"/>
      <c r="L35" s="593"/>
      <c r="M35" s="593"/>
      <c r="N35" s="593"/>
      <c r="O35" s="593"/>
      <c r="P35" s="593"/>
      <c r="Q35" s="594"/>
      <c r="R35" s="595">
        <v>131703</v>
      </c>
      <c r="S35" s="596"/>
      <c r="T35" s="596"/>
      <c r="U35" s="596"/>
      <c r="V35" s="596"/>
      <c r="W35" s="596"/>
      <c r="X35" s="596"/>
      <c r="Y35" s="597"/>
      <c r="Z35" s="598">
        <v>1.6</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555938</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576</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108404</v>
      </c>
      <c r="CS35" s="627"/>
      <c r="CT35" s="627"/>
      <c r="CU35" s="627"/>
      <c r="CV35" s="627"/>
      <c r="CW35" s="627"/>
      <c r="CX35" s="627"/>
      <c r="CY35" s="628"/>
      <c r="CZ35" s="629">
        <v>1.4</v>
      </c>
      <c r="DA35" s="630"/>
      <c r="DB35" s="630"/>
      <c r="DC35" s="631"/>
      <c r="DD35" s="604">
        <v>98719</v>
      </c>
      <c r="DE35" s="627"/>
      <c r="DF35" s="627"/>
      <c r="DG35" s="627"/>
      <c r="DH35" s="627"/>
      <c r="DI35" s="627"/>
      <c r="DJ35" s="627"/>
      <c r="DK35" s="628"/>
      <c r="DL35" s="604">
        <v>98719</v>
      </c>
      <c r="DM35" s="627"/>
      <c r="DN35" s="627"/>
      <c r="DO35" s="627"/>
      <c r="DP35" s="627"/>
      <c r="DQ35" s="627"/>
      <c r="DR35" s="627"/>
      <c r="DS35" s="627"/>
      <c r="DT35" s="627"/>
      <c r="DU35" s="627"/>
      <c r="DV35" s="628"/>
      <c r="DW35" s="600">
        <v>2.9</v>
      </c>
      <c r="DX35" s="625"/>
      <c r="DY35" s="625"/>
      <c r="DZ35" s="625"/>
      <c r="EA35" s="625"/>
      <c r="EB35" s="625"/>
      <c r="EC35" s="626"/>
    </row>
    <row r="36" spans="2:133" ht="11.25" customHeight="1" x14ac:dyDescent="0.15">
      <c r="B36" s="638" t="s">
        <v>311</v>
      </c>
      <c r="C36" s="639"/>
      <c r="D36" s="639"/>
      <c r="E36" s="639"/>
      <c r="F36" s="639"/>
      <c r="G36" s="639"/>
      <c r="H36" s="639"/>
      <c r="I36" s="639"/>
      <c r="J36" s="639"/>
      <c r="K36" s="639"/>
      <c r="L36" s="639"/>
      <c r="M36" s="639"/>
      <c r="N36" s="639"/>
      <c r="O36" s="639"/>
      <c r="P36" s="639"/>
      <c r="Q36" s="640"/>
      <c r="R36" s="667">
        <v>8162323</v>
      </c>
      <c r="S36" s="668"/>
      <c r="T36" s="668"/>
      <c r="U36" s="668"/>
      <c r="V36" s="668"/>
      <c r="W36" s="668"/>
      <c r="X36" s="668"/>
      <c r="Y36" s="669"/>
      <c r="Z36" s="670">
        <v>100</v>
      </c>
      <c r="AA36" s="670"/>
      <c r="AB36" s="670"/>
      <c r="AC36" s="670"/>
      <c r="AD36" s="671">
        <v>3302836</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140167</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-8908</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691905</v>
      </c>
      <c r="CS36" s="596"/>
      <c r="CT36" s="596"/>
      <c r="CU36" s="596"/>
      <c r="CV36" s="596"/>
      <c r="CW36" s="596"/>
      <c r="CX36" s="596"/>
      <c r="CY36" s="597"/>
      <c r="CZ36" s="629">
        <v>8.6999999999999993</v>
      </c>
      <c r="DA36" s="630"/>
      <c r="DB36" s="630"/>
      <c r="DC36" s="631"/>
      <c r="DD36" s="604">
        <v>451067</v>
      </c>
      <c r="DE36" s="596"/>
      <c r="DF36" s="596"/>
      <c r="DG36" s="596"/>
      <c r="DH36" s="596"/>
      <c r="DI36" s="596"/>
      <c r="DJ36" s="596"/>
      <c r="DK36" s="597"/>
      <c r="DL36" s="604">
        <v>398216</v>
      </c>
      <c r="DM36" s="596"/>
      <c r="DN36" s="596"/>
      <c r="DO36" s="596"/>
      <c r="DP36" s="596"/>
      <c r="DQ36" s="596"/>
      <c r="DR36" s="596"/>
      <c r="DS36" s="596"/>
      <c r="DT36" s="596"/>
      <c r="DU36" s="596"/>
      <c r="DV36" s="597"/>
      <c r="DW36" s="600">
        <v>11.6</v>
      </c>
      <c r="DX36" s="625"/>
      <c r="DY36" s="625"/>
      <c r="DZ36" s="625"/>
      <c r="EA36" s="625"/>
      <c r="EB36" s="625"/>
      <c r="EC36" s="626"/>
    </row>
    <row r="37" spans="2:133" ht="11.25" customHeight="1" x14ac:dyDescent="0.15">
      <c r="AQ37" s="674" t="s">
        <v>315</v>
      </c>
      <c r="AR37" s="675"/>
      <c r="AS37" s="675"/>
      <c r="AT37" s="675"/>
      <c r="AU37" s="675"/>
      <c r="AV37" s="675"/>
      <c r="AW37" s="675"/>
      <c r="AX37" s="675"/>
      <c r="AY37" s="676"/>
      <c r="AZ37" s="595">
        <v>100863</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621</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819</v>
      </c>
      <c r="CS37" s="627"/>
      <c r="CT37" s="627"/>
      <c r="CU37" s="627"/>
      <c r="CV37" s="627"/>
      <c r="CW37" s="627"/>
      <c r="CX37" s="627"/>
      <c r="CY37" s="628"/>
      <c r="CZ37" s="629">
        <v>0</v>
      </c>
      <c r="DA37" s="630"/>
      <c r="DB37" s="630"/>
      <c r="DC37" s="631"/>
      <c r="DD37" s="604">
        <v>819</v>
      </c>
      <c r="DE37" s="627"/>
      <c r="DF37" s="627"/>
      <c r="DG37" s="627"/>
      <c r="DH37" s="627"/>
      <c r="DI37" s="627"/>
      <c r="DJ37" s="627"/>
      <c r="DK37" s="628"/>
      <c r="DL37" s="604">
        <v>764</v>
      </c>
      <c r="DM37" s="627"/>
      <c r="DN37" s="627"/>
      <c r="DO37" s="627"/>
      <c r="DP37" s="627"/>
      <c r="DQ37" s="627"/>
      <c r="DR37" s="627"/>
      <c r="DS37" s="627"/>
      <c r="DT37" s="627"/>
      <c r="DU37" s="627"/>
      <c r="DV37" s="628"/>
      <c r="DW37" s="600">
        <v>0</v>
      </c>
      <c r="DX37" s="625"/>
      <c r="DY37" s="625"/>
      <c r="DZ37" s="625"/>
      <c r="EA37" s="625"/>
      <c r="EB37" s="625"/>
      <c r="EC37" s="626"/>
    </row>
    <row r="38" spans="2:133" ht="11.25" customHeight="1" x14ac:dyDescent="0.15">
      <c r="AQ38" s="674" t="s">
        <v>318</v>
      </c>
      <c r="AR38" s="675"/>
      <c r="AS38" s="675"/>
      <c r="AT38" s="675"/>
      <c r="AU38" s="675"/>
      <c r="AV38" s="675"/>
      <c r="AW38" s="675"/>
      <c r="AX38" s="675"/>
      <c r="AY38" s="676"/>
      <c r="AZ38" s="595" t="s">
        <v>319</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1001</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455075</v>
      </c>
      <c r="CS38" s="596"/>
      <c r="CT38" s="596"/>
      <c r="CU38" s="596"/>
      <c r="CV38" s="596"/>
      <c r="CW38" s="596"/>
      <c r="CX38" s="596"/>
      <c r="CY38" s="597"/>
      <c r="CZ38" s="629">
        <v>5.7</v>
      </c>
      <c r="DA38" s="630"/>
      <c r="DB38" s="630"/>
      <c r="DC38" s="631"/>
      <c r="DD38" s="604">
        <v>419080</v>
      </c>
      <c r="DE38" s="596"/>
      <c r="DF38" s="596"/>
      <c r="DG38" s="596"/>
      <c r="DH38" s="596"/>
      <c r="DI38" s="596"/>
      <c r="DJ38" s="596"/>
      <c r="DK38" s="597"/>
      <c r="DL38" s="604">
        <v>319520</v>
      </c>
      <c r="DM38" s="596"/>
      <c r="DN38" s="596"/>
      <c r="DO38" s="596"/>
      <c r="DP38" s="596"/>
      <c r="DQ38" s="596"/>
      <c r="DR38" s="596"/>
      <c r="DS38" s="596"/>
      <c r="DT38" s="596"/>
      <c r="DU38" s="596"/>
      <c r="DV38" s="597"/>
      <c r="DW38" s="600">
        <v>9.3000000000000007</v>
      </c>
      <c r="DX38" s="625"/>
      <c r="DY38" s="625"/>
      <c r="DZ38" s="625"/>
      <c r="EA38" s="625"/>
      <c r="EB38" s="625"/>
      <c r="EC38" s="626"/>
    </row>
    <row r="39" spans="2:133" ht="11.25" customHeight="1" x14ac:dyDescent="0.15">
      <c r="AQ39" s="674" t="s">
        <v>322</v>
      </c>
      <c r="AR39" s="675"/>
      <c r="AS39" s="675"/>
      <c r="AT39" s="675"/>
      <c r="AU39" s="675"/>
      <c r="AV39" s="675"/>
      <c r="AW39" s="675"/>
      <c r="AX39" s="675"/>
      <c r="AY39" s="676"/>
      <c r="AZ39" s="595" t="s">
        <v>319</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87</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139773</v>
      </c>
      <c r="CS39" s="627"/>
      <c r="CT39" s="627"/>
      <c r="CU39" s="627"/>
      <c r="CV39" s="627"/>
      <c r="CW39" s="627"/>
      <c r="CX39" s="627"/>
      <c r="CY39" s="628"/>
      <c r="CZ39" s="629">
        <v>1.8</v>
      </c>
      <c r="DA39" s="630"/>
      <c r="DB39" s="630"/>
      <c r="DC39" s="631"/>
      <c r="DD39" s="604" t="s">
        <v>319</v>
      </c>
      <c r="DE39" s="627"/>
      <c r="DF39" s="627"/>
      <c r="DG39" s="627"/>
      <c r="DH39" s="627"/>
      <c r="DI39" s="627"/>
      <c r="DJ39" s="627"/>
      <c r="DK39" s="628"/>
      <c r="DL39" s="604" t="s">
        <v>319</v>
      </c>
      <c r="DM39" s="627"/>
      <c r="DN39" s="627"/>
      <c r="DO39" s="627"/>
      <c r="DP39" s="627"/>
      <c r="DQ39" s="627"/>
      <c r="DR39" s="627"/>
      <c r="DS39" s="627"/>
      <c r="DT39" s="627"/>
      <c r="DU39" s="627"/>
      <c r="DV39" s="628"/>
      <c r="DW39" s="600" t="s">
        <v>319</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95283</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127</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71920</v>
      </c>
      <c r="CS40" s="596"/>
      <c r="CT40" s="596"/>
      <c r="CU40" s="596"/>
      <c r="CV40" s="596"/>
      <c r="CW40" s="596"/>
      <c r="CX40" s="596"/>
      <c r="CY40" s="597"/>
      <c r="CZ40" s="629">
        <v>0.9</v>
      </c>
      <c r="DA40" s="630"/>
      <c r="DB40" s="630"/>
      <c r="DC40" s="631"/>
      <c r="DD40" s="604" t="s">
        <v>319</v>
      </c>
      <c r="DE40" s="596"/>
      <c r="DF40" s="596"/>
      <c r="DG40" s="596"/>
      <c r="DH40" s="596"/>
      <c r="DI40" s="596"/>
      <c r="DJ40" s="596"/>
      <c r="DK40" s="597"/>
      <c r="DL40" s="604" t="s">
        <v>319</v>
      </c>
      <c r="DM40" s="596"/>
      <c r="DN40" s="596"/>
      <c r="DO40" s="596"/>
      <c r="DP40" s="596"/>
      <c r="DQ40" s="596"/>
      <c r="DR40" s="596"/>
      <c r="DS40" s="596"/>
      <c r="DT40" s="596"/>
      <c r="DU40" s="596"/>
      <c r="DV40" s="597"/>
      <c r="DW40" s="600" t="s">
        <v>319</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219625</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339</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3555742</v>
      </c>
      <c r="CS42" s="596"/>
      <c r="CT42" s="596"/>
      <c r="CU42" s="596"/>
      <c r="CV42" s="596"/>
      <c r="CW42" s="596"/>
      <c r="CX42" s="596"/>
      <c r="CY42" s="597"/>
      <c r="CZ42" s="629">
        <v>44.6</v>
      </c>
      <c r="DA42" s="678"/>
      <c r="DB42" s="678"/>
      <c r="DC42" s="679"/>
      <c r="DD42" s="604">
        <v>738799</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24013</v>
      </c>
      <c r="CS43" s="627"/>
      <c r="CT43" s="627"/>
      <c r="CU43" s="627"/>
      <c r="CV43" s="627"/>
      <c r="CW43" s="627"/>
      <c r="CX43" s="627"/>
      <c r="CY43" s="628"/>
      <c r="CZ43" s="629">
        <v>0.3</v>
      </c>
      <c r="DA43" s="630"/>
      <c r="DB43" s="630"/>
      <c r="DC43" s="631"/>
      <c r="DD43" s="604">
        <v>24013</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3449021</v>
      </c>
      <c r="CS44" s="596"/>
      <c r="CT44" s="596"/>
      <c r="CU44" s="596"/>
      <c r="CV44" s="596"/>
      <c r="CW44" s="596"/>
      <c r="CX44" s="596"/>
      <c r="CY44" s="597"/>
      <c r="CZ44" s="629">
        <v>43.3</v>
      </c>
      <c r="DA44" s="678"/>
      <c r="DB44" s="678"/>
      <c r="DC44" s="679"/>
      <c r="DD44" s="604">
        <v>687891</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2642964</v>
      </c>
      <c r="CS45" s="627"/>
      <c r="CT45" s="627"/>
      <c r="CU45" s="627"/>
      <c r="CV45" s="627"/>
      <c r="CW45" s="627"/>
      <c r="CX45" s="627"/>
      <c r="CY45" s="628"/>
      <c r="CZ45" s="629">
        <v>33.200000000000003</v>
      </c>
      <c r="DA45" s="630"/>
      <c r="DB45" s="630"/>
      <c r="DC45" s="631"/>
      <c r="DD45" s="604">
        <v>206859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769258</v>
      </c>
      <c r="CS46" s="596"/>
      <c r="CT46" s="596"/>
      <c r="CU46" s="596"/>
      <c r="CV46" s="596"/>
      <c r="CW46" s="596"/>
      <c r="CX46" s="596"/>
      <c r="CY46" s="597"/>
      <c r="CZ46" s="629">
        <v>9.6999999999999993</v>
      </c>
      <c r="DA46" s="678"/>
      <c r="DB46" s="678"/>
      <c r="DC46" s="679"/>
      <c r="DD46" s="604">
        <v>444233</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106721</v>
      </c>
      <c r="CS47" s="627"/>
      <c r="CT47" s="627"/>
      <c r="CU47" s="627"/>
      <c r="CV47" s="627"/>
      <c r="CW47" s="627"/>
      <c r="CX47" s="627"/>
      <c r="CY47" s="628"/>
      <c r="CZ47" s="629">
        <v>1.3</v>
      </c>
      <c r="DA47" s="630"/>
      <c r="DB47" s="630"/>
      <c r="DC47" s="631"/>
      <c r="DD47" s="604">
        <v>50908</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7964162</v>
      </c>
      <c r="CS49" s="663"/>
      <c r="CT49" s="663"/>
      <c r="CU49" s="663"/>
      <c r="CV49" s="663"/>
      <c r="CW49" s="663"/>
      <c r="CX49" s="663"/>
      <c r="CY49" s="690"/>
      <c r="CZ49" s="691">
        <v>100</v>
      </c>
      <c r="DA49" s="692"/>
      <c r="DB49" s="692"/>
      <c r="DC49" s="693"/>
      <c r="DD49" s="694">
        <v>4049128</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7700</v>
      </c>
      <c r="R7" s="725"/>
      <c r="S7" s="725"/>
      <c r="T7" s="725"/>
      <c r="U7" s="725"/>
      <c r="V7" s="725">
        <v>7543</v>
      </c>
      <c r="W7" s="725"/>
      <c r="X7" s="725"/>
      <c r="Y7" s="725"/>
      <c r="Z7" s="725"/>
      <c r="AA7" s="725">
        <v>157</v>
      </c>
      <c r="AB7" s="725"/>
      <c r="AC7" s="725"/>
      <c r="AD7" s="725"/>
      <c r="AE7" s="726"/>
      <c r="AF7" s="727">
        <v>72</v>
      </c>
      <c r="AG7" s="728"/>
      <c r="AH7" s="728"/>
      <c r="AI7" s="728"/>
      <c r="AJ7" s="729"/>
      <c r="AK7" s="764" t="s">
        <v>541</v>
      </c>
      <c r="AL7" s="765"/>
      <c r="AM7" s="765"/>
      <c r="AN7" s="765"/>
      <c r="AO7" s="765"/>
      <c r="AP7" s="765">
        <v>6959</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c r="BT7" s="769"/>
      <c r="BU7" s="769"/>
      <c r="BV7" s="769"/>
      <c r="BW7" s="769"/>
      <c r="BX7" s="769"/>
      <c r="BY7" s="769"/>
      <c r="BZ7" s="769"/>
      <c r="CA7" s="769"/>
      <c r="CB7" s="769"/>
      <c r="CC7" s="769"/>
      <c r="CD7" s="769"/>
      <c r="CE7" s="769"/>
      <c r="CF7" s="769"/>
      <c r="CG7" s="770"/>
      <c r="CH7" s="761"/>
      <c r="CI7" s="762"/>
      <c r="CJ7" s="762"/>
      <c r="CK7" s="762"/>
      <c r="CL7" s="763"/>
      <c r="CM7" s="761"/>
      <c r="CN7" s="762"/>
      <c r="CO7" s="762"/>
      <c r="CP7" s="762"/>
      <c r="CQ7" s="763"/>
      <c r="CR7" s="761"/>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464</v>
      </c>
      <c r="R8" s="749"/>
      <c r="S8" s="749"/>
      <c r="T8" s="749"/>
      <c r="U8" s="749"/>
      <c r="V8" s="749">
        <v>423</v>
      </c>
      <c r="W8" s="749"/>
      <c r="X8" s="749"/>
      <c r="Y8" s="749"/>
      <c r="Z8" s="749"/>
      <c r="AA8" s="749">
        <v>41</v>
      </c>
      <c r="AB8" s="749"/>
      <c r="AC8" s="749"/>
      <c r="AD8" s="749"/>
      <c r="AE8" s="750"/>
      <c r="AF8" s="751">
        <v>41</v>
      </c>
      <c r="AG8" s="752"/>
      <c r="AH8" s="752"/>
      <c r="AI8" s="752"/>
      <c r="AJ8" s="753"/>
      <c r="AK8" s="754">
        <v>2</v>
      </c>
      <c r="AL8" s="755"/>
      <c r="AM8" s="755"/>
      <c r="AN8" s="755"/>
      <c r="AO8" s="755"/>
      <c r="AP8" s="755" t="s">
        <v>541</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369</v>
      </c>
      <c r="B23" s="780" t="s">
        <v>370</v>
      </c>
      <c r="C23" s="781"/>
      <c r="D23" s="781"/>
      <c r="E23" s="781"/>
      <c r="F23" s="781"/>
      <c r="G23" s="781"/>
      <c r="H23" s="781"/>
      <c r="I23" s="781"/>
      <c r="J23" s="781"/>
      <c r="K23" s="781"/>
      <c r="L23" s="781"/>
      <c r="M23" s="781"/>
      <c r="N23" s="781"/>
      <c r="O23" s="781"/>
      <c r="P23" s="782"/>
      <c r="Q23" s="783">
        <v>8162</v>
      </c>
      <c r="R23" s="784"/>
      <c r="S23" s="784"/>
      <c r="T23" s="784"/>
      <c r="U23" s="784"/>
      <c r="V23" s="784">
        <v>7964</v>
      </c>
      <c r="W23" s="784"/>
      <c r="X23" s="784"/>
      <c r="Y23" s="784"/>
      <c r="Z23" s="784"/>
      <c r="AA23" s="784">
        <f t="shared" ref="AA23" si="0">AA7+AA8</f>
        <v>198</v>
      </c>
      <c r="AB23" s="784"/>
      <c r="AC23" s="784"/>
      <c r="AD23" s="784"/>
      <c r="AE23" s="785"/>
      <c r="AF23" s="786">
        <v>113</v>
      </c>
      <c r="AG23" s="784"/>
      <c r="AH23" s="784"/>
      <c r="AI23" s="784"/>
      <c r="AJ23" s="787"/>
      <c r="AK23" s="788"/>
      <c r="AL23" s="789"/>
      <c r="AM23" s="789"/>
      <c r="AN23" s="789"/>
      <c r="AO23" s="789"/>
      <c r="AP23" s="784">
        <f>AP7</f>
        <v>6959</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381</v>
      </c>
      <c r="C28" s="722"/>
      <c r="D28" s="722"/>
      <c r="E28" s="722"/>
      <c r="F28" s="722"/>
      <c r="G28" s="722"/>
      <c r="H28" s="722"/>
      <c r="I28" s="722"/>
      <c r="J28" s="722"/>
      <c r="K28" s="722"/>
      <c r="L28" s="722"/>
      <c r="M28" s="722"/>
      <c r="N28" s="722"/>
      <c r="O28" s="722"/>
      <c r="P28" s="723"/>
      <c r="Q28" s="812">
        <v>577</v>
      </c>
      <c r="R28" s="813"/>
      <c r="S28" s="813"/>
      <c r="T28" s="813"/>
      <c r="U28" s="813"/>
      <c r="V28" s="813">
        <v>577</v>
      </c>
      <c r="W28" s="813"/>
      <c r="X28" s="813"/>
      <c r="Y28" s="813"/>
      <c r="Z28" s="813"/>
      <c r="AA28" s="813">
        <v>1</v>
      </c>
      <c r="AB28" s="813"/>
      <c r="AC28" s="813"/>
      <c r="AD28" s="813"/>
      <c r="AE28" s="814"/>
      <c r="AF28" s="815">
        <v>1</v>
      </c>
      <c r="AG28" s="813"/>
      <c r="AH28" s="813"/>
      <c r="AI28" s="813"/>
      <c r="AJ28" s="816"/>
      <c r="AK28" s="817">
        <v>48</v>
      </c>
      <c r="AL28" s="808"/>
      <c r="AM28" s="808"/>
      <c r="AN28" s="808"/>
      <c r="AO28" s="808"/>
      <c r="AP28" s="808" t="s">
        <v>541</v>
      </c>
      <c r="AQ28" s="808"/>
      <c r="AR28" s="808"/>
      <c r="AS28" s="808"/>
      <c r="AT28" s="808"/>
      <c r="AU28" s="808" t="s">
        <v>541</v>
      </c>
      <c r="AV28" s="808"/>
      <c r="AW28" s="808"/>
      <c r="AX28" s="808"/>
      <c r="AY28" s="808"/>
      <c r="AZ28" s="809" t="s">
        <v>541</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382</v>
      </c>
      <c r="C29" s="746"/>
      <c r="D29" s="746"/>
      <c r="E29" s="746"/>
      <c r="F29" s="746"/>
      <c r="G29" s="746"/>
      <c r="H29" s="746"/>
      <c r="I29" s="746"/>
      <c r="J29" s="746"/>
      <c r="K29" s="746"/>
      <c r="L29" s="746"/>
      <c r="M29" s="746"/>
      <c r="N29" s="746"/>
      <c r="O29" s="746"/>
      <c r="P29" s="747"/>
      <c r="Q29" s="748">
        <v>61</v>
      </c>
      <c r="R29" s="749"/>
      <c r="S29" s="749"/>
      <c r="T29" s="749"/>
      <c r="U29" s="749"/>
      <c r="V29" s="749">
        <v>61</v>
      </c>
      <c r="W29" s="749"/>
      <c r="X29" s="749"/>
      <c r="Y29" s="749"/>
      <c r="Z29" s="749"/>
      <c r="AA29" s="749">
        <v>0</v>
      </c>
      <c r="AB29" s="749"/>
      <c r="AC29" s="749"/>
      <c r="AD29" s="749"/>
      <c r="AE29" s="750"/>
      <c r="AF29" s="751">
        <v>0</v>
      </c>
      <c r="AG29" s="752"/>
      <c r="AH29" s="752"/>
      <c r="AI29" s="752"/>
      <c r="AJ29" s="753"/>
      <c r="AK29" s="820">
        <v>28</v>
      </c>
      <c r="AL29" s="821"/>
      <c r="AM29" s="821"/>
      <c r="AN29" s="821"/>
      <c r="AO29" s="821"/>
      <c r="AP29" s="821" t="s">
        <v>541</v>
      </c>
      <c r="AQ29" s="821"/>
      <c r="AR29" s="821"/>
      <c r="AS29" s="821"/>
      <c r="AT29" s="821"/>
      <c r="AU29" s="821" t="s">
        <v>541</v>
      </c>
      <c r="AV29" s="821"/>
      <c r="AW29" s="821"/>
      <c r="AX29" s="821"/>
      <c r="AY29" s="821"/>
      <c r="AZ29" s="822" t="s">
        <v>541</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383</v>
      </c>
      <c r="C30" s="746"/>
      <c r="D30" s="746"/>
      <c r="E30" s="746"/>
      <c r="F30" s="746"/>
      <c r="G30" s="746"/>
      <c r="H30" s="746"/>
      <c r="I30" s="746"/>
      <c r="J30" s="746"/>
      <c r="K30" s="746"/>
      <c r="L30" s="746"/>
      <c r="M30" s="746"/>
      <c r="N30" s="746"/>
      <c r="O30" s="746"/>
      <c r="P30" s="747"/>
      <c r="Q30" s="748">
        <v>196</v>
      </c>
      <c r="R30" s="749"/>
      <c r="S30" s="749"/>
      <c r="T30" s="749"/>
      <c r="U30" s="749"/>
      <c r="V30" s="749">
        <v>196</v>
      </c>
      <c r="W30" s="749"/>
      <c r="X30" s="749"/>
      <c r="Y30" s="749"/>
      <c r="Z30" s="749"/>
      <c r="AA30" s="749" t="s">
        <v>541</v>
      </c>
      <c r="AB30" s="749"/>
      <c r="AC30" s="749"/>
      <c r="AD30" s="749"/>
      <c r="AE30" s="750"/>
      <c r="AF30" s="751" t="s">
        <v>112</v>
      </c>
      <c r="AG30" s="752"/>
      <c r="AH30" s="752"/>
      <c r="AI30" s="752"/>
      <c r="AJ30" s="753"/>
      <c r="AK30" s="820">
        <v>40</v>
      </c>
      <c r="AL30" s="821"/>
      <c r="AM30" s="821"/>
      <c r="AN30" s="821"/>
      <c r="AO30" s="821"/>
      <c r="AP30" s="821" t="s">
        <v>541</v>
      </c>
      <c r="AQ30" s="821"/>
      <c r="AR30" s="821"/>
      <c r="AS30" s="821"/>
      <c r="AT30" s="821"/>
      <c r="AU30" s="821" t="s">
        <v>541</v>
      </c>
      <c r="AV30" s="821"/>
      <c r="AW30" s="821"/>
      <c r="AX30" s="821"/>
      <c r="AY30" s="821"/>
      <c r="AZ30" s="822" t="s">
        <v>541</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384</v>
      </c>
      <c r="C31" s="746"/>
      <c r="D31" s="746"/>
      <c r="E31" s="746"/>
      <c r="F31" s="746"/>
      <c r="G31" s="746"/>
      <c r="H31" s="746"/>
      <c r="I31" s="746"/>
      <c r="J31" s="746"/>
      <c r="K31" s="746"/>
      <c r="L31" s="746"/>
      <c r="M31" s="746"/>
      <c r="N31" s="746"/>
      <c r="O31" s="746"/>
      <c r="P31" s="747"/>
      <c r="Q31" s="748">
        <v>670</v>
      </c>
      <c r="R31" s="749"/>
      <c r="S31" s="749"/>
      <c r="T31" s="749"/>
      <c r="U31" s="749"/>
      <c r="V31" s="749">
        <v>662</v>
      </c>
      <c r="W31" s="749"/>
      <c r="X31" s="749"/>
      <c r="Y31" s="749"/>
      <c r="Z31" s="749"/>
      <c r="AA31" s="749">
        <v>7</v>
      </c>
      <c r="AB31" s="749"/>
      <c r="AC31" s="749"/>
      <c r="AD31" s="749"/>
      <c r="AE31" s="750"/>
      <c r="AF31" s="751">
        <v>7</v>
      </c>
      <c r="AG31" s="752"/>
      <c r="AH31" s="752"/>
      <c r="AI31" s="752"/>
      <c r="AJ31" s="753"/>
      <c r="AK31" s="820">
        <v>93</v>
      </c>
      <c r="AL31" s="821"/>
      <c r="AM31" s="821"/>
      <c r="AN31" s="821"/>
      <c r="AO31" s="821"/>
      <c r="AP31" s="821" t="s">
        <v>541</v>
      </c>
      <c r="AQ31" s="821"/>
      <c r="AR31" s="821"/>
      <c r="AS31" s="821"/>
      <c r="AT31" s="821"/>
      <c r="AU31" s="821" t="s">
        <v>541</v>
      </c>
      <c r="AV31" s="821"/>
      <c r="AW31" s="821"/>
      <c r="AX31" s="821"/>
      <c r="AY31" s="821"/>
      <c r="AZ31" s="822" t="s">
        <v>541</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385</v>
      </c>
      <c r="C32" s="746"/>
      <c r="D32" s="746"/>
      <c r="E32" s="746"/>
      <c r="F32" s="746"/>
      <c r="G32" s="746"/>
      <c r="H32" s="746"/>
      <c r="I32" s="746"/>
      <c r="J32" s="746"/>
      <c r="K32" s="746"/>
      <c r="L32" s="746"/>
      <c r="M32" s="746"/>
      <c r="N32" s="746"/>
      <c r="O32" s="746"/>
      <c r="P32" s="747"/>
      <c r="Q32" s="748">
        <v>35</v>
      </c>
      <c r="R32" s="749"/>
      <c r="S32" s="749"/>
      <c r="T32" s="749"/>
      <c r="U32" s="749"/>
      <c r="V32" s="749">
        <v>35</v>
      </c>
      <c r="W32" s="749"/>
      <c r="X32" s="749"/>
      <c r="Y32" s="749"/>
      <c r="Z32" s="749"/>
      <c r="AA32" s="749" t="s">
        <v>541</v>
      </c>
      <c r="AB32" s="749"/>
      <c r="AC32" s="749"/>
      <c r="AD32" s="749"/>
      <c r="AE32" s="750"/>
      <c r="AF32" s="751" t="s">
        <v>112</v>
      </c>
      <c r="AG32" s="752"/>
      <c r="AH32" s="752"/>
      <c r="AI32" s="752"/>
      <c r="AJ32" s="753"/>
      <c r="AK32" s="820">
        <v>17</v>
      </c>
      <c r="AL32" s="821"/>
      <c r="AM32" s="821"/>
      <c r="AN32" s="821"/>
      <c r="AO32" s="821"/>
      <c r="AP32" s="821" t="s">
        <v>541</v>
      </c>
      <c r="AQ32" s="821"/>
      <c r="AR32" s="821"/>
      <c r="AS32" s="821"/>
      <c r="AT32" s="821"/>
      <c r="AU32" s="821" t="s">
        <v>541</v>
      </c>
      <c r="AV32" s="821"/>
      <c r="AW32" s="821"/>
      <c r="AX32" s="821"/>
      <c r="AY32" s="821"/>
      <c r="AZ32" s="822" t="s">
        <v>541</v>
      </c>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386</v>
      </c>
      <c r="C33" s="746"/>
      <c r="D33" s="746"/>
      <c r="E33" s="746"/>
      <c r="F33" s="746"/>
      <c r="G33" s="746"/>
      <c r="H33" s="746"/>
      <c r="I33" s="746"/>
      <c r="J33" s="746"/>
      <c r="K33" s="746"/>
      <c r="L33" s="746"/>
      <c r="M33" s="746"/>
      <c r="N33" s="746"/>
      <c r="O33" s="746"/>
      <c r="P33" s="747"/>
      <c r="Q33" s="748">
        <v>760</v>
      </c>
      <c r="R33" s="749"/>
      <c r="S33" s="749"/>
      <c r="T33" s="749"/>
      <c r="U33" s="749"/>
      <c r="V33" s="749">
        <v>747</v>
      </c>
      <c r="W33" s="749"/>
      <c r="X33" s="749"/>
      <c r="Y33" s="749"/>
      <c r="Z33" s="749"/>
      <c r="AA33" s="749">
        <v>12</v>
      </c>
      <c r="AB33" s="749"/>
      <c r="AC33" s="749"/>
      <c r="AD33" s="749"/>
      <c r="AE33" s="750"/>
      <c r="AF33" s="751">
        <v>0</v>
      </c>
      <c r="AG33" s="752"/>
      <c r="AH33" s="752"/>
      <c r="AI33" s="752"/>
      <c r="AJ33" s="753"/>
      <c r="AK33" s="820">
        <v>140</v>
      </c>
      <c r="AL33" s="821"/>
      <c r="AM33" s="821"/>
      <c r="AN33" s="821"/>
      <c r="AO33" s="821"/>
      <c r="AP33" s="821">
        <v>2025</v>
      </c>
      <c r="AQ33" s="821"/>
      <c r="AR33" s="821"/>
      <c r="AS33" s="821"/>
      <c r="AT33" s="821"/>
      <c r="AU33" s="821">
        <v>1587</v>
      </c>
      <c r="AV33" s="821"/>
      <c r="AW33" s="821"/>
      <c r="AX33" s="821"/>
      <c r="AY33" s="821"/>
      <c r="AZ33" s="822" t="s">
        <v>541</v>
      </c>
      <c r="BA33" s="822"/>
      <c r="BB33" s="822"/>
      <c r="BC33" s="822"/>
      <c r="BD33" s="822"/>
      <c r="BE33" s="818" t="s">
        <v>387</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388</v>
      </c>
      <c r="C34" s="746"/>
      <c r="D34" s="746"/>
      <c r="E34" s="746"/>
      <c r="F34" s="746"/>
      <c r="G34" s="746"/>
      <c r="H34" s="746"/>
      <c r="I34" s="746"/>
      <c r="J34" s="746"/>
      <c r="K34" s="746"/>
      <c r="L34" s="746"/>
      <c r="M34" s="746"/>
      <c r="N34" s="746"/>
      <c r="O34" s="746"/>
      <c r="P34" s="747"/>
      <c r="Q34" s="748">
        <v>28</v>
      </c>
      <c r="R34" s="749"/>
      <c r="S34" s="749"/>
      <c r="T34" s="749"/>
      <c r="U34" s="749"/>
      <c r="V34" s="749">
        <v>27</v>
      </c>
      <c r="W34" s="749"/>
      <c r="X34" s="749"/>
      <c r="Y34" s="749"/>
      <c r="Z34" s="749"/>
      <c r="AA34" s="749">
        <v>1</v>
      </c>
      <c r="AB34" s="749"/>
      <c r="AC34" s="749"/>
      <c r="AD34" s="749"/>
      <c r="AE34" s="750"/>
      <c r="AF34" s="751">
        <v>1</v>
      </c>
      <c r="AG34" s="752"/>
      <c r="AH34" s="752"/>
      <c r="AI34" s="752"/>
      <c r="AJ34" s="753"/>
      <c r="AK34" s="820" t="s">
        <v>541</v>
      </c>
      <c r="AL34" s="821"/>
      <c r="AM34" s="821"/>
      <c r="AN34" s="821"/>
      <c r="AO34" s="821"/>
      <c r="AP34" s="821" t="s">
        <v>541</v>
      </c>
      <c r="AQ34" s="821"/>
      <c r="AR34" s="821"/>
      <c r="AS34" s="821"/>
      <c r="AT34" s="821"/>
      <c r="AU34" s="821" t="s">
        <v>541</v>
      </c>
      <c r="AV34" s="821"/>
      <c r="AW34" s="821"/>
      <c r="AX34" s="821"/>
      <c r="AY34" s="821"/>
      <c r="AZ34" s="822" t="s">
        <v>541</v>
      </c>
      <c r="BA34" s="822"/>
      <c r="BB34" s="822"/>
      <c r="BC34" s="822"/>
      <c r="BD34" s="822"/>
      <c r="BE34" s="818" t="s">
        <v>387</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389</v>
      </c>
      <c r="C35" s="746"/>
      <c r="D35" s="746"/>
      <c r="E35" s="746"/>
      <c r="F35" s="746"/>
      <c r="G35" s="746"/>
      <c r="H35" s="746"/>
      <c r="I35" s="746"/>
      <c r="J35" s="746"/>
      <c r="K35" s="746"/>
      <c r="L35" s="746"/>
      <c r="M35" s="746"/>
      <c r="N35" s="746"/>
      <c r="O35" s="746"/>
      <c r="P35" s="747"/>
      <c r="Q35" s="748">
        <v>19</v>
      </c>
      <c r="R35" s="749"/>
      <c r="S35" s="749"/>
      <c r="T35" s="749"/>
      <c r="U35" s="749"/>
      <c r="V35" s="749">
        <v>19</v>
      </c>
      <c r="W35" s="749"/>
      <c r="X35" s="749"/>
      <c r="Y35" s="749"/>
      <c r="Z35" s="749"/>
      <c r="AA35" s="749">
        <v>0</v>
      </c>
      <c r="AB35" s="749"/>
      <c r="AC35" s="749"/>
      <c r="AD35" s="749"/>
      <c r="AE35" s="750"/>
      <c r="AF35" s="751">
        <v>0</v>
      </c>
      <c r="AG35" s="752"/>
      <c r="AH35" s="752"/>
      <c r="AI35" s="752"/>
      <c r="AJ35" s="753"/>
      <c r="AK35" s="820" t="s">
        <v>541</v>
      </c>
      <c r="AL35" s="821"/>
      <c r="AM35" s="821"/>
      <c r="AN35" s="821"/>
      <c r="AO35" s="821"/>
      <c r="AP35" s="821" t="s">
        <v>542</v>
      </c>
      <c r="AQ35" s="821"/>
      <c r="AR35" s="821"/>
      <c r="AS35" s="821"/>
      <c r="AT35" s="821"/>
      <c r="AU35" s="821" t="s">
        <v>541</v>
      </c>
      <c r="AV35" s="821"/>
      <c r="AW35" s="821"/>
      <c r="AX35" s="821"/>
      <c r="AY35" s="821"/>
      <c r="AZ35" s="822" t="s">
        <v>541</v>
      </c>
      <c r="BA35" s="822"/>
      <c r="BB35" s="822"/>
      <c r="BC35" s="822"/>
      <c r="BD35" s="822"/>
      <c r="BE35" s="818" t="s">
        <v>387</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390</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369</v>
      </c>
      <c r="B63" s="780" t="s">
        <v>391</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9</v>
      </c>
      <c r="AG63" s="832"/>
      <c r="AH63" s="832"/>
      <c r="AI63" s="832"/>
      <c r="AJ63" s="833"/>
      <c r="AK63" s="834"/>
      <c r="AL63" s="829"/>
      <c r="AM63" s="829"/>
      <c r="AN63" s="829"/>
      <c r="AO63" s="829"/>
      <c r="AP63" s="832">
        <f>AP33</f>
        <v>2025</v>
      </c>
      <c r="AQ63" s="832"/>
      <c r="AR63" s="832"/>
      <c r="AS63" s="832"/>
      <c r="AT63" s="832"/>
      <c r="AU63" s="832">
        <f>AU33</f>
        <v>1587</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393</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394</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537</v>
      </c>
      <c r="C68" s="860"/>
      <c r="D68" s="860"/>
      <c r="E68" s="860"/>
      <c r="F68" s="860"/>
      <c r="G68" s="860"/>
      <c r="H68" s="860"/>
      <c r="I68" s="860"/>
      <c r="J68" s="860"/>
      <c r="K68" s="860"/>
      <c r="L68" s="860"/>
      <c r="M68" s="860"/>
      <c r="N68" s="860"/>
      <c r="O68" s="860"/>
      <c r="P68" s="861"/>
      <c r="Q68" s="862">
        <v>5242</v>
      </c>
      <c r="R68" s="856"/>
      <c r="S68" s="856"/>
      <c r="T68" s="856"/>
      <c r="U68" s="856"/>
      <c r="V68" s="856">
        <v>5217</v>
      </c>
      <c r="W68" s="856"/>
      <c r="X68" s="856"/>
      <c r="Y68" s="856"/>
      <c r="Z68" s="856"/>
      <c r="AA68" s="856">
        <v>26</v>
      </c>
      <c r="AB68" s="856"/>
      <c r="AC68" s="856"/>
      <c r="AD68" s="856"/>
      <c r="AE68" s="856"/>
      <c r="AF68" s="856">
        <v>26</v>
      </c>
      <c r="AG68" s="856"/>
      <c r="AH68" s="856"/>
      <c r="AI68" s="856"/>
      <c r="AJ68" s="856"/>
      <c r="AK68" s="856">
        <v>12</v>
      </c>
      <c r="AL68" s="856"/>
      <c r="AM68" s="856"/>
      <c r="AN68" s="856"/>
      <c r="AO68" s="856"/>
      <c r="AP68" s="856" t="s">
        <v>543</v>
      </c>
      <c r="AQ68" s="856"/>
      <c r="AR68" s="856"/>
      <c r="AS68" s="856"/>
      <c r="AT68" s="856"/>
      <c r="AU68" s="856" t="s">
        <v>543</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538</v>
      </c>
      <c r="C69" s="864"/>
      <c r="D69" s="864"/>
      <c r="E69" s="864"/>
      <c r="F69" s="864"/>
      <c r="G69" s="864"/>
      <c r="H69" s="864"/>
      <c r="I69" s="864"/>
      <c r="J69" s="864"/>
      <c r="K69" s="864"/>
      <c r="L69" s="864"/>
      <c r="M69" s="864"/>
      <c r="N69" s="864"/>
      <c r="O69" s="864"/>
      <c r="P69" s="865"/>
      <c r="Q69" s="866">
        <v>203</v>
      </c>
      <c r="R69" s="821"/>
      <c r="S69" s="821"/>
      <c r="T69" s="821"/>
      <c r="U69" s="821"/>
      <c r="V69" s="821">
        <v>125</v>
      </c>
      <c r="W69" s="821"/>
      <c r="X69" s="821"/>
      <c r="Y69" s="821"/>
      <c r="Z69" s="821"/>
      <c r="AA69" s="821">
        <v>78</v>
      </c>
      <c r="AB69" s="821"/>
      <c r="AC69" s="821"/>
      <c r="AD69" s="821"/>
      <c r="AE69" s="821"/>
      <c r="AF69" s="821">
        <v>78</v>
      </c>
      <c r="AG69" s="821"/>
      <c r="AH69" s="821"/>
      <c r="AI69" s="821"/>
      <c r="AJ69" s="821"/>
      <c r="AK69" s="821" t="s">
        <v>544</v>
      </c>
      <c r="AL69" s="821"/>
      <c r="AM69" s="821"/>
      <c r="AN69" s="821"/>
      <c r="AO69" s="821"/>
      <c r="AP69" s="821" t="s">
        <v>544</v>
      </c>
      <c r="AQ69" s="821"/>
      <c r="AR69" s="821"/>
      <c r="AS69" s="821"/>
      <c r="AT69" s="821"/>
      <c r="AU69" s="821" t="s">
        <v>544</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540</v>
      </c>
      <c r="C70" s="864"/>
      <c r="D70" s="864"/>
      <c r="E70" s="864"/>
      <c r="F70" s="864"/>
      <c r="G70" s="864"/>
      <c r="H70" s="864"/>
      <c r="I70" s="864"/>
      <c r="J70" s="864"/>
      <c r="K70" s="864"/>
      <c r="L70" s="864"/>
      <c r="M70" s="864"/>
      <c r="N70" s="864"/>
      <c r="O70" s="864"/>
      <c r="P70" s="865"/>
      <c r="Q70" s="866">
        <v>7435</v>
      </c>
      <c r="R70" s="821"/>
      <c r="S70" s="821"/>
      <c r="T70" s="821"/>
      <c r="U70" s="821"/>
      <c r="V70" s="821">
        <v>8203</v>
      </c>
      <c r="W70" s="821"/>
      <c r="X70" s="821"/>
      <c r="Y70" s="821"/>
      <c r="Z70" s="821"/>
      <c r="AA70" s="821">
        <v>-768</v>
      </c>
      <c r="AB70" s="821"/>
      <c r="AC70" s="821"/>
      <c r="AD70" s="821"/>
      <c r="AE70" s="821"/>
      <c r="AF70" s="821">
        <v>-768</v>
      </c>
      <c r="AG70" s="821"/>
      <c r="AH70" s="821"/>
      <c r="AI70" s="821"/>
      <c r="AJ70" s="821"/>
      <c r="AK70" s="821">
        <v>249</v>
      </c>
      <c r="AL70" s="821"/>
      <c r="AM70" s="821"/>
      <c r="AN70" s="821"/>
      <c r="AO70" s="821"/>
      <c r="AP70" s="821">
        <v>6761</v>
      </c>
      <c r="AQ70" s="821"/>
      <c r="AR70" s="821"/>
      <c r="AS70" s="821"/>
      <c r="AT70" s="821"/>
      <c r="AU70" s="821">
        <v>310</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539</v>
      </c>
      <c r="C71" s="864"/>
      <c r="D71" s="864"/>
      <c r="E71" s="864"/>
      <c r="F71" s="864"/>
      <c r="G71" s="864"/>
      <c r="H71" s="864"/>
      <c r="I71" s="864"/>
      <c r="J71" s="864"/>
      <c r="K71" s="864"/>
      <c r="L71" s="864"/>
      <c r="M71" s="864"/>
      <c r="N71" s="864"/>
      <c r="O71" s="864"/>
      <c r="P71" s="865"/>
      <c r="Q71" s="866">
        <v>14094</v>
      </c>
      <c r="R71" s="821"/>
      <c r="S71" s="821"/>
      <c r="T71" s="821"/>
      <c r="U71" s="821"/>
      <c r="V71" s="821">
        <v>13724</v>
      </c>
      <c r="W71" s="821"/>
      <c r="X71" s="821"/>
      <c r="Y71" s="821"/>
      <c r="Z71" s="821"/>
      <c r="AA71" s="821">
        <v>370</v>
      </c>
      <c r="AB71" s="821"/>
      <c r="AC71" s="821"/>
      <c r="AD71" s="821"/>
      <c r="AE71" s="821"/>
      <c r="AF71" s="821">
        <v>370</v>
      </c>
      <c r="AG71" s="821"/>
      <c r="AH71" s="821"/>
      <c r="AI71" s="821"/>
      <c r="AJ71" s="821"/>
      <c r="AK71" s="821">
        <v>40</v>
      </c>
      <c r="AL71" s="821"/>
      <c r="AM71" s="821"/>
      <c r="AN71" s="821"/>
      <c r="AO71" s="821"/>
      <c r="AP71" s="821">
        <v>3967</v>
      </c>
      <c r="AQ71" s="821"/>
      <c r="AR71" s="821"/>
      <c r="AS71" s="821"/>
      <c r="AT71" s="821"/>
      <c r="AU71" s="821">
        <v>99</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369</v>
      </c>
      <c r="B88" s="780" t="s">
        <v>395</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f>SUM(AF68:AJ71)</f>
        <v>-294</v>
      </c>
      <c r="AG88" s="832"/>
      <c r="AH88" s="832"/>
      <c r="AI88" s="832"/>
      <c r="AJ88" s="832"/>
      <c r="AK88" s="829"/>
      <c r="AL88" s="829"/>
      <c r="AM88" s="829"/>
      <c r="AN88" s="829"/>
      <c r="AO88" s="829"/>
      <c r="AP88" s="832">
        <f t="shared" ref="AP88" si="1">SUM(AP68:AT71)</f>
        <v>10728</v>
      </c>
      <c r="AQ88" s="832"/>
      <c r="AR88" s="832"/>
      <c r="AS88" s="832"/>
      <c r="AT88" s="832"/>
      <c r="AU88" s="832">
        <f t="shared" ref="AU88" si="2">SUM(AU68:AY71)</f>
        <v>409</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396</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288</v>
      </c>
      <c r="AG109" s="885"/>
      <c r="AH109" s="885"/>
      <c r="AI109" s="885"/>
      <c r="AJ109" s="886"/>
      <c r="AK109" s="884" t="s">
        <v>287</v>
      </c>
      <c r="AL109" s="885"/>
      <c r="AM109" s="885"/>
      <c r="AN109" s="885"/>
      <c r="AO109" s="886"/>
      <c r="AP109" s="884" t="s">
        <v>405</v>
      </c>
      <c r="AQ109" s="885"/>
      <c r="AR109" s="885"/>
      <c r="AS109" s="885"/>
      <c r="AT109" s="887"/>
      <c r="AU109" s="904"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288</v>
      </c>
      <c r="BW109" s="885"/>
      <c r="BX109" s="885"/>
      <c r="BY109" s="885"/>
      <c r="BZ109" s="886"/>
      <c r="CA109" s="884" t="s">
        <v>287</v>
      </c>
      <c r="CB109" s="885"/>
      <c r="CC109" s="885"/>
      <c r="CD109" s="885"/>
      <c r="CE109" s="886"/>
      <c r="CF109" s="905" t="s">
        <v>405</v>
      </c>
      <c r="CG109" s="905"/>
      <c r="CH109" s="905"/>
      <c r="CI109" s="905"/>
      <c r="CJ109" s="905"/>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288</v>
      </c>
      <c r="DM109" s="885"/>
      <c r="DN109" s="885"/>
      <c r="DO109" s="885"/>
      <c r="DP109" s="886"/>
      <c r="DQ109" s="884" t="s">
        <v>287</v>
      </c>
      <c r="DR109" s="885"/>
      <c r="DS109" s="885"/>
      <c r="DT109" s="885"/>
      <c r="DU109" s="886"/>
      <c r="DV109" s="884" t="s">
        <v>405</v>
      </c>
      <c r="DW109" s="885"/>
      <c r="DX109" s="885"/>
      <c r="DY109" s="885"/>
      <c r="DZ109" s="887"/>
    </row>
    <row r="110" spans="1:131" s="199" customFormat="1" ht="26.25" customHeight="1" x14ac:dyDescent="0.15">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551499</v>
      </c>
      <c r="AB110" s="892"/>
      <c r="AC110" s="892"/>
      <c r="AD110" s="892"/>
      <c r="AE110" s="893"/>
      <c r="AF110" s="894">
        <v>615438</v>
      </c>
      <c r="AG110" s="892"/>
      <c r="AH110" s="892"/>
      <c r="AI110" s="892"/>
      <c r="AJ110" s="893"/>
      <c r="AK110" s="894">
        <v>686640</v>
      </c>
      <c r="AL110" s="892"/>
      <c r="AM110" s="892"/>
      <c r="AN110" s="892"/>
      <c r="AO110" s="893"/>
      <c r="AP110" s="895">
        <v>25.1</v>
      </c>
      <c r="AQ110" s="896"/>
      <c r="AR110" s="896"/>
      <c r="AS110" s="896"/>
      <c r="AT110" s="897"/>
      <c r="AU110" s="898" t="s">
        <v>61</v>
      </c>
      <c r="AV110" s="899"/>
      <c r="AW110" s="899"/>
      <c r="AX110" s="899"/>
      <c r="AY110" s="899"/>
      <c r="AZ110" s="940" t="s">
        <v>408</v>
      </c>
      <c r="BA110" s="889"/>
      <c r="BB110" s="889"/>
      <c r="BC110" s="889"/>
      <c r="BD110" s="889"/>
      <c r="BE110" s="889"/>
      <c r="BF110" s="889"/>
      <c r="BG110" s="889"/>
      <c r="BH110" s="889"/>
      <c r="BI110" s="889"/>
      <c r="BJ110" s="889"/>
      <c r="BK110" s="889"/>
      <c r="BL110" s="889"/>
      <c r="BM110" s="889"/>
      <c r="BN110" s="889"/>
      <c r="BO110" s="889"/>
      <c r="BP110" s="890"/>
      <c r="BQ110" s="926">
        <v>5841089</v>
      </c>
      <c r="BR110" s="927"/>
      <c r="BS110" s="927"/>
      <c r="BT110" s="927"/>
      <c r="BU110" s="927"/>
      <c r="BV110" s="927">
        <v>6140587</v>
      </c>
      <c r="BW110" s="927"/>
      <c r="BX110" s="927"/>
      <c r="BY110" s="927"/>
      <c r="BZ110" s="927"/>
      <c r="CA110" s="927">
        <v>6959088</v>
      </c>
      <c r="CB110" s="927"/>
      <c r="CC110" s="927"/>
      <c r="CD110" s="927"/>
      <c r="CE110" s="927"/>
      <c r="CF110" s="941">
        <v>254.7</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416</v>
      </c>
      <c r="BA112" s="950"/>
      <c r="BB112" s="950"/>
      <c r="BC112" s="950"/>
      <c r="BD112" s="950"/>
      <c r="BE112" s="950"/>
      <c r="BF112" s="950"/>
      <c r="BG112" s="950"/>
      <c r="BH112" s="950"/>
      <c r="BI112" s="950"/>
      <c r="BJ112" s="950"/>
      <c r="BK112" s="950"/>
      <c r="BL112" s="950"/>
      <c r="BM112" s="950"/>
      <c r="BN112" s="950"/>
      <c r="BO112" s="950"/>
      <c r="BP112" s="951"/>
      <c r="BQ112" s="919">
        <v>930860</v>
      </c>
      <c r="BR112" s="920"/>
      <c r="BS112" s="920"/>
      <c r="BT112" s="920"/>
      <c r="BU112" s="920"/>
      <c r="BV112" s="920">
        <v>1262092</v>
      </c>
      <c r="BW112" s="920"/>
      <c r="BX112" s="920"/>
      <c r="BY112" s="920"/>
      <c r="BZ112" s="920"/>
      <c r="CA112" s="920">
        <v>1587086</v>
      </c>
      <c r="CB112" s="920"/>
      <c r="CC112" s="920"/>
      <c r="CD112" s="920"/>
      <c r="CE112" s="920"/>
      <c r="CF112" s="914">
        <v>58.1</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63850</v>
      </c>
      <c r="AB113" s="934"/>
      <c r="AC113" s="934"/>
      <c r="AD113" s="934"/>
      <c r="AE113" s="935"/>
      <c r="AF113" s="936">
        <v>78946</v>
      </c>
      <c r="AG113" s="934"/>
      <c r="AH113" s="934"/>
      <c r="AI113" s="934"/>
      <c r="AJ113" s="935"/>
      <c r="AK113" s="936">
        <v>98919</v>
      </c>
      <c r="AL113" s="934"/>
      <c r="AM113" s="934"/>
      <c r="AN113" s="934"/>
      <c r="AO113" s="935"/>
      <c r="AP113" s="937">
        <v>3.6</v>
      </c>
      <c r="AQ113" s="938"/>
      <c r="AR113" s="938"/>
      <c r="AS113" s="938"/>
      <c r="AT113" s="939"/>
      <c r="AU113" s="900"/>
      <c r="AV113" s="901"/>
      <c r="AW113" s="901"/>
      <c r="AX113" s="901"/>
      <c r="AY113" s="901"/>
      <c r="AZ113" s="949" t="s">
        <v>419</v>
      </c>
      <c r="BA113" s="950"/>
      <c r="BB113" s="950"/>
      <c r="BC113" s="950"/>
      <c r="BD113" s="950"/>
      <c r="BE113" s="950"/>
      <c r="BF113" s="950"/>
      <c r="BG113" s="950"/>
      <c r="BH113" s="950"/>
      <c r="BI113" s="950"/>
      <c r="BJ113" s="950"/>
      <c r="BK113" s="950"/>
      <c r="BL113" s="950"/>
      <c r="BM113" s="950"/>
      <c r="BN113" s="950"/>
      <c r="BO113" s="950"/>
      <c r="BP113" s="951"/>
      <c r="BQ113" s="919">
        <v>78088</v>
      </c>
      <c r="BR113" s="920"/>
      <c r="BS113" s="920"/>
      <c r="BT113" s="920"/>
      <c r="BU113" s="920"/>
      <c r="BV113" s="920">
        <v>256077</v>
      </c>
      <c r="BW113" s="920"/>
      <c r="BX113" s="920"/>
      <c r="BY113" s="920"/>
      <c r="BZ113" s="920"/>
      <c r="CA113" s="920">
        <v>408777</v>
      </c>
      <c r="CB113" s="920"/>
      <c r="CC113" s="920"/>
      <c r="CD113" s="920"/>
      <c r="CE113" s="920"/>
      <c r="CF113" s="914">
        <v>15</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v>1218</v>
      </c>
      <c r="AL114" s="959"/>
      <c r="AM114" s="959"/>
      <c r="AN114" s="959"/>
      <c r="AO114" s="960"/>
      <c r="AP114" s="962">
        <v>0</v>
      </c>
      <c r="AQ114" s="963"/>
      <c r="AR114" s="963"/>
      <c r="AS114" s="963"/>
      <c r="AT114" s="964"/>
      <c r="AU114" s="900"/>
      <c r="AV114" s="901"/>
      <c r="AW114" s="901"/>
      <c r="AX114" s="901"/>
      <c r="AY114" s="901"/>
      <c r="AZ114" s="949" t="s">
        <v>422</v>
      </c>
      <c r="BA114" s="950"/>
      <c r="BB114" s="950"/>
      <c r="BC114" s="950"/>
      <c r="BD114" s="950"/>
      <c r="BE114" s="950"/>
      <c r="BF114" s="950"/>
      <c r="BG114" s="950"/>
      <c r="BH114" s="950"/>
      <c r="BI114" s="950"/>
      <c r="BJ114" s="950"/>
      <c r="BK114" s="950"/>
      <c r="BL114" s="950"/>
      <c r="BM114" s="950"/>
      <c r="BN114" s="950"/>
      <c r="BO114" s="950"/>
      <c r="BP114" s="951"/>
      <c r="BQ114" s="919">
        <v>1404417</v>
      </c>
      <c r="BR114" s="920"/>
      <c r="BS114" s="920"/>
      <c r="BT114" s="920"/>
      <c r="BU114" s="920"/>
      <c r="BV114" s="920">
        <v>1352916</v>
      </c>
      <c r="BW114" s="920"/>
      <c r="BX114" s="920"/>
      <c r="BY114" s="920"/>
      <c r="BZ114" s="920"/>
      <c r="CA114" s="920">
        <v>1296256</v>
      </c>
      <c r="CB114" s="920"/>
      <c r="CC114" s="920"/>
      <c r="CD114" s="920"/>
      <c r="CE114" s="920"/>
      <c r="CF114" s="914">
        <v>47.4</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900"/>
      <c r="AV115" s="901"/>
      <c r="AW115" s="901"/>
      <c r="AX115" s="901"/>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x14ac:dyDescent="0.15">
      <c r="A116" s="956"/>
      <c r="B116" s="957"/>
      <c r="C116" s="965" t="s">
        <v>427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428</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430</v>
      </c>
      <c r="Z117" s="886"/>
      <c r="AA117" s="976">
        <v>615349</v>
      </c>
      <c r="AB117" s="977"/>
      <c r="AC117" s="977"/>
      <c r="AD117" s="977"/>
      <c r="AE117" s="978"/>
      <c r="AF117" s="979">
        <v>694384</v>
      </c>
      <c r="AG117" s="977"/>
      <c r="AH117" s="977"/>
      <c r="AI117" s="977"/>
      <c r="AJ117" s="978"/>
      <c r="AK117" s="979">
        <v>786777</v>
      </c>
      <c r="AL117" s="977"/>
      <c r="AM117" s="977"/>
      <c r="AN117" s="977"/>
      <c r="AO117" s="978"/>
      <c r="AP117" s="980"/>
      <c r="AQ117" s="981"/>
      <c r="AR117" s="981"/>
      <c r="AS117" s="981"/>
      <c r="AT117" s="982"/>
      <c r="AU117" s="900"/>
      <c r="AV117" s="901"/>
      <c r="AW117" s="901"/>
      <c r="AX117" s="901"/>
      <c r="AY117" s="901"/>
      <c r="AZ117" s="967" t="s">
        <v>431</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288</v>
      </c>
      <c r="AG118" s="885"/>
      <c r="AH118" s="885"/>
      <c r="AI118" s="885"/>
      <c r="AJ118" s="886"/>
      <c r="AK118" s="884" t="s">
        <v>287</v>
      </c>
      <c r="AL118" s="885"/>
      <c r="AM118" s="885"/>
      <c r="AN118" s="885"/>
      <c r="AO118" s="886"/>
      <c r="AP118" s="971" t="s">
        <v>405</v>
      </c>
      <c r="AQ118" s="972"/>
      <c r="AR118" s="972"/>
      <c r="AS118" s="972"/>
      <c r="AT118" s="973"/>
      <c r="AU118" s="900"/>
      <c r="AV118" s="901"/>
      <c r="AW118" s="901"/>
      <c r="AX118" s="901"/>
      <c r="AY118" s="901"/>
      <c r="AZ118" s="974" t="s">
        <v>433</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435</v>
      </c>
      <c r="BP119" s="1006"/>
      <c r="BQ119" s="997">
        <v>8254454</v>
      </c>
      <c r="BR119" s="998"/>
      <c r="BS119" s="998"/>
      <c r="BT119" s="998"/>
      <c r="BU119" s="998"/>
      <c r="BV119" s="998">
        <v>9011672</v>
      </c>
      <c r="BW119" s="998"/>
      <c r="BX119" s="998"/>
      <c r="BY119" s="998"/>
      <c r="BZ119" s="998"/>
      <c r="CA119" s="998">
        <v>10251207</v>
      </c>
      <c r="CB119" s="998"/>
      <c r="CC119" s="998"/>
      <c r="CD119" s="998"/>
      <c r="CE119" s="998"/>
      <c r="CF119" s="999"/>
      <c r="CG119" s="1000"/>
      <c r="CH119" s="1000"/>
      <c r="CI119" s="1000"/>
      <c r="CJ119" s="1001"/>
      <c r="CK119" s="947"/>
      <c r="CL119" s="948"/>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x14ac:dyDescent="0.15">
      <c r="A120" s="1059"/>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437</v>
      </c>
      <c r="AV120" s="990"/>
      <c r="AW120" s="990"/>
      <c r="AX120" s="990"/>
      <c r="AY120" s="991"/>
      <c r="AZ120" s="940" t="s">
        <v>438</v>
      </c>
      <c r="BA120" s="889"/>
      <c r="BB120" s="889"/>
      <c r="BC120" s="889"/>
      <c r="BD120" s="889"/>
      <c r="BE120" s="889"/>
      <c r="BF120" s="889"/>
      <c r="BG120" s="889"/>
      <c r="BH120" s="889"/>
      <c r="BI120" s="889"/>
      <c r="BJ120" s="889"/>
      <c r="BK120" s="889"/>
      <c r="BL120" s="889"/>
      <c r="BM120" s="889"/>
      <c r="BN120" s="889"/>
      <c r="BO120" s="889"/>
      <c r="BP120" s="890"/>
      <c r="BQ120" s="926">
        <v>4510229</v>
      </c>
      <c r="BR120" s="927"/>
      <c r="BS120" s="927"/>
      <c r="BT120" s="927"/>
      <c r="BU120" s="927"/>
      <c r="BV120" s="927">
        <v>4600265</v>
      </c>
      <c r="BW120" s="927"/>
      <c r="BX120" s="927"/>
      <c r="BY120" s="927"/>
      <c r="BZ120" s="927"/>
      <c r="CA120" s="927">
        <v>4063125</v>
      </c>
      <c r="CB120" s="927"/>
      <c r="CC120" s="927"/>
      <c r="CD120" s="927"/>
      <c r="CE120" s="927"/>
      <c r="CF120" s="941">
        <v>148.69999999999999</v>
      </c>
      <c r="CG120" s="942"/>
      <c r="CH120" s="942"/>
      <c r="CI120" s="942"/>
      <c r="CJ120" s="942"/>
      <c r="CK120" s="1007" t="s">
        <v>439</v>
      </c>
      <c r="CL120" s="1008"/>
      <c r="CM120" s="1008"/>
      <c r="CN120" s="1008"/>
      <c r="CO120" s="1009"/>
      <c r="CP120" s="1015" t="s">
        <v>386</v>
      </c>
      <c r="CQ120" s="1016"/>
      <c r="CR120" s="1016"/>
      <c r="CS120" s="1016"/>
      <c r="CT120" s="1016"/>
      <c r="CU120" s="1016"/>
      <c r="CV120" s="1016"/>
      <c r="CW120" s="1016"/>
      <c r="CX120" s="1016"/>
      <c r="CY120" s="1016"/>
      <c r="CZ120" s="1016"/>
      <c r="DA120" s="1016"/>
      <c r="DB120" s="1016"/>
      <c r="DC120" s="1016"/>
      <c r="DD120" s="1016"/>
      <c r="DE120" s="1016"/>
      <c r="DF120" s="1017"/>
      <c r="DG120" s="926">
        <v>930860</v>
      </c>
      <c r="DH120" s="927"/>
      <c r="DI120" s="927"/>
      <c r="DJ120" s="927"/>
      <c r="DK120" s="927"/>
      <c r="DL120" s="927">
        <v>1262092</v>
      </c>
      <c r="DM120" s="927"/>
      <c r="DN120" s="927"/>
      <c r="DO120" s="927"/>
      <c r="DP120" s="927"/>
      <c r="DQ120" s="927">
        <v>1587086</v>
      </c>
      <c r="DR120" s="927"/>
      <c r="DS120" s="927"/>
      <c r="DT120" s="927"/>
      <c r="DU120" s="927"/>
      <c r="DV120" s="928">
        <v>58.1</v>
      </c>
      <c r="DW120" s="928"/>
      <c r="DX120" s="928"/>
      <c r="DY120" s="928"/>
      <c r="DZ120" s="929"/>
    </row>
    <row r="121" spans="1:130" s="199" customFormat="1" ht="26.25" customHeight="1" x14ac:dyDescent="0.15">
      <c r="A121" s="1059"/>
      <c r="B121" s="946"/>
      <c r="C121" s="967" t="s">
        <v>440</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441</v>
      </c>
      <c r="BA121" s="950"/>
      <c r="BB121" s="950"/>
      <c r="BC121" s="950"/>
      <c r="BD121" s="950"/>
      <c r="BE121" s="950"/>
      <c r="BF121" s="950"/>
      <c r="BG121" s="950"/>
      <c r="BH121" s="950"/>
      <c r="BI121" s="950"/>
      <c r="BJ121" s="950"/>
      <c r="BK121" s="950"/>
      <c r="BL121" s="950"/>
      <c r="BM121" s="950"/>
      <c r="BN121" s="950"/>
      <c r="BO121" s="950"/>
      <c r="BP121" s="951"/>
      <c r="BQ121" s="919" t="s">
        <v>112</v>
      </c>
      <c r="BR121" s="920"/>
      <c r="BS121" s="920"/>
      <c r="BT121" s="920"/>
      <c r="BU121" s="920"/>
      <c r="BV121" s="920" t="s">
        <v>112</v>
      </c>
      <c r="BW121" s="920"/>
      <c r="BX121" s="920"/>
      <c r="BY121" s="920"/>
      <c r="BZ121" s="920"/>
      <c r="CA121" s="920" t="s">
        <v>112</v>
      </c>
      <c r="CB121" s="920"/>
      <c r="CC121" s="920"/>
      <c r="CD121" s="920"/>
      <c r="CE121" s="920"/>
      <c r="CF121" s="914" t="s">
        <v>112</v>
      </c>
      <c r="CG121" s="915"/>
      <c r="CH121" s="915"/>
      <c r="CI121" s="915"/>
      <c r="CJ121" s="915"/>
      <c r="CK121" s="1010"/>
      <c r="CL121" s="1011"/>
      <c r="CM121" s="1011"/>
      <c r="CN121" s="1011"/>
      <c r="CO121" s="1012"/>
      <c r="CP121" s="1020" t="s">
        <v>385</v>
      </c>
      <c r="CQ121" s="1021"/>
      <c r="CR121" s="1021"/>
      <c r="CS121" s="1021"/>
      <c r="CT121" s="1021"/>
      <c r="CU121" s="1021"/>
      <c r="CV121" s="1021"/>
      <c r="CW121" s="1021"/>
      <c r="CX121" s="1021"/>
      <c r="CY121" s="1021"/>
      <c r="CZ121" s="1021"/>
      <c r="DA121" s="1021"/>
      <c r="DB121" s="1021"/>
      <c r="DC121" s="1021"/>
      <c r="DD121" s="1021"/>
      <c r="DE121" s="1021"/>
      <c r="DF121" s="1022"/>
      <c r="DG121" s="919" t="s">
        <v>112</v>
      </c>
      <c r="DH121" s="920"/>
      <c r="DI121" s="920"/>
      <c r="DJ121" s="920"/>
      <c r="DK121" s="920"/>
      <c r="DL121" s="920" t="s">
        <v>112</v>
      </c>
      <c r="DM121" s="920"/>
      <c r="DN121" s="920"/>
      <c r="DO121" s="920"/>
      <c r="DP121" s="920"/>
      <c r="DQ121" s="920" t="s">
        <v>112</v>
      </c>
      <c r="DR121" s="920"/>
      <c r="DS121" s="920"/>
      <c r="DT121" s="920"/>
      <c r="DU121" s="920"/>
      <c r="DV121" s="921" t="s">
        <v>112</v>
      </c>
      <c r="DW121" s="921"/>
      <c r="DX121" s="921"/>
      <c r="DY121" s="921"/>
      <c r="DZ121" s="922"/>
    </row>
    <row r="122" spans="1:130" s="199" customFormat="1" ht="26.25" customHeight="1" x14ac:dyDescent="0.15">
      <c r="A122" s="1059"/>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442</v>
      </c>
      <c r="BA122" s="965"/>
      <c r="BB122" s="965"/>
      <c r="BC122" s="965"/>
      <c r="BD122" s="965"/>
      <c r="BE122" s="965"/>
      <c r="BF122" s="965"/>
      <c r="BG122" s="965"/>
      <c r="BH122" s="965"/>
      <c r="BI122" s="965"/>
      <c r="BJ122" s="965"/>
      <c r="BK122" s="965"/>
      <c r="BL122" s="965"/>
      <c r="BM122" s="965"/>
      <c r="BN122" s="965"/>
      <c r="BO122" s="965"/>
      <c r="BP122" s="966"/>
      <c r="BQ122" s="997">
        <v>4961269</v>
      </c>
      <c r="BR122" s="998"/>
      <c r="BS122" s="998"/>
      <c r="BT122" s="998"/>
      <c r="BU122" s="998"/>
      <c r="BV122" s="998">
        <v>5108128</v>
      </c>
      <c r="BW122" s="998"/>
      <c r="BX122" s="998"/>
      <c r="BY122" s="998"/>
      <c r="BZ122" s="998"/>
      <c r="CA122" s="998">
        <v>5716427</v>
      </c>
      <c r="CB122" s="998"/>
      <c r="CC122" s="998"/>
      <c r="CD122" s="998"/>
      <c r="CE122" s="998"/>
      <c r="CF122" s="1018">
        <v>209.2</v>
      </c>
      <c r="CG122" s="1019"/>
      <c r="CH122" s="1019"/>
      <c r="CI122" s="1019"/>
      <c r="CJ122" s="1019"/>
      <c r="CK122" s="1010"/>
      <c r="CL122" s="1011"/>
      <c r="CM122" s="1011"/>
      <c r="CN122" s="1011"/>
      <c r="CO122" s="1012"/>
      <c r="CP122" s="1020" t="s">
        <v>384</v>
      </c>
      <c r="CQ122" s="1021"/>
      <c r="CR122" s="1021"/>
      <c r="CS122" s="1021"/>
      <c r="CT122" s="1021"/>
      <c r="CU122" s="1021"/>
      <c r="CV122" s="1021"/>
      <c r="CW122" s="1021"/>
      <c r="CX122" s="1021"/>
      <c r="CY122" s="1021"/>
      <c r="CZ122" s="1021"/>
      <c r="DA122" s="1021"/>
      <c r="DB122" s="1021"/>
      <c r="DC122" s="1021"/>
      <c r="DD122" s="1021"/>
      <c r="DE122" s="1021"/>
      <c r="DF122" s="1022"/>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9" customFormat="1" ht="26.25" customHeight="1" x14ac:dyDescent="0.15">
      <c r="A123" s="1059"/>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443</v>
      </c>
      <c r="BP123" s="1006"/>
      <c r="BQ123" s="1065">
        <v>9471498</v>
      </c>
      <c r="BR123" s="1066"/>
      <c r="BS123" s="1066"/>
      <c r="BT123" s="1066"/>
      <c r="BU123" s="1066"/>
      <c r="BV123" s="1066">
        <v>9708393</v>
      </c>
      <c r="BW123" s="1066"/>
      <c r="BX123" s="1066"/>
      <c r="BY123" s="1066"/>
      <c r="BZ123" s="1066"/>
      <c r="CA123" s="1066">
        <v>9779552</v>
      </c>
      <c r="CB123" s="1066"/>
      <c r="CC123" s="1066"/>
      <c r="CD123" s="1066"/>
      <c r="CE123" s="1066"/>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x14ac:dyDescent="0.2">
      <c r="A124" s="1059"/>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444</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112</v>
      </c>
      <c r="BR124" s="1028"/>
      <c r="BS124" s="1028"/>
      <c r="BT124" s="1028"/>
      <c r="BU124" s="1028"/>
      <c r="BV124" s="1028" t="s">
        <v>112</v>
      </c>
      <c r="BW124" s="1028"/>
      <c r="BX124" s="1028"/>
      <c r="BY124" s="1028"/>
      <c r="BZ124" s="1028"/>
      <c r="CA124" s="1028">
        <v>17.2</v>
      </c>
      <c r="CB124" s="1028"/>
      <c r="CC124" s="1028"/>
      <c r="CD124" s="1028"/>
      <c r="CE124" s="1028"/>
      <c r="CF124" s="1029"/>
      <c r="CG124" s="1030"/>
      <c r="CH124" s="1030"/>
      <c r="CI124" s="1030"/>
      <c r="CJ124" s="1031"/>
      <c r="CK124" s="1013"/>
      <c r="CL124" s="1013"/>
      <c r="CM124" s="1013"/>
      <c r="CN124" s="1013"/>
      <c r="CO124" s="1014"/>
      <c r="CP124" s="1020" t="s">
        <v>445</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x14ac:dyDescent="0.15">
      <c r="A125" s="1059"/>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446</v>
      </c>
      <c r="CL125" s="1008"/>
      <c r="CM125" s="1008"/>
      <c r="CN125" s="1008"/>
      <c r="CO125" s="1009"/>
      <c r="CP125" s="940" t="s">
        <v>447</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5"/>
      <c r="AV127" s="235"/>
      <c r="AW127" s="235"/>
      <c r="AX127" s="1032" t="s">
        <v>450</v>
      </c>
      <c r="AY127" s="1033"/>
      <c r="AZ127" s="1033"/>
      <c r="BA127" s="1033"/>
      <c r="BB127" s="1033"/>
      <c r="BC127" s="1033"/>
      <c r="BD127" s="1033"/>
      <c r="BE127" s="1034"/>
      <c r="BF127" s="1035" t="s">
        <v>451</v>
      </c>
      <c r="BG127" s="1033"/>
      <c r="BH127" s="1033"/>
      <c r="BI127" s="1033"/>
      <c r="BJ127" s="1033"/>
      <c r="BK127" s="1033"/>
      <c r="BL127" s="1034"/>
      <c r="BM127" s="1035" t="s">
        <v>452</v>
      </c>
      <c r="BN127" s="1033"/>
      <c r="BO127" s="1033"/>
      <c r="BP127" s="1033"/>
      <c r="BQ127" s="1033"/>
      <c r="BR127" s="1033"/>
      <c r="BS127" s="1034"/>
      <c r="BT127" s="1035" t="s">
        <v>453</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454</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455</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456</v>
      </c>
      <c r="X128" s="1045"/>
      <c r="Y128" s="1045"/>
      <c r="Z128" s="1046"/>
      <c r="AA128" s="1047" t="s">
        <v>112</v>
      </c>
      <c r="AB128" s="1048"/>
      <c r="AC128" s="1048"/>
      <c r="AD128" s="1048"/>
      <c r="AE128" s="1049"/>
      <c r="AF128" s="1050" t="s">
        <v>112</v>
      </c>
      <c r="AG128" s="1048"/>
      <c r="AH128" s="1048"/>
      <c r="AI128" s="1048"/>
      <c r="AJ128" s="1049"/>
      <c r="AK128" s="1050" t="s">
        <v>112</v>
      </c>
      <c r="AL128" s="1048"/>
      <c r="AM128" s="1048"/>
      <c r="AN128" s="1048"/>
      <c r="AO128" s="1049"/>
      <c r="AP128" s="1051"/>
      <c r="AQ128" s="1052"/>
      <c r="AR128" s="1052"/>
      <c r="AS128" s="1052"/>
      <c r="AT128" s="1053"/>
      <c r="AU128" s="235"/>
      <c r="AV128" s="235"/>
      <c r="AW128" s="235"/>
      <c r="AX128" s="888" t="s">
        <v>457</v>
      </c>
      <c r="AY128" s="889"/>
      <c r="AZ128" s="889"/>
      <c r="BA128" s="889"/>
      <c r="BB128" s="889"/>
      <c r="BC128" s="889"/>
      <c r="BD128" s="889"/>
      <c r="BE128" s="890"/>
      <c r="BF128" s="1054" t="s">
        <v>112</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458</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459</v>
      </c>
      <c r="X129" s="1074"/>
      <c r="Y129" s="1074"/>
      <c r="Z129" s="1075"/>
      <c r="AA129" s="958">
        <v>3099720</v>
      </c>
      <c r="AB129" s="959"/>
      <c r="AC129" s="959"/>
      <c r="AD129" s="959"/>
      <c r="AE129" s="960"/>
      <c r="AF129" s="961">
        <v>3328003</v>
      </c>
      <c r="AG129" s="959"/>
      <c r="AH129" s="959"/>
      <c r="AI129" s="959"/>
      <c r="AJ129" s="960"/>
      <c r="AK129" s="961">
        <v>3326550</v>
      </c>
      <c r="AL129" s="959"/>
      <c r="AM129" s="959"/>
      <c r="AN129" s="959"/>
      <c r="AO129" s="960"/>
      <c r="AP129" s="1076"/>
      <c r="AQ129" s="1077"/>
      <c r="AR129" s="1077"/>
      <c r="AS129" s="1077"/>
      <c r="AT129" s="1078"/>
      <c r="AU129" s="237"/>
      <c r="AV129" s="237"/>
      <c r="AW129" s="237"/>
      <c r="AX129" s="1067" t="s">
        <v>460</v>
      </c>
      <c r="AY129" s="950"/>
      <c r="AZ129" s="950"/>
      <c r="BA129" s="950"/>
      <c r="BB129" s="950"/>
      <c r="BC129" s="950"/>
      <c r="BD129" s="950"/>
      <c r="BE129" s="951"/>
      <c r="BF129" s="1068" t="s">
        <v>112</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462</v>
      </c>
      <c r="X130" s="1074"/>
      <c r="Y130" s="1074"/>
      <c r="Z130" s="1075"/>
      <c r="AA130" s="958">
        <v>473876</v>
      </c>
      <c r="AB130" s="959"/>
      <c r="AC130" s="959"/>
      <c r="AD130" s="959"/>
      <c r="AE130" s="960"/>
      <c r="AF130" s="961">
        <v>528746</v>
      </c>
      <c r="AG130" s="959"/>
      <c r="AH130" s="959"/>
      <c r="AI130" s="959"/>
      <c r="AJ130" s="960"/>
      <c r="AK130" s="961">
        <v>594346</v>
      </c>
      <c r="AL130" s="959"/>
      <c r="AM130" s="959"/>
      <c r="AN130" s="959"/>
      <c r="AO130" s="960"/>
      <c r="AP130" s="1076"/>
      <c r="AQ130" s="1077"/>
      <c r="AR130" s="1077"/>
      <c r="AS130" s="1077"/>
      <c r="AT130" s="1078"/>
      <c r="AU130" s="237"/>
      <c r="AV130" s="237"/>
      <c r="AW130" s="237"/>
      <c r="AX130" s="1067" t="s">
        <v>463</v>
      </c>
      <c r="AY130" s="950"/>
      <c r="AZ130" s="950"/>
      <c r="BA130" s="950"/>
      <c r="BB130" s="950"/>
      <c r="BC130" s="950"/>
      <c r="BD130" s="950"/>
      <c r="BE130" s="951"/>
      <c r="BF130" s="1104">
        <v>6.1</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464</v>
      </c>
      <c r="X131" s="1112"/>
      <c r="Y131" s="1112"/>
      <c r="Z131" s="1113"/>
      <c r="AA131" s="1005">
        <v>2625844</v>
      </c>
      <c r="AB131" s="984"/>
      <c r="AC131" s="984"/>
      <c r="AD131" s="984"/>
      <c r="AE131" s="985"/>
      <c r="AF131" s="983">
        <v>2799257</v>
      </c>
      <c r="AG131" s="984"/>
      <c r="AH131" s="984"/>
      <c r="AI131" s="984"/>
      <c r="AJ131" s="985"/>
      <c r="AK131" s="983">
        <v>2732204</v>
      </c>
      <c r="AL131" s="984"/>
      <c r="AM131" s="984"/>
      <c r="AN131" s="984"/>
      <c r="AO131" s="985"/>
      <c r="AP131" s="1114"/>
      <c r="AQ131" s="1115"/>
      <c r="AR131" s="1115"/>
      <c r="AS131" s="1115"/>
      <c r="AT131" s="1116"/>
      <c r="AU131" s="237"/>
      <c r="AV131" s="237"/>
      <c r="AW131" s="237"/>
      <c r="AX131" s="1086" t="s">
        <v>465</v>
      </c>
      <c r="AY131" s="1037"/>
      <c r="AZ131" s="1037"/>
      <c r="BA131" s="1037"/>
      <c r="BB131" s="1037"/>
      <c r="BC131" s="1037"/>
      <c r="BD131" s="1037"/>
      <c r="BE131" s="1038"/>
      <c r="BF131" s="1087">
        <v>17.2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467</v>
      </c>
      <c r="W132" s="1097"/>
      <c r="X132" s="1097"/>
      <c r="Y132" s="1097"/>
      <c r="Z132" s="1098"/>
      <c r="AA132" s="1099">
        <v>5.3877153399999997</v>
      </c>
      <c r="AB132" s="1100"/>
      <c r="AC132" s="1100"/>
      <c r="AD132" s="1100"/>
      <c r="AE132" s="1101"/>
      <c r="AF132" s="1102">
        <v>5.9172130320000003</v>
      </c>
      <c r="AG132" s="1100"/>
      <c r="AH132" s="1100"/>
      <c r="AI132" s="1100"/>
      <c r="AJ132" s="1101"/>
      <c r="AK132" s="1102">
        <v>7.0430685259999999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468</v>
      </c>
      <c r="W133" s="1080"/>
      <c r="X133" s="1080"/>
      <c r="Y133" s="1080"/>
      <c r="Z133" s="1081"/>
      <c r="AA133" s="1082">
        <v>5</v>
      </c>
      <c r="AB133" s="1083"/>
      <c r="AC133" s="1083"/>
      <c r="AD133" s="1083"/>
      <c r="AE133" s="1084"/>
      <c r="AF133" s="1082">
        <v>5.0999999999999996</v>
      </c>
      <c r="AG133" s="1083"/>
      <c r="AH133" s="1083"/>
      <c r="AI133" s="1083"/>
      <c r="AJ133" s="1084"/>
      <c r="AK133" s="1082">
        <v>6.1</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20" t="s">
        <v>471</v>
      </c>
      <c r="L7" s="256"/>
      <c r="M7" s="257" t="s">
        <v>472</v>
      </c>
      <c r="N7" s="258"/>
    </row>
    <row r="8" spans="1:16" x14ac:dyDescent="0.15">
      <c r="A8" s="250"/>
      <c r="B8" s="246"/>
      <c r="C8" s="246"/>
      <c r="D8" s="246"/>
      <c r="E8" s="246"/>
      <c r="F8" s="246"/>
      <c r="G8" s="259"/>
      <c r="H8" s="260"/>
      <c r="I8" s="260"/>
      <c r="J8" s="261"/>
      <c r="K8" s="1121"/>
      <c r="L8" s="262" t="s">
        <v>473</v>
      </c>
      <c r="M8" s="263" t="s">
        <v>474</v>
      </c>
      <c r="N8" s="264" t="s">
        <v>475</v>
      </c>
    </row>
    <row r="9" spans="1:16" x14ac:dyDescent="0.15">
      <c r="A9" s="250"/>
      <c r="B9" s="246"/>
      <c r="C9" s="246"/>
      <c r="D9" s="246"/>
      <c r="E9" s="246"/>
      <c r="F9" s="246"/>
      <c r="G9" s="1122" t="s">
        <v>476</v>
      </c>
      <c r="H9" s="1123"/>
      <c r="I9" s="1123"/>
      <c r="J9" s="1124"/>
      <c r="K9" s="265">
        <v>864319</v>
      </c>
      <c r="L9" s="266">
        <v>247798</v>
      </c>
      <c r="M9" s="267">
        <v>214828</v>
      </c>
      <c r="N9" s="268">
        <v>15.3</v>
      </c>
    </row>
    <row r="10" spans="1:16" x14ac:dyDescent="0.15">
      <c r="A10" s="250"/>
      <c r="B10" s="246"/>
      <c r="C10" s="246"/>
      <c r="D10" s="246"/>
      <c r="E10" s="246"/>
      <c r="F10" s="246"/>
      <c r="G10" s="1122" t="s">
        <v>477</v>
      </c>
      <c r="H10" s="1123"/>
      <c r="I10" s="1123"/>
      <c r="J10" s="1124"/>
      <c r="K10" s="269">
        <v>93291</v>
      </c>
      <c r="L10" s="270">
        <v>26746</v>
      </c>
      <c r="M10" s="271">
        <v>28178</v>
      </c>
      <c r="N10" s="272">
        <v>-5.0999999999999996</v>
      </c>
    </row>
    <row r="11" spans="1:16" ht="13.5" customHeight="1" x14ac:dyDescent="0.15">
      <c r="A11" s="250"/>
      <c r="B11" s="246"/>
      <c r="C11" s="246"/>
      <c r="D11" s="246"/>
      <c r="E11" s="246"/>
      <c r="F11" s="246"/>
      <c r="G11" s="1122" t="s">
        <v>478</v>
      </c>
      <c r="H11" s="1123"/>
      <c r="I11" s="1123"/>
      <c r="J11" s="1124"/>
      <c r="K11" s="269">
        <v>158</v>
      </c>
      <c r="L11" s="270">
        <v>45</v>
      </c>
      <c r="M11" s="271">
        <v>24639</v>
      </c>
      <c r="N11" s="272">
        <v>-99.8</v>
      </c>
    </row>
    <row r="12" spans="1:16" ht="13.5" customHeight="1" x14ac:dyDescent="0.15">
      <c r="A12" s="250"/>
      <c r="B12" s="246"/>
      <c r="C12" s="246"/>
      <c r="D12" s="246"/>
      <c r="E12" s="246"/>
      <c r="F12" s="246"/>
      <c r="G12" s="1122" t="s">
        <v>479</v>
      </c>
      <c r="H12" s="1123"/>
      <c r="I12" s="1123"/>
      <c r="J12" s="1124"/>
      <c r="K12" s="269" t="s">
        <v>480</v>
      </c>
      <c r="L12" s="270" t="s">
        <v>480</v>
      </c>
      <c r="M12" s="271">
        <v>3805</v>
      </c>
      <c r="N12" s="272" t="s">
        <v>480</v>
      </c>
    </row>
    <row r="13" spans="1:16" ht="13.5" customHeight="1" x14ac:dyDescent="0.15">
      <c r="A13" s="250"/>
      <c r="B13" s="246"/>
      <c r="C13" s="246"/>
      <c r="D13" s="246"/>
      <c r="E13" s="246"/>
      <c r="F13" s="246"/>
      <c r="G13" s="1122" t="s">
        <v>481</v>
      </c>
      <c r="H13" s="1123"/>
      <c r="I13" s="1123"/>
      <c r="J13" s="1124"/>
      <c r="K13" s="269" t="s">
        <v>480</v>
      </c>
      <c r="L13" s="270" t="s">
        <v>480</v>
      </c>
      <c r="M13" s="271" t="s">
        <v>480</v>
      </c>
      <c r="N13" s="272" t="s">
        <v>480</v>
      </c>
    </row>
    <row r="14" spans="1:16" ht="13.5" customHeight="1" x14ac:dyDescent="0.15">
      <c r="A14" s="250"/>
      <c r="B14" s="246"/>
      <c r="C14" s="246"/>
      <c r="D14" s="246"/>
      <c r="E14" s="246"/>
      <c r="F14" s="246"/>
      <c r="G14" s="1122" t="s">
        <v>482</v>
      </c>
      <c r="H14" s="1123"/>
      <c r="I14" s="1123"/>
      <c r="J14" s="1124"/>
      <c r="K14" s="269">
        <v>21237</v>
      </c>
      <c r="L14" s="270">
        <v>6089</v>
      </c>
      <c r="M14" s="271">
        <v>8783</v>
      </c>
      <c r="N14" s="272">
        <v>-30.7</v>
      </c>
    </row>
    <row r="15" spans="1:16" ht="13.5" customHeight="1" x14ac:dyDescent="0.15">
      <c r="A15" s="250"/>
      <c r="B15" s="246"/>
      <c r="C15" s="246"/>
      <c r="D15" s="246"/>
      <c r="E15" s="246"/>
      <c r="F15" s="246"/>
      <c r="G15" s="1122" t="s">
        <v>483</v>
      </c>
      <c r="H15" s="1123"/>
      <c r="I15" s="1123"/>
      <c r="J15" s="1124"/>
      <c r="K15" s="269">
        <v>24013</v>
      </c>
      <c r="L15" s="270">
        <v>6884</v>
      </c>
      <c r="M15" s="271">
        <v>4830</v>
      </c>
      <c r="N15" s="272">
        <v>42.5</v>
      </c>
    </row>
    <row r="16" spans="1:16" x14ac:dyDescent="0.15">
      <c r="A16" s="250"/>
      <c r="B16" s="246"/>
      <c r="C16" s="246"/>
      <c r="D16" s="246"/>
      <c r="E16" s="246"/>
      <c r="F16" s="246"/>
      <c r="G16" s="1125" t="s">
        <v>484</v>
      </c>
      <c r="H16" s="1126"/>
      <c r="I16" s="1126"/>
      <c r="J16" s="1127"/>
      <c r="K16" s="270">
        <v>-95278</v>
      </c>
      <c r="L16" s="270">
        <v>-27316</v>
      </c>
      <c r="M16" s="271">
        <v>-21703</v>
      </c>
      <c r="N16" s="272">
        <v>25.9</v>
      </c>
    </row>
    <row r="17" spans="1:16" x14ac:dyDescent="0.15">
      <c r="A17" s="250"/>
      <c r="B17" s="246"/>
      <c r="C17" s="246"/>
      <c r="D17" s="246"/>
      <c r="E17" s="246"/>
      <c r="F17" s="246"/>
      <c r="G17" s="1125" t="s">
        <v>171</v>
      </c>
      <c r="H17" s="1126"/>
      <c r="I17" s="1126"/>
      <c r="J17" s="1127"/>
      <c r="K17" s="270">
        <v>907740</v>
      </c>
      <c r="L17" s="270">
        <v>260247</v>
      </c>
      <c r="M17" s="271">
        <v>263360</v>
      </c>
      <c r="N17" s="272">
        <v>-1.2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17" t="s">
        <v>489</v>
      </c>
      <c r="H21" s="1118"/>
      <c r="I21" s="1118"/>
      <c r="J21" s="1119"/>
      <c r="K21" s="282">
        <v>30.68</v>
      </c>
      <c r="L21" s="283">
        <v>24.72</v>
      </c>
      <c r="M21" s="284">
        <v>5.96</v>
      </c>
      <c r="N21" s="251"/>
      <c r="O21" s="285"/>
      <c r="P21" s="281"/>
    </row>
    <row r="22" spans="1:16" s="286" customFormat="1" x14ac:dyDescent="0.15">
      <c r="A22" s="281"/>
      <c r="B22" s="251"/>
      <c r="C22" s="251"/>
      <c r="D22" s="251"/>
      <c r="E22" s="251"/>
      <c r="F22" s="251"/>
      <c r="G22" s="1117" t="s">
        <v>490</v>
      </c>
      <c r="H22" s="1118"/>
      <c r="I22" s="1118"/>
      <c r="J22" s="1119"/>
      <c r="K22" s="287">
        <v>92.4</v>
      </c>
      <c r="L22" s="288">
        <v>94.2</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20" t="s">
        <v>471</v>
      </c>
      <c r="L30" s="256"/>
      <c r="M30" s="257" t="s">
        <v>472</v>
      </c>
      <c r="N30" s="258"/>
    </row>
    <row r="31" spans="1:16" x14ac:dyDescent="0.15">
      <c r="A31" s="250"/>
      <c r="B31" s="246"/>
      <c r="C31" s="246"/>
      <c r="D31" s="246"/>
      <c r="E31" s="246"/>
      <c r="F31" s="246"/>
      <c r="G31" s="259"/>
      <c r="H31" s="260"/>
      <c r="I31" s="260"/>
      <c r="J31" s="261"/>
      <c r="K31" s="1121"/>
      <c r="L31" s="262" t="s">
        <v>473</v>
      </c>
      <c r="M31" s="263" t="s">
        <v>474</v>
      </c>
      <c r="N31" s="264" t="s">
        <v>475</v>
      </c>
    </row>
    <row r="32" spans="1:16" ht="27" customHeight="1" x14ac:dyDescent="0.15">
      <c r="A32" s="250"/>
      <c r="B32" s="246"/>
      <c r="C32" s="246"/>
      <c r="D32" s="246"/>
      <c r="E32" s="246"/>
      <c r="F32" s="246"/>
      <c r="G32" s="1133" t="s">
        <v>494</v>
      </c>
      <c r="H32" s="1134"/>
      <c r="I32" s="1134"/>
      <c r="J32" s="1135"/>
      <c r="K32" s="296">
        <v>686640</v>
      </c>
      <c r="L32" s="296">
        <v>196858</v>
      </c>
      <c r="M32" s="297">
        <v>146462</v>
      </c>
      <c r="N32" s="298">
        <v>34.4</v>
      </c>
    </row>
    <row r="33" spans="1:16" ht="13.5" customHeight="1" x14ac:dyDescent="0.15">
      <c r="A33" s="250"/>
      <c r="B33" s="246"/>
      <c r="C33" s="246"/>
      <c r="D33" s="246"/>
      <c r="E33" s="246"/>
      <c r="F33" s="246"/>
      <c r="G33" s="1133" t="s">
        <v>495</v>
      </c>
      <c r="H33" s="1134"/>
      <c r="I33" s="1134"/>
      <c r="J33" s="1135"/>
      <c r="K33" s="296" t="s">
        <v>480</v>
      </c>
      <c r="L33" s="296" t="s">
        <v>480</v>
      </c>
      <c r="M33" s="297">
        <v>66</v>
      </c>
      <c r="N33" s="298" t="s">
        <v>480</v>
      </c>
    </row>
    <row r="34" spans="1:16" ht="27" customHeight="1" x14ac:dyDescent="0.15">
      <c r="A34" s="250"/>
      <c r="B34" s="246"/>
      <c r="C34" s="246"/>
      <c r="D34" s="246"/>
      <c r="E34" s="246"/>
      <c r="F34" s="246"/>
      <c r="G34" s="1133" t="s">
        <v>496</v>
      </c>
      <c r="H34" s="1134"/>
      <c r="I34" s="1134"/>
      <c r="J34" s="1135"/>
      <c r="K34" s="296" t="s">
        <v>480</v>
      </c>
      <c r="L34" s="296" t="s">
        <v>480</v>
      </c>
      <c r="M34" s="297">
        <v>56</v>
      </c>
      <c r="N34" s="298" t="s">
        <v>480</v>
      </c>
    </row>
    <row r="35" spans="1:16" ht="27" customHeight="1" x14ac:dyDescent="0.15">
      <c r="A35" s="250"/>
      <c r="B35" s="246"/>
      <c r="C35" s="246"/>
      <c r="D35" s="246"/>
      <c r="E35" s="246"/>
      <c r="F35" s="246"/>
      <c r="G35" s="1133" t="s">
        <v>497</v>
      </c>
      <c r="H35" s="1134"/>
      <c r="I35" s="1134"/>
      <c r="J35" s="1135"/>
      <c r="K35" s="296">
        <v>98919</v>
      </c>
      <c r="L35" s="296">
        <v>28360</v>
      </c>
      <c r="M35" s="297">
        <v>28990</v>
      </c>
      <c r="N35" s="298">
        <v>-2.2000000000000002</v>
      </c>
    </row>
    <row r="36" spans="1:16" ht="27" customHeight="1" x14ac:dyDescent="0.15">
      <c r="A36" s="250"/>
      <c r="B36" s="246"/>
      <c r="C36" s="246"/>
      <c r="D36" s="246"/>
      <c r="E36" s="246"/>
      <c r="F36" s="246"/>
      <c r="G36" s="1133" t="s">
        <v>498</v>
      </c>
      <c r="H36" s="1134"/>
      <c r="I36" s="1134"/>
      <c r="J36" s="1135"/>
      <c r="K36" s="296">
        <v>1218</v>
      </c>
      <c r="L36" s="296">
        <v>349</v>
      </c>
      <c r="M36" s="297">
        <v>3973</v>
      </c>
      <c r="N36" s="298">
        <v>-91.2</v>
      </c>
    </row>
    <row r="37" spans="1:16" ht="13.5" customHeight="1" x14ac:dyDescent="0.15">
      <c r="A37" s="250"/>
      <c r="B37" s="246"/>
      <c r="C37" s="246"/>
      <c r="D37" s="246"/>
      <c r="E37" s="246"/>
      <c r="F37" s="246"/>
      <c r="G37" s="1133" t="s">
        <v>499</v>
      </c>
      <c r="H37" s="1134"/>
      <c r="I37" s="1134"/>
      <c r="J37" s="1135"/>
      <c r="K37" s="296" t="s">
        <v>480</v>
      </c>
      <c r="L37" s="296" t="s">
        <v>480</v>
      </c>
      <c r="M37" s="297">
        <v>2172</v>
      </c>
      <c r="N37" s="298" t="s">
        <v>480</v>
      </c>
    </row>
    <row r="38" spans="1:16" ht="27" customHeight="1" x14ac:dyDescent="0.15">
      <c r="A38" s="250"/>
      <c r="B38" s="246"/>
      <c r="C38" s="246"/>
      <c r="D38" s="246"/>
      <c r="E38" s="246"/>
      <c r="F38" s="246"/>
      <c r="G38" s="1136" t="s">
        <v>500</v>
      </c>
      <c r="H38" s="1137"/>
      <c r="I38" s="1137"/>
      <c r="J38" s="1138"/>
      <c r="K38" s="299" t="s">
        <v>480</v>
      </c>
      <c r="L38" s="299" t="s">
        <v>480</v>
      </c>
      <c r="M38" s="300">
        <v>44</v>
      </c>
      <c r="N38" s="301" t="s">
        <v>480</v>
      </c>
      <c r="O38" s="295"/>
    </row>
    <row r="39" spans="1:16" x14ac:dyDescent="0.15">
      <c r="A39" s="250"/>
      <c r="B39" s="246"/>
      <c r="C39" s="246"/>
      <c r="D39" s="246"/>
      <c r="E39" s="246"/>
      <c r="F39" s="246"/>
      <c r="G39" s="1136" t="s">
        <v>501</v>
      </c>
      <c r="H39" s="1137"/>
      <c r="I39" s="1137"/>
      <c r="J39" s="1138"/>
      <c r="K39" s="302" t="s">
        <v>480</v>
      </c>
      <c r="L39" s="302" t="s">
        <v>480</v>
      </c>
      <c r="M39" s="303">
        <v>-6849</v>
      </c>
      <c r="N39" s="304" t="s">
        <v>480</v>
      </c>
      <c r="O39" s="295"/>
    </row>
    <row r="40" spans="1:16" ht="27" customHeight="1" x14ac:dyDescent="0.15">
      <c r="A40" s="250"/>
      <c r="B40" s="246"/>
      <c r="C40" s="246"/>
      <c r="D40" s="246"/>
      <c r="E40" s="246"/>
      <c r="F40" s="246"/>
      <c r="G40" s="1133" t="s">
        <v>502</v>
      </c>
      <c r="H40" s="1134"/>
      <c r="I40" s="1134"/>
      <c r="J40" s="1135"/>
      <c r="K40" s="302">
        <v>-594346</v>
      </c>
      <c r="L40" s="302">
        <v>-170397</v>
      </c>
      <c r="M40" s="303">
        <v>-133024</v>
      </c>
      <c r="N40" s="304">
        <v>28.1</v>
      </c>
      <c r="O40" s="295"/>
    </row>
    <row r="41" spans="1:16" x14ac:dyDescent="0.15">
      <c r="A41" s="250"/>
      <c r="B41" s="246"/>
      <c r="C41" s="246"/>
      <c r="D41" s="246"/>
      <c r="E41" s="246"/>
      <c r="F41" s="246"/>
      <c r="G41" s="1139" t="s">
        <v>282</v>
      </c>
      <c r="H41" s="1140"/>
      <c r="I41" s="1140"/>
      <c r="J41" s="1141"/>
      <c r="K41" s="296">
        <v>192431</v>
      </c>
      <c r="L41" s="302">
        <v>55169</v>
      </c>
      <c r="M41" s="303">
        <v>41890</v>
      </c>
      <c r="N41" s="304">
        <v>31.7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28" t="s">
        <v>471</v>
      </c>
      <c r="J49" s="1130" t="s">
        <v>506</v>
      </c>
      <c r="K49" s="1131"/>
      <c r="L49" s="1131"/>
      <c r="M49" s="1131"/>
      <c r="N49" s="1132"/>
    </row>
    <row r="50" spans="1:14" x14ac:dyDescent="0.15">
      <c r="A50" s="250"/>
      <c r="B50" s="246"/>
      <c r="C50" s="246"/>
      <c r="D50" s="246"/>
      <c r="E50" s="246"/>
      <c r="F50" s="246"/>
      <c r="G50" s="314"/>
      <c r="H50" s="315"/>
      <c r="I50" s="1129"/>
      <c r="J50" s="316" t="s">
        <v>507</v>
      </c>
      <c r="K50" s="317" t="s">
        <v>508</v>
      </c>
      <c r="L50" s="318" t="s">
        <v>509</v>
      </c>
      <c r="M50" s="319" t="s">
        <v>510</v>
      </c>
      <c r="N50" s="320" t="s">
        <v>511</v>
      </c>
    </row>
    <row r="51" spans="1:14" x14ac:dyDescent="0.15">
      <c r="A51" s="250"/>
      <c r="B51" s="246"/>
      <c r="C51" s="246"/>
      <c r="D51" s="246"/>
      <c r="E51" s="246"/>
      <c r="F51" s="246"/>
      <c r="G51" s="312" t="s">
        <v>512</v>
      </c>
      <c r="H51" s="313"/>
      <c r="I51" s="321">
        <v>1490820</v>
      </c>
      <c r="J51" s="322">
        <v>392424</v>
      </c>
      <c r="K51" s="323">
        <v>-33.1</v>
      </c>
      <c r="L51" s="324">
        <v>185018</v>
      </c>
      <c r="M51" s="325">
        <v>-9.1</v>
      </c>
      <c r="N51" s="326">
        <v>-24</v>
      </c>
    </row>
    <row r="52" spans="1:14" x14ac:dyDescent="0.15">
      <c r="A52" s="250"/>
      <c r="B52" s="246"/>
      <c r="C52" s="246"/>
      <c r="D52" s="246"/>
      <c r="E52" s="246"/>
      <c r="F52" s="246"/>
      <c r="G52" s="327"/>
      <c r="H52" s="328" t="s">
        <v>513</v>
      </c>
      <c r="I52" s="329">
        <v>787572</v>
      </c>
      <c r="J52" s="330">
        <v>207310</v>
      </c>
      <c r="K52" s="331">
        <v>-24.3</v>
      </c>
      <c r="L52" s="332">
        <v>95064</v>
      </c>
      <c r="M52" s="333">
        <v>-21.5</v>
      </c>
      <c r="N52" s="334">
        <v>-2.8</v>
      </c>
    </row>
    <row r="53" spans="1:14" x14ac:dyDescent="0.15">
      <c r="A53" s="250"/>
      <c r="B53" s="246"/>
      <c r="C53" s="246"/>
      <c r="D53" s="246"/>
      <c r="E53" s="246"/>
      <c r="F53" s="246"/>
      <c r="G53" s="312" t="s">
        <v>514</v>
      </c>
      <c r="H53" s="313"/>
      <c r="I53" s="321">
        <v>1663590</v>
      </c>
      <c r="J53" s="322">
        <v>443742</v>
      </c>
      <c r="K53" s="323">
        <v>13.1</v>
      </c>
      <c r="L53" s="324">
        <v>238802</v>
      </c>
      <c r="M53" s="325">
        <v>29.1</v>
      </c>
      <c r="N53" s="326">
        <v>-16</v>
      </c>
    </row>
    <row r="54" spans="1:14" x14ac:dyDescent="0.15">
      <c r="A54" s="250"/>
      <c r="B54" s="246"/>
      <c r="C54" s="246"/>
      <c r="D54" s="246"/>
      <c r="E54" s="246"/>
      <c r="F54" s="246"/>
      <c r="G54" s="327"/>
      <c r="H54" s="328" t="s">
        <v>513</v>
      </c>
      <c r="I54" s="329">
        <v>715019</v>
      </c>
      <c r="J54" s="330">
        <v>190723</v>
      </c>
      <c r="K54" s="331">
        <v>-8</v>
      </c>
      <c r="L54" s="332">
        <v>128562</v>
      </c>
      <c r="M54" s="333">
        <v>35.200000000000003</v>
      </c>
      <c r="N54" s="334">
        <v>-43.2</v>
      </c>
    </row>
    <row r="55" spans="1:14" x14ac:dyDescent="0.15">
      <c r="A55" s="250"/>
      <c r="B55" s="246"/>
      <c r="C55" s="246"/>
      <c r="D55" s="246"/>
      <c r="E55" s="246"/>
      <c r="F55" s="246"/>
      <c r="G55" s="312" t="s">
        <v>515</v>
      </c>
      <c r="H55" s="313"/>
      <c r="I55" s="321">
        <v>2021332</v>
      </c>
      <c r="J55" s="322">
        <v>550472</v>
      </c>
      <c r="K55" s="323">
        <v>24.1</v>
      </c>
      <c r="L55" s="324">
        <v>288550</v>
      </c>
      <c r="M55" s="325">
        <v>20.8</v>
      </c>
      <c r="N55" s="326">
        <v>3.3</v>
      </c>
    </row>
    <row r="56" spans="1:14" x14ac:dyDescent="0.15">
      <c r="A56" s="250"/>
      <c r="B56" s="246"/>
      <c r="C56" s="246"/>
      <c r="D56" s="246"/>
      <c r="E56" s="246"/>
      <c r="F56" s="246"/>
      <c r="G56" s="327"/>
      <c r="H56" s="328" t="s">
        <v>513</v>
      </c>
      <c r="I56" s="329">
        <v>1202205</v>
      </c>
      <c r="J56" s="330">
        <v>327398</v>
      </c>
      <c r="K56" s="331">
        <v>71.7</v>
      </c>
      <c r="L56" s="332">
        <v>141525</v>
      </c>
      <c r="M56" s="333">
        <v>10.1</v>
      </c>
      <c r="N56" s="334">
        <v>61.6</v>
      </c>
    </row>
    <row r="57" spans="1:14" x14ac:dyDescent="0.15">
      <c r="A57" s="250"/>
      <c r="B57" s="246"/>
      <c r="C57" s="246"/>
      <c r="D57" s="246"/>
      <c r="E57" s="246"/>
      <c r="F57" s="246"/>
      <c r="G57" s="312" t="s">
        <v>516</v>
      </c>
      <c r="H57" s="313"/>
      <c r="I57" s="321">
        <v>1997570</v>
      </c>
      <c r="J57" s="322">
        <v>555807</v>
      </c>
      <c r="K57" s="323">
        <v>1</v>
      </c>
      <c r="L57" s="324">
        <v>287914</v>
      </c>
      <c r="M57" s="325">
        <v>-0.2</v>
      </c>
      <c r="N57" s="326">
        <v>1.2</v>
      </c>
    </row>
    <row r="58" spans="1:14" x14ac:dyDescent="0.15">
      <c r="A58" s="250"/>
      <c r="B58" s="246"/>
      <c r="C58" s="246"/>
      <c r="D58" s="246"/>
      <c r="E58" s="246"/>
      <c r="F58" s="246"/>
      <c r="G58" s="327"/>
      <c r="H58" s="328" t="s">
        <v>513</v>
      </c>
      <c r="I58" s="329">
        <v>738571</v>
      </c>
      <c r="J58" s="330">
        <v>205501</v>
      </c>
      <c r="K58" s="331">
        <v>-37.200000000000003</v>
      </c>
      <c r="L58" s="332">
        <v>146531</v>
      </c>
      <c r="M58" s="333">
        <v>3.5</v>
      </c>
      <c r="N58" s="334">
        <v>-40.700000000000003</v>
      </c>
    </row>
    <row r="59" spans="1:14" x14ac:dyDescent="0.15">
      <c r="A59" s="250"/>
      <c r="B59" s="246"/>
      <c r="C59" s="246"/>
      <c r="D59" s="246"/>
      <c r="E59" s="246"/>
      <c r="F59" s="246"/>
      <c r="G59" s="312" t="s">
        <v>517</v>
      </c>
      <c r="H59" s="313"/>
      <c r="I59" s="321">
        <v>3449021</v>
      </c>
      <c r="J59" s="322">
        <v>988825</v>
      </c>
      <c r="K59" s="323">
        <v>77.900000000000006</v>
      </c>
      <c r="L59" s="324">
        <v>310300</v>
      </c>
      <c r="M59" s="325">
        <v>7.8</v>
      </c>
      <c r="N59" s="326">
        <v>70.099999999999994</v>
      </c>
    </row>
    <row r="60" spans="1:14" x14ac:dyDescent="0.15">
      <c r="A60" s="250"/>
      <c r="B60" s="246"/>
      <c r="C60" s="246"/>
      <c r="D60" s="246"/>
      <c r="E60" s="246"/>
      <c r="F60" s="246"/>
      <c r="G60" s="327"/>
      <c r="H60" s="328" t="s">
        <v>513</v>
      </c>
      <c r="I60" s="335">
        <v>769258</v>
      </c>
      <c r="J60" s="330">
        <v>220544</v>
      </c>
      <c r="K60" s="331">
        <v>7.3</v>
      </c>
      <c r="L60" s="332">
        <v>157576</v>
      </c>
      <c r="M60" s="333">
        <v>7.5</v>
      </c>
      <c r="N60" s="334">
        <v>-0.2</v>
      </c>
    </row>
    <row r="61" spans="1:14" x14ac:dyDescent="0.15">
      <c r="A61" s="250"/>
      <c r="B61" s="246"/>
      <c r="C61" s="246"/>
      <c r="D61" s="246"/>
      <c r="E61" s="246"/>
      <c r="F61" s="246"/>
      <c r="G61" s="312" t="s">
        <v>518</v>
      </c>
      <c r="H61" s="336"/>
      <c r="I61" s="337">
        <v>2124467</v>
      </c>
      <c r="J61" s="338">
        <v>586254</v>
      </c>
      <c r="K61" s="339">
        <v>16.600000000000001</v>
      </c>
      <c r="L61" s="340">
        <v>262117</v>
      </c>
      <c r="M61" s="341">
        <v>9.6999999999999993</v>
      </c>
      <c r="N61" s="326">
        <v>6.9</v>
      </c>
    </row>
    <row r="62" spans="1:14" x14ac:dyDescent="0.15">
      <c r="A62" s="250"/>
      <c r="B62" s="246"/>
      <c r="C62" s="246"/>
      <c r="D62" s="246"/>
      <c r="E62" s="246"/>
      <c r="F62" s="246"/>
      <c r="G62" s="327"/>
      <c r="H62" s="328" t="s">
        <v>513</v>
      </c>
      <c r="I62" s="329">
        <v>842525</v>
      </c>
      <c r="J62" s="330">
        <v>230295</v>
      </c>
      <c r="K62" s="331">
        <v>1.9</v>
      </c>
      <c r="L62" s="332">
        <v>133852</v>
      </c>
      <c r="M62" s="333">
        <v>7</v>
      </c>
      <c r="N62" s="334">
        <v>-5.0999999999999996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2" t="s">
        <v>3</v>
      </c>
      <c r="D47" s="1142"/>
      <c r="E47" s="1143"/>
      <c r="F47" s="11">
        <v>50.82</v>
      </c>
      <c r="G47" s="12">
        <v>64.19</v>
      </c>
      <c r="H47" s="12">
        <v>70</v>
      </c>
      <c r="I47" s="12">
        <v>65.22</v>
      </c>
      <c r="J47" s="13">
        <v>59.26</v>
      </c>
    </row>
    <row r="48" spans="2:10" ht="57.75" customHeight="1" x14ac:dyDescent="0.15">
      <c r="B48" s="14"/>
      <c r="C48" s="1144" t="s">
        <v>4</v>
      </c>
      <c r="D48" s="1144"/>
      <c r="E48" s="1145"/>
      <c r="F48" s="15">
        <v>17.27</v>
      </c>
      <c r="G48" s="16">
        <v>5.05</v>
      </c>
      <c r="H48" s="16">
        <v>7.31</v>
      </c>
      <c r="I48" s="16">
        <v>2.16</v>
      </c>
      <c r="J48" s="17">
        <v>3.39</v>
      </c>
    </row>
    <row r="49" spans="2:10" ht="57.75" customHeight="1" thickBot="1" x14ac:dyDescent="0.2">
      <c r="B49" s="18"/>
      <c r="C49" s="1146" t="s">
        <v>5</v>
      </c>
      <c r="D49" s="1146"/>
      <c r="E49" s="1147"/>
      <c r="F49" s="19">
        <v>12.82</v>
      </c>
      <c r="G49" s="20">
        <v>0.6</v>
      </c>
      <c r="H49" s="20">
        <v>1.84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2018-11-24T05:37:24Z</cp:lastPrinted>
  <dcterms:created xsi:type="dcterms:W3CDTF">2018-01-24T05:44:25Z</dcterms:created>
  <dcterms:modified xsi:type="dcterms:W3CDTF">2018-11-24T05:38:44Z</dcterms:modified>
  <cp:category/>
</cp:coreProperties>
</file>