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15" windowHeight="8655" activeTab="0"/>
  </bookViews>
  <sheets>
    <sheet name="2A" sheetId="1" r:id="rId1"/>
  </sheets>
  <definedNames>
    <definedName name="_１６０Ａ">'2A'!$A$1:$Z$60</definedName>
    <definedName name="_１６０Ｂ">#REF!</definedName>
    <definedName name="_２４">'2A'!$A$1:$N$60</definedName>
    <definedName name="_７">'2A'!$A$1:$N$61</definedName>
  </definedNames>
  <calcPr fullCalcOnLoad="1"/>
</workbook>
</file>

<file path=xl/sharedStrings.xml><?xml version="1.0" encoding="utf-8"?>
<sst xmlns="http://schemas.openxmlformats.org/spreadsheetml/2006/main" count="83" uniqueCount="82">
  <si>
    <t>（単位：千円）</t>
  </si>
  <si>
    <t>県支出金</t>
  </si>
  <si>
    <t>財産収入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</si>
  <si>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</si>
  <si>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</si>
  <si>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</si>
  <si>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</si>
  <si>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</si>
  <si>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</si>
  <si>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</si>
  <si>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</si>
  <si>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</si>
  <si>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</si>
  <si>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</si>
  <si>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</si>
  <si>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</si>
  <si>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</si>
  <si>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</si>
  <si>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</si>
  <si>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</si>
  <si>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</si>
  <si>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 xml:space="preserve">    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</si>
  <si>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</si>
  <si>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</si>
  <si>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</si>
  <si>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</si>
  <si>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</si>
  <si>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</si>
  <si>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</si>
  <si>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</si>
  <si>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</si>
  <si>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</si>
  <si>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</si>
  <si>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</si>
  <si>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</si>
  <si>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</si>
  <si>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</si>
  <si>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</si>
  <si>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</si>
  <si>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</si>
  <si>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</si>
  <si>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</si>
  <si>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</si>
  <si>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</si>
  <si>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</si>
  <si>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</si>
  <si>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</si>
  <si>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</si>
  <si>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葛　城　市</t>
  </si>
  <si>
    <t>配当割
交付金</t>
  </si>
  <si>
    <t>宇　陀　市</t>
  </si>
  <si>
    <t>国有提供
施設等所在
市町村
助成交付金</t>
  </si>
  <si>
    <t>株式
譲渡割
交付金</t>
  </si>
  <si>
    <t>寄附金</t>
  </si>
  <si>
    <t>地方債</t>
  </si>
  <si>
    <t>総額</t>
  </si>
  <si>
    <t>年度及び
市町村別</t>
  </si>
  <si>
    <t>利子割
交付金</t>
  </si>
  <si>
    <t>地方消費税
交付金</t>
  </si>
  <si>
    <t>自動車
取得税
交付金</t>
  </si>
  <si>
    <t>地方特例
交付金</t>
  </si>
  <si>
    <t>分担金
及び
負担金</t>
  </si>
  <si>
    <t>使用料</t>
  </si>
  <si>
    <t>手数料</t>
  </si>
  <si>
    <t>繰入金</t>
  </si>
  <si>
    <t>繰越金</t>
  </si>
  <si>
    <t>諸収入</t>
  </si>
  <si>
    <t>地方譲与税</t>
  </si>
  <si>
    <t>地方交付税</t>
  </si>
  <si>
    <t>交通安全
対策特別
交付金</t>
  </si>
  <si>
    <t>国庫支出金</t>
  </si>
  <si>
    <t>ゴルフ場
利用税
交付金</t>
  </si>
  <si>
    <t>資料：県市町村振興課</t>
  </si>
  <si>
    <t>北葛城郡</t>
  </si>
  <si>
    <t>市町村税</t>
  </si>
  <si>
    <t>２.　市          町          村          財          政</t>
  </si>
  <si>
    <t>特別    地方
消費税
交付金</t>
  </si>
  <si>
    <t>-</t>
  </si>
  <si>
    <t>２－Ａ．普    通    会    計    歳    入    決    算    額</t>
  </si>
  <si>
    <t>27</t>
  </si>
  <si>
    <t>平成26年度</t>
  </si>
  <si>
    <t>28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</si>
</sst>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[$-411]ee"/>
    <numFmt numFmtId="195" formatCode="#,##0;;&quot;－&quot;"/>
    <numFmt numFmtId="196" formatCode="0;&quot;△ &quot;0"/>
    <numFmt numFmtId="197" formatCode="#,##0_ ;[Red]\-#,##0\ "/>
    <numFmt numFmtId="198" formatCode="#,##0;&quot;△ &quot;#,##0"/>
    <numFmt numFmtId="199" formatCode="0_ "/>
    <numFmt numFmtId="200" formatCode="0.0;&quot;△ &quot;0.0"/>
    <numFmt numFmtId="201" formatCode="0.0000000"/>
    <numFmt numFmtId="202" formatCode="0.00000"/>
    <numFmt numFmtId="203" formatCode="0.000"/>
    <numFmt numFmtId="204" formatCode="#,##0.0;&quot;△ &quot;#,##0.0"/>
    <numFmt numFmtId="205" formatCode="#,##0.0;;&quot;－&quot;"/>
    <numFmt numFmtId="206" formatCode="0.000_ "/>
    <numFmt numFmtId="207" formatCode="0.0000_ "/>
    <numFmt numFmtId="208" formatCode="0.00_ "/>
    <numFmt numFmtId="209" formatCode="0.0_ "/>
    <numFmt numFmtId="210" formatCode="#,##0_);[Red]\(#,##0\)"/>
    <numFmt numFmtId="211" formatCode="0.000000_ "/>
    <numFmt numFmtId="212" formatCode="0.00000_ "/>
    <numFmt numFmtId="213" formatCode="#,##0_ ;[Red]&quot;▲&quot;\ #,##0\ 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1"/>
      <name val="ＭＳ 明朝"/>
      <family val="1"/>
    </font>
    <font>
      <sz val="11"/>
      <name val="System"/>
      <family val="0"/>
    </font>
    <font>
      <b/>
      <sz val="16"/>
      <name val="ＭＳ 明朝"/>
      <family val="1"/>
    </font>
    <font>
      <b/>
      <sz val="16"/>
      <name val="System"/>
      <family val="0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System"/>
      <family val="0"/>
    </font>
    <font>
      <b/>
      <sz val="12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NumberFormat="1" applyFont="1" applyAlignment="1" applyProtection="1">
      <alignment horizontal="centerContinuous" vertical="center"/>
      <protection locked="0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7" fillId="0" borderId="0" xfId="0" applyNumberFormat="1" applyFont="1" applyBorder="1" applyAlignment="1" applyProtection="1">
      <alignment horizontal="centerContinuous" vertical="center"/>
      <protection locked="0"/>
    </xf>
    <xf numFmtId="0" fontId="5" fillId="0" borderId="0" xfId="0" applyNumberFormat="1" applyFont="1" applyAlignment="1" applyProtection="1">
      <alignment horizontal="centerContinuous" vertical="center"/>
      <protection locked="0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5" fillId="0" borderId="0" xfId="0" applyNumberFormat="1" applyFont="1" applyBorder="1" applyAlignment="1" applyProtection="1">
      <alignment horizontal="centerContinuous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49" fontId="11" fillId="0" borderId="10" xfId="0" applyNumberFormat="1" applyFont="1" applyBorder="1" applyAlignment="1" applyProtection="1" quotePrefix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vertical="center"/>
      <protection locked="0"/>
    </xf>
    <xf numFmtId="0" fontId="9" fillId="0" borderId="11" xfId="0" applyNumberFormat="1" applyFont="1" applyBorder="1" applyAlignment="1" applyProtection="1">
      <alignment vertical="center"/>
      <protection locked="0"/>
    </xf>
    <xf numFmtId="195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 applyProtection="1">
      <alignment horizontal="centerContinuous"/>
      <protection locked="0"/>
    </xf>
    <xf numFmtId="0" fontId="15" fillId="0" borderId="12" xfId="0" applyNumberFormat="1" applyFont="1" applyBorder="1" applyAlignment="1" applyProtection="1">
      <alignment horizontal="distributed" vertical="center" wrapText="1"/>
      <protection locked="0"/>
    </xf>
    <xf numFmtId="0" fontId="11" fillId="0" borderId="13" xfId="0" applyNumberFormat="1" applyFont="1" applyBorder="1" applyAlignment="1" applyProtection="1">
      <alignment horizontal="distributed" vertical="center" wrapText="1"/>
      <protection locked="0"/>
    </xf>
    <xf numFmtId="0" fontId="11" fillId="0" borderId="12" xfId="0" applyNumberFormat="1" applyFont="1" applyBorder="1" applyAlignment="1" applyProtection="1">
      <alignment horizontal="distributed" vertical="center" wrapText="1"/>
      <protection locked="0"/>
    </xf>
    <xf numFmtId="0" fontId="9" fillId="0" borderId="12" xfId="0" applyNumberFormat="1" applyFont="1" applyBorder="1" applyAlignment="1" applyProtection="1">
      <alignment horizontal="distributed" vertical="center" wrapText="1"/>
      <protection locked="0"/>
    </xf>
    <xf numFmtId="0" fontId="11" fillId="0" borderId="14" xfId="0" applyNumberFormat="1" applyFont="1" applyBorder="1" applyAlignment="1" applyProtection="1">
      <alignment horizontal="distributed" vertical="center" wrapText="1"/>
      <protection locked="0"/>
    </xf>
    <xf numFmtId="0" fontId="9" fillId="0" borderId="13" xfId="0" applyNumberFormat="1" applyFont="1" applyBorder="1" applyAlignment="1" applyProtection="1">
      <alignment horizontal="distributed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distributed" vertical="center" wrapText="1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 quotePrefix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distributed" vertical="center"/>
      <protection locked="0"/>
    </xf>
    <xf numFmtId="0" fontId="11" fillId="0" borderId="15" xfId="0" applyNumberFormat="1" applyFont="1" applyBorder="1" applyAlignment="1" applyProtection="1">
      <alignment horizontal="right" vertical="center"/>
      <protection locked="0"/>
    </xf>
    <xf numFmtId="195" fontId="11" fillId="0" borderId="0" xfId="0" applyNumberFormat="1" applyFont="1" applyBorder="1" applyAlignment="1" applyProtection="1">
      <alignment horizontal="right" vertical="center"/>
      <protection locked="0"/>
    </xf>
    <xf numFmtId="195" fontId="12" fillId="0" borderId="0" xfId="0" applyNumberFormat="1" applyFont="1" applyBorder="1" applyAlignment="1" applyProtection="1">
      <alignment horizontal="right" vertical="center"/>
      <protection locked="0"/>
    </xf>
    <xf numFmtId="195" fontId="11" fillId="0" borderId="16" xfId="0" applyNumberFormat="1" applyFont="1" applyBorder="1" applyAlignment="1" applyProtection="1">
      <alignment horizontal="right" vertical="center"/>
      <protection locked="0"/>
    </xf>
    <xf numFmtId="195" fontId="12" fillId="0" borderId="16" xfId="0" applyNumberFormat="1" applyFont="1" applyBorder="1" applyAlignment="1" applyProtection="1">
      <alignment horizontal="right" vertical="center"/>
      <protection locked="0"/>
    </xf>
    <xf numFmtId="38" fontId="11" fillId="0" borderId="0" xfId="48" applyFont="1" applyFill="1" applyBorder="1" applyAlignment="1">
      <alignment/>
    </xf>
    <xf numFmtId="38" fontId="11" fillId="0" borderId="0" xfId="48" applyFont="1" applyFill="1" applyBorder="1" applyAlignment="1">
      <alignment horizontal="right"/>
    </xf>
    <xf numFmtId="38" fontId="11" fillId="0" borderId="17" xfId="48" applyFont="1" applyFill="1" applyBorder="1" applyAlignment="1">
      <alignment/>
    </xf>
    <xf numFmtId="38" fontId="11" fillId="0" borderId="17" xfId="48" applyFont="1" applyFill="1" applyBorder="1" applyAlignment="1">
      <alignment horizontal="right"/>
    </xf>
    <xf numFmtId="195" fontId="11" fillId="0" borderId="17" xfId="0" applyNumberFormat="1" applyFont="1" applyBorder="1" applyAlignment="1" applyProtection="1">
      <alignment horizontal="right" vertical="center"/>
      <protection locked="0"/>
    </xf>
    <xf numFmtId="38" fontId="11" fillId="0" borderId="0" xfId="48" applyFont="1" applyFill="1" applyBorder="1" applyAlignment="1">
      <alignment vertical="center"/>
    </xf>
    <xf numFmtId="38" fontId="11" fillId="0" borderId="17" xfId="48" applyFont="1" applyFill="1" applyBorder="1" applyAlignment="1">
      <alignment vertical="center"/>
    </xf>
    <xf numFmtId="38" fontId="11" fillId="0" borderId="0" xfId="48" applyFont="1" applyBorder="1" applyAlignment="1">
      <alignment/>
    </xf>
    <xf numFmtId="38" fontId="11" fillId="0" borderId="17" xfId="48" applyFont="1" applyBorder="1" applyAlignment="1">
      <alignment/>
    </xf>
    <xf numFmtId="38" fontId="12" fillId="0" borderId="0" xfId="48" applyFont="1" applyFill="1" applyBorder="1" applyAlignment="1">
      <alignment vertical="center"/>
    </xf>
    <xf numFmtId="38" fontId="12" fillId="0" borderId="0" xfId="48" applyFont="1" applyFill="1" applyBorder="1" applyAlignment="1">
      <alignment/>
    </xf>
    <xf numFmtId="38" fontId="12" fillId="0" borderId="0" xfId="48" applyFont="1" applyFill="1" applyBorder="1" applyAlignment="1">
      <alignment horizontal="right"/>
    </xf>
    <xf numFmtId="38" fontId="12" fillId="0" borderId="0" xfId="48" applyFont="1" applyBorder="1" applyAlignment="1">
      <alignment/>
    </xf>
    <xf numFmtId="195" fontId="11" fillId="0" borderId="16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tabSelected="1" view="pageBreakPreview" zoomScale="120" zoomScaleSheetLayoutView="120" zoomScalePageLayoutView="0" workbookViewId="0" topLeftCell="A1">
      <pane xSplit="1" ySplit="4" topLeftCell="M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4" sqref="N4"/>
    </sheetView>
  </sheetViews>
  <sheetFormatPr defaultColWidth="8.796875" defaultRowHeight="15"/>
  <cols>
    <col min="1" max="1" width="7.8984375" style="2" customWidth="1"/>
    <col min="2" max="3" width="8.8984375" style="1" customWidth="1"/>
    <col min="4" max="4" width="7.5" style="1" customWidth="1"/>
    <col min="5" max="7" width="7.3984375" style="1" customWidth="1"/>
    <col min="8" max="8" width="8.5" style="1" customWidth="1"/>
    <col min="9" max="9" width="6.3984375" style="1" customWidth="1"/>
    <col min="10" max="10" width="5.5" style="1" customWidth="1"/>
    <col min="11" max="12" width="7.3984375" style="1" customWidth="1"/>
    <col min="13" max="13" width="8.8984375" style="1" customWidth="1"/>
    <col min="14" max="14" width="6.3984375" style="1" customWidth="1"/>
    <col min="15" max="15" width="7.3984375" style="4" customWidth="1"/>
    <col min="16" max="16" width="7.5" style="1" customWidth="1"/>
    <col min="17" max="17" width="7.3984375" style="1" customWidth="1"/>
    <col min="18" max="18" width="8.3984375" style="1" customWidth="1"/>
    <col min="19" max="19" width="6.69921875" style="1" customWidth="1"/>
    <col min="20" max="20" width="8.09765625" style="1" customWidth="1"/>
    <col min="21" max="22" width="7.3984375" style="1" customWidth="1"/>
    <col min="23" max="23" width="8.09765625" style="1" customWidth="1"/>
    <col min="24" max="24" width="8.19921875" style="1" customWidth="1"/>
    <col min="25" max="26" width="8.09765625" style="1" customWidth="1"/>
    <col min="27" max="16384" width="9" style="1" customWidth="1"/>
  </cols>
  <sheetData>
    <row r="1" spans="1:26" s="6" customFormat="1" ht="18.75">
      <c r="A1" s="7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7"/>
      <c r="O1" s="10"/>
      <c r="P1" s="7"/>
      <c r="Q1" s="7"/>
      <c r="R1" s="7"/>
      <c r="S1" s="8"/>
      <c r="T1" s="8"/>
      <c r="U1" s="8"/>
      <c r="V1" s="8"/>
      <c r="W1" s="8"/>
      <c r="X1" s="8"/>
      <c r="Y1" s="8"/>
      <c r="Z1" s="8"/>
    </row>
    <row r="2" spans="1:26" s="3" customFormat="1" ht="18" customHeight="1">
      <c r="A2" s="27" t="s">
        <v>78</v>
      </c>
      <c r="B2" s="11"/>
      <c r="C2" s="11"/>
      <c r="D2" s="11"/>
      <c r="E2" s="11"/>
      <c r="F2" s="11"/>
      <c r="G2" s="11"/>
      <c r="H2" s="11"/>
      <c r="I2" s="11"/>
      <c r="J2" s="12"/>
      <c r="K2" s="11"/>
      <c r="L2" s="11"/>
      <c r="M2" s="13"/>
      <c r="N2" s="11"/>
      <c r="O2" s="14"/>
      <c r="P2" s="11"/>
      <c r="Q2" s="11"/>
      <c r="R2" s="11"/>
      <c r="S2" s="11"/>
      <c r="T2" s="12"/>
      <c r="U2" s="12"/>
      <c r="V2" s="12"/>
      <c r="W2" s="12"/>
      <c r="X2" s="12"/>
      <c r="Y2" s="12"/>
      <c r="Z2" s="12"/>
    </row>
    <row r="3" spans="1:26" ht="13.5" customHeight="1" thickBot="1">
      <c r="A3" s="26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5" customFormat="1" ht="51" customHeight="1">
      <c r="A4" s="29" t="s">
        <v>56</v>
      </c>
      <c r="B4" s="30" t="s">
        <v>55</v>
      </c>
      <c r="C4" s="30" t="s">
        <v>74</v>
      </c>
      <c r="D4" s="30" t="s">
        <v>67</v>
      </c>
      <c r="E4" s="30" t="s">
        <v>57</v>
      </c>
      <c r="F4" s="30" t="s">
        <v>49</v>
      </c>
      <c r="G4" s="30" t="s">
        <v>52</v>
      </c>
      <c r="H4" s="30" t="s">
        <v>58</v>
      </c>
      <c r="I4" s="31" t="s">
        <v>71</v>
      </c>
      <c r="J4" s="31" t="s">
        <v>76</v>
      </c>
      <c r="K4" s="30" t="s">
        <v>59</v>
      </c>
      <c r="L4" s="30" t="s">
        <v>60</v>
      </c>
      <c r="M4" s="32" t="s">
        <v>68</v>
      </c>
      <c r="N4" s="33" t="s">
        <v>69</v>
      </c>
      <c r="O4" s="29" t="s">
        <v>61</v>
      </c>
      <c r="P4" s="30" t="s">
        <v>62</v>
      </c>
      <c r="Q4" s="30" t="s">
        <v>63</v>
      </c>
      <c r="R4" s="30" t="s">
        <v>70</v>
      </c>
      <c r="S4" s="28" t="s">
        <v>51</v>
      </c>
      <c r="T4" s="30" t="s">
        <v>1</v>
      </c>
      <c r="U4" s="30" t="s">
        <v>2</v>
      </c>
      <c r="V4" s="30" t="s">
        <v>53</v>
      </c>
      <c r="W4" s="30" t="s">
        <v>64</v>
      </c>
      <c r="X4" s="30" t="s">
        <v>65</v>
      </c>
      <c r="Y4" s="30" t="s">
        <v>66</v>
      </c>
      <c r="Z4" s="32" t="s">
        <v>54</v>
      </c>
    </row>
    <row r="5" spans="1:26" s="24" customFormat="1" ht="17.25" customHeight="1">
      <c r="A5" s="16" t="s">
        <v>80</v>
      </c>
      <c r="B5" s="42">
        <v>540560695</v>
      </c>
      <c r="C5" s="40">
        <v>169356031</v>
      </c>
      <c r="D5" s="40">
        <v>3542466</v>
      </c>
      <c r="E5" s="40">
        <v>579345</v>
      </c>
      <c r="F5" s="40">
        <v>2566744</v>
      </c>
      <c r="G5" s="40">
        <v>1394474</v>
      </c>
      <c r="H5" s="40">
        <v>13008613</v>
      </c>
      <c r="I5" s="40">
        <v>626936</v>
      </c>
      <c r="J5" s="40">
        <v>0</v>
      </c>
      <c r="K5" s="40">
        <v>465902</v>
      </c>
      <c r="L5" s="40">
        <v>767320</v>
      </c>
      <c r="M5" s="40">
        <v>127931480</v>
      </c>
      <c r="N5" s="40">
        <v>161665</v>
      </c>
      <c r="O5" s="40">
        <v>6164608</v>
      </c>
      <c r="P5" s="40">
        <v>8474395</v>
      </c>
      <c r="Q5" s="40">
        <v>3771940</v>
      </c>
      <c r="R5" s="40">
        <v>75485825</v>
      </c>
      <c r="S5" s="40">
        <v>3319</v>
      </c>
      <c r="T5" s="40">
        <v>30079830</v>
      </c>
      <c r="U5" s="40">
        <v>4307042</v>
      </c>
      <c r="V5" s="40">
        <v>2031971</v>
      </c>
      <c r="W5" s="40">
        <v>7302896</v>
      </c>
      <c r="X5" s="40">
        <v>20450841</v>
      </c>
      <c r="Y5" s="40">
        <v>10624571</v>
      </c>
      <c r="Z5" s="40">
        <v>51462481</v>
      </c>
    </row>
    <row r="6" spans="1:26" s="24" customFormat="1" ht="17.25" customHeight="1">
      <c r="A6" s="17" t="s">
        <v>79</v>
      </c>
      <c r="B6" s="42">
        <v>560480128</v>
      </c>
      <c r="C6" s="40">
        <v>169729108</v>
      </c>
      <c r="D6" s="40">
        <v>3704771</v>
      </c>
      <c r="E6" s="40">
        <v>475642</v>
      </c>
      <c r="F6" s="40">
        <v>1995455</v>
      </c>
      <c r="G6" s="40">
        <v>1876853</v>
      </c>
      <c r="H6" s="40">
        <v>22338792</v>
      </c>
      <c r="I6" s="40">
        <v>640242</v>
      </c>
      <c r="J6" s="40">
        <v>0</v>
      </c>
      <c r="K6" s="40">
        <v>850006</v>
      </c>
      <c r="L6" s="40">
        <v>759779</v>
      </c>
      <c r="M6" s="40">
        <v>130017792</v>
      </c>
      <c r="N6" s="40">
        <v>183818</v>
      </c>
      <c r="O6" s="40">
        <v>6068571</v>
      </c>
      <c r="P6" s="40">
        <v>8253367</v>
      </c>
      <c r="Q6" s="40">
        <v>3830459</v>
      </c>
      <c r="R6" s="40">
        <v>82538064</v>
      </c>
      <c r="S6" s="40">
        <v>3231</v>
      </c>
      <c r="T6" s="40">
        <v>31032626</v>
      </c>
      <c r="U6" s="40">
        <v>2744322</v>
      </c>
      <c r="V6" s="40">
        <v>2064467</v>
      </c>
      <c r="W6" s="40">
        <v>5516050</v>
      </c>
      <c r="X6" s="40">
        <v>18690847</v>
      </c>
      <c r="Y6" s="40">
        <v>11317177</v>
      </c>
      <c r="Z6" s="40">
        <v>55848689</v>
      </c>
    </row>
    <row r="7" spans="1:26" s="23" customFormat="1" ht="17.25" customHeight="1">
      <c r="A7" s="18" t="s">
        <v>81</v>
      </c>
      <c r="B7" s="43">
        <f>SUM(B9+B24)</f>
        <v>559940513</v>
      </c>
      <c r="C7" s="41">
        <f>SUM(C9+C24)</f>
        <v>169407887</v>
      </c>
      <c r="D7" s="41">
        <f aca="true" t="shared" si="0" ref="D7:I7">SUM(D9+D24)</f>
        <v>3615990</v>
      </c>
      <c r="E7" s="41">
        <f t="shared" si="0"/>
        <v>344586</v>
      </c>
      <c r="F7" s="41">
        <f t="shared" si="0"/>
        <v>1326549</v>
      </c>
      <c r="G7" s="41">
        <f t="shared" si="0"/>
        <v>689657</v>
      </c>
      <c r="H7" s="41">
        <f t="shared" si="0"/>
        <v>20054204</v>
      </c>
      <c r="I7" s="41">
        <f t="shared" si="0"/>
        <v>624908</v>
      </c>
      <c r="J7" s="40">
        <v>0</v>
      </c>
      <c r="K7" s="41">
        <f aca="true" t="shared" si="1" ref="K7:Z7">SUM(K9+K24)</f>
        <v>881440</v>
      </c>
      <c r="L7" s="41">
        <f t="shared" si="1"/>
        <v>780278</v>
      </c>
      <c r="M7" s="41">
        <f t="shared" si="1"/>
        <v>124451327</v>
      </c>
      <c r="N7" s="41">
        <f t="shared" si="1"/>
        <v>181544</v>
      </c>
      <c r="O7" s="41">
        <f t="shared" si="1"/>
        <v>6026816</v>
      </c>
      <c r="P7" s="41">
        <f t="shared" si="1"/>
        <v>8556579</v>
      </c>
      <c r="Q7" s="41">
        <f t="shared" si="1"/>
        <v>3766046</v>
      </c>
      <c r="R7" s="41">
        <f t="shared" si="1"/>
        <v>80863885</v>
      </c>
      <c r="S7" s="41">
        <f t="shared" si="1"/>
        <v>3150</v>
      </c>
      <c r="T7" s="41">
        <f t="shared" si="1"/>
        <v>32667328</v>
      </c>
      <c r="U7" s="41">
        <f t="shared" si="1"/>
        <v>2944414</v>
      </c>
      <c r="V7" s="41">
        <f t="shared" si="1"/>
        <v>2200508</v>
      </c>
      <c r="W7" s="41">
        <f t="shared" si="1"/>
        <v>11267980</v>
      </c>
      <c r="X7" s="41">
        <f t="shared" si="1"/>
        <v>19966889</v>
      </c>
      <c r="Y7" s="41">
        <f t="shared" si="1"/>
        <v>11701287</v>
      </c>
      <c r="Z7" s="41">
        <f t="shared" si="1"/>
        <v>57617261</v>
      </c>
    </row>
    <row r="8" spans="1:26" s="23" customFormat="1" ht="9" customHeight="1">
      <c r="A8" s="17"/>
      <c r="B8" s="42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s="23" customFormat="1" ht="17.25" customHeight="1">
      <c r="A9" s="19" t="s">
        <v>3</v>
      </c>
      <c r="B9" s="43">
        <f>SUM(B11:B22)</f>
        <v>415728035</v>
      </c>
      <c r="C9" s="41">
        <f aca="true" t="shared" si="2" ref="C9:Z9">SUM(C11:C22)</f>
        <v>138210813</v>
      </c>
      <c r="D9" s="41">
        <f t="shared" si="2"/>
        <v>2571064</v>
      </c>
      <c r="E9" s="41">
        <f t="shared" si="2"/>
        <v>278697</v>
      </c>
      <c r="F9" s="41">
        <f t="shared" si="2"/>
        <v>1072778</v>
      </c>
      <c r="G9" s="41">
        <f t="shared" si="2"/>
        <v>557778</v>
      </c>
      <c r="H9" s="41">
        <f t="shared" si="2"/>
        <v>16015318</v>
      </c>
      <c r="I9" s="41">
        <f t="shared" si="2"/>
        <v>458299</v>
      </c>
      <c r="J9" s="41">
        <f t="shared" si="2"/>
        <v>0</v>
      </c>
      <c r="K9" s="41">
        <f t="shared" si="2"/>
        <v>626853</v>
      </c>
      <c r="L9" s="41">
        <f t="shared" si="2"/>
        <v>602730</v>
      </c>
      <c r="M9" s="41">
        <f t="shared" si="2"/>
        <v>76494715</v>
      </c>
      <c r="N9" s="41">
        <f t="shared" si="2"/>
        <v>144986</v>
      </c>
      <c r="O9" s="41">
        <f t="shared" si="2"/>
        <v>4559894</v>
      </c>
      <c r="P9" s="41">
        <f t="shared" si="2"/>
        <v>6191275</v>
      </c>
      <c r="Q9" s="41">
        <f t="shared" si="2"/>
        <v>3029600</v>
      </c>
      <c r="R9" s="41">
        <f t="shared" si="2"/>
        <v>66852297</v>
      </c>
      <c r="S9" s="41">
        <f t="shared" si="2"/>
        <v>3150</v>
      </c>
      <c r="T9" s="41">
        <f t="shared" si="2"/>
        <v>24496809</v>
      </c>
      <c r="U9" s="41">
        <f t="shared" si="2"/>
        <v>2069637</v>
      </c>
      <c r="V9" s="41">
        <f t="shared" si="2"/>
        <v>1583466</v>
      </c>
      <c r="W9" s="41">
        <f t="shared" si="2"/>
        <v>6693605</v>
      </c>
      <c r="X9" s="41">
        <f t="shared" si="2"/>
        <v>10669625</v>
      </c>
      <c r="Y9" s="41">
        <f t="shared" si="2"/>
        <v>8931354</v>
      </c>
      <c r="Z9" s="41">
        <f t="shared" si="2"/>
        <v>43613292</v>
      </c>
    </row>
    <row r="10" spans="1:26" s="23" customFormat="1" ht="6" customHeight="1">
      <c r="A10" s="34"/>
      <c r="B10" s="42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s="24" customFormat="1" ht="17.25" customHeight="1">
      <c r="A11" s="34" t="s">
        <v>4</v>
      </c>
      <c r="B11" s="42">
        <f>SUM(C11:Z11)</f>
        <v>126719276</v>
      </c>
      <c r="C11" s="49">
        <v>51265244</v>
      </c>
      <c r="D11" s="49">
        <v>759562</v>
      </c>
      <c r="E11" s="49">
        <v>107173</v>
      </c>
      <c r="F11" s="49">
        <v>412575</v>
      </c>
      <c r="G11" s="49">
        <v>214338</v>
      </c>
      <c r="H11" s="49">
        <v>5386653</v>
      </c>
      <c r="I11" s="49">
        <v>274236</v>
      </c>
      <c r="J11" s="40">
        <v>0</v>
      </c>
      <c r="K11" s="44">
        <v>185323</v>
      </c>
      <c r="L11" s="44">
        <v>183179</v>
      </c>
      <c r="M11" s="44">
        <v>14212273</v>
      </c>
      <c r="N11" s="45">
        <v>49018</v>
      </c>
      <c r="O11" s="44">
        <v>837997</v>
      </c>
      <c r="P11" s="51">
        <v>2035957</v>
      </c>
      <c r="Q11" s="44">
        <v>609540</v>
      </c>
      <c r="R11" s="44">
        <v>23914285</v>
      </c>
      <c r="S11" s="44">
        <v>3150</v>
      </c>
      <c r="T11" s="44">
        <v>7276361</v>
      </c>
      <c r="U11" s="44">
        <v>624270</v>
      </c>
      <c r="V11" s="44">
        <v>240515</v>
      </c>
      <c r="W11" s="45">
        <v>1532625</v>
      </c>
      <c r="X11" s="44">
        <v>676610</v>
      </c>
      <c r="Y11" s="44">
        <v>3096192</v>
      </c>
      <c r="Z11" s="44">
        <v>12822200</v>
      </c>
    </row>
    <row r="12" spans="1:26" s="24" customFormat="1" ht="17.25" customHeight="1">
      <c r="A12" s="34" t="s">
        <v>5</v>
      </c>
      <c r="B12" s="57">
        <f>SUM(C12:Z12)</f>
        <v>24792085</v>
      </c>
      <c r="C12" s="49">
        <v>6631016</v>
      </c>
      <c r="D12" s="49">
        <v>115227</v>
      </c>
      <c r="E12" s="49">
        <v>13259</v>
      </c>
      <c r="F12" s="49">
        <v>51044</v>
      </c>
      <c r="G12" s="49">
        <v>26518</v>
      </c>
      <c r="H12" s="49">
        <v>944259</v>
      </c>
      <c r="I12" s="40">
        <v>0</v>
      </c>
      <c r="J12" s="40">
        <v>0</v>
      </c>
      <c r="K12" s="44">
        <v>28065</v>
      </c>
      <c r="L12" s="44">
        <v>29610</v>
      </c>
      <c r="M12" s="44">
        <v>7019080</v>
      </c>
      <c r="N12" s="45">
        <v>7926</v>
      </c>
      <c r="O12" s="44">
        <v>116500</v>
      </c>
      <c r="P12" s="51">
        <v>554214</v>
      </c>
      <c r="Q12" s="44">
        <v>300716</v>
      </c>
      <c r="R12" s="44">
        <v>4646412</v>
      </c>
      <c r="S12" s="40">
        <v>0</v>
      </c>
      <c r="T12" s="44">
        <v>1471324</v>
      </c>
      <c r="U12" s="44">
        <v>41958</v>
      </c>
      <c r="V12" s="44">
        <v>3799</v>
      </c>
      <c r="W12" s="45">
        <v>1500</v>
      </c>
      <c r="X12" s="44">
        <v>1015501</v>
      </c>
      <c r="Y12" s="44">
        <v>190757</v>
      </c>
      <c r="Z12" s="44">
        <v>1583400</v>
      </c>
    </row>
    <row r="13" spans="1:26" s="24" customFormat="1" ht="17.25" customHeight="1">
      <c r="A13" s="34" t="s">
        <v>6</v>
      </c>
      <c r="B13" s="42">
        <f aca="true" t="shared" si="3" ref="B13:B22">SUM(C13:Z13)</f>
        <v>33884326</v>
      </c>
      <c r="C13" s="49">
        <v>11998926</v>
      </c>
      <c r="D13" s="49">
        <v>175460</v>
      </c>
      <c r="E13" s="49">
        <v>19469</v>
      </c>
      <c r="F13" s="49">
        <v>74986</v>
      </c>
      <c r="G13" s="49">
        <v>38839</v>
      </c>
      <c r="H13" s="49">
        <v>1423405</v>
      </c>
      <c r="I13" s="49">
        <v>3134</v>
      </c>
      <c r="J13" s="40">
        <v>0</v>
      </c>
      <c r="K13" s="44">
        <v>42806</v>
      </c>
      <c r="L13" s="44">
        <v>49530</v>
      </c>
      <c r="M13" s="44">
        <v>4705970</v>
      </c>
      <c r="N13" s="45">
        <v>12801</v>
      </c>
      <c r="O13" s="44">
        <v>327632</v>
      </c>
      <c r="P13" s="51">
        <v>363240</v>
      </c>
      <c r="Q13" s="44">
        <v>293369</v>
      </c>
      <c r="R13" s="44">
        <v>6099948</v>
      </c>
      <c r="S13" s="40">
        <v>0</v>
      </c>
      <c r="T13" s="44">
        <v>2157778</v>
      </c>
      <c r="U13" s="44">
        <v>84085</v>
      </c>
      <c r="V13" s="44">
        <v>8012</v>
      </c>
      <c r="W13" s="45">
        <v>50445</v>
      </c>
      <c r="X13" s="45">
        <v>680700</v>
      </c>
      <c r="Y13" s="44">
        <v>222899</v>
      </c>
      <c r="Z13" s="44">
        <v>5050892</v>
      </c>
    </row>
    <row r="14" spans="1:26" s="24" customFormat="1" ht="17.25" customHeight="1">
      <c r="A14" s="34" t="s">
        <v>7</v>
      </c>
      <c r="B14" s="42">
        <f t="shared" si="3"/>
        <v>26676826</v>
      </c>
      <c r="C14" s="49">
        <v>7575551</v>
      </c>
      <c r="D14" s="49">
        <v>152967</v>
      </c>
      <c r="E14" s="49">
        <v>12986</v>
      </c>
      <c r="F14" s="49">
        <v>50001</v>
      </c>
      <c r="G14" s="49">
        <v>25959</v>
      </c>
      <c r="H14" s="49">
        <v>1086010</v>
      </c>
      <c r="I14" s="49">
        <v>47303</v>
      </c>
      <c r="J14" s="40">
        <v>0</v>
      </c>
      <c r="K14" s="44">
        <v>37339</v>
      </c>
      <c r="L14" s="44">
        <v>33651</v>
      </c>
      <c r="M14" s="44">
        <v>5643764</v>
      </c>
      <c r="N14" s="45">
        <v>8071</v>
      </c>
      <c r="O14" s="44">
        <v>328256</v>
      </c>
      <c r="P14" s="51">
        <v>316156</v>
      </c>
      <c r="Q14" s="44">
        <v>178217</v>
      </c>
      <c r="R14" s="44">
        <v>3987309</v>
      </c>
      <c r="S14" s="40">
        <v>0</v>
      </c>
      <c r="T14" s="44">
        <v>1696870</v>
      </c>
      <c r="U14" s="44">
        <v>370751</v>
      </c>
      <c r="V14" s="44">
        <v>981778</v>
      </c>
      <c r="W14" s="45">
        <v>866795</v>
      </c>
      <c r="X14" s="44">
        <v>766680</v>
      </c>
      <c r="Y14" s="44">
        <v>254112</v>
      </c>
      <c r="Z14" s="44">
        <v>2256300</v>
      </c>
    </row>
    <row r="15" spans="1:26" s="24" customFormat="1" ht="17.25" customHeight="1">
      <c r="A15" s="34" t="s">
        <v>8</v>
      </c>
      <c r="B15" s="42">
        <f t="shared" si="3"/>
        <v>42632881</v>
      </c>
      <c r="C15" s="49">
        <v>15634537</v>
      </c>
      <c r="D15" s="49">
        <v>249934</v>
      </c>
      <c r="E15" s="49">
        <v>28909</v>
      </c>
      <c r="F15" s="49">
        <v>111227</v>
      </c>
      <c r="G15" s="49">
        <v>57998</v>
      </c>
      <c r="H15" s="49">
        <v>1877388</v>
      </c>
      <c r="I15" s="40">
        <v>0</v>
      </c>
      <c r="J15" s="40">
        <v>0</v>
      </c>
      <c r="K15" s="44">
        <v>61004</v>
      </c>
      <c r="L15" s="44">
        <v>70446</v>
      </c>
      <c r="M15" s="44">
        <v>6172647</v>
      </c>
      <c r="N15" s="45">
        <v>17701</v>
      </c>
      <c r="O15" s="44">
        <v>428722</v>
      </c>
      <c r="P15" s="51">
        <v>824147</v>
      </c>
      <c r="Q15" s="44">
        <v>454583</v>
      </c>
      <c r="R15" s="44">
        <v>6474455</v>
      </c>
      <c r="S15" s="40">
        <v>0</v>
      </c>
      <c r="T15" s="44">
        <v>2524413</v>
      </c>
      <c r="U15" s="44">
        <v>410875</v>
      </c>
      <c r="V15" s="44">
        <v>2848</v>
      </c>
      <c r="W15" s="45">
        <v>363121</v>
      </c>
      <c r="X15" s="44">
        <v>2331987</v>
      </c>
      <c r="Y15" s="44">
        <v>2116239</v>
      </c>
      <c r="Z15" s="44">
        <v>2419700</v>
      </c>
    </row>
    <row r="16" spans="1:26" s="24" customFormat="1" ht="17.25" customHeight="1">
      <c r="A16" s="34" t="s">
        <v>9</v>
      </c>
      <c r="B16" s="42">
        <f t="shared" si="3"/>
        <v>23503572</v>
      </c>
      <c r="C16" s="49">
        <v>6263521</v>
      </c>
      <c r="D16" s="49">
        <v>154984</v>
      </c>
      <c r="E16" s="49">
        <v>11927</v>
      </c>
      <c r="F16" s="49">
        <v>45913</v>
      </c>
      <c r="G16" s="49">
        <v>23868</v>
      </c>
      <c r="H16" s="49">
        <v>839990</v>
      </c>
      <c r="I16" s="49">
        <v>9114</v>
      </c>
      <c r="J16" s="40">
        <v>0</v>
      </c>
      <c r="K16" s="44">
        <v>37787</v>
      </c>
      <c r="L16" s="44">
        <v>30431</v>
      </c>
      <c r="M16" s="44">
        <v>5730715</v>
      </c>
      <c r="N16" s="45">
        <v>7736</v>
      </c>
      <c r="O16" s="44">
        <v>419711</v>
      </c>
      <c r="P16" s="51">
        <v>287411</v>
      </c>
      <c r="Q16" s="44">
        <v>376078</v>
      </c>
      <c r="R16" s="44">
        <v>4123803</v>
      </c>
      <c r="S16" s="40">
        <v>0</v>
      </c>
      <c r="T16" s="44">
        <v>1590233</v>
      </c>
      <c r="U16" s="44">
        <v>129485</v>
      </c>
      <c r="V16" s="44">
        <v>5612</v>
      </c>
      <c r="W16" s="45">
        <v>761832</v>
      </c>
      <c r="X16" s="44">
        <v>872710</v>
      </c>
      <c r="Y16" s="44">
        <v>285411</v>
      </c>
      <c r="Z16" s="44">
        <v>1495300</v>
      </c>
    </row>
    <row r="17" spans="1:26" s="24" customFormat="1" ht="17.25" customHeight="1">
      <c r="A17" s="34" t="s">
        <v>10</v>
      </c>
      <c r="B17" s="42">
        <f t="shared" si="3"/>
        <v>20907634</v>
      </c>
      <c r="C17" s="49">
        <v>3366936</v>
      </c>
      <c r="D17" s="49">
        <v>193535</v>
      </c>
      <c r="E17" s="49">
        <v>5685</v>
      </c>
      <c r="F17" s="49">
        <v>21894</v>
      </c>
      <c r="G17" s="49">
        <v>11350</v>
      </c>
      <c r="H17" s="49">
        <v>495238</v>
      </c>
      <c r="I17" s="49">
        <v>43371</v>
      </c>
      <c r="J17" s="40">
        <v>0</v>
      </c>
      <c r="K17" s="44">
        <v>47073</v>
      </c>
      <c r="L17" s="44">
        <v>9410</v>
      </c>
      <c r="M17" s="44">
        <v>7426421</v>
      </c>
      <c r="N17" s="45">
        <v>5122</v>
      </c>
      <c r="O17" s="44">
        <v>486372</v>
      </c>
      <c r="P17" s="51">
        <v>264697</v>
      </c>
      <c r="Q17" s="44">
        <v>150184</v>
      </c>
      <c r="R17" s="44">
        <v>2113074</v>
      </c>
      <c r="S17" s="40">
        <v>0</v>
      </c>
      <c r="T17" s="44">
        <v>1641674</v>
      </c>
      <c r="U17" s="44">
        <v>7918</v>
      </c>
      <c r="V17" s="44">
        <v>55272</v>
      </c>
      <c r="W17" s="45">
        <v>38039</v>
      </c>
      <c r="X17" s="44">
        <v>269651</v>
      </c>
      <c r="Y17" s="44">
        <v>363718</v>
      </c>
      <c r="Z17" s="44">
        <v>3891000</v>
      </c>
    </row>
    <row r="18" spans="1:26" s="24" customFormat="1" ht="17.25" customHeight="1">
      <c r="A18" s="34" t="s">
        <v>11</v>
      </c>
      <c r="B18" s="42">
        <f t="shared" si="3"/>
        <v>15064457</v>
      </c>
      <c r="C18" s="49">
        <v>2858747</v>
      </c>
      <c r="D18" s="49">
        <v>90950</v>
      </c>
      <c r="E18" s="49">
        <v>4905</v>
      </c>
      <c r="F18" s="49">
        <v>18899</v>
      </c>
      <c r="G18" s="49">
        <v>9769</v>
      </c>
      <c r="H18" s="49">
        <v>421844</v>
      </c>
      <c r="I18" s="49">
        <v>12737</v>
      </c>
      <c r="J18" s="40">
        <v>0</v>
      </c>
      <c r="K18" s="44">
        <v>21910</v>
      </c>
      <c r="L18" s="44">
        <v>5309</v>
      </c>
      <c r="M18" s="44">
        <v>5149340</v>
      </c>
      <c r="N18" s="45">
        <v>3534</v>
      </c>
      <c r="O18" s="44">
        <v>172401</v>
      </c>
      <c r="P18" s="51">
        <v>310802</v>
      </c>
      <c r="Q18" s="44">
        <v>93996</v>
      </c>
      <c r="R18" s="44">
        <v>2077787</v>
      </c>
      <c r="S18" s="40">
        <v>0</v>
      </c>
      <c r="T18" s="44">
        <v>704121</v>
      </c>
      <c r="U18" s="44">
        <v>49326</v>
      </c>
      <c r="V18" s="44">
        <v>64173</v>
      </c>
      <c r="W18" s="45">
        <v>264448</v>
      </c>
      <c r="X18" s="45">
        <v>1174628</v>
      </c>
      <c r="Y18" s="44">
        <v>139331</v>
      </c>
      <c r="Z18" s="44">
        <v>1415500</v>
      </c>
    </row>
    <row r="19" spans="1:26" s="24" customFormat="1" ht="17.25" customHeight="1">
      <c r="A19" s="34" t="s">
        <v>12</v>
      </c>
      <c r="B19" s="42">
        <f t="shared" si="3"/>
        <v>37841751</v>
      </c>
      <c r="C19" s="49">
        <v>17066761</v>
      </c>
      <c r="D19" s="49">
        <v>249095</v>
      </c>
      <c r="E19" s="49">
        <v>40229</v>
      </c>
      <c r="F19" s="49">
        <v>154814</v>
      </c>
      <c r="G19" s="49">
        <v>80619</v>
      </c>
      <c r="H19" s="49">
        <v>1567131</v>
      </c>
      <c r="I19" s="49">
        <v>6198</v>
      </c>
      <c r="J19" s="40">
        <v>0</v>
      </c>
      <c r="K19" s="44">
        <v>60788</v>
      </c>
      <c r="L19" s="44">
        <v>83495</v>
      </c>
      <c r="M19" s="44">
        <v>3522950</v>
      </c>
      <c r="N19" s="45">
        <v>14255</v>
      </c>
      <c r="O19" s="44">
        <v>562135</v>
      </c>
      <c r="P19" s="51">
        <v>383949</v>
      </c>
      <c r="Q19" s="44">
        <v>341178</v>
      </c>
      <c r="R19" s="44">
        <v>5163922</v>
      </c>
      <c r="S19" s="40">
        <v>0</v>
      </c>
      <c r="T19" s="44">
        <v>2118119</v>
      </c>
      <c r="U19" s="44">
        <v>52675</v>
      </c>
      <c r="V19" s="44">
        <v>138877</v>
      </c>
      <c r="W19" s="45">
        <v>789298</v>
      </c>
      <c r="X19" s="44">
        <v>1171631</v>
      </c>
      <c r="Y19" s="44">
        <v>728732</v>
      </c>
      <c r="Z19" s="44">
        <v>3544900</v>
      </c>
    </row>
    <row r="20" spans="1:26" s="24" customFormat="1" ht="17.25" customHeight="1">
      <c r="A20" s="34" t="s">
        <v>13</v>
      </c>
      <c r="B20" s="42">
        <f t="shared" si="3"/>
        <v>25366574</v>
      </c>
      <c r="C20" s="49">
        <v>8775842</v>
      </c>
      <c r="D20" s="49">
        <v>162770</v>
      </c>
      <c r="E20" s="49">
        <v>20705</v>
      </c>
      <c r="F20" s="49">
        <v>79629</v>
      </c>
      <c r="G20" s="49">
        <v>41647</v>
      </c>
      <c r="H20" s="49">
        <v>1003099</v>
      </c>
      <c r="I20" s="40">
        <v>0</v>
      </c>
      <c r="J20" s="40">
        <v>0</v>
      </c>
      <c r="K20" s="44">
        <v>39755</v>
      </c>
      <c r="L20" s="44">
        <v>64540</v>
      </c>
      <c r="M20" s="44">
        <v>4090982</v>
      </c>
      <c r="N20" s="45">
        <v>9947</v>
      </c>
      <c r="O20" s="44">
        <v>367262</v>
      </c>
      <c r="P20" s="51">
        <v>434566</v>
      </c>
      <c r="Q20" s="44">
        <v>48107</v>
      </c>
      <c r="R20" s="44">
        <v>3450776</v>
      </c>
      <c r="S20" s="40">
        <v>0</v>
      </c>
      <c r="T20" s="44">
        <v>1627500</v>
      </c>
      <c r="U20" s="44">
        <v>217971</v>
      </c>
      <c r="V20" s="44">
        <v>13131</v>
      </c>
      <c r="W20" s="45">
        <v>614389</v>
      </c>
      <c r="X20" s="44">
        <v>326959</v>
      </c>
      <c r="Y20" s="44">
        <v>1119197</v>
      </c>
      <c r="Z20" s="44">
        <v>2857800</v>
      </c>
    </row>
    <row r="21" spans="1:26" s="24" customFormat="1" ht="17.25" customHeight="1">
      <c r="A21" s="34" t="s">
        <v>48</v>
      </c>
      <c r="B21" s="42">
        <f t="shared" si="3"/>
        <v>19433892</v>
      </c>
      <c r="C21" s="49">
        <v>4036387</v>
      </c>
      <c r="D21" s="49">
        <v>101898</v>
      </c>
      <c r="E21" s="49">
        <v>7471</v>
      </c>
      <c r="F21" s="49">
        <v>28757</v>
      </c>
      <c r="G21" s="49">
        <v>14970</v>
      </c>
      <c r="H21" s="49">
        <v>522706</v>
      </c>
      <c r="I21" s="40">
        <v>0</v>
      </c>
      <c r="J21" s="40">
        <v>0</v>
      </c>
      <c r="K21" s="44">
        <v>24842</v>
      </c>
      <c r="L21" s="44">
        <v>34516</v>
      </c>
      <c r="M21" s="44">
        <v>4151938</v>
      </c>
      <c r="N21" s="45">
        <v>4004</v>
      </c>
      <c r="O21" s="44">
        <v>349541</v>
      </c>
      <c r="P21" s="51">
        <v>213232</v>
      </c>
      <c r="Q21" s="44">
        <v>96445</v>
      </c>
      <c r="R21" s="44">
        <v>2644956</v>
      </c>
      <c r="S21" s="40">
        <v>0</v>
      </c>
      <c r="T21" s="44">
        <v>825275</v>
      </c>
      <c r="U21" s="44">
        <v>22951</v>
      </c>
      <c r="V21" s="44">
        <v>22765</v>
      </c>
      <c r="W21" s="45">
        <v>958030</v>
      </c>
      <c r="X21" s="44">
        <v>687473</v>
      </c>
      <c r="Y21" s="44">
        <v>206535</v>
      </c>
      <c r="Z21" s="44">
        <v>4479200</v>
      </c>
    </row>
    <row r="22" spans="1:26" s="24" customFormat="1" ht="17.25" customHeight="1">
      <c r="A22" s="34" t="s">
        <v>50</v>
      </c>
      <c r="B22" s="42">
        <f t="shared" si="3"/>
        <v>18904761</v>
      </c>
      <c r="C22" s="49">
        <v>2737345</v>
      </c>
      <c r="D22" s="49">
        <v>164682</v>
      </c>
      <c r="E22" s="49">
        <v>5979</v>
      </c>
      <c r="F22" s="49">
        <v>23039</v>
      </c>
      <c r="G22" s="49">
        <v>11903</v>
      </c>
      <c r="H22" s="49">
        <v>447595</v>
      </c>
      <c r="I22" s="49">
        <v>62206</v>
      </c>
      <c r="J22" s="40">
        <v>0</v>
      </c>
      <c r="K22" s="44">
        <v>40161</v>
      </c>
      <c r="L22" s="44">
        <v>8613</v>
      </c>
      <c r="M22" s="44">
        <v>8668635</v>
      </c>
      <c r="N22" s="45">
        <v>4871</v>
      </c>
      <c r="O22" s="44">
        <v>163365</v>
      </c>
      <c r="P22" s="51">
        <v>202904</v>
      </c>
      <c r="Q22" s="44">
        <v>87187</v>
      </c>
      <c r="R22" s="44">
        <v>2155570</v>
      </c>
      <c r="S22" s="40">
        <v>0</v>
      </c>
      <c r="T22" s="44">
        <v>863141</v>
      </c>
      <c r="U22" s="44">
        <v>57372</v>
      </c>
      <c r="V22" s="44">
        <v>46684</v>
      </c>
      <c r="W22" s="45">
        <v>453083</v>
      </c>
      <c r="X22" s="44">
        <v>695095</v>
      </c>
      <c r="Y22" s="44">
        <v>208231</v>
      </c>
      <c r="Z22" s="44">
        <v>1797100</v>
      </c>
    </row>
    <row r="23" spans="1:26" s="23" customFormat="1" ht="9" customHeight="1">
      <c r="A23" s="34"/>
      <c r="B23" s="4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>
        <v>0</v>
      </c>
      <c r="T23" s="40"/>
      <c r="U23" s="40"/>
      <c r="V23" s="40"/>
      <c r="W23" s="40"/>
      <c r="X23" s="40"/>
      <c r="Y23" s="40"/>
      <c r="Z23" s="40"/>
    </row>
    <row r="24" spans="1:26" s="23" customFormat="1" ht="17.25" customHeight="1">
      <c r="A24" s="19" t="s">
        <v>14</v>
      </c>
      <c r="B24" s="43">
        <f>B26+B28+B33+B37+B40+B43+B48</f>
        <v>144212478</v>
      </c>
      <c r="C24" s="41">
        <f>SUM(C28+C33+C26+C37+C40+C43+C48)</f>
        <v>31197074</v>
      </c>
      <c r="D24" s="41">
        <f>SUM(D28+D33+D26+D37+D40+D43+D48)</f>
        <v>1044926</v>
      </c>
      <c r="E24" s="41">
        <f aca="true" t="shared" si="4" ref="E24:Z24">SUM(E28+E33+E26+E37+E40+E43+E48)</f>
        <v>65889</v>
      </c>
      <c r="F24" s="41">
        <f t="shared" si="4"/>
        <v>253771</v>
      </c>
      <c r="G24" s="41">
        <f t="shared" si="4"/>
        <v>131879</v>
      </c>
      <c r="H24" s="41">
        <f t="shared" si="4"/>
        <v>4038886</v>
      </c>
      <c r="I24" s="41">
        <f>SUM(I28+I33+I26+I37+I40+I43+I48)</f>
        <v>166609</v>
      </c>
      <c r="J24" s="41">
        <f t="shared" si="4"/>
        <v>0</v>
      </c>
      <c r="K24" s="41">
        <f t="shared" si="4"/>
        <v>254587</v>
      </c>
      <c r="L24" s="41">
        <f t="shared" si="4"/>
        <v>177548</v>
      </c>
      <c r="M24" s="41">
        <f t="shared" si="4"/>
        <v>47956612</v>
      </c>
      <c r="N24" s="41">
        <f t="shared" si="4"/>
        <v>36558</v>
      </c>
      <c r="O24" s="41">
        <f t="shared" si="4"/>
        <v>1466922</v>
      </c>
      <c r="P24" s="41">
        <f t="shared" si="4"/>
        <v>2365304</v>
      </c>
      <c r="Q24" s="41">
        <f t="shared" si="4"/>
        <v>736446</v>
      </c>
      <c r="R24" s="41">
        <f t="shared" si="4"/>
        <v>14011588</v>
      </c>
      <c r="S24" s="41">
        <v>0</v>
      </c>
      <c r="T24" s="41">
        <f t="shared" si="4"/>
        <v>8170519</v>
      </c>
      <c r="U24" s="41">
        <f t="shared" si="4"/>
        <v>874777</v>
      </c>
      <c r="V24" s="41">
        <f t="shared" si="4"/>
        <v>617042</v>
      </c>
      <c r="W24" s="41">
        <f t="shared" si="4"/>
        <v>4574375</v>
      </c>
      <c r="X24" s="41">
        <f t="shared" si="4"/>
        <v>9297264</v>
      </c>
      <c r="Y24" s="41">
        <f t="shared" si="4"/>
        <v>2769933</v>
      </c>
      <c r="Z24" s="41">
        <f t="shared" si="4"/>
        <v>14003969</v>
      </c>
    </row>
    <row r="25" spans="1:26" s="23" customFormat="1" ht="6" customHeight="1">
      <c r="A25" s="34"/>
      <c r="B25" s="4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s="23" customFormat="1" ht="17.25" customHeight="1">
      <c r="A26" s="19" t="s">
        <v>15</v>
      </c>
      <c r="B26" s="43">
        <f aca="true" t="shared" si="5" ref="B26:B59">SUM(C26:Z26)</f>
        <v>4024297</v>
      </c>
      <c r="C26" s="53">
        <v>461294</v>
      </c>
      <c r="D26" s="53">
        <v>40816</v>
      </c>
      <c r="E26" s="53">
        <v>632</v>
      </c>
      <c r="F26" s="53">
        <v>2445</v>
      </c>
      <c r="G26" s="53">
        <v>1259</v>
      </c>
      <c r="H26" s="53">
        <v>59743</v>
      </c>
      <c r="I26" s="53">
        <v>60397</v>
      </c>
      <c r="J26" s="41">
        <f>J27</f>
        <v>0</v>
      </c>
      <c r="K26" s="54">
        <v>9922</v>
      </c>
      <c r="L26" s="54">
        <v>338</v>
      </c>
      <c r="M26" s="54">
        <v>1498308</v>
      </c>
      <c r="N26" s="55">
        <v>894</v>
      </c>
      <c r="O26" s="54">
        <v>53246</v>
      </c>
      <c r="P26" s="56">
        <v>18643</v>
      </c>
      <c r="Q26" s="54">
        <v>3807</v>
      </c>
      <c r="R26" s="54">
        <v>259440</v>
      </c>
      <c r="S26" s="41">
        <v>0</v>
      </c>
      <c r="T26" s="54">
        <v>219796</v>
      </c>
      <c r="U26" s="54">
        <v>3635</v>
      </c>
      <c r="V26" s="54">
        <v>1500</v>
      </c>
      <c r="W26" s="55">
        <v>810000</v>
      </c>
      <c r="X26" s="54">
        <v>110031</v>
      </c>
      <c r="Y26" s="54">
        <v>23909</v>
      </c>
      <c r="Z26" s="54">
        <v>384242</v>
      </c>
    </row>
    <row r="27" spans="1:26" s="25" customFormat="1" ht="17.25" customHeight="1">
      <c r="A27" s="36" t="s">
        <v>16</v>
      </c>
      <c r="B27" s="42">
        <f t="shared" si="5"/>
        <v>4024297</v>
      </c>
      <c r="C27" s="49">
        <v>461294</v>
      </c>
      <c r="D27" s="49">
        <v>40816</v>
      </c>
      <c r="E27" s="49">
        <v>632</v>
      </c>
      <c r="F27" s="49">
        <v>2445</v>
      </c>
      <c r="G27" s="49">
        <v>1259</v>
      </c>
      <c r="H27" s="49">
        <v>59743</v>
      </c>
      <c r="I27" s="49">
        <v>60397</v>
      </c>
      <c r="J27" s="40">
        <v>0</v>
      </c>
      <c r="K27" s="44">
        <v>9922</v>
      </c>
      <c r="L27" s="44">
        <v>338</v>
      </c>
      <c r="M27" s="44">
        <v>1498308</v>
      </c>
      <c r="N27" s="45">
        <v>894</v>
      </c>
      <c r="O27" s="44">
        <v>53246</v>
      </c>
      <c r="P27" s="51">
        <v>18643</v>
      </c>
      <c r="Q27" s="44">
        <v>3807</v>
      </c>
      <c r="R27" s="44">
        <v>259440</v>
      </c>
      <c r="S27" s="40">
        <v>0</v>
      </c>
      <c r="T27" s="44">
        <v>219796</v>
      </c>
      <c r="U27" s="44">
        <v>3635</v>
      </c>
      <c r="V27" s="44">
        <v>1500</v>
      </c>
      <c r="W27" s="45">
        <v>810000</v>
      </c>
      <c r="X27" s="44">
        <v>110031</v>
      </c>
      <c r="Y27" s="44">
        <v>23909</v>
      </c>
      <c r="Z27" s="44">
        <v>384242</v>
      </c>
    </row>
    <row r="28" spans="1:26" s="23" customFormat="1" ht="17.25" customHeight="1">
      <c r="A28" s="19" t="s">
        <v>17</v>
      </c>
      <c r="B28" s="43">
        <f t="shared" si="5"/>
        <v>29683397</v>
      </c>
      <c r="C28" s="41">
        <f>SUM(C29:C32)</f>
        <v>7795802</v>
      </c>
      <c r="D28" s="41">
        <f aca="true" t="shared" si="6" ref="D28:I28">SUM(D29:D32)</f>
        <v>207540</v>
      </c>
      <c r="E28" s="41">
        <f t="shared" si="6"/>
        <v>18192</v>
      </c>
      <c r="F28" s="41">
        <f t="shared" si="6"/>
        <v>70067</v>
      </c>
      <c r="G28" s="41">
        <f t="shared" si="6"/>
        <v>36352</v>
      </c>
      <c r="H28" s="41">
        <f t="shared" si="6"/>
        <v>1009165</v>
      </c>
      <c r="I28" s="41">
        <f t="shared" si="6"/>
        <v>21550</v>
      </c>
      <c r="J28" s="41">
        <f>SUM(J29:J32)</f>
        <v>0</v>
      </c>
      <c r="K28" s="41">
        <f>SUM(K29:K32)</f>
        <v>50595</v>
      </c>
      <c r="L28" s="41">
        <f aca="true" t="shared" si="7" ref="L28:Z28">SUM(L29:L32)</f>
        <v>56043</v>
      </c>
      <c r="M28" s="41">
        <f t="shared" si="7"/>
        <v>8400404</v>
      </c>
      <c r="N28" s="41">
        <f t="shared" si="7"/>
        <v>9134</v>
      </c>
      <c r="O28" s="41">
        <f t="shared" si="7"/>
        <v>206672</v>
      </c>
      <c r="P28" s="41">
        <f t="shared" si="7"/>
        <v>658347</v>
      </c>
      <c r="Q28" s="41">
        <f t="shared" si="7"/>
        <v>136776</v>
      </c>
      <c r="R28" s="41">
        <f t="shared" si="7"/>
        <v>3157480</v>
      </c>
      <c r="S28" s="41">
        <v>0</v>
      </c>
      <c r="T28" s="41">
        <f t="shared" si="7"/>
        <v>1764006</v>
      </c>
      <c r="U28" s="41">
        <f t="shared" si="7"/>
        <v>101691</v>
      </c>
      <c r="V28" s="41">
        <f t="shared" si="7"/>
        <v>23957</v>
      </c>
      <c r="W28" s="41">
        <f t="shared" si="7"/>
        <v>1424912</v>
      </c>
      <c r="X28" s="41">
        <f t="shared" si="7"/>
        <v>1961263</v>
      </c>
      <c r="Y28" s="41">
        <f t="shared" si="7"/>
        <v>454117</v>
      </c>
      <c r="Z28" s="41">
        <f t="shared" si="7"/>
        <v>2119332</v>
      </c>
    </row>
    <row r="29" spans="1:26" s="25" customFormat="1" ht="17.25" customHeight="1">
      <c r="A29" s="36" t="s">
        <v>18</v>
      </c>
      <c r="B29" s="42">
        <f t="shared" si="5"/>
        <v>7675223</v>
      </c>
      <c r="C29" s="49">
        <v>1992092</v>
      </c>
      <c r="D29" s="49">
        <v>69331</v>
      </c>
      <c r="E29" s="49">
        <v>4803</v>
      </c>
      <c r="F29" s="49">
        <v>18513</v>
      </c>
      <c r="G29" s="49">
        <v>9561</v>
      </c>
      <c r="H29" s="49">
        <v>242457</v>
      </c>
      <c r="I29" s="40">
        <v>0</v>
      </c>
      <c r="J29" s="40">
        <v>0</v>
      </c>
      <c r="K29" s="44">
        <v>16883</v>
      </c>
      <c r="L29" s="44">
        <v>10371</v>
      </c>
      <c r="M29" s="44">
        <v>2178908</v>
      </c>
      <c r="N29" s="45">
        <v>1978</v>
      </c>
      <c r="O29" s="44">
        <v>5071</v>
      </c>
      <c r="P29" s="51">
        <v>153106</v>
      </c>
      <c r="Q29" s="44">
        <v>26357</v>
      </c>
      <c r="R29" s="44">
        <v>741609</v>
      </c>
      <c r="S29" s="40">
        <v>0</v>
      </c>
      <c r="T29" s="44">
        <v>467442</v>
      </c>
      <c r="U29" s="44">
        <v>1907</v>
      </c>
      <c r="V29" s="44">
        <v>6895</v>
      </c>
      <c r="W29" s="45">
        <v>221744</v>
      </c>
      <c r="X29" s="44">
        <v>286536</v>
      </c>
      <c r="Y29" s="44">
        <v>165465</v>
      </c>
      <c r="Z29" s="44">
        <v>1054194</v>
      </c>
    </row>
    <row r="30" spans="1:26" s="25" customFormat="1" ht="17.25" customHeight="1">
      <c r="A30" s="36" t="s">
        <v>19</v>
      </c>
      <c r="B30" s="42">
        <f t="shared" si="5"/>
        <v>9467144</v>
      </c>
      <c r="C30" s="49">
        <v>2152250</v>
      </c>
      <c r="D30" s="49">
        <v>56870</v>
      </c>
      <c r="E30" s="49">
        <v>5253</v>
      </c>
      <c r="F30" s="49">
        <v>20218</v>
      </c>
      <c r="G30" s="49">
        <v>10527</v>
      </c>
      <c r="H30" s="49">
        <v>301706</v>
      </c>
      <c r="I30" s="40">
        <v>0</v>
      </c>
      <c r="J30" s="40">
        <v>0</v>
      </c>
      <c r="K30" s="44">
        <v>13902</v>
      </c>
      <c r="L30" s="44">
        <v>19614</v>
      </c>
      <c r="M30" s="44">
        <v>2338590</v>
      </c>
      <c r="N30" s="45">
        <v>2776</v>
      </c>
      <c r="O30" s="44">
        <v>135482</v>
      </c>
      <c r="P30" s="51">
        <v>242911</v>
      </c>
      <c r="Q30" s="44">
        <v>30568</v>
      </c>
      <c r="R30" s="44">
        <v>1049591</v>
      </c>
      <c r="S30" s="40">
        <v>0</v>
      </c>
      <c r="T30" s="44">
        <v>596148</v>
      </c>
      <c r="U30" s="44">
        <v>79192</v>
      </c>
      <c r="V30" s="44">
        <v>1540</v>
      </c>
      <c r="W30" s="45">
        <v>1203168</v>
      </c>
      <c r="X30" s="44">
        <v>552080</v>
      </c>
      <c r="Y30" s="44">
        <v>177158</v>
      </c>
      <c r="Z30" s="44">
        <v>477600</v>
      </c>
    </row>
    <row r="31" spans="1:26" s="25" customFormat="1" ht="17.25" customHeight="1">
      <c r="A31" s="36" t="s">
        <v>20</v>
      </c>
      <c r="B31" s="42">
        <f t="shared" si="5"/>
        <v>8956571</v>
      </c>
      <c r="C31" s="49">
        <v>2899452</v>
      </c>
      <c r="D31" s="49">
        <v>56663</v>
      </c>
      <c r="E31" s="49">
        <v>6644</v>
      </c>
      <c r="F31" s="49">
        <v>25585</v>
      </c>
      <c r="G31" s="49">
        <v>13283</v>
      </c>
      <c r="H31" s="49">
        <v>359860</v>
      </c>
      <c r="I31" s="49">
        <v>21550</v>
      </c>
      <c r="J31" s="40">
        <v>0</v>
      </c>
      <c r="K31" s="44">
        <v>13784</v>
      </c>
      <c r="L31" s="44">
        <v>22310</v>
      </c>
      <c r="M31" s="44">
        <v>2511919</v>
      </c>
      <c r="N31" s="45">
        <v>3607</v>
      </c>
      <c r="O31" s="44">
        <v>55266</v>
      </c>
      <c r="P31" s="51">
        <v>185261</v>
      </c>
      <c r="Q31" s="44">
        <v>73511</v>
      </c>
      <c r="R31" s="44">
        <v>1092961</v>
      </c>
      <c r="S31" s="40">
        <v>0</v>
      </c>
      <c r="T31" s="44">
        <v>564290</v>
      </c>
      <c r="U31" s="44">
        <v>9221</v>
      </c>
      <c r="V31" s="44">
        <v>14982</v>
      </c>
      <c r="W31" s="45" t="s">
        <v>77</v>
      </c>
      <c r="X31" s="44">
        <v>482753</v>
      </c>
      <c r="Y31" s="44">
        <v>82069</v>
      </c>
      <c r="Z31" s="44">
        <v>461600</v>
      </c>
    </row>
    <row r="32" spans="1:26" s="24" customFormat="1" ht="17.25" customHeight="1">
      <c r="A32" s="37" t="s">
        <v>21</v>
      </c>
      <c r="B32" s="42">
        <f t="shared" si="5"/>
        <v>3584459</v>
      </c>
      <c r="C32" s="49">
        <v>752008</v>
      </c>
      <c r="D32" s="49">
        <v>24676</v>
      </c>
      <c r="E32" s="49">
        <v>1492</v>
      </c>
      <c r="F32" s="49">
        <v>5751</v>
      </c>
      <c r="G32" s="49">
        <v>2981</v>
      </c>
      <c r="H32" s="49">
        <v>105142</v>
      </c>
      <c r="I32" s="40">
        <v>0</v>
      </c>
      <c r="J32" s="40">
        <v>0</v>
      </c>
      <c r="K32" s="44">
        <v>6026</v>
      </c>
      <c r="L32" s="44">
        <v>3748</v>
      </c>
      <c r="M32" s="44">
        <v>1370987</v>
      </c>
      <c r="N32" s="45">
        <v>773</v>
      </c>
      <c r="O32" s="44">
        <v>10853</v>
      </c>
      <c r="P32" s="51">
        <v>77069</v>
      </c>
      <c r="Q32" s="44">
        <v>6340</v>
      </c>
      <c r="R32" s="44">
        <v>273319</v>
      </c>
      <c r="S32" s="40">
        <v>0</v>
      </c>
      <c r="T32" s="44">
        <v>136126</v>
      </c>
      <c r="U32" s="44">
        <v>11371</v>
      </c>
      <c r="V32" s="44">
        <v>540</v>
      </c>
      <c r="W32" s="45" t="s">
        <v>77</v>
      </c>
      <c r="X32" s="44">
        <v>639894</v>
      </c>
      <c r="Y32" s="44">
        <v>29425</v>
      </c>
      <c r="Z32" s="44">
        <v>125938</v>
      </c>
    </row>
    <row r="33" spans="1:26" s="23" customFormat="1" ht="17.25" customHeight="1">
      <c r="A33" s="19" t="s">
        <v>22</v>
      </c>
      <c r="B33" s="43">
        <f t="shared" si="5"/>
        <v>20184395</v>
      </c>
      <c r="C33" s="41">
        <f>SUM(C34:C36)</f>
        <v>5396666</v>
      </c>
      <c r="D33" s="41">
        <f aca="true" t="shared" si="8" ref="D33:I33">SUM(D34:D36)</f>
        <v>138346</v>
      </c>
      <c r="E33" s="41">
        <f t="shared" si="8"/>
        <v>10169</v>
      </c>
      <c r="F33" s="41">
        <f t="shared" si="8"/>
        <v>39161</v>
      </c>
      <c r="G33" s="41">
        <f t="shared" si="8"/>
        <v>20338</v>
      </c>
      <c r="H33" s="41">
        <f t="shared" si="8"/>
        <v>696162</v>
      </c>
      <c r="I33" s="41">
        <f t="shared" si="8"/>
        <v>0</v>
      </c>
      <c r="J33" s="41">
        <f>SUM(J34:J36)</f>
        <v>0</v>
      </c>
      <c r="K33" s="41">
        <f>SUM(K34:K36)</f>
        <v>33739</v>
      </c>
      <c r="L33" s="41">
        <f aca="true" t="shared" si="9" ref="L33:Z33">SUM(L34:L36)</f>
        <v>29402</v>
      </c>
      <c r="M33" s="41">
        <f t="shared" si="9"/>
        <v>5865912</v>
      </c>
      <c r="N33" s="41">
        <f t="shared" si="9"/>
        <v>6210</v>
      </c>
      <c r="O33" s="41">
        <f t="shared" si="9"/>
        <v>239601</v>
      </c>
      <c r="P33" s="41">
        <f t="shared" si="9"/>
        <v>201536</v>
      </c>
      <c r="Q33" s="41">
        <f t="shared" si="9"/>
        <v>155124</v>
      </c>
      <c r="R33" s="41">
        <f t="shared" si="9"/>
        <v>2134321</v>
      </c>
      <c r="S33" s="41">
        <v>0</v>
      </c>
      <c r="T33" s="41">
        <f t="shared" si="9"/>
        <v>1369198</v>
      </c>
      <c r="U33" s="41">
        <f t="shared" si="9"/>
        <v>36014</v>
      </c>
      <c r="V33" s="41">
        <f t="shared" si="9"/>
        <v>33910</v>
      </c>
      <c r="W33" s="41">
        <f t="shared" si="9"/>
        <v>183244</v>
      </c>
      <c r="X33" s="41">
        <f t="shared" si="9"/>
        <v>1212826</v>
      </c>
      <c r="Y33" s="41">
        <f t="shared" si="9"/>
        <v>115577</v>
      </c>
      <c r="Z33" s="41">
        <f t="shared" si="9"/>
        <v>2266939</v>
      </c>
    </row>
    <row r="34" spans="1:26" s="25" customFormat="1" ht="17.25" customHeight="1">
      <c r="A34" s="36" t="s">
        <v>23</v>
      </c>
      <c r="B34" s="42">
        <f t="shared" si="5"/>
        <v>4063373</v>
      </c>
      <c r="C34" s="49">
        <v>1126872</v>
      </c>
      <c r="D34" s="49">
        <v>25464</v>
      </c>
      <c r="E34" s="49">
        <v>1746</v>
      </c>
      <c r="F34" s="49">
        <v>6724</v>
      </c>
      <c r="G34" s="49">
        <v>3493</v>
      </c>
      <c r="H34" s="49">
        <v>127646</v>
      </c>
      <c r="I34" s="40">
        <v>0</v>
      </c>
      <c r="J34" s="40">
        <v>0</v>
      </c>
      <c r="K34" s="44">
        <v>6215</v>
      </c>
      <c r="L34" s="44">
        <v>6447</v>
      </c>
      <c r="M34" s="44">
        <v>1397389</v>
      </c>
      <c r="N34" s="45">
        <v>750</v>
      </c>
      <c r="O34" s="44">
        <v>38184</v>
      </c>
      <c r="P34" s="51">
        <v>44994</v>
      </c>
      <c r="Q34" s="44">
        <v>16454</v>
      </c>
      <c r="R34" s="44">
        <v>339582</v>
      </c>
      <c r="S34" s="40">
        <v>0</v>
      </c>
      <c r="T34" s="44">
        <v>388189</v>
      </c>
      <c r="U34" s="44">
        <v>11804</v>
      </c>
      <c r="V34" s="45">
        <v>10507</v>
      </c>
      <c r="W34" s="45">
        <v>48440</v>
      </c>
      <c r="X34" s="44">
        <v>184130</v>
      </c>
      <c r="Y34" s="44">
        <v>39299</v>
      </c>
      <c r="Z34" s="44">
        <v>239044</v>
      </c>
    </row>
    <row r="35" spans="1:26" s="25" customFormat="1" ht="17.25" customHeight="1">
      <c r="A35" s="36" t="s">
        <v>24</v>
      </c>
      <c r="B35" s="42">
        <f t="shared" si="5"/>
        <v>3771358</v>
      </c>
      <c r="C35" s="49">
        <v>623106</v>
      </c>
      <c r="D35" s="49">
        <v>21028</v>
      </c>
      <c r="E35" s="49">
        <v>1495</v>
      </c>
      <c r="F35" s="49">
        <v>5763</v>
      </c>
      <c r="G35" s="49">
        <v>2992</v>
      </c>
      <c r="H35" s="49">
        <v>93995</v>
      </c>
      <c r="I35" s="40">
        <v>0</v>
      </c>
      <c r="J35" s="40">
        <v>0</v>
      </c>
      <c r="K35" s="44">
        <v>5132</v>
      </c>
      <c r="L35" s="44">
        <v>3675</v>
      </c>
      <c r="M35" s="44">
        <v>1635176</v>
      </c>
      <c r="N35" s="40">
        <v>0</v>
      </c>
      <c r="O35" s="44">
        <v>32820</v>
      </c>
      <c r="P35" s="51">
        <v>56674</v>
      </c>
      <c r="Q35" s="44">
        <v>17725</v>
      </c>
      <c r="R35" s="44">
        <v>521128</v>
      </c>
      <c r="S35" s="40">
        <v>0</v>
      </c>
      <c r="T35" s="44">
        <v>148392</v>
      </c>
      <c r="U35" s="44">
        <v>14952</v>
      </c>
      <c r="V35" s="45">
        <v>17916</v>
      </c>
      <c r="W35" s="45">
        <v>1887</v>
      </c>
      <c r="X35" s="44">
        <v>155779</v>
      </c>
      <c r="Y35" s="44">
        <v>37060</v>
      </c>
      <c r="Z35" s="44">
        <v>374663</v>
      </c>
    </row>
    <row r="36" spans="1:26" s="25" customFormat="1" ht="17.25" customHeight="1">
      <c r="A36" s="36" t="s">
        <v>25</v>
      </c>
      <c r="B36" s="42">
        <f t="shared" si="5"/>
        <v>12349664</v>
      </c>
      <c r="C36" s="49">
        <v>3646688</v>
      </c>
      <c r="D36" s="49">
        <v>91854</v>
      </c>
      <c r="E36" s="49">
        <v>6928</v>
      </c>
      <c r="F36" s="49">
        <v>26674</v>
      </c>
      <c r="G36" s="49">
        <v>13853</v>
      </c>
      <c r="H36" s="49">
        <v>474521</v>
      </c>
      <c r="I36" s="40">
        <v>0</v>
      </c>
      <c r="J36" s="40">
        <v>0</v>
      </c>
      <c r="K36" s="44">
        <v>22392</v>
      </c>
      <c r="L36" s="44">
        <v>19280</v>
      </c>
      <c r="M36" s="44">
        <v>2833347</v>
      </c>
      <c r="N36" s="45">
        <v>5460</v>
      </c>
      <c r="O36" s="44">
        <v>168597</v>
      </c>
      <c r="P36" s="51">
        <v>99868</v>
      </c>
      <c r="Q36" s="44">
        <v>120945</v>
      </c>
      <c r="R36" s="44">
        <v>1273611</v>
      </c>
      <c r="S36" s="40">
        <v>0</v>
      </c>
      <c r="T36" s="44">
        <v>832617</v>
      </c>
      <c r="U36" s="44">
        <v>9258</v>
      </c>
      <c r="V36" s="44">
        <v>5487</v>
      </c>
      <c r="W36" s="45">
        <v>132917</v>
      </c>
      <c r="X36" s="44">
        <v>872917</v>
      </c>
      <c r="Y36" s="44">
        <v>39218</v>
      </c>
      <c r="Z36" s="44">
        <v>1653232</v>
      </c>
    </row>
    <row r="37" spans="1:36" s="23" customFormat="1" ht="17.25" customHeight="1">
      <c r="A37" s="19" t="s">
        <v>26</v>
      </c>
      <c r="B37" s="43">
        <f t="shared" si="5"/>
        <v>4854725</v>
      </c>
      <c r="C37" s="41">
        <f>SUM(C38:C39)</f>
        <v>227809</v>
      </c>
      <c r="D37" s="41">
        <f aca="true" t="shared" si="10" ref="D37:I37">SUM(D38:D39)</f>
        <v>58752</v>
      </c>
      <c r="E37" s="41">
        <f t="shared" si="10"/>
        <v>442</v>
      </c>
      <c r="F37" s="41">
        <f t="shared" si="10"/>
        <v>1713</v>
      </c>
      <c r="G37" s="41">
        <f t="shared" si="10"/>
        <v>880</v>
      </c>
      <c r="H37" s="41">
        <f t="shared" si="10"/>
        <v>52722</v>
      </c>
      <c r="I37" s="41">
        <f t="shared" si="10"/>
        <v>0</v>
      </c>
      <c r="J37" s="41">
        <f>SUM(J38:J39)</f>
        <v>0</v>
      </c>
      <c r="K37" s="41">
        <f>SUM(K38:K39)</f>
        <v>14320</v>
      </c>
      <c r="L37" s="41">
        <f aca="true" t="shared" si="11" ref="L37:Z37">SUM(L38:L39)</f>
        <v>192</v>
      </c>
      <c r="M37" s="41">
        <f t="shared" si="11"/>
        <v>2590501</v>
      </c>
      <c r="N37" s="41">
        <f t="shared" si="11"/>
        <v>1034</v>
      </c>
      <c r="O37" s="41">
        <f t="shared" si="11"/>
        <v>7453</v>
      </c>
      <c r="P37" s="41">
        <f t="shared" si="11"/>
        <v>27427</v>
      </c>
      <c r="Q37" s="41">
        <f t="shared" si="11"/>
        <v>8252</v>
      </c>
      <c r="R37" s="41">
        <f t="shared" si="11"/>
        <v>535618</v>
      </c>
      <c r="S37" s="41">
        <v>0</v>
      </c>
      <c r="T37" s="41">
        <f t="shared" si="11"/>
        <v>285117</v>
      </c>
      <c r="U37" s="41">
        <f t="shared" si="11"/>
        <v>8951</v>
      </c>
      <c r="V37" s="41">
        <f t="shared" si="11"/>
        <v>90677</v>
      </c>
      <c r="W37" s="41">
        <f t="shared" si="11"/>
        <v>5100</v>
      </c>
      <c r="X37" s="41">
        <f t="shared" si="11"/>
        <v>466797</v>
      </c>
      <c r="Y37" s="41">
        <f t="shared" si="11"/>
        <v>56318</v>
      </c>
      <c r="Z37" s="41">
        <f t="shared" si="11"/>
        <v>414650</v>
      </c>
      <c r="AA37" s="22"/>
      <c r="AB37" s="22"/>
      <c r="AC37" s="22"/>
      <c r="AD37" s="22"/>
      <c r="AE37" s="22"/>
      <c r="AF37" s="22"/>
      <c r="AG37" s="22"/>
      <c r="AH37" s="22"/>
      <c r="AI37" s="22"/>
      <c r="AJ37" s="22"/>
    </row>
    <row r="38" spans="1:26" s="25" customFormat="1" ht="17.25" customHeight="1">
      <c r="A38" s="36" t="s">
        <v>27</v>
      </c>
      <c r="B38" s="42">
        <f t="shared" si="5"/>
        <v>2264312</v>
      </c>
      <c r="C38" s="49">
        <v>123379</v>
      </c>
      <c r="D38" s="49">
        <v>23586</v>
      </c>
      <c r="E38" s="49">
        <v>240</v>
      </c>
      <c r="F38" s="49">
        <v>929</v>
      </c>
      <c r="G38" s="49">
        <v>477</v>
      </c>
      <c r="H38" s="49">
        <v>25749</v>
      </c>
      <c r="I38" s="40">
        <v>0</v>
      </c>
      <c r="J38" s="40">
        <v>0</v>
      </c>
      <c r="K38" s="44">
        <v>5753</v>
      </c>
      <c r="L38" s="44">
        <v>135</v>
      </c>
      <c r="M38" s="44">
        <v>1216261</v>
      </c>
      <c r="N38" s="45">
        <v>526</v>
      </c>
      <c r="O38" s="44">
        <v>3228</v>
      </c>
      <c r="P38" s="51">
        <v>12656</v>
      </c>
      <c r="Q38" s="44">
        <v>1323</v>
      </c>
      <c r="R38" s="44">
        <v>286960</v>
      </c>
      <c r="S38" s="40">
        <v>0</v>
      </c>
      <c r="T38" s="44">
        <v>113075</v>
      </c>
      <c r="U38" s="44">
        <v>1739</v>
      </c>
      <c r="V38" s="44">
        <v>83391</v>
      </c>
      <c r="W38" s="45">
        <v>2600</v>
      </c>
      <c r="X38" s="44">
        <v>110189</v>
      </c>
      <c r="Y38" s="44">
        <v>39866</v>
      </c>
      <c r="Z38" s="44">
        <v>212250</v>
      </c>
    </row>
    <row r="39" spans="1:26" s="25" customFormat="1" ht="17.25" customHeight="1">
      <c r="A39" s="36" t="s">
        <v>28</v>
      </c>
      <c r="B39" s="42">
        <f t="shared" si="5"/>
        <v>2590413</v>
      </c>
      <c r="C39" s="49">
        <v>104430</v>
      </c>
      <c r="D39" s="49">
        <v>35166</v>
      </c>
      <c r="E39" s="49">
        <v>202</v>
      </c>
      <c r="F39" s="49">
        <v>784</v>
      </c>
      <c r="G39" s="49">
        <v>403</v>
      </c>
      <c r="H39" s="49">
        <v>26973</v>
      </c>
      <c r="I39" s="40">
        <v>0</v>
      </c>
      <c r="J39" s="40">
        <v>0</v>
      </c>
      <c r="K39" s="44">
        <v>8567</v>
      </c>
      <c r="L39" s="44">
        <v>57</v>
      </c>
      <c r="M39" s="44">
        <v>1374240</v>
      </c>
      <c r="N39" s="45">
        <v>508</v>
      </c>
      <c r="O39" s="44">
        <v>4225</v>
      </c>
      <c r="P39" s="51">
        <v>14771</v>
      </c>
      <c r="Q39" s="44">
        <v>6929</v>
      </c>
      <c r="R39" s="44">
        <v>248658</v>
      </c>
      <c r="S39" s="40">
        <v>0</v>
      </c>
      <c r="T39" s="44">
        <v>172042</v>
      </c>
      <c r="U39" s="44">
        <v>7212</v>
      </c>
      <c r="V39" s="44">
        <v>7286</v>
      </c>
      <c r="W39" s="45">
        <v>2500</v>
      </c>
      <c r="X39" s="44">
        <v>356608</v>
      </c>
      <c r="Y39" s="44">
        <v>16452</v>
      </c>
      <c r="Z39" s="44">
        <v>202400</v>
      </c>
    </row>
    <row r="40" spans="1:26" s="23" customFormat="1" ht="17.25" customHeight="1">
      <c r="A40" s="19" t="s">
        <v>29</v>
      </c>
      <c r="B40" s="43">
        <f t="shared" si="5"/>
        <v>7562550</v>
      </c>
      <c r="C40" s="41">
        <f>SUM(C41:C42)</f>
        <v>1102096</v>
      </c>
      <c r="D40" s="41">
        <f aca="true" t="shared" si="12" ref="D40:I40">SUM(D41:D42)</f>
        <v>54412</v>
      </c>
      <c r="E40" s="41">
        <f t="shared" si="12"/>
        <v>2517</v>
      </c>
      <c r="F40" s="41">
        <f t="shared" si="12"/>
        <v>9699</v>
      </c>
      <c r="G40" s="41">
        <f t="shared" si="12"/>
        <v>5037</v>
      </c>
      <c r="H40" s="41">
        <f t="shared" si="12"/>
        <v>188718</v>
      </c>
      <c r="I40" s="41">
        <f t="shared" si="12"/>
        <v>0</v>
      </c>
      <c r="J40" s="41">
        <f>SUM(J41:J42)</f>
        <v>0</v>
      </c>
      <c r="K40" s="41">
        <f>SUM(K41:K42)</f>
        <v>13236</v>
      </c>
      <c r="L40" s="41">
        <f aca="true" t="shared" si="13" ref="L40:Z40">SUM(L41:L42)</f>
        <v>3892</v>
      </c>
      <c r="M40" s="41">
        <f t="shared" si="13"/>
        <v>3261589</v>
      </c>
      <c r="N40" s="41">
        <f t="shared" si="13"/>
        <v>664</v>
      </c>
      <c r="O40" s="41">
        <f t="shared" si="13"/>
        <v>109421</v>
      </c>
      <c r="P40" s="41">
        <f t="shared" si="13"/>
        <v>39579</v>
      </c>
      <c r="Q40" s="41">
        <f t="shared" si="13"/>
        <v>26394</v>
      </c>
      <c r="R40" s="41">
        <f t="shared" si="13"/>
        <v>730443</v>
      </c>
      <c r="S40" s="41">
        <v>0</v>
      </c>
      <c r="T40" s="41">
        <f t="shared" si="13"/>
        <v>436886</v>
      </c>
      <c r="U40" s="41">
        <f t="shared" si="13"/>
        <v>59349</v>
      </c>
      <c r="V40" s="41">
        <f t="shared" si="13"/>
        <v>10844</v>
      </c>
      <c r="W40" s="41">
        <f t="shared" si="13"/>
        <v>287564</v>
      </c>
      <c r="X40" s="41">
        <f t="shared" si="13"/>
        <v>711300</v>
      </c>
      <c r="Y40" s="41">
        <f t="shared" si="13"/>
        <v>98110</v>
      </c>
      <c r="Z40" s="41">
        <f t="shared" si="13"/>
        <v>410800</v>
      </c>
    </row>
    <row r="41" spans="1:26" s="25" customFormat="1" ht="17.25" customHeight="1">
      <c r="A41" s="36" t="s">
        <v>30</v>
      </c>
      <c r="B41" s="42">
        <f t="shared" si="5"/>
        <v>3645565</v>
      </c>
      <c r="C41" s="49">
        <v>667641</v>
      </c>
      <c r="D41" s="49">
        <v>25608</v>
      </c>
      <c r="E41" s="49">
        <v>1357</v>
      </c>
      <c r="F41" s="49">
        <v>5231</v>
      </c>
      <c r="G41" s="49">
        <v>2716</v>
      </c>
      <c r="H41" s="49">
        <v>107689</v>
      </c>
      <c r="I41" s="40">
        <v>0</v>
      </c>
      <c r="J41" s="40">
        <v>0</v>
      </c>
      <c r="K41" s="44">
        <v>6242</v>
      </c>
      <c r="L41" s="44">
        <v>2906</v>
      </c>
      <c r="M41" s="44">
        <v>1507425</v>
      </c>
      <c r="N41" s="45">
        <v>664</v>
      </c>
      <c r="O41" s="44">
        <v>63278</v>
      </c>
      <c r="P41" s="51">
        <v>29233</v>
      </c>
      <c r="Q41" s="44">
        <v>19751</v>
      </c>
      <c r="R41" s="44">
        <v>328192</v>
      </c>
      <c r="S41" s="40">
        <v>0</v>
      </c>
      <c r="T41" s="44">
        <v>196196</v>
      </c>
      <c r="U41" s="44">
        <v>8851</v>
      </c>
      <c r="V41" s="44">
        <v>933</v>
      </c>
      <c r="W41" s="45">
        <v>8564</v>
      </c>
      <c r="X41" s="44">
        <v>339130</v>
      </c>
      <c r="Y41" s="44">
        <v>45158</v>
      </c>
      <c r="Z41" s="44">
        <v>278800</v>
      </c>
    </row>
    <row r="42" spans="1:26" s="25" customFormat="1" ht="17.25" customHeight="1">
      <c r="A42" s="36" t="s">
        <v>31</v>
      </c>
      <c r="B42" s="42">
        <f t="shared" si="5"/>
        <v>3916985</v>
      </c>
      <c r="C42" s="49">
        <v>434455</v>
      </c>
      <c r="D42" s="49">
        <v>28804</v>
      </c>
      <c r="E42" s="49">
        <v>1160</v>
      </c>
      <c r="F42" s="49">
        <v>4468</v>
      </c>
      <c r="G42" s="49">
        <v>2321</v>
      </c>
      <c r="H42" s="49">
        <v>81029</v>
      </c>
      <c r="I42" s="40">
        <v>0</v>
      </c>
      <c r="J42" s="40">
        <v>0</v>
      </c>
      <c r="K42" s="44">
        <v>6994</v>
      </c>
      <c r="L42" s="44">
        <v>986</v>
      </c>
      <c r="M42" s="44">
        <v>1754164</v>
      </c>
      <c r="N42" s="40">
        <v>0</v>
      </c>
      <c r="O42" s="44">
        <v>46143</v>
      </c>
      <c r="P42" s="51">
        <v>10346</v>
      </c>
      <c r="Q42" s="44">
        <v>6643</v>
      </c>
      <c r="R42" s="44">
        <v>402251</v>
      </c>
      <c r="S42" s="40">
        <v>0</v>
      </c>
      <c r="T42" s="44">
        <v>240690</v>
      </c>
      <c r="U42" s="44">
        <v>50498</v>
      </c>
      <c r="V42" s="44">
        <v>9911</v>
      </c>
      <c r="W42" s="45">
        <v>279000</v>
      </c>
      <c r="X42" s="44">
        <v>372170</v>
      </c>
      <c r="Y42" s="44">
        <v>52952</v>
      </c>
      <c r="Z42" s="44">
        <v>132000</v>
      </c>
    </row>
    <row r="43" spans="1:26" s="23" customFormat="1" ht="17.25" customHeight="1">
      <c r="A43" s="38" t="s">
        <v>73</v>
      </c>
      <c r="B43" s="43">
        <f t="shared" si="5"/>
        <v>35252635</v>
      </c>
      <c r="C43" s="41">
        <f>SUM(C44:C47)</f>
        <v>11193182</v>
      </c>
      <c r="D43" s="41">
        <f aca="true" t="shared" si="14" ref="D43:I43">SUM(D44:D47)</f>
        <v>230773</v>
      </c>
      <c r="E43" s="41">
        <f t="shared" si="14"/>
        <v>26354</v>
      </c>
      <c r="F43" s="41">
        <f t="shared" si="14"/>
        <v>101436</v>
      </c>
      <c r="G43" s="41">
        <f t="shared" si="14"/>
        <v>52832</v>
      </c>
      <c r="H43" s="41">
        <f t="shared" si="14"/>
        <v>1343312</v>
      </c>
      <c r="I43" s="41">
        <f t="shared" si="14"/>
        <v>0</v>
      </c>
      <c r="J43" s="41">
        <f>SUM(J44:J47)</f>
        <v>0</v>
      </c>
      <c r="K43" s="41">
        <f>SUM(K44:K47)</f>
        <v>56317</v>
      </c>
      <c r="L43" s="41">
        <f aca="true" t="shared" si="15" ref="L43:Z43">SUM(L44:L47)</f>
        <v>77707</v>
      </c>
      <c r="M43" s="41">
        <f t="shared" si="15"/>
        <v>8674231</v>
      </c>
      <c r="N43" s="41">
        <f t="shared" si="15"/>
        <v>14156</v>
      </c>
      <c r="O43" s="41">
        <f t="shared" si="15"/>
        <v>514800</v>
      </c>
      <c r="P43" s="41">
        <f t="shared" si="15"/>
        <v>689946</v>
      </c>
      <c r="Q43" s="41">
        <f t="shared" si="15"/>
        <v>238709</v>
      </c>
      <c r="R43" s="41">
        <f t="shared" si="15"/>
        <v>3502748</v>
      </c>
      <c r="S43" s="41">
        <v>0</v>
      </c>
      <c r="T43" s="41">
        <f t="shared" si="15"/>
        <v>2047269</v>
      </c>
      <c r="U43" s="41">
        <f t="shared" si="15"/>
        <v>116899</v>
      </c>
      <c r="V43" s="41">
        <f t="shared" si="15"/>
        <v>300273</v>
      </c>
      <c r="W43" s="41">
        <f t="shared" si="15"/>
        <v>446102</v>
      </c>
      <c r="X43" s="41">
        <f t="shared" si="15"/>
        <v>1409363</v>
      </c>
      <c r="Y43" s="41">
        <f t="shared" si="15"/>
        <v>1010123</v>
      </c>
      <c r="Z43" s="41">
        <f t="shared" si="15"/>
        <v>3206103</v>
      </c>
    </row>
    <row r="44" spans="1:26" s="25" customFormat="1" ht="17.25" customHeight="1">
      <c r="A44" s="36" t="s">
        <v>32</v>
      </c>
      <c r="B44" s="42">
        <f t="shared" si="5"/>
        <v>7934343</v>
      </c>
      <c r="C44" s="49">
        <v>2100246</v>
      </c>
      <c r="D44" s="49">
        <v>49499</v>
      </c>
      <c r="E44" s="49">
        <v>4992</v>
      </c>
      <c r="F44" s="49">
        <v>19222</v>
      </c>
      <c r="G44" s="49">
        <v>9982</v>
      </c>
      <c r="H44" s="49">
        <v>308004</v>
      </c>
      <c r="I44" s="40">
        <v>0</v>
      </c>
      <c r="J44" s="40">
        <v>0</v>
      </c>
      <c r="K44" s="44">
        <v>12086</v>
      </c>
      <c r="L44" s="44">
        <v>14368</v>
      </c>
      <c r="M44" s="44">
        <v>2437777</v>
      </c>
      <c r="N44" s="45">
        <v>3036</v>
      </c>
      <c r="O44" s="44">
        <v>85505</v>
      </c>
      <c r="P44" s="51">
        <v>116602</v>
      </c>
      <c r="Q44" s="44">
        <v>80022</v>
      </c>
      <c r="R44" s="44">
        <v>815503</v>
      </c>
      <c r="S44" s="40">
        <v>0</v>
      </c>
      <c r="T44" s="44">
        <v>455797</v>
      </c>
      <c r="U44" s="44">
        <v>8198</v>
      </c>
      <c r="V44" s="44">
        <v>264</v>
      </c>
      <c r="W44" s="45">
        <v>194951</v>
      </c>
      <c r="X44" s="44">
        <v>334872</v>
      </c>
      <c r="Y44" s="44">
        <v>45217</v>
      </c>
      <c r="Z44" s="44">
        <v>838200</v>
      </c>
    </row>
    <row r="45" spans="1:26" s="25" customFormat="1" ht="17.25" customHeight="1">
      <c r="A45" s="36" t="s">
        <v>33</v>
      </c>
      <c r="B45" s="42">
        <f t="shared" si="5"/>
        <v>8486009</v>
      </c>
      <c r="C45" s="49">
        <v>3019119</v>
      </c>
      <c r="D45" s="49">
        <v>50963</v>
      </c>
      <c r="E45" s="49">
        <v>6633</v>
      </c>
      <c r="F45" s="49">
        <v>25502</v>
      </c>
      <c r="G45" s="49">
        <v>13389</v>
      </c>
      <c r="H45" s="49">
        <v>328976</v>
      </c>
      <c r="I45" s="40">
        <v>0</v>
      </c>
      <c r="J45" s="40">
        <v>0</v>
      </c>
      <c r="K45" s="44">
        <v>12421</v>
      </c>
      <c r="L45" s="44">
        <v>24894</v>
      </c>
      <c r="M45" s="44">
        <v>1782865</v>
      </c>
      <c r="N45" s="45">
        <v>3441</v>
      </c>
      <c r="O45" s="44">
        <v>141454</v>
      </c>
      <c r="P45" s="51">
        <v>241645</v>
      </c>
      <c r="Q45" s="44">
        <v>8944</v>
      </c>
      <c r="R45" s="44">
        <v>882955</v>
      </c>
      <c r="S45" s="40">
        <v>0</v>
      </c>
      <c r="T45" s="44">
        <v>545395</v>
      </c>
      <c r="U45" s="44">
        <v>22479</v>
      </c>
      <c r="V45" s="44">
        <v>292451</v>
      </c>
      <c r="W45" s="45">
        <v>98903</v>
      </c>
      <c r="X45" s="44">
        <v>304163</v>
      </c>
      <c r="Y45" s="44">
        <v>187517</v>
      </c>
      <c r="Z45" s="44">
        <v>491900</v>
      </c>
    </row>
    <row r="46" spans="1:26" s="25" customFormat="1" ht="17.25" customHeight="1">
      <c r="A46" s="36" t="s">
        <v>34</v>
      </c>
      <c r="B46" s="42">
        <f t="shared" si="5"/>
        <v>12307492</v>
      </c>
      <c r="C46" s="49">
        <v>4002334</v>
      </c>
      <c r="D46" s="49">
        <v>84983</v>
      </c>
      <c r="E46" s="49">
        <v>9604</v>
      </c>
      <c r="F46" s="49">
        <v>36964</v>
      </c>
      <c r="G46" s="49">
        <v>19252</v>
      </c>
      <c r="H46" s="49">
        <v>457376</v>
      </c>
      <c r="I46" s="40">
        <v>0</v>
      </c>
      <c r="J46" s="40">
        <v>0</v>
      </c>
      <c r="K46" s="44">
        <v>20727</v>
      </c>
      <c r="L46" s="44">
        <v>31383</v>
      </c>
      <c r="M46" s="44">
        <v>2526006</v>
      </c>
      <c r="N46" s="45">
        <v>4873</v>
      </c>
      <c r="O46" s="44">
        <v>236600</v>
      </c>
      <c r="P46" s="51">
        <v>234432</v>
      </c>
      <c r="Q46" s="44">
        <v>78862</v>
      </c>
      <c r="R46" s="44">
        <v>1201600</v>
      </c>
      <c r="S46" s="40">
        <v>0</v>
      </c>
      <c r="T46" s="44">
        <v>707316</v>
      </c>
      <c r="U46" s="44">
        <v>20405</v>
      </c>
      <c r="V46" s="44">
        <v>4670</v>
      </c>
      <c r="W46" s="45">
        <v>21248</v>
      </c>
      <c r="X46" s="44">
        <v>756039</v>
      </c>
      <c r="Y46" s="44">
        <v>606718</v>
      </c>
      <c r="Z46" s="44">
        <v>1246100</v>
      </c>
    </row>
    <row r="47" spans="1:26" s="25" customFormat="1" ht="17.25" customHeight="1">
      <c r="A47" s="36" t="s">
        <v>35</v>
      </c>
      <c r="B47" s="42">
        <f t="shared" si="5"/>
        <v>6524791</v>
      </c>
      <c r="C47" s="49">
        <v>2071483</v>
      </c>
      <c r="D47" s="49">
        <v>45328</v>
      </c>
      <c r="E47" s="49">
        <v>5125</v>
      </c>
      <c r="F47" s="49">
        <v>19748</v>
      </c>
      <c r="G47" s="49">
        <v>10209</v>
      </c>
      <c r="H47" s="49">
        <v>248956</v>
      </c>
      <c r="I47" s="40">
        <v>0</v>
      </c>
      <c r="J47" s="40">
        <v>0</v>
      </c>
      <c r="K47" s="44">
        <v>11083</v>
      </c>
      <c r="L47" s="44">
        <v>7062</v>
      </c>
      <c r="M47" s="44">
        <v>1927583</v>
      </c>
      <c r="N47" s="45">
        <v>2806</v>
      </c>
      <c r="O47" s="44">
        <v>51241</v>
      </c>
      <c r="P47" s="51">
        <v>97267</v>
      </c>
      <c r="Q47" s="44">
        <v>70881</v>
      </c>
      <c r="R47" s="44">
        <v>602690</v>
      </c>
      <c r="S47" s="40">
        <v>0</v>
      </c>
      <c r="T47" s="44">
        <v>338761</v>
      </c>
      <c r="U47" s="44">
        <v>65817</v>
      </c>
      <c r="V47" s="44">
        <v>2888</v>
      </c>
      <c r="W47" s="45">
        <v>131000</v>
      </c>
      <c r="X47" s="44">
        <v>14289</v>
      </c>
      <c r="Y47" s="44">
        <v>170671</v>
      </c>
      <c r="Z47" s="44">
        <v>629903</v>
      </c>
    </row>
    <row r="48" spans="1:26" s="23" customFormat="1" ht="17.25" customHeight="1">
      <c r="A48" s="19" t="s">
        <v>36</v>
      </c>
      <c r="B48" s="43">
        <f>SUM(C48:Z48)</f>
        <v>42650479</v>
      </c>
      <c r="C48" s="41">
        <f>SUM(C49:C59)</f>
        <v>5020225</v>
      </c>
      <c r="D48" s="41">
        <f aca="true" t="shared" si="16" ref="D48:I48">SUM(D49:D59)</f>
        <v>314287</v>
      </c>
      <c r="E48" s="41">
        <f t="shared" si="16"/>
        <v>7583</v>
      </c>
      <c r="F48" s="41">
        <f t="shared" si="16"/>
        <v>29250</v>
      </c>
      <c r="G48" s="41">
        <f t="shared" si="16"/>
        <v>15181</v>
      </c>
      <c r="H48" s="41">
        <f t="shared" si="16"/>
        <v>689064</v>
      </c>
      <c r="I48" s="41">
        <f t="shared" si="16"/>
        <v>84662</v>
      </c>
      <c r="J48" s="41">
        <f>SUM(J49:J59)</f>
        <v>0</v>
      </c>
      <c r="K48" s="41">
        <f>SUM(K49:K59)</f>
        <v>76458</v>
      </c>
      <c r="L48" s="41">
        <f aca="true" t="shared" si="17" ref="L48:Z48">SUM(L49:L59)</f>
        <v>9974</v>
      </c>
      <c r="M48" s="41">
        <f t="shared" si="17"/>
        <v>17665667</v>
      </c>
      <c r="N48" s="41">
        <f t="shared" si="17"/>
        <v>4466</v>
      </c>
      <c r="O48" s="41">
        <f t="shared" si="17"/>
        <v>335729</v>
      </c>
      <c r="P48" s="41">
        <f t="shared" si="17"/>
        <v>729826</v>
      </c>
      <c r="Q48" s="41">
        <f t="shared" si="17"/>
        <v>167384</v>
      </c>
      <c r="R48" s="41">
        <f t="shared" si="17"/>
        <v>3691538</v>
      </c>
      <c r="S48" s="41">
        <v>0</v>
      </c>
      <c r="T48" s="41">
        <f t="shared" si="17"/>
        <v>2048247</v>
      </c>
      <c r="U48" s="41">
        <f t="shared" si="17"/>
        <v>548238</v>
      </c>
      <c r="V48" s="41">
        <f t="shared" si="17"/>
        <v>155881</v>
      </c>
      <c r="W48" s="41">
        <f t="shared" si="17"/>
        <v>1417453</v>
      </c>
      <c r="X48" s="41">
        <f t="shared" si="17"/>
        <v>3425684</v>
      </c>
      <c r="Y48" s="41">
        <f t="shared" si="17"/>
        <v>1011779</v>
      </c>
      <c r="Z48" s="41">
        <f t="shared" si="17"/>
        <v>5201903</v>
      </c>
    </row>
    <row r="49" spans="1:26" s="25" customFormat="1" ht="17.25" customHeight="1">
      <c r="A49" s="36" t="s">
        <v>37</v>
      </c>
      <c r="B49" s="42">
        <f t="shared" si="5"/>
        <v>5683158</v>
      </c>
      <c r="C49" s="49">
        <v>718702</v>
      </c>
      <c r="D49" s="49">
        <v>43134</v>
      </c>
      <c r="E49" s="49">
        <v>1298</v>
      </c>
      <c r="F49" s="49">
        <v>5005</v>
      </c>
      <c r="G49" s="49">
        <v>2597</v>
      </c>
      <c r="H49" s="49">
        <v>131097</v>
      </c>
      <c r="I49" s="49">
        <v>28864</v>
      </c>
      <c r="J49" s="40">
        <v>0</v>
      </c>
      <c r="K49" s="44">
        <v>10510</v>
      </c>
      <c r="L49" s="44">
        <v>678</v>
      </c>
      <c r="M49" s="44">
        <v>2565807</v>
      </c>
      <c r="N49" s="45">
        <v>967</v>
      </c>
      <c r="O49" s="44">
        <v>50250</v>
      </c>
      <c r="P49" s="51">
        <v>73449</v>
      </c>
      <c r="Q49" s="44">
        <v>36938</v>
      </c>
      <c r="R49" s="44">
        <v>291212</v>
      </c>
      <c r="S49" s="40">
        <v>0</v>
      </c>
      <c r="T49" s="44">
        <v>262474</v>
      </c>
      <c r="U49" s="44">
        <v>22594</v>
      </c>
      <c r="V49" s="44">
        <v>99741</v>
      </c>
      <c r="W49" s="45">
        <v>157410</v>
      </c>
      <c r="X49" s="44">
        <v>461197</v>
      </c>
      <c r="Y49" s="44">
        <v>68034</v>
      </c>
      <c r="Z49" s="44">
        <v>651200</v>
      </c>
    </row>
    <row r="50" spans="1:26" s="25" customFormat="1" ht="17.25" customHeight="1">
      <c r="A50" s="36" t="s">
        <v>38</v>
      </c>
      <c r="B50" s="42">
        <f t="shared" si="5"/>
        <v>7456365</v>
      </c>
      <c r="C50" s="49">
        <v>1878430</v>
      </c>
      <c r="D50" s="49">
        <v>66086</v>
      </c>
      <c r="E50" s="49">
        <v>3419</v>
      </c>
      <c r="F50" s="49">
        <v>13164</v>
      </c>
      <c r="G50" s="49">
        <v>6847</v>
      </c>
      <c r="H50" s="49">
        <v>275937</v>
      </c>
      <c r="I50" s="49">
        <v>54482</v>
      </c>
      <c r="J50" s="40">
        <v>0</v>
      </c>
      <c r="K50" s="44">
        <v>16121</v>
      </c>
      <c r="L50" s="44">
        <v>8358</v>
      </c>
      <c r="M50" s="44">
        <v>2480220</v>
      </c>
      <c r="N50" s="45">
        <v>2460</v>
      </c>
      <c r="O50" s="44">
        <v>146922</v>
      </c>
      <c r="P50" s="51">
        <v>119260</v>
      </c>
      <c r="Q50" s="44">
        <v>59257</v>
      </c>
      <c r="R50" s="44">
        <v>743857</v>
      </c>
      <c r="S50" s="40">
        <v>0</v>
      </c>
      <c r="T50" s="44">
        <v>515214</v>
      </c>
      <c r="U50" s="44">
        <v>66630</v>
      </c>
      <c r="V50" s="44">
        <v>5953</v>
      </c>
      <c r="W50" s="45">
        <v>162884</v>
      </c>
      <c r="X50" s="44">
        <v>47030</v>
      </c>
      <c r="Y50" s="44">
        <v>435934</v>
      </c>
      <c r="Z50" s="44">
        <v>347900</v>
      </c>
    </row>
    <row r="51" spans="1:26" s="25" customFormat="1" ht="17.25" customHeight="1">
      <c r="A51" s="36" t="s">
        <v>39</v>
      </c>
      <c r="B51" s="42">
        <f t="shared" si="5"/>
        <v>4311300</v>
      </c>
      <c r="C51" s="49">
        <v>500972</v>
      </c>
      <c r="D51" s="49">
        <v>36200</v>
      </c>
      <c r="E51" s="49">
        <v>1090</v>
      </c>
      <c r="F51" s="49">
        <v>4207</v>
      </c>
      <c r="G51" s="49">
        <v>2163</v>
      </c>
      <c r="H51" s="49">
        <v>92434</v>
      </c>
      <c r="I51" s="40">
        <v>0</v>
      </c>
      <c r="J51" s="40">
        <v>0</v>
      </c>
      <c r="K51" s="44">
        <v>8808</v>
      </c>
      <c r="L51" s="44">
        <v>551</v>
      </c>
      <c r="M51" s="44">
        <v>2073478</v>
      </c>
      <c r="N51" s="45">
        <v>492</v>
      </c>
      <c r="O51" s="44">
        <v>87800</v>
      </c>
      <c r="P51" s="51">
        <v>80005</v>
      </c>
      <c r="Q51" s="44">
        <v>25051</v>
      </c>
      <c r="R51" s="44">
        <v>316660</v>
      </c>
      <c r="S51" s="40">
        <v>0</v>
      </c>
      <c r="T51" s="44">
        <v>195536</v>
      </c>
      <c r="U51" s="44">
        <v>5678</v>
      </c>
      <c r="V51" s="44">
        <v>12568</v>
      </c>
      <c r="W51" s="45">
        <v>163000</v>
      </c>
      <c r="X51" s="44">
        <v>321763</v>
      </c>
      <c r="Y51" s="44">
        <v>21044</v>
      </c>
      <c r="Z51" s="44">
        <v>361800</v>
      </c>
    </row>
    <row r="52" spans="1:26" s="25" customFormat="1" ht="17.25" customHeight="1">
      <c r="A52" s="36" t="s">
        <v>40</v>
      </c>
      <c r="B52" s="42">
        <f t="shared" si="5"/>
        <v>1506069</v>
      </c>
      <c r="C52" s="49">
        <v>65237</v>
      </c>
      <c r="D52" s="49">
        <v>12487</v>
      </c>
      <c r="E52" s="49">
        <v>120</v>
      </c>
      <c r="F52" s="49">
        <v>471</v>
      </c>
      <c r="G52" s="49">
        <v>241</v>
      </c>
      <c r="H52" s="49">
        <v>12085</v>
      </c>
      <c r="I52" s="40">
        <v>0</v>
      </c>
      <c r="J52" s="40">
        <v>0</v>
      </c>
      <c r="K52" s="44">
        <v>3033</v>
      </c>
      <c r="L52" s="44">
        <v>99</v>
      </c>
      <c r="M52" s="44">
        <v>866965</v>
      </c>
      <c r="N52" s="40">
        <v>0</v>
      </c>
      <c r="O52" s="44">
        <v>7735</v>
      </c>
      <c r="P52" s="51">
        <v>4259</v>
      </c>
      <c r="Q52" s="44">
        <v>2240</v>
      </c>
      <c r="R52" s="44">
        <v>131644</v>
      </c>
      <c r="S52" s="40">
        <v>0</v>
      </c>
      <c r="T52" s="44">
        <v>58285</v>
      </c>
      <c r="U52" s="44">
        <v>1627</v>
      </c>
      <c r="V52" s="44">
        <v>1563</v>
      </c>
      <c r="W52" s="45">
        <v>10961</v>
      </c>
      <c r="X52" s="44">
        <v>126625</v>
      </c>
      <c r="Y52" s="44">
        <v>12892</v>
      </c>
      <c r="Z52" s="44">
        <v>187500</v>
      </c>
    </row>
    <row r="53" spans="1:26" s="25" customFormat="1" ht="17.25" customHeight="1">
      <c r="A53" s="36" t="s">
        <v>41</v>
      </c>
      <c r="B53" s="42">
        <f t="shared" si="5"/>
        <v>3337777</v>
      </c>
      <c r="C53" s="49">
        <v>175900</v>
      </c>
      <c r="D53" s="49">
        <v>12684</v>
      </c>
      <c r="E53" s="49">
        <v>205</v>
      </c>
      <c r="F53" s="49">
        <v>790</v>
      </c>
      <c r="G53" s="49">
        <v>410</v>
      </c>
      <c r="H53" s="49">
        <v>27531</v>
      </c>
      <c r="I53" s="40">
        <v>0</v>
      </c>
      <c r="J53" s="40">
        <v>0</v>
      </c>
      <c r="K53" s="44">
        <v>3087</v>
      </c>
      <c r="L53" s="44">
        <v>44</v>
      </c>
      <c r="M53" s="44">
        <v>1337538</v>
      </c>
      <c r="N53" s="40">
        <v>0</v>
      </c>
      <c r="O53" s="44">
        <v>2291</v>
      </c>
      <c r="P53" s="51">
        <v>213060</v>
      </c>
      <c r="Q53" s="44">
        <v>9567</v>
      </c>
      <c r="R53" s="44">
        <v>241820</v>
      </c>
      <c r="S53" s="40">
        <v>0</v>
      </c>
      <c r="T53" s="44">
        <v>139573</v>
      </c>
      <c r="U53" s="44">
        <v>3220</v>
      </c>
      <c r="V53" s="44">
        <v>4808</v>
      </c>
      <c r="W53" s="45">
        <v>19116</v>
      </c>
      <c r="X53" s="44">
        <v>373416</v>
      </c>
      <c r="Y53" s="44">
        <v>17417</v>
      </c>
      <c r="Z53" s="44">
        <v>755300</v>
      </c>
    </row>
    <row r="54" spans="1:26" s="25" customFormat="1" ht="17.25" customHeight="1">
      <c r="A54" s="36" t="s">
        <v>42</v>
      </c>
      <c r="B54" s="42">
        <f t="shared" si="5"/>
        <v>1839029</v>
      </c>
      <c r="C54" s="49">
        <v>72605</v>
      </c>
      <c r="D54" s="49">
        <v>10508</v>
      </c>
      <c r="E54" s="49">
        <v>82</v>
      </c>
      <c r="F54" s="49">
        <v>322</v>
      </c>
      <c r="G54" s="49">
        <v>168</v>
      </c>
      <c r="H54" s="49">
        <v>8297</v>
      </c>
      <c r="I54" s="40">
        <v>0</v>
      </c>
      <c r="J54" s="40">
        <v>0</v>
      </c>
      <c r="K54" s="44">
        <v>2557</v>
      </c>
      <c r="L54" s="40">
        <v>0</v>
      </c>
      <c r="M54" s="44">
        <v>949644</v>
      </c>
      <c r="N54" s="40">
        <v>0</v>
      </c>
      <c r="O54" s="44">
        <v>3022</v>
      </c>
      <c r="P54" s="51">
        <v>21630</v>
      </c>
      <c r="Q54" s="44">
        <v>1374</v>
      </c>
      <c r="R54" s="44">
        <v>135992</v>
      </c>
      <c r="S54" s="40">
        <v>0</v>
      </c>
      <c r="T54" s="44">
        <v>119157</v>
      </c>
      <c r="U54" s="44">
        <v>2011</v>
      </c>
      <c r="V54" s="44">
        <v>1590</v>
      </c>
      <c r="W54" s="45">
        <v>2264</v>
      </c>
      <c r="X54" s="44">
        <v>286413</v>
      </c>
      <c r="Y54" s="44">
        <v>26693</v>
      </c>
      <c r="Z54" s="44">
        <v>194700</v>
      </c>
    </row>
    <row r="55" spans="1:26" s="25" customFormat="1" ht="17.25" customHeight="1">
      <c r="A55" s="36" t="s">
        <v>43</v>
      </c>
      <c r="B55" s="42">
        <f t="shared" si="5"/>
        <v>8162323</v>
      </c>
      <c r="C55" s="49">
        <v>717452</v>
      </c>
      <c r="D55" s="49">
        <v>64585</v>
      </c>
      <c r="E55" s="49">
        <v>605</v>
      </c>
      <c r="F55" s="49">
        <v>2331</v>
      </c>
      <c r="G55" s="49">
        <v>1216</v>
      </c>
      <c r="H55" s="49">
        <v>60025</v>
      </c>
      <c r="I55" s="40">
        <v>0</v>
      </c>
      <c r="J55" s="40">
        <v>0</v>
      </c>
      <c r="K55" s="44">
        <v>15626</v>
      </c>
      <c r="L55" s="44">
        <v>98</v>
      </c>
      <c r="M55" s="44">
        <v>2754593</v>
      </c>
      <c r="N55" s="45">
        <v>547</v>
      </c>
      <c r="O55" s="44">
        <v>2575</v>
      </c>
      <c r="P55" s="51">
        <v>91819</v>
      </c>
      <c r="Q55" s="44">
        <v>23490</v>
      </c>
      <c r="R55" s="44">
        <v>1042707</v>
      </c>
      <c r="S55" s="40">
        <v>0</v>
      </c>
      <c r="T55" s="44">
        <v>341032</v>
      </c>
      <c r="U55" s="44">
        <v>380525</v>
      </c>
      <c r="V55" s="44">
        <v>1940</v>
      </c>
      <c r="W55" s="45">
        <v>729305</v>
      </c>
      <c r="X55" s="44">
        <v>229861</v>
      </c>
      <c r="Y55" s="44">
        <v>239288</v>
      </c>
      <c r="Z55" s="44">
        <v>1462703</v>
      </c>
    </row>
    <row r="56" spans="1:26" s="25" customFormat="1" ht="17.25" customHeight="1">
      <c r="A56" s="36" t="s">
        <v>44</v>
      </c>
      <c r="B56" s="42">
        <f t="shared" si="5"/>
        <v>1901752</v>
      </c>
      <c r="C56" s="49">
        <v>256283</v>
      </c>
      <c r="D56" s="49">
        <v>13795</v>
      </c>
      <c r="E56" s="49">
        <v>160</v>
      </c>
      <c r="F56" s="49">
        <v>620</v>
      </c>
      <c r="G56" s="49">
        <v>322</v>
      </c>
      <c r="H56" s="49">
        <v>16326</v>
      </c>
      <c r="I56" s="49">
        <v>1316</v>
      </c>
      <c r="J56" s="40">
        <v>0</v>
      </c>
      <c r="K56" s="44">
        <v>3355</v>
      </c>
      <c r="L56" s="40">
        <v>0</v>
      </c>
      <c r="M56" s="44">
        <v>867862</v>
      </c>
      <c r="N56" s="40">
        <v>0</v>
      </c>
      <c r="O56" s="44">
        <v>25085</v>
      </c>
      <c r="P56" s="51">
        <v>88700</v>
      </c>
      <c r="Q56" s="44">
        <v>1031</v>
      </c>
      <c r="R56" s="44">
        <v>101668</v>
      </c>
      <c r="S56" s="40">
        <v>0</v>
      </c>
      <c r="T56" s="44">
        <v>77493</v>
      </c>
      <c r="U56" s="44">
        <v>15622</v>
      </c>
      <c r="V56" s="44">
        <v>5273</v>
      </c>
      <c r="W56" s="45">
        <v>69722</v>
      </c>
      <c r="X56" s="44">
        <v>68245</v>
      </c>
      <c r="Y56" s="44">
        <v>30774</v>
      </c>
      <c r="Z56" s="44">
        <v>258100</v>
      </c>
    </row>
    <row r="57" spans="1:26" s="25" customFormat="1" ht="17.25" customHeight="1">
      <c r="A57" s="36" t="s">
        <v>45</v>
      </c>
      <c r="B57" s="42">
        <f t="shared" si="5"/>
        <v>1734056</v>
      </c>
      <c r="C57" s="49">
        <v>98791</v>
      </c>
      <c r="D57" s="49">
        <v>11848</v>
      </c>
      <c r="E57" s="49">
        <v>138</v>
      </c>
      <c r="F57" s="49">
        <v>534</v>
      </c>
      <c r="G57" s="49">
        <v>276</v>
      </c>
      <c r="H57" s="49">
        <v>10883</v>
      </c>
      <c r="I57" s="40">
        <v>0</v>
      </c>
      <c r="J57" s="40">
        <v>0</v>
      </c>
      <c r="K57" s="44">
        <v>2893</v>
      </c>
      <c r="L57" s="40">
        <v>0</v>
      </c>
      <c r="M57" s="44">
        <v>950020</v>
      </c>
      <c r="N57" s="40">
        <v>0</v>
      </c>
      <c r="O57" s="40">
        <v>0</v>
      </c>
      <c r="P57" s="51">
        <v>18554</v>
      </c>
      <c r="Q57" s="44">
        <v>1621</v>
      </c>
      <c r="R57" s="44">
        <v>121296</v>
      </c>
      <c r="S57" s="40">
        <v>0</v>
      </c>
      <c r="T57" s="44">
        <v>63473</v>
      </c>
      <c r="U57" s="44">
        <v>3246</v>
      </c>
      <c r="V57" s="44">
        <v>290</v>
      </c>
      <c r="W57" s="45">
        <v>1991</v>
      </c>
      <c r="X57" s="44">
        <v>220797</v>
      </c>
      <c r="Y57" s="44">
        <v>43405</v>
      </c>
      <c r="Z57" s="44">
        <v>184000</v>
      </c>
    </row>
    <row r="58" spans="1:26" s="25" customFormat="1" ht="17.25" customHeight="1">
      <c r="A58" s="39" t="s">
        <v>46</v>
      </c>
      <c r="B58" s="42">
        <f t="shared" si="5"/>
        <v>3173084</v>
      </c>
      <c r="C58" s="49">
        <v>405071</v>
      </c>
      <c r="D58" s="49">
        <v>20598</v>
      </c>
      <c r="E58" s="49">
        <v>205</v>
      </c>
      <c r="F58" s="49">
        <v>794</v>
      </c>
      <c r="G58" s="49">
        <v>414</v>
      </c>
      <c r="H58" s="49">
        <v>25357</v>
      </c>
      <c r="I58" s="40">
        <v>0</v>
      </c>
      <c r="J58" s="40">
        <v>0</v>
      </c>
      <c r="K58" s="44">
        <v>5029</v>
      </c>
      <c r="L58" s="44">
        <v>83</v>
      </c>
      <c r="M58" s="44">
        <v>1367706</v>
      </c>
      <c r="N58" s="40">
        <v>0</v>
      </c>
      <c r="O58" s="44">
        <v>3518</v>
      </c>
      <c r="P58" s="51">
        <v>11851</v>
      </c>
      <c r="Q58" s="44">
        <v>1835</v>
      </c>
      <c r="R58" s="44">
        <v>253105</v>
      </c>
      <c r="S58" s="40">
        <v>0</v>
      </c>
      <c r="T58" s="44">
        <v>120741</v>
      </c>
      <c r="U58" s="44">
        <v>43757</v>
      </c>
      <c r="V58" s="44">
        <v>3775</v>
      </c>
      <c r="W58" s="45">
        <v>99100</v>
      </c>
      <c r="X58" s="44">
        <v>320178</v>
      </c>
      <c r="Y58" s="44">
        <v>78367</v>
      </c>
      <c r="Z58" s="44">
        <v>411600</v>
      </c>
    </row>
    <row r="59" spans="1:26" s="25" customFormat="1" ht="17.25" customHeight="1" thickBot="1">
      <c r="A59" s="36" t="s">
        <v>47</v>
      </c>
      <c r="B59" s="42">
        <f t="shared" si="5"/>
        <v>3545566</v>
      </c>
      <c r="C59" s="50">
        <v>130782</v>
      </c>
      <c r="D59" s="50">
        <v>22362</v>
      </c>
      <c r="E59" s="50">
        <v>261</v>
      </c>
      <c r="F59" s="50">
        <v>1012</v>
      </c>
      <c r="G59" s="50">
        <v>527</v>
      </c>
      <c r="H59" s="50">
        <v>29092</v>
      </c>
      <c r="I59" s="48">
        <v>0</v>
      </c>
      <c r="J59" s="48">
        <v>0</v>
      </c>
      <c r="K59" s="46">
        <v>5439</v>
      </c>
      <c r="L59" s="46">
        <v>63</v>
      </c>
      <c r="M59" s="46">
        <v>1451834</v>
      </c>
      <c r="N59" s="48">
        <v>0</v>
      </c>
      <c r="O59" s="46">
        <v>6531</v>
      </c>
      <c r="P59" s="52">
        <v>7239</v>
      </c>
      <c r="Q59" s="46">
        <v>4980</v>
      </c>
      <c r="R59" s="46">
        <v>311577</v>
      </c>
      <c r="S59" s="48">
        <v>0</v>
      </c>
      <c r="T59" s="46">
        <v>155269</v>
      </c>
      <c r="U59" s="46">
        <v>3328</v>
      </c>
      <c r="V59" s="46">
        <v>18380</v>
      </c>
      <c r="W59" s="47">
        <v>1700</v>
      </c>
      <c r="X59" s="46">
        <v>970159</v>
      </c>
      <c r="Y59" s="46">
        <v>37931</v>
      </c>
      <c r="Z59" s="46">
        <v>387100</v>
      </c>
    </row>
    <row r="60" spans="1:26" ht="14.25" customHeight="1">
      <c r="A60" s="20" t="s">
        <v>72</v>
      </c>
      <c r="B60" s="21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3:12" ht="12.75" customHeight="1">
      <c r="C61" s="5"/>
      <c r="D61" s="5"/>
      <c r="E61" s="5"/>
      <c r="F61" s="5"/>
      <c r="G61" s="5"/>
      <c r="H61" s="5"/>
      <c r="I61" s="5"/>
      <c r="K61" s="5"/>
      <c r="L61" s="5"/>
    </row>
    <row r="62" ht="12.75" customHeight="1"/>
    <row r="63" ht="12.75" customHeight="1"/>
    <row r="64" ht="12.75" customHeight="1"/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portrait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2018-11-12T01:35:22Z</cp:lastPrinted>
  <dcterms:created xsi:type="dcterms:W3CDTF">2001-03-02T00:54:17Z</dcterms:created>
  <dcterms:modified xsi:type="dcterms:W3CDTF">2018-11-12T01:35:28Z</dcterms:modified>
  <cp:category/>
  <cp:version/>
  <cp:contentType/>
  <cp:contentStatus/>
</cp:coreProperties>
</file>