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<sst xmlns="http://schemas.openxmlformats.org/spreadsheetml/2006/main" count="1097" uniqueCount="605">
  <si>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</si>
  <si>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</si>
  <si>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</si>
  <si>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</si>
  <si>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</si>
  <si>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</si>
  <si>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</si>
  <si>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</si>
  <si>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</si>
  <si>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</si>
  <si>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</si>
  <si>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</si>
  <si>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</si>
  <si>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</si>
  <si>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</si>
  <si>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</si>
  <si>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</si>
  <si>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</si>
  <si>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</si>
  <si>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</si>
  <si>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</si>
  <si>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</si>
  <si>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</si>
  <si>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</si>
  <si>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</si>
  <si>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</si>
  <si>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</si>
  <si>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</si>
  <si>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</si>
  <si>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</si>
  <si>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</si>
  <si>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</si>
  <si>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</si>
  <si>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</si>
  <si>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</si>
  <si>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</si>
  <si>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</si>
  <si>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</si>
  <si>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</si>
  <si>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</si>
  <si>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</si>
  <si>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</si>
  <si>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</si>
  <si>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</si>
  <si>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</si>
  <si>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</si>
  <si>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</si>
  <si>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</si>
  <si>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</si>
  <si>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</si>
  <si>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</si>
  <si>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</si>
  <si>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</si>
  <si>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</si>
  <si>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</si>
  <si>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</si>
  <si>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</si>
  <si>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</si>
  <si>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</si>
  <si>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</si>
  <si>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</si>
  <si>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</si>
  <si>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</si>
  <si>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</si>
  <si>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</si>
  <si>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</si>
  <si>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</si>
  <si>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</si>
  <si>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</si>
  <si>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</si>
  <si>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</si>
  <si>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</si>
  <si>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</si>
  <si>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</si>
  <si>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</si>
  <si>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</si>
  <si>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</si>
  <si>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</si>
  <si>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</si>
  <si>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</si>
  <si>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</si>
  <si>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</si>
  <si>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</si>
  <si>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</si>
  <si>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</si>
  <si>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</si>
  <si>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</si>
  <si>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</si>
  <si>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</si>
  <si>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</si>
  <si>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</si>
  <si>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</si>
  <si>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</si>
  <si>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大和高田市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</si>
  <si>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</si>
  <si>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</si>
  <si>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</si>
  <si>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</si>
  <si>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</si>
  <si>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</si>
  <si>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</si>
  <si>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</si>
  <si>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</si>
  <si>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</si>
  <si>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</si>
  <si>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</si>
  <si>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</si>
  <si>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</si>
  <si>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</si>
  <si>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</si>
  <si>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</si>
  <si>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</si>
  <si>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</si>
  <si>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</si>
  <si>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</si>
  <si>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</si>
  <si>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</si>
  <si>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</si>
  <si>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</si>
  <si>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</si>
  <si>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</si>
  <si>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</si>
  <si>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</si>
  <si>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</si>
  <si>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</si>
  <si>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</si>
  <si>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</si>
  <si>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</si>
  <si>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</si>
  <si>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</si>
  <si>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</si>
  <si>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</si>
  <si>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</si>
  <si>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</si>
  <si>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</si>
  <si>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</si>
  <si>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</si>
  <si>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</si>
  <si>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</si>
  <si>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</si>
  <si>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</si>
  <si>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</si>
  <si>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</si>
  <si>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</si>
  <si>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</si>
  <si>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</si>
  <si>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</si>
  <si>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</si>
  <si>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</si>
  <si>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</si>
  <si>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</si>
  <si>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</si>
  <si>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</si>
  <si>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</si>
  <si>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</si>
  <si>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</si>
  <si>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</si>
  <si>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</si>
  <si>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</si>
  <si>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</si>
  <si>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</si>
  <si>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</si>
  <si>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</si>
  <si>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</si>
  <si>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</si>
  <si>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</si>
  <si>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</si>
  <si>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</si>
  <si>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</si>
  <si>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</si>
  <si>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</si>
  <si>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</si>
  <si>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</si>
  <si>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</si>
  <si>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</si>
  <si>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</si>
  <si>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</si>
  <si>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</si>
  <si>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</si>
  <si>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</si>
  <si>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</si>
  <si>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</si>
  <si>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</si>
  <si>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</si>
  <si>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</si>
  <si>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</si>
  <si>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</si>
  <si>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</si>
  <si>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</si>
  <si>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</si>
  <si>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</si>
  <si>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</si>
  <si>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</si>
  <si>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</si>
  <si>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</si>
  <si>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</si>
  <si>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</si>
  <si>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</si>
  <si>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</si>
  <si>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</si>
  <si>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</si>
  <si>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</si>
  <si>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</si>
  <si>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</si>
  <si>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</si>
  <si>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</si>
  <si>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</si>
  <si>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</si>
  <si>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奈良県大和高田市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</si>
  <si>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</si>
  <si>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</si>
  <si>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</si>
  <si>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</si>
  <si>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</si>
  <si>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</si>
  <si>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</si>
  <si>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</si>
  <si>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</si>
  <si>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</si>
  <si>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</si>
  <si>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</si>
  <si>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</si>
  <si>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</si>
  <si>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</si>
  <si>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</si>
  <si>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</si>
  <si>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</si>
  <si>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</si>
  <si>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</si>
  <si>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</si>
  <si>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</si>
  <si>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</si>
  <si>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</si>
  <si>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</si>
  <si>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</si>
  <si>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</si>
  <si>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</si>
  <si>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</si>
  <si>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</si>
  <si>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</si>
  <si>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</si>
  <si>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</si>
  <si>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</si>
  <si>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</si>
  <si>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</si>
  <si>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</si>
  <si>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</si>
  <si>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</si>
  <si>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</si>
  <si>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</si>
  <si>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</si>
  <si>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</si>
  <si>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</si>
  <si>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</si>
  <si>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</si>
  <si>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</si>
  <si>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</si>
  <si>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</si>
  <si>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</si>
  <si>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</si>
  <si>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</si>
  <si>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</si>
  <si>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</si>
  <si>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</si>
  <si>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</si>
  <si>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</si>
  <si>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</si>
  <si>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</si>
  <si>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</si>
  <si>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</si>
  <si>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</si>
  <si>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</si>
  <si>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</si>
  <si>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</si>
  <si>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</si>
  <si>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</si>
  <si>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</si>
  <si>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</si>
  <si>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</si>
  <si>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</si>
  <si>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</si>
  <si>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</si>
  <si>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</si>
  <si>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</si>
  <si>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</si>
  <si>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</si>
  <si>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</si>
  <si>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</si>
  <si>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</si>
  <si>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</si>
  <si>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</si>
  <si>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</si>
  <si>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</si>
  <si>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</si>
  <si>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</si>
  <si>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</si>
  <si>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</si>
  <si>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</si>
  <si>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</si>
  <si>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</si>
  <si>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</si>
  <si>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</si>
  <si>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</si>
  <si>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</si>
  <si>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</si>
  <si>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</si>
  <si>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</si>
  <si>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</si>
  <si>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</si>
  <si>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</si>
  <si>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</si>
  <si>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</si>
  <si>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</si>
  <si>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</si>
  <si>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</si>
  <si>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</si>
  <si>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</si>
  <si>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</si>
  <si>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</si>
  <si>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</si>
  <si>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</si>
  <si>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</si>
  <si>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</si>
  <si>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</si>
  <si>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</si>
  <si>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</si>
  <si>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</si>
  <si>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</si>
  <si>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</si>
  <si>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</si>
  <si>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</si>
  <si>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</si>
  <si>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</si>
  <si>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</si>
  <si>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</si>
  <si>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</si>
  <si>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</si>
  <si>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</si>
  <si>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</si>
  <si>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</si>
  <si>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</si>
  <si>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</si>
  <si>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</si>
  <si>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</si>
  <si>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</si>
  <si>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</si>
  <si>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</si>
  <si>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</si>
  <si>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</si>
  <si>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</si>
  <si>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</si>
  <si>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</si>
  <si>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</si>
  <si>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</si>
  <si>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</si>
  <si>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</si>
  <si>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</si>
  <si>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奈良県大和高田市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</si>
  <si>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</si>
  <si>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</si>
  <si>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</si>
  <si>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</si>
  <si>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</si>
  <si>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</si>
  <si>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</si>
  <si>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</si>
  <si>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</si>
  <si>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</si>
  <si>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</si>
  <si>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</si>
  <si>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</si>
  <si>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</si>
  <si>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</si>
  <si>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</si>
  <si>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</si>
  <si>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</si>
  <si>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</si>
  <si>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</si>
  <si>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</si>
  <si>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</si>
  <si>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</si>
  <si>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</si>
  <si>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</si>
  <si>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</si>
  <si>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</si>
  <si>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</si>
  <si>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</si>
  <si>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</si>
  <si>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</si>
  <si>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</si>
  <si>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</si>
  <si>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</si>
  <si>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</si>
  <si>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</si>
  <si>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国民健康保険天満診療所特別会計</t>
    <phoneticPr fontId="5"/>
  </si>
  <si>
    <t>駐車場事業特別会計</t>
    <phoneticPr fontId="5"/>
  </si>
  <si>
    <t>介護保険事業特別会計</t>
    <phoneticPr fontId="5"/>
  </si>
  <si>
    <t>介護サービス事業特別会計</t>
    <phoneticPr fontId="5"/>
  </si>
  <si>
    <t>後期高齢者医療保険事業特別会計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</si>
  <si>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</si>
  <si>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</si>
  <si>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</si>
  <si>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</si>
  <si>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</si>
  <si>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</si>
  <si>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</si>
  <si>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</si>
  <si>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</si>
  <si>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</si>
  <si>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</si>
  <si>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</si>
  <si>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</si>
  <si>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</si>
  <si>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</si>
  <si>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</si>
  <si>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</si>
  <si>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</si>
  <si>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</si>
  <si>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</si>
  <si>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</si>
  <si>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</si>
  <si>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</si>
  <si>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</si>
  <si>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</si>
  <si>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</si>
  <si>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</si>
  <si>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</si>
  <si>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</si>
  <si>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</si>
  <si>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</si>
  <si>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</si>
  <si>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</si>
  <si>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</si>
  <si>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</si>
  <si>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</si>
  <si>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</si>
  <si>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</si>
  <si>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</si>
  <si>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</si>
  <si>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</si>
  <si>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</si>
  <si>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</si>
  <si>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</si>
  <si>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</si>
  <si>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</si>
  <si>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</si>
  <si>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</si>
  <si>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</si>
  <si>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</si>
  <si>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</si>
  <si>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</si>
  <si>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</si>
  <si>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</si>
  <si>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</si>
  <si>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</si>
  <si>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</si>
  <si>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</si>
  <si>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</si>
  <si>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</si>
  <si>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</si>
  <si>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</si>
  <si>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</si>
  <si>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</si>
  <si>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</si>
  <si>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</si>
  <si>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</si>
  <si>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</si>
  <si>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</si>
  <si>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</si>
  <si>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</si>
  <si>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</si>
  <si>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</si>
  <si>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介護サービス事業特別会計</t>
    <phoneticPr fontId="5"/>
  </si>
  <si>
    <t>-</t>
    <phoneticPr fontId="5"/>
  </si>
  <si>
    <t>-</t>
    <phoneticPr fontId="5"/>
  </si>
  <si>
    <t>-</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</si>
  <si>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</si>
  <si>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</si>
  <si>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</si>
  <si>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</si>
  <si>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</si>
  <si>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</si>
  <si>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</si>
  <si>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</si>
  <si>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</si>
  <si>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</si>
  <si>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</si>
  <si>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</si>
  <si>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</si>
  <si>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</si>
  <si>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</si>
  <si>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</si>
  <si>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</si>
  <si>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</si>
  <si>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</si>
  <si>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</si>
  <si>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</si>
  <si>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</si>
  <si>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</si>
  <si>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</si>
  <si>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</si>
  <si>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</si>
  <si>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</si>
  <si>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</si>
  <si>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</si>
  <si>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</si>
  <si>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</si>
  <si>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</si>
  <si>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</si>
  <si>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</si>
  <si>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</si>
  <si>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</si>
  <si>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</si>
  <si>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</si>
  <si>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</si>
  <si>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</si>
  <si>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</si>
  <si>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</si>
  <si>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</si>
  <si>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</si>
  <si>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</si>
  <si>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</si>
  <si>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</si>
  <si>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</si>
  <si>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</si>
  <si>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</si>
  <si>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</si>
  <si>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</si>
  <si>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</si>
  <si>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</si>
  <si>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</si>
  <si>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</si>
  <si>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</si>
  <si>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</si>
  <si>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</si>
  <si>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</si>
  <si>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</si>
  <si>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</si>
  <si>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</si>
  <si>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</si>
  <si>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</si>
  <si>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</si>
  <si>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</si>
  <si>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</si>
  <si>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</si>
  <si>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</si>
  <si>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</si>
  <si>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</si>
  <si>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</si>
  <si>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</si>
  <si>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</si>
  <si>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</si>
  <si>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</si>
  <si>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</si>
  <si>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</si>
  <si>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</si>
  <si>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</si>
  <si>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</si>
  <si>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</si>
  <si>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</si>
  <si>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</si>
  <si>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</si>
  <si>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</si>
  <si>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</si>
  <si>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</si>
  <si>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</si>
  <si>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駐車場事業特別会計</t>
  </si>
  <si>
    <t>▲ 2.09</t>
  </si>
  <si>
    <t>▲ 2.23</t>
  </si>
  <si>
    <t>▲ 2.32</t>
  </si>
  <si>
    <t>▲ 2.40</t>
  </si>
  <si>
    <t>▲ 2.33</t>
  </si>
  <si>
    <t>住宅新築資金等貸付金特別会計</t>
  </si>
  <si>
    <t>▲ 1.83</t>
  </si>
  <si>
    <t>▲ 1.75</t>
  </si>
  <si>
    <t>▲ 1.73</t>
  </si>
  <si>
    <t>▲ 1.78</t>
  </si>
  <si>
    <t>▲ 1.72</t>
  </si>
  <si>
    <t>一般会計</t>
  </si>
  <si>
    <t>病院事業会計</t>
  </si>
  <si>
    <t>国民健康保険事業特別会計</t>
  </si>
  <si>
    <t>水道事業会計</t>
  </si>
  <si>
    <t>介護保険事業特別会計</t>
  </si>
  <si>
    <t>下水道事業会計</t>
  </si>
  <si>
    <t>その他会計（赤字）</t>
  </si>
  <si>
    <t>その他会計（黒字）</t>
  </si>
  <si>
    <t>奈良県葛城地区清掃事務組合</t>
  </si>
  <si>
    <t>葛城広域行政事務組合</t>
  </si>
  <si>
    <t>奈良県住宅新築資金等貸付金回収管理組合</t>
  </si>
  <si>
    <t>奈良県後期高齢者医療広域連合</t>
  </si>
  <si>
    <t>奈良県広域消防組合</t>
  </si>
  <si>
    <t>山辺・県北西部広域環境衛生組合</t>
  </si>
  <si>
    <t>大和高田市土地開発公社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</si>
  <si>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</si>
  <si>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</si>
  <si>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</si>
  <si>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平均に比べ、有形固定資産減価償却率が1.7％高く、将来負担比率が16.9％高いことから、将来負担比率を抑制しつつ、有形固定資産の更新事業を進める必要があると考える。そのためには、単純に施設の更新事業を行うのではなく、公共施設の適正規模も勘案した施設整備が必要である。</t>
    <rPh sb="0" eb="2">
      <t>ルイジ</t>
    </rPh>
    <rPh sb="2" eb="4">
      <t>ダンタイ</t>
    </rPh>
    <rPh sb="4" eb="6">
      <t>ヘイキン</t>
    </rPh>
    <rPh sb="7" eb="8">
      <t>クラ</t>
    </rPh>
    <rPh sb="26" eb="27">
      <t>タカ</t>
    </rPh>
    <rPh sb="29" eb="31">
      <t>ショウライ</t>
    </rPh>
    <rPh sb="31" eb="33">
      <t>フタン</t>
    </rPh>
    <rPh sb="33" eb="35">
      <t>ヒリツ</t>
    </rPh>
    <rPh sb="41" eb="42">
      <t>タカ</t>
    </rPh>
    <rPh sb="48" eb="50">
      <t>ショウライ</t>
    </rPh>
    <rPh sb="50" eb="52">
      <t>フタン</t>
    </rPh>
    <rPh sb="52" eb="54">
      <t>ヒリツ</t>
    </rPh>
    <rPh sb="55" eb="57">
      <t>ヨクセイ</t>
    </rPh>
    <rPh sb="68" eb="70">
      <t>コウシン</t>
    </rPh>
    <rPh sb="70" eb="72">
      <t>ジギョウ</t>
    </rPh>
    <rPh sb="73" eb="74">
      <t>スス</t>
    </rPh>
    <rPh sb="76" eb="78">
      <t>ヒツヨウ</t>
    </rPh>
    <rPh sb="82" eb="83">
      <t>カンガ</t>
    </rPh>
    <rPh sb="93" eb="95">
      <t>タンジュン</t>
    </rPh>
    <rPh sb="96" eb="98">
      <t>シセツ</t>
    </rPh>
    <rPh sb="99" eb="101">
      <t>コウシン</t>
    </rPh>
    <rPh sb="101" eb="103">
      <t>ジギョウ</t>
    </rPh>
    <rPh sb="104" eb="105">
      <t>オコナ</t>
    </rPh>
    <rPh sb="112" eb="114">
      <t>コウキョウ</t>
    </rPh>
    <rPh sb="114" eb="116">
      <t>シセツ</t>
    </rPh>
    <rPh sb="117" eb="119">
      <t>テキセイ</t>
    </rPh>
    <rPh sb="119" eb="121">
      <t>キボ</t>
    </rPh>
    <rPh sb="122" eb="124">
      <t>カンアン</t>
    </rPh>
    <rPh sb="126" eb="128">
      <t>シセツ</t>
    </rPh>
    <rPh sb="128" eb="130">
      <t>セイビ</t>
    </rPh>
    <rPh sb="131" eb="13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</si>
  <si>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</si>
  <si>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</si>
  <si>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</si>
  <si>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</si>
  <si>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</si>
  <si>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</si>
  <si>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良化傾向が続いているが、類似団体平均も同様の傾向であり、この２指標はグラフからもほぼ比例関係であることから、将来負担比率に留意しつつ、今後の公共施設整備に取組む必要があると考える。</t>
    <rPh sb="0" eb="2">
      <t>ショウライ</t>
    </rPh>
    <rPh sb="2" eb="4">
      <t>フタン</t>
    </rPh>
    <rPh sb="4" eb="6">
      <t>ヒリツ</t>
    </rPh>
    <rPh sb="7" eb="9">
      <t>ジッシツ</t>
    </rPh>
    <rPh sb="9" eb="12">
      <t>コウサイヒ</t>
    </rPh>
    <rPh sb="12" eb="14">
      <t>ヒリツ</t>
    </rPh>
    <rPh sb="17" eb="19">
      <t>リョウカ</t>
    </rPh>
    <rPh sb="19" eb="21">
      <t>ケイコウ</t>
    </rPh>
    <rPh sb="22" eb="23">
      <t>ツヅ</t>
    </rPh>
    <rPh sb="29" eb="31">
      <t>ルイジ</t>
    </rPh>
    <rPh sb="31" eb="33">
      <t>ダンタイ</t>
    </rPh>
    <rPh sb="33" eb="35">
      <t>ヘイキン</t>
    </rPh>
    <rPh sb="36" eb="38">
      <t>ドウヨウ</t>
    </rPh>
    <rPh sb="39" eb="41">
      <t>ケイコウ</t>
    </rPh>
    <rPh sb="48" eb="50">
      <t>シヒョウ</t>
    </rPh>
    <rPh sb="59" eb="61">
      <t>ヒレイ</t>
    </rPh>
    <rPh sb="61" eb="63">
      <t>カンケイ</t>
    </rPh>
    <rPh sb="71" eb="73">
      <t>ショウライ</t>
    </rPh>
    <rPh sb="73" eb="75">
      <t>フタン</t>
    </rPh>
    <rPh sb="75" eb="77">
      <t>ヒリツ</t>
    </rPh>
    <rPh sb="78" eb="80">
      <t>リュウイ</t>
    </rPh>
    <rPh sb="84" eb="86">
      <t>コンゴ</t>
    </rPh>
    <rPh sb="87" eb="89">
      <t>コウキョウ</t>
    </rPh>
    <rPh sb="89" eb="91">
      <t>シセツ</t>
    </rPh>
    <rPh sb="91" eb="93">
      <t>セイビ</t>
    </rPh>
    <rPh sb="94" eb="96">
      <t>トリク</t>
    </rPh>
    <rPh sb="97" eb="99">
      <t>ヒツヨウ</t>
    </rPh>
    <rPh sb="103" eb="104">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</si>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</sst>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62256</c:v>
                </c:pt>
                <c:pt idx="1">
                  <c:v>53896</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90E0-4D6E-8C65-148C30E011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23111</c:v>
                </c:pt>
                <c:pt idx="1">
                  <c:v>34943</c:v>
                </c:pt>
                <c:pt idx="2">
                  <c:v>36079</c:v>
                </c:pt>
                <c:pt idx="3">
                  <c:v>25189</c:v>
                </c:pt>
                <c:pt idx="4">
                  <c:v>21968</c:v>
                </c:pt>
              </c:numCache>
            </c:numRef>
          </c:val>
          <c:smooth val="0"/>
          <c:extLst xmlns:c16r2="http://schemas.microsoft.com/office/drawing/2015/06/chart">
            <c:ext xmlns:c16="http://schemas.microsoft.com/office/drawing/2014/chart" uri="{C3380CC4-5D6E-409C-BE32-E72D297353CC}">
              <c16:uniqueId val="{00000001-90E0-4D6E-8C65-148C30E011B3}"/>
            </c:ext>
          </c:extLst>
        </c:ser>
        <c:dLbls>
          <c:showLegendKey val="0"/>
          <c:showVal val="0"/>
          <c:showCatName val="0"/>
          <c:showSerName val="0"/>
          <c:showPercent val="0"/>
          <c:showBubbleSize val="0"/>
        </c:dLbls>
        <c:marker val="1"/>
        <c:smooth val="0"/>
        <c:axId val="511342880"/>
        <c:axId val="511345232"/>
      </c:lineChart>
      <c:catAx>
        <c:axId val="511342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1345232"/>
        <c:crosses val="autoZero"/>
        <c:auto val="1"/>
        <c:lblAlgn val="ctr"/>
        <c:lblOffset val="100"/>
        <c:tickLblSkip val="1"/>
        <c:tickMarkSkip val="1"/>
        <c:noMultiLvlLbl val="0"/>
      </c:catAx>
      <c:valAx>
        <c:axId val="5113452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1342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6.72</c:v>
                </c:pt>
                <c:pt idx="1">
                  <c:v>7.58</c:v>
                </c:pt>
                <c:pt idx="2">
                  <c:v>6.51</c:v>
                </c:pt>
                <c:pt idx="3">
                  <c:v>6.73</c:v>
                </c:pt>
                <c:pt idx="4">
                  <c:v>9.5399999999999991</c:v>
                </c:pt>
              </c:numCache>
            </c:numRef>
          </c:val>
          <c:extLst xmlns:c16r2="http://schemas.microsoft.com/office/drawing/2015/06/chart">
            <c:ext xmlns:c16="http://schemas.microsoft.com/office/drawing/2014/chart" uri="{C3380CC4-5D6E-409C-BE32-E72D297353CC}">
              <c16:uniqueId val="{00000000-016E-496D-ACE4-6A6932B48F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5.0599999999999996</c:v>
                </c:pt>
                <c:pt idx="1">
                  <c:v>6.49</c:v>
                </c:pt>
                <c:pt idx="2">
                  <c:v>7.71</c:v>
                </c:pt>
                <c:pt idx="3">
                  <c:v>7.81</c:v>
                </c:pt>
                <c:pt idx="4">
                  <c:v>7.63</c:v>
                </c:pt>
              </c:numCache>
            </c:numRef>
          </c:val>
          <c:extLst xmlns:c16r2="http://schemas.microsoft.com/office/drawing/2015/06/chart">
            <c:ext xmlns:c16="http://schemas.microsoft.com/office/drawing/2014/chart" uri="{C3380CC4-5D6E-409C-BE32-E72D297353CC}">
              <c16:uniqueId val="{00000001-016E-496D-ACE4-6A6932B48F04}"/>
            </c:ext>
          </c:extLst>
        </c:ser>
        <c:dLbls>
          <c:showLegendKey val="0"/>
          <c:showVal val="0"/>
          <c:showCatName val="0"/>
          <c:showSerName val="0"/>
          <c:showPercent val="0"/>
          <c:showBubbleSize val="0"/>
        </c:dLbls>
        <c:gapWidth val="250"/>
        <c:overlap val="100"/>
        <c:axId val="511343272"/>
        <c:axId val="535169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3.48</c:v>
                </c:pt>
                <c:pt idx="1">
                  <c:v>2.2400000000000002</c:v>
                </c:pt>
                <c:pt idx="2">
                  <c:v>0.5</c:v>
                </c:pt>
                <c:pt idx="3">
                  <c:v>0.14000000000000001</c:v>
                </c:pt>
                <c:pt idx="4">
                  <c:v>2.96</c:v>
                </c:pt>
              </c:numCache>
            </c:numRef>
          </c:val>
          <c:smooth val="0"/>
          <c:extLst xmlns:c16r2="http://schemas.microsoft.com/office/drawing/2015/06/chart">
            <c:ext xmlns:c16="http://schemas.microsoft.com/office/drawing/2014/chart" uri="{C3380CC4-5D6E-409C-BE32-E72D297353CC}">
              <c16:uniqueId val="{00000002-016E-496D-ACE4-6A6932B48F04}"/>
            </c:ext>
          </c:extLst>
        </c:ser>
        <c:dLbls>
          <c:showLegendKey val="0"/>
          <c:showVal val="0"/>
          <c:showCatName val="0"/>
          <c:showSerName val="0"/>
          <c:showPercent val="0"/>
          <c:showBubbleSize val="0"/>
        </c:dLbls>
        <c:marker val="1"/>
        <c:smooth val="0"/>
        <c:axId val="511343272"/>
        <c:axId val="535169416"/>
      </c:lineChart>
      <c:catAx>
        <c:axId val="51134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5169416"/>
        <c:crosses val="autoZero"/>
        <c:auto val="1"/>
        <c:lblAlgn val="ctr"/>
        <c:lblOffset val="100"/>
        <c:tickLblSkip val="1"/>
        <c:tickMarkSkip val="1"/>
        <c:noMultiLvlLbl val="0"/>
      </c:catAx>
      <c:valAx>
        <c:axId val="535169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34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0.26</c:v>
                </c:pt>
                <c:pt idx="2">
                  <c:v>#N/A</c:v>
                </c:pt>
                <c:pt idx="3">
                  <c:v>0.24</c:v>
                </c:pt>
                <c:pt idx="4">
                  <c:v>#N/A</c:v>
                </c:pt>
                <c:pt idx="5">
                  <c:v>0.16</c:v>
                </c:pt>
                <c:pt idx="6">
                  <c:v>#N/A</c:v>
                </c:pt>
                <c:pt idx="7">
                  <c:v>0.15</c:v>
                </c:pt>
                <c:pt idx="8">
                  <c:v>#N/A</c:v>
                </c:pt>
                <c:pt idx="9">
                  <c:v>0.11</c:v>
                </c:pt>
              </c:numCache>
            </c:numRef>
          </c:val>
          <c:extLst xmlns:c16r2="http://schemas.microsoft.com/office/drawing/2015/06/chart">
            <c:ext xmlns:c16="http://schemas.microsoft.com/office/drawing/2014/chart" uri="{C3380CC4-5D6E-409C-BE32-E72D297353CC}">
              <c16:uniqueId val="{00000000-8B52-4530-BA1F-F4CF27FF50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52-4530-BA1F-F4CF27FF5083}"/>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0.08</c:v>
                </c:pt>
                <c:pt idx="8">
                  <c:v>#N/A</c:v>
                </c:pt>
                <c:pt idx="9">
                  <c:v>0.32</c:v>
                </c:pt>
              </c:numCache>
            </c:numRef>
          </c:val>
          <c:extLst xmlns:c16r2="http://schemas.microsoft.com/office/drawing/2015/06/chart">
            <c:ext xmlns:c16="http://schemas.microsoft.com/office/drawing/2014/chart" uri="{C3380CC4-5D6E-409C-BE32-E72D297353CC}">
              <c16:uniqueId val="{00000002-8B52-4530-BA1F-F4CF27FF5083}"/>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0.31</c:v>
                </c:pt>
                <c:pt idx="2">
                  <c:v>#N/A</c:v>
                </c:pt>
                <c:pt idx="3">
                  <c:v>0.37</c:v>
                </c:pt>
                <c:pt idx="4">
                  <c:v>#N/A</c:v>
                </c:pt>
                <c:pt idx="5">
                  <c:v>0.79</c:v>
                </c:pt>
                <c:pt idx="6">
                  <c:v>#N/A</c:v>
                </c:pt>
                <c:pt idx="7">
                  <c:v>1.19</c:v>
                </c:pt>
                <c:pt idx="8">
                  <c:v>#N/A</c:v>
                </c:pt>
                <c:pt idx="9">
                  <c:v>1.0900000000000001</c:v>
                </c:pt>
              </c:numCache>
            </c:numRef>
          </c:val>
          <c:extLst xmlns:c16r2="http://schemas.microsoft.com/office/drawing/2015/06/chart">
            <c:ext xmlns:c16="http://schemas.microsoft.com/office/drawing/2014/chart" uri="{C3380CC4-5D6E-409C-BE32-E72D297353CC}">
              <c16:uniqueId val="{00000003-8B52-4530-BA1F-F4CF27FF5083}"/>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7.07</c:v>
                </c:pt>
                <c:pt idx="2">
                  <c:v>#N/A</c:v>
                </c:pt>
                <c:pt idx="3">
                  <c:v>6.6</c:v>
                </c:pt>
                <c:pt idx="4">
                  <c:v>#N/A</c:v>
                </c:pt>
                <c:pt idx="5">
                  <c:v>4.6900000000000004</c:v>
                </c:pt>
                <c:pt idx="6">
                  <c:v>#N/A</c:v>
                </c:pt>
                <c:pt idx="7">
                  <c:v>5.03</c:v>
                </c:pt>
                <c:pt idx="8">
                  <c:v>#N/A</c:v>
                </c:pt>
                <c:pt idx="9">
                  <c:v>5.07</c:v>
                </c:pt>
              </c:numCache>
            </c:numRef>
          </c:val>
          <c:extLst xmlns:c16r2="http://schemas.microsoft.com/office/drawing/2015/06/chart">
            <c:ext xmlns:c16="http://schemas.microsoft.com/office/drawing/2014/chart" uri="{C3380CC4-5D6E-409C-BE32-E72D297353CC}">
              <c16:uniqueId val="{00000004-8B52-4530-BA1F-F4CF27FF5083}"/>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3.11</c:v>
                </c:pt>
                <c:pt idx="2">
                  <c:v>#N/A</c:v>
                </c:pt>
                <c:pt idx="3">
                  <c:v>3.34</c:v>
                </c:pt>
                <c:pt idx="4">
                  <c:v>#N/A</c:v>
                </c:pt>
                <c:pt idx="5">
                  <c:v>3.76</c:v>
                </c:pt>
                <c:pt idx="6">
                  <c:v>#N/A</c:v>
                </c:pt>
                <c:pt idx="7">
                  <c:v>4.01</c:v>
                </c:pt>
                <c:pt idx="8">
                  <c:v>#N/A</c:v>
                </c:pt>
                <c:pt idx="9">
                  <c:v>5.27</c:v>
                </c:pt>
              </c:numCache>
            </c:numRef>
          </c:val>
          <c:extLst xmlns:c16r2="http://schemas.microsoft.com/office/drawing/2015/06/chart">
            <c:ext xmlns:c16="http://schemas.microsoft.com/office/drawing/2014/chart" uri="{C3380CC4-5D6E-409C-BE32-E72D297353CC}">
              <c16:uniqueId val="{00000005-8B52-4530-BA1F-F4CF27FF5083}"/>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9.84</c:v>
                </c:pt>
                <c:pt idx="2">
                  <c:v>#N/A</c:v>
                </c:pt>
                <c:pt idx="3">
                  <c:v>10.42</c:v>
                </c:pt>
                <c:pt idx="4">
                  <c:v>#N/A</c:v>
                </c:pt>
                <c:pt idx="5">
                  <c:v>8.7799999999999994</c:v>
                </c:pt>
                <c:pt idx="6">
                  <c:v>#N/A</c:v>
                </c:pt>
                <c:pt idx="7">
                  <c:v>11</c:v>
                </c:pt>
                <c:pt idx="8">
                  <c:v>#N/A</c:v>
                </c:pt>
                <c:pt idx="9">
                  <c:v>8.1</c:v>
                </c:pt>
              </c:numCache>
            </c:numRef>
          </c:val>
          <c:extLst xmlns:c16r2="http://schemas.microsoft.com/office/drawing/2015/06/chart">
            <c:ext xmlns:c16="http://schemas.microsoft.com/office/drawing/2014/chart" uri="{C3380CC4-5D6E-409C-BE32-E72D297353CC}">
              <c16:uniqueId val="{00000006-8B52-4530-BA1F-F4CF27FF508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8.5500000000000007</c:v>
                </c:pt>
                <c:pt idx="2">
                  <c:v>#N/A</c:v>
                </c:pt>
                <c:pt idx="3">
                  <c:v>9.32</c:v>
                </c:pt>
                <c:pt idx="4">
                  <c:v>#N/A</c:v>
                </c:pt>
                <c:pt idx="5">
                  <c:v>8.25</c:v>
                </c:pt>
                <c:pt idx="6">
                  <c:v>#N/A</c:v>
                </c:pt>
                <c:pt idx="7">
                  <c:v>8.5</c:v>
                </c:pt>
                <c:pt idx="8">
                  <c:v>#N/A</c:v>
                </c:pt>
                <c:pt idx="9">
                  <c:v>11.26</c:v>
                </c:pt>
              </c:numCache>
            </c:numRef>
          </c:val>
          <c:extLst xmlns:c16r2="http://schemas.microsoft.com/office/drawing/2015/06/chart">
            <c:ext xmlns:c16="http://schemas.microsoft.com/office/drawing/2014/chart" uri="{C3380CC4-5D6E-409C-BE32-E72D297353CC}">
              <c16:uniqueId val="{00000007-8B52-4530-BA1F-F4CF27FF5083}"/>
            </c:ext>
          </c:extLst>
        </c:ser>
        <c:ser>
          <c:idx val="8"/>
          <c:order val="8"/>
          <c:tx>
            <c:strRef>
              <c:f>データシート!$A$35</c:f>
              <c:strCache>
                <c:ptCount val="1"/>
                <c:pt idx="0">
                  <c:v>住宅新築資金等貸付金特別会計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1.83</c:v>
                </c:pt>
                <c:pt idx="1">
                  <c:v>#N/A</c:v>
                </c:pt>
                <c:pt idx="2">
                  <c:v>1.75</c:v>
                </c:pt>
                <c:pt idx="3">
                  <c:v>#N/A</c:v>
                </c:pt>
                <c:pt idx="4">
                  <c:v>1.73</c:v>
                </c:pt>
                <c:pt idx="5">
                  <c:v>#N/A</c:v>
                </c:pt>
                <c:pt idx="6">
                  <c:v>1.78</c:v>
                </c:pt>
                <c:pt idx="7">
                  <c:v>#N/A</c:v>
                </c:pt>
                <c:pt idx="8">
                  <c:v>1.72</c:v>
                </c:pt>
                <c:pt idx="9">
                  <c:v>#N/A</c:v>
                </c:pt>
              </c:numCache>
            </c:numRef>
          </c:val>
          <c:extLst xmlns:c16r2="http://schemas.microsoft.com/office/drawing/2015/06/chart">
            <c:ext xmlns:c16="http://schemas.microsoft.com/office/drawing/2014/chart" uri="{C3380CC4-5D6E-409C-BE32-E72D297353CC}">
              <c16:uniqueId val="{00000008-8B52-4530-BA1F-F4CF27FF5083}"/>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2.09</c:v>
                </c:pt>
                <c:pt idx="1">
                  <c:v>#N/A</c:v>
                </c:pt>
                <c:pt idx="2">
                  <c:v>2.23</c:v>
                </c:pt>
                <c:pt idx="3">
                  <c:v>#N/A</c:v>
                </c:pt>
                <c:pt idx="4">
                  <c:v>2.3199999999999998</c:v>
                </c:pt>
                <c:pt idx="5">
                  <c:v>#N/A</c:v>
                </c:pt>
                <c:pt idx="6">
                  <c:v>2.4</c:v>
                </c:pt>
                <c:pt idx="7">
                  <c:v>#N/A</c:v>
                </c:pt>
                <c:pt idx="8">
                  <c:v>2.33</c:v>
                </c:pt>
                <c:pt idx="9">
                  <c:v>#N/A</c:v>
                </c:pt>
              </c:numCache>
            </c:numRef>
          </c:val>
          <c:extLst xmlns:c16r2="http://schemas.microsoft.com/office/drawing/2015/06/chart">
            <c:ext xmlns:c16="http://schemas.microsoft.com/office/drawing/2014/chart" uri="{C3380CC4-5D6E-409C-BE32-E72D297353CC}">
              <c16:uniqueId val="{00000009-8B52-4530-BA1F-F4CF27FF5083}"/>
            </c:ext>
          </c:extLst>
        </c:ser>
        <c:dLbls>
          <c:showLegendKey val="0"/>
          <c:showVal val="0"/>
          <c:showCatName val="0"/>
          <c:showSerName val="0"/>
          <c:showPercent val="0"/>
          <c:showBubbleSize val="0"/>
        </c:dLbls>
        <c:gapWidth val="150"/>
        <c:overlap val="100"/>
        <c:axId val="535167848"/>
        <c:axId val="535169808"/>
      </c:barChart>
      <c:catAx>
        <c:axId val="535167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5169808"/>
        <c:crosses val="autoZero"/>
        <c:auto val="1"/>
        <c:lblAlgn val="ctr"/>
        <c:lblOffset val="100"/>
        <c:tickLblSkip val="1"/>
        <c:tickMarkSkip val="1"/>
        <c:noMultiLvlLbl val="0"/>
      </c:catAx>
      <c:valAx>
        <c:axId val="53516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5167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2283</c:v>
                </c:pt>
                <c:pt idx="5">
                  <c:v>2386</c:v>
                </c:pt>
                <c:pt idx="8">
                  <c:v>2262</c:v>
                </c:pt>
                <c:pt idx="11">
                  <c:v>2298</c:v>
                </c:pt>
                <c:pt idx="14">
                  <c:v>2421</c:v>
                </c:pt>
              </c:numCache>
            </c:numRef>
          </c:val>
          <c:extLst xmlns:c16r2="http://schemas.microsoft.com/office/drawing/2015/06/chart">
            <c:ext xmlns:c16="http://schemas.microsoft.com/office/drawing/2014/chart" uri="{C3380CC4-5D6E-409C-BE32-E72D297353CC}">
              <c16:uniqueId val="{00000000-80BD-4249-802C-249FBCFA32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80BD-4249-802C-249FBCFA32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0BD-4249-802C-249FBCFA32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212</c:v>
                </c:pt>
                <c:pt idx="3">
                  <c:v>207</c:v>
                </c:pt>
                <c:pt idx="6">
                  <c:v>204</c:v>
                </c:pt>
                <c:pt idx="9">
                  <c:v>175</c:v>
                </c:pt>
                <c:pt idx="12">
                  <c:v>116</c:v>
                </c:pt>
              </c:numCache>
            </c:numRef>
          </c:val>
          <c:extLst xmlns:c16r2="http://schemas.microsoft.com/office/drawing/2015/06/chart">
            <c:ext xmlns:c16="http://schemas.microsoft.com/office/drawing/2014/chart" uri="{C3380CC4-5D6E-409C-BE32-E72D297353CC}">
              <c16:uniqueId val="{00000003-80BD-4249-802C-249FBCFA32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833</c:v>
                </c:pt>
                <c:pt idx="3">
                  <c:v>915</c:v>
                </c:pt>
                <c:pt idx="6">
                  <c:v>910</c:v>
                </c:pt>
                <c:pt idx="9">
                  <c:v>944</c:v>
                </c:pt>
                <c:pt idx="12">
                  <c:v>1054</c:v>
                </c:pt>
              </c:numCache>
            </c:numRef>
          </c:val>
          <c:extLst xmlns:c16r2="http://schemas.microsoft.com/office/drawing/2015/06/chart">
            <c:ext xmlns:c16="http://schemas.microsoft.com/office/drawing/2014/chart" uri="{C3380CC4-5D6E-409C-BE32-E72D297353CC}">
              <c16:uniqueId val="{00000004-80BD-4249-802C-249FBCFA32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0BD-4249-802C-249FBCFA32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0BD-4249-802C-249FBCFA32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2678</c:v>
                </c:pt>
                <c:pt idx="3">
                  <c:v>2633</c:v>
                </c:pt>
                <c:pt idx="6">
                  <c:v>2534</c:v>
                </c:pt>
                <c:pt idx="9">
                  <c:v>2408</c:v>
                </c:pt>
                <c:pt idx="12">
                  <c:v>2322</c:v>
                </c:pt>
              </c:numCache>
            </c:numRef>
          </c:val>
          <c:extLst xmlns:c16r2="http://schemas.microsoft.com/office/drawing/2015/06/chart">
            <c:ext xmlns:c16="http://schemas.microsoft.com/office/drawing/2014/chart" uri="{C3380CC4-5D6E-409C-BE32-E72D297353CC}">
              <c16:uniqueId val="{00000007-80BD-4249-802C-249FBCFA3267}"/>
            </c:ext>
          </c:extLst>
        </c:ser>
        <c:dLbls>
          <c:showLegendKey val="0"/>
          <c:showVal val="0"/>
          <c:showCatName val="0"/>
          <c:showSerName val="0"/>
          <c:showPercent val="0"/>
          <c:showBubbleSize val="0"/>
        </c:dLbls>
        <c:gapWidth val="100"/>
        <c:overlap val="100"/>
        <c:axId val="535170200"/>
        <c:axId val="535171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1442</c:v>
                </c:pt>
                <c:pt idx="2">
                  <c:v>#N/A</c:v>
                </c:pt>
                <c:pt idx="3">
                  <c:v>#N/A</c:v>
                </c:pt>
                <c:pt idx="4">
                  <c:v>1370</c:v>
                </c:pt>
                <c:pt idx="5">
                  <c:v>#N/A</c:v>
                </c:pt>
                <c:pt idx="6">
                  <c:v>#N/A</c:v>
                </c:pt>
                <c:pt idx="7">
                  <c:v>1387</c:v>
                </c:pt>
                <c:pt idx="8">
                  <c:v>#N/A</c:v>
                </c:pt>
                <c:pt idx="9">
                  <c:v>#N/A</c:v>
                </c:pt>
                <c:pt idx="10">
                  <c:v>1229</c:v>
                </c:pt>
                <c:pt idx="11">
                  <c:v>#N/A</c:v>
                </c:pt>
                <c:pt idx="12">
                  <c:v>#N/A</c:v>
                </c:pt>
                <c:pt idx="13">
                  <c:v>1071</c:v>
                </c:pt>
                <c:pt idx="14">
                  <c:v>#N/A</c:v>
                </c:pt>
              </c:numCache>
            </c:numRef>
          </c:val>
          <c:smooth val="0"/>
          <c:extLst xmlns:c16r2="http://schemas.microsoft.com/office/drawing/2015/06/chart">
            <c:ext xmlns:c16="http://schemas.microsoft.com/office/drawing/2014/chart" uri="{C3380CC4-5D6E-409C-BE32-E72D297353CC}">
              <c16:uniqueId val="{00000008-80BD-4249-802C-249FBCFA3267}"/>
            </c:ext>
          </c:extLst>
        </c:ser>
        <c:dLbls>
          <c:showLegendKey val="0"/>
          <c:showVal val="0"/>
          <c:showCatName val="0"/>
          <c:showSerName val="0"/>
          <c:showPercent val="0"/>
          <c:showBubbleSize val="0"/>
        </c:dLbls>
        <c:marker val="1"/>
        <c:smooth val="0"/>
        <c:axId val="535170200"/>
        <c:axId val="535171768"/>
      </c:lineChart>
      <c:catAx>
        <c:axId val="53517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5171768"/>
        <c:crosses val="autoZero"/>
        <c:auto val="1"/>
        <c:lblAlgn val="ctr"/>
        <c:lblOffset val="100"/>
        <c:tickLblSkip val="1"/>
        <c:tickMarkSkip val="1"/>
        <c:noMultiLvlLbl val="0"/>
      </c:catAx>
      <c:valAx>
        <c:axId val="535171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5170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23536</c:v>
                </c:pt>
                <c:pt idx="5">
                  <c:v>23914</c:v>
                </c:pt>
                <c:pt idx="8">
                  <c:v>24162</c:v>
                </c:pt>
                <c:pt idx="11">
                  <c:v>23857</c:v>
                </c:pt>
                <c:pt idx="14">
                  <c:v>23571</c:v>
                </c:pt>
              </c:numCache>
            </c:numRef>
          </c:val>
          <c:extLst xmlns:c16r2="http://schemas.microsoft.com/office/drawing/2015/06/chart">
            <c:ext xmlns:c16="http://schemas.microsoft.com/office/drawing/2014/chart" uri="{C3380CC4-5D6E-409C-BE32-E72D297353CC}">
              <c16:uniqueId val="{00000000-0A1F-436B-89CF-5F47E68BA2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6750</c:v>
                </c:pt>
                <c:pt idx="5">
                  <c:v>6329</c:v>
                </c:pt>
                <c:pt idx="8">
                  <c:v>6141</c:v>
                </c:pt>
                <c:pt idx="11">
                  <c:v>6093</c:v>
                </c:pt>
                <c:pt idx="14">
                  <c:v>4883</c:v>
                </c:pt>
              </c:numCache>
            </c:numRef>
          </c:val>
          <c:extLst xmlns:c16r2="http://schemas.microsoft.com/office/drawing/2015/06/chart">
            <c:ext xmlns:c16="http://schemas.microsoft.com/office/drawing/2014/chart" uri="{C3380CC4-5D6E-409C-BE32-E72D297353CC}">
              <c16:uniqueId val="{00000001-0A1F-436B-89CF-5F47E68BA2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2419</c:v>
                </c:pt>
                <c:pt idx="5">
                  <c:v>3137</c:v>
                </c:pt>
                <c:pt idx="8">
                  <c:v>3956</c:v>
                </c:pt>
                <c:pt idx="11">
                  <c:v>4167</c:v>
                </c:pt>
                <c:pt idx="14">
                  <c:v>4361</c:v>
                </c:pt>
              </c:numCache>
            </c:numRef>
          </c:val>
          <c:extLst xmlns:c16r2="http://schemas.microsoft.com/office/drawing/2015/06/chart">
            <c:ext xmlns:c16="http://schemas.microsoft.com/office/drawing/2014/chart" uri="{C3380CC4-5D6E-409C-BE32-E72D297353CC}">
              <c16:uniqueId val="{00000002-0A1F-436B-89CF-5F47E68BA2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A1F-436B-89CF-5F47E68BA2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A1F-436B-89CF-5F47E68BA2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693</c:v>
                </c:pt>
                <c:pt idx="3">
                  <c:v>611</c:v>
                </c:pt>
                <c:pt idx="6">
                  <c:v>588</c:v>
                </c:pt>
                <c:pt idx="9">
                  <c:v>512</c:v>
                </c:pt>
                <c:pt idx="12">
                  <c:v>782</c:v>
                </c:pt>
              </c:numCache>
            </c:numRef>
          </c:val>
          <c:extLst xmlns:c16r2="http://schemas.microsoft.com/office/drawing/2015/06/chart">
            <c:ext xmlns:c16="http://schemas.microsoft.com/office/drawing/2014/chart" uri="{C3380CC4-5D6E-409C-BE32-E72D297353CC}">
              <c16:uniqueId val="{00000005-0A1F-436B-89CF-5F47E68BA2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4687</c:v>
                </c:pt>
                <c:pt idx="3">
                  <c:v>4346</c:v>
                </c:pt>
                <c:pt idx="6">
                  <c:v>3944</c:v>
                </c:pt>
                <c:pt idx="9">
                  <c:v>3845</c:v>
                </c:pt>
                <c:pt idx="12">
                  <c:v>3629</c:v>
                </c:pt>
              </c:numCache>
            </c:numRef>
          </c:val>
          <c:extLst xmlns:c16r2="http://schemas.microsoft.com/office/drawing/2015/06/chart">
            <c:ext xmlns:c16="http://schemas.microsoft.com/office/drawing/2014/chart" uri="{C3380CC4-5D6E-409C-BE32-E72D297353CC}">
              <c16:uniqueId val="{00000006-0A1F-436B-89CF-5F47E68BA2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680</c:v>
                </c:pt>
                <c:pt idx="3">
                  <c:v>557</c:v>
                </c:pt>
                <c:pt idx="6">
                  <c:v>506</c:v>
                </c:pt>
                <c:pt idx="9">
                  <c:v>394</c:v>
                </c:pt>
                <c:pt idx="12">
                  <c:v>314</c:v>
                </c:pt>
              </c:numCache>
            </c:numRef>
          </c:val>
          <c:extLst xmlns:c16r2="http://schemas.microsoft.com/office/drawing/2015/06/chart">
            <c:ext xmlns:c16="http://schemas.microsoft.com/office/drawing/2014/chart" uri="{C3380CC4-5D6E-409C-BE32-E72D297353CC}">
              <c16:uniqueId val="{00000007-0A1F-436B-89CF-5F47E68BA2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13818</c:v>
                </c:pt>
                <c:pt idx="3">
                  <c:v>13591</c:v>
                </c:pt>
                <c:pt idx="6">
                  <c:v>14209</c:v>
                </c:pt>
                <c:pt idx="9">
                  <c:v>13893</c:v>
                </c:pt>
                <c:pt idx="12">
                  <c:v>13306</c:v>
                </c:pt>
              </c:numCache>
            </c:numRef>
          </c:val>
          <c:extLst xmlns:c16r2="http://schemas.microsoft.com/office/drawing/2015/06/chart">
            <c:ext xmlns:c16="http://schemas.microsoft.com/office/drawing/2014/chart" uri="{C3380CC4-5D6E-409C-BE32-E72D297353CC}">
              <c16:uniqueId val="{00000008-0A1F-436B-89CF-5F47E68BA2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A1F-436B-89CF-5F47E68BA2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22757</c:v>
                </c:pt>
                <c:pt idx="3">
                  <c:v>22818</c:v>
                </c:pt>
                <c:pt idx="6">
                  <c:v>22711</c:v>
                </c:pt>
                <c:pt idx="9">
                  <c:v>22113</c:v>
                </c:pt>
                <c:pt idx="12">
                  <c:v>21410</c:v>
                </c:pt>
              </c:numCache>
            </c:numRef>
          </c:val>
          <c:extLst xmlns:c16r2="http://schemas.microsoft.com/office/drawing/2015/06/chart">
            <c:ext xmlns:c16="http://schemas.microsoft.com/office/drawing/2014/chart" uri="{C3380CC4-5D6E-409C-BE32-E72D297353CC}">
              <c16:uniqueId val="{0000000A-0A1F-436B-89CF-5F47E68BA2FB}"/>
            </c:ext>
          </c:extLst>
        </c:ser>
        <c:dLbls>
          <c:showLegendKey val="0"/>
          <c:showVal val="0"/>
          <c:showCatName val="0"/>
          <c:showSerName val="0"/>
          <c:showPercent val="0"/>
          <c:showBubbleSize val="0"/>
        </c:dLbls>
        <c:gapWidth val="100"/>
        <c:overlap val="100"/>
        <c:axId val="535171376"/>
        <c:axId val="535170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9930</c:v>
                </c:pt>
                <c:pt idx="2">
                  <c:v>#N/A</c:v>
                </c:pt>
                <c:pt idx="3">
                  <c:v>#N/A</c:v>
                </c:pt>
                <c:pt idx="4">
                  <c:v>8543</c:v>
                </c:pt>
                <c:pt idx="5">
                  <c:v>#N/A</c:v>
                </c:pt>
                <c:pt idx="6">
                  <c:v>#N/A</c:v>
                </c:pt>
                <c:pt idx="7">
                  <c:v>7699</c:v>
                </c:pt>
                <c:pt idx="8">
                  <c:v>#N/A</c:v>
                </c:pt>
                <c:pt idx="9">
                  <c:v>#N/A</c:v>
                </c:pt>
                <c:pt idx="10">
                  <c:v>6639</c:v>
                </c:pt>
                <c:pt idx="11">
                  <c:v>#N/A</c:v>
                </c:pt>
                <c:pt idx="12">
                  <c:v>#N/A</c:v>
                </c:pt>
                <c:pt idx="13">
                  <c:v>6627</c:v>
                </c:pt>
                <c:pt idx="14">
                  <c:v>#N/A</c:v>
                </c:pt>
              </c:numCache>
            </c:numRef>
          </c:val>
          <c:smooth val="0"/>
          <c:extLst xmlns:c16r2="http://schemas.microsoft.com/office/drawing/2015/06/chart">
            <c:ext xmlns:c16="http://schemas.microsoft.com/office/drawing/2014/chart" uri="{C3380CC4-5D6E-409C-BE32-E72D297353CC}">
              <c16:uniqueId val="{0000000B-0A1F-436B-89CF-5F47E68BA2FB}"/>
            </c:ext>
          </c:extLst>
        </c:ser>
        <c:dLbls>
          <c:showLegendKey val="0"/>
          <c:showVal val="0"/>
          <c:showCatName val="0"/>
          <c:showSerName val="0"/>
          <c:showPercent val="0"/>
          <c:showBubbleSize val="0"/>
        </c:dLbls>
        <c:marker val="1"/>
        <c:smooth val="0"/>
        <c:axId val="535171376"/>
        <c:axId val="535170984"/>
      </c:lineChart>
      <c:catAx>
        <c:axId val="53517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5170984"/>
        <c:crosses val="autoZero"/>
        <c:auto val="1"/>
        <c:lblAlgn val="ctr"/>
        <c:lblOffset val="100"/>
        <c:tickLblSkip val="1"/>
        <c:tickMarkSkip val="1"/>
        <c:noMultiLvlLbl val="0"/>
      </c:catAx>
      <c:valAx>
        <c:axId val="535170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517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1121</c:v>
                </c:pt>
                <c:pt idx="1">
                  <c:v>1122</c:v>
                </c:pt>
                <c:pt idx="2">
                  <c:v>1122</c:v>
                </c:pt>
              </c:numCache>
            </c:numRef>
          </c:val>
          <c:extLst xmlns:c16r2="http://schemas.microsoft.com/office/drawing/2015/06/chart">
            <c:ext xmlns:c16="http://schemas.microsoft.com/office/drawing/2014/chart" uri="{C3380CC4-5D6E-409C-BE32-E72D297353CC}">
              <c16:uniqueId val="{00000000-2E3C-4432-85B0-CDC5FB1ADE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7</c:v>
                </c:pt>
              </c:numCache>
            </c:numRef>
          </c:val>
          <c:extLst xmlns:c16r2="http://schemas.microsoft.com/office/drawing/2015/06/chart">
            <c:ext xmlns:c16="http://schemas.microsoft.com/office/drawing/2014/chart" uri="{C3380CC4-5D6E-409C-BE32-E72D297353CC}">
              <c16:uniqueId val="{00000001-2E3C-4432-85B0-CDC5FB1ADE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2618</c:v>
                </c:pt>
                <c:pt idx="1">
                  <c:v>2620</c:v>
                </c:pt>
                <c:pt idx="2">
                  <c:v>2577</c:v>
                </c:pt>
              </c:numCache>
            </c:numRef>
          </c:val>
          <c:extLst xmlns:c16r2="http://schemas.microsoft.com/office/drawing/2015/06/chart">
            <c:ext xmlns:c16="http://schemas.microsoft.com/office/drawing/2014/chart" uri="{C3380CC4-5D6E-409C-BE32-E72D297353CC}">
              <c16:uniqueId val="{00000002-2E3C-4432-85B0-CDC5FB1ADEA4}"/>
            </c:ext>
          </c:extLst>
        </c:ser>
        <c:dLbls>
          <c:showLegendKey val="0"/>
          <c:showVal val="0"/>
          <c:showCatName val="0"/>
          <c:showSerName val="0"/>
          <c:showPercent val="0"/>
          <c:showBubbleSize val="0"/>
        </c:dLbls>
        <c:gapWidth val="120"/>
        <c:overlap val="100"/>
        <c:axId val="535174120"/>
        <c:axId val="535172944"/>
      </c:barChart>
      <c:catAx>
        <c:axId val="535174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5172944"/>
        <c:crosses val="autoZero"/>
        <c:auto val="1"/>
        <c:lblAlgn val="ctr"/>
        <c:lblOffset val="100"/>
        <c:tickLblSkip val="1"/>
        <c:tickMarkSkip val="1"/>
        <c:noMultiLvlLbl val="0"/>
      </c:catAx>
      <c:valAx>
        <c:axId val="535172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5174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D79-427B-8381-364F017FDCF9}"/>
                </c:ext>
                <c:ext xmlns:c15="http://schemas.microsoft.com/office/drawing/2012/chart" uri="{CE6537A1-D6FC-4f65-9D91-7224C49458BB}">
                  <c15:dlblFieldTable>
                    <c15:dlblFTEntry>
                      <c15:txfldGUID>{6A252BB3-2C09-4E63-9BBC-050DD332FD72}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D79-427B-8381-364F017FDCF9}"/>
                </c:ext>
                <c:ext xmlns:c15="http://schemas.microsoft.com/office/drawing/2012/chart" uri="{CE6537A1-D6FC-4f65-9D91-7224C49458BB}">
                  <c15:dlblFieldTable>
                    <c15:dlblFTEntry>
                      <c15:txfldGUID>{11F7086B-7484-4462-A9AD-29186E61E806}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D79-427B-8381-364F017FDCF9}"/>
                </c:ext>
                <c:ext xmlns:c15="http://schemas.microsoft.com/office/drawing/2012/chart" uri="{CE6537A1-D6FC-4f65-9D91-7224C49458BB}">
                  <c15:dlblFieldTable>
                    <c15:dlblFTEntry>
                      <c15:txfldGUID>{71DB0C52-41C7-4B8F-A289-8ADFBE19C5F2}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D79-427B-8381-364F017FDCF9}"/>
                </c:ext>
                <c:ext xmlns:c15="http://schemas.microsoft.com/office/drawing/2012/chart" uri="{CE6537A1-D6FC-4f65-9D91-7224C49458BB}">
                  <c15:dlblFieldTable>
                    <c15:dlblFTEntry>
                      <c15:txfldGUID>{44C531B1-5248-437F-B3D6-E60558E3ACAC}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D79-427B-8381-364F017FDCF9}"/>
                </c:ext>
                <c:ext xmlns:c15="http://schemas.microsoft.com/office/drawing/2012/chart" uri="{CE6537A1-D6FC-4f65-9D91-7224C49458BB}">
                  <c15:dlblFieldTable>
                    <c15:dlblFTEntry>
                      <c15:txfldGUID>{36BA263D-7CBE-4AA6-A8BB-4BD8D8BFBD15}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D79-427B-8381-364F017FDCF9}"/>
                </c:ext>
                <c:ext xmlns:c15="http://schemas.microsoft.com/office/drawing/2012/chart" uri="{CE6537A1-D6FC-4f65-9D91-7224C49458BB}">
                  <c15:dlblFieldTable>
                    <c15:dlblFTEntry>
                      <c15:txfldGUID>{AD7B6657-A446-4953-B088-927C2EF83221}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D79-427B-8381-364F017FDCF9}"/>
                </c:ext>
                <c:ext xmlns:c15="http://schemas.microsoft.com/office/drawing/2012/chart" uri="{CE6537A1-D6FC-4f65-9D91-7224C49458BB}">
                  <c15:dlblFieldTable>
                    <c15:dlblFTEntry>
                      <c15:txfldGUID>{FCE4C8E6-FBB5-4C26-8A24-72B5A3A6D4FC}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D79-427B-8381-364F017FDCF9}"/>
                </c:ext>
                <c:ext xmlns:c15="http://schemas.microsoft.com/office/drawing/2012/chart" uri="{CE6537A1-D6FC-4f65-9D91-7224C49458BB}">
                  <c15:layout/>
                  <c15:dlblFieldTable>
                    <c15:dlblFTEntry>
                      <c15:txfldGUID>{EBB157FF-A9D1-49B6-A5E7-25CF2A790938}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D79-427B-8381-364F017FDCF9}"/>
                </c:ext>
                <c:ext xmlns:c15="http://schemas.microsoft.com/office/drawing/2012/chart" uri="{CE6537A1-D6FC-4f65-9D91-7224C49458BB}">
                  <c15:dlblFieldTable>
                    <c15:dlblFTEntry>
                      <c15:txfldGUID>{79BD81D8-CEAD-4125-8B37-2C14B6503E8F}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62.1</c:v>
                </c:pt>
              </c:numCache>
            </c:numRef>
          </c:xVal>
          <c:yVal>
            <c:numRef>
              <c:f>公会計指標分析・財政指標組合せ分析表!$BP$51:$DC$51</c:f>
              <c:numCache>
                <c:formatCode>#,##0.0;"▲ "#,##0.0</c:formatCode>
                <c:ptCount val="40"/>
                <c:pt idx="24">
                  <c:v>53.2</c:v>
                </c:pt>
              </c:numCache>
            </c:numRef>
          </c:yVal>
          <c:smooth val="0"/>
          <c:extLst xmlns:c16r2="http://schemas.microsoft.com/office/drawing/2015/06/chart">
            <c:ext xmlns:c16="http://schemas.microsoft.com/office/drawing/2014/chart" uri="{C3380CC4-5D6E-409C-BE32-E72D297353CC}">
              <c16:uniqueId val="{00000009-2D79-427B-8381-364F017FDC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D79-427B-8381-364F017FDCF9}"/>
                </c:ext>
                <c:ext xmlns:c15="http://schemas.microsoft.com/office/drawing/2012/chart" uri="{CE6537A1-D6FC-4f65-9D91-7224C49458BB}">
                  <c15:dlblFieldTable>
                    <c15:dlblFTEntry>
                      <c15:txfldGUID>{19624EA5-8E4B-4BB5-A57B-C284947186A2}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D79-427B-8381-364F017FDCF9}"/>
                </c:ext>
                <c:ext xmlns:c15="http://schemas.microsoft.com/office/drawing/2012/chart" uri="{CE6537A1-D6FC-4f65-9D91-7224C49458BB}">
                  <c15:dlblFieldTable>
                    <c15:dlblFTEntry>
                      <c15:txfldGUID>{A23B8817-05C1-4E56-8CB7-374FD42EB045}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D79-427B-8381-364F017FDCF9}"/>
                </c:ext>
                <c:ext xmlns:c15="http://schemas.microsoft.com/office/drawing/2012/chart" uri="{CE6537A1-D6FC-4f65-9D91-7224C49458BB}">
                  <c15:dlblFieldTable>
                    <c15:dlblFTEntry>
                      <c15:txfldGUID>{A6E3066B-4F66-453B-8B15-CC7647CB524F}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D79-427B-8381-364F017FDCF9}"/>
                </c:ext>
                <c:ext xmlns:c15="http://schemas.microsoft.com/office/drawing/2012/chart" uri="{CE6537A1-D6FC-4f65-9D91-7224C49458BB}">
                  <c15:dlblFieldTable>
                    <c15:dlblFTEntry>
                      <c15:txfldGUID>{DF0F8C50-A8F4-48FC-9AE3-848C7A491FEC}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D79-427B-8381-364F017FDCF9}"/>
                </c:ext>
                <c:ext xmlns:c15="http://schemas.microsoft.com/office/drawing/2012/chart" uri="{CE6537A1-D6FC-4f65-9D91-7224C49458BB}">
                  <c15:dlblFieldTable>
                    <c15:dlblFTEntry>
                      <c15:txfldGUID>{C46272BD-C3A4-4C4C-9A74-6E639F7818FA}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D79-427B-8381-364F017FDCF9}"/>
                </c:ext>
                <c:ext xmlns:c15="http://schemas.microsoft.com/office/drawing/2012/chart" uri="{CE6537A1-D6FC-4f65-9D91-7224C49458BB}">
                  <c15:dlblFieldTable>
                    <c15:dlblFTEntry>
                      <c15:txfldGUID>{0465810A-E5EE-431F-A29B-416AC04ACDB3}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D79-427B-8381-364F017FDCF9}"/>
                </c:ext>
                <c:ext xmlns:c15="http://schemas.microsoft.com/office/drawing/2012/chart" uri="{CE6537A1-D6FC-4f65-9D91-7224C49458BB}">
                  <c15:dlblFieldTable>
                    <c15:dlblFTEntry>
                      <c15:txfldGUID>{F7F8F96E-77ED-4894-B72F-3441FC3DD0A5}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D79-427B-8381-364F017FDCF9}"/>
                </c:ext>
                <c:ext xmlns:c15="http://schemas.microsoft.com/office/drawing/2012/chart" uri="{CE6537A1-D6FC-4f65-9D91-7224C49458BB}">
                  <c15:layout/>
                  <c15:dlblFieldTable>
                    <c15:dlblFTEntry>
                      <c15:txfldGUID>{3224BBB2-1F7B-40EC-8DE4-35223D299C23}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D79-427B-8381-364F017FDCF9}"/>
                </c:ext>
                <c:ext xmlns:c15="http://schemas.microsoft.com/office/drawing/2012/chart" uri="{CE6537A1-D6FC-4f65-9D91-7224C49458BB}">
                  <c15:dlblFieldTable>
                    <c15:dlblFTEntry>
                      <c15:txfldGUID>{ECC220AA-8C20-43CF-9BE8-CCE30024D2D8}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numCache>
            </c:numRef>
          </c:xVal>
          <c:yVal>
            <c:numRef>
              <c:f>公会計指標分析・財政指標組合せ分析表!$BP$55:$DC$55</c:f>
              <c:numCache>
                <c:formatCode>#,##0.0;"▲ "#,##0.0</c:formatCode>
                <c:ptCount val="40"/>
                <c:pt idx="24">
                  <c:v>35.299999999999997</c:v>
                </c:pt>
              </c:numCache>
            </c:numRef>
          </c:yVal>
          <c:smooth val="0"/>
          <c:extLst xmlns:c16r2="http://schemas.microsoft.com/office/drawing/2015/06/chart">
            <c:ext xmlns:c16="http://schemas.microsoft.com/office/drawing/2014/chart" uri="{C3380CC4-5D6E-409C-BE32-E72D297353CC}">
              <c16:uniqueId val="{00000013-2D79-427B-8381-364F017FDCF9}"/>
            </c:ext>
          </c:extLst>
        </c:ser>
        <c:dLbls>
          <c:showLegendKey val="0"/>
          <c:showVal val="1"/>
          <c:showCatName val="0"/>
          <c:showSerName val="0"/>
          <c:showPercent val="0"/>
          <c:showBubbleSize val="0"/>
        </c:dLbls>
        <c:axId val="535167064"/>
        <c:axId val="535172552"/>
      </c:scatterChart>
      <c:valAx>
        <c:axId val="535167064"/>
        <c:scaling>
          <c:orientation val="minMax"/>
          <c:max val="62.300000000000004"/>
          <c:min val="60.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172552"/>
        <c:crosses val="autoZero"/>
        <c:crossBetween val="midCat"/>
      </c:valAx>
      <c:valAx>
        <c:axId val="535172552"/>
        <c:scaling>
          <c:orientation val="minMax"/>
          <c:max val="5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5167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E82-4B04-B6B0-83AC4E3875E9}"/>
                </c:ext>
                <c:ext xmlns:c15="http://schemas.microsoft.com/office/drawing/2012/chart" uri="{CE6537A1-D6FC-4f65-9D91-7224C49458BB}">
                  <c15:layout/>
                  <c15:dlblFieldTable>
                    <c15:dlblFTEntry>
                      <c15:txfldGUID>{9430017A-AD3F-4F54-BBFF-4DC8E45B8CE2}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E82-4B04-B6B0-83AC4E3875E9}"/>
                </c:ext>
                <c:ext xmlns:c15="http://schemas.microsoft.com/office/drawing/2012/chart" uri="{CE6537A1-D6FC-4f65-9D91-7224C49458BB}">
                  <c15:dlblFieldTable>
                    <c15:dlblFTEntry>
                      <c15:txfldGUID>{CF36CEAF-EDBA-45D2-811D-C7C03C00DD34}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E82-4B04-B6B0-83AC4E3875E9}"/>
                </c:ext>
                <c:ext xmlns:c15="http://schemas.microsoft.com/office/drawing/2012/chart" uri="{CE6537A1-D6FC-4f65-9D91-7224C49458BB}">
                  <c15:dlblFieldTable>
                    <c15:dlblFTEntry>
                      <c15:txfldGUID>{E1871846-93D4-4885-B9E3-71741FDED119}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E82-4B04-B6B0-83AC4E3875E9}"/>
                </c:ext>
                <c:ext xmlns:c15="http://schemas.microsoft.com/office/drawing/2012/chart" uri="{CE6537A1-D6FC-4f65-9D91-7224C49458BB}">
                  <c15:dlblFieldTable>
                    <c15:dlblFTEntry>
                      <c15:txfldGUID>{C6FA01F4-3ECC-40FB-A6FB-4CB4374EEDB1}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E82-4B04-B6B0-83AC4E3875E9}"/>
                </c:ext>
                <c:ext xmlns:c15="http://schemas.microsoft.com/office/drawing/2012/chart" uri="{CE6537A1-D6FC-4f65-9D91-7224C49458BB}">
                  <c15:dlblFieldTable>
                    <c15:dlblFTEntry>
                      <c15:txfldGUID>{1EE43B18-5D49-440B-A389-FB7B9BC08BBF}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E82-4B04-B6B0-83AC4E3875E9}"/>
                </c:ext>
                <c:ext xmlns:c15="http://schemas.microsoft.com/office/drawing/2012/chart" uri="{CE6537A1-D6FC-4f65-9D91-7224C49458BB}">
                  <c15:layout/>
                  <c15:dlblFieldTable>
                    <c15:dlblFTEntry>
                      <c15:txfldGUID>{08A6AD75-CB24-4B29-9642-C8155EC343BC}</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E82-4B04-B6B0-83AC4E3875E9}"/>
                </c:ext>
                <c:ext xmlns:c15="http://schemas.microsoft.com/office/drawing/2012/chart" uri="{CE6537A1-D6FC-4f65-9D91-7224C49458BB}">
                  <c15:layout/>
                  <c15:dlblFieldTable>
                    <c15:dlblFTEntry>
                      <c15:txfldGUID>{39B22973-9005-4F6B-8296-065A13F5F52A}</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E82-4B04-B6B0-83AC4E3875E9}"/>
                </c:ext>
                <c:ext xmlns:c15="http://schemas.microsoft.com/office/drawing/2012/chart" uri="{CE6537A1-D6FC-4f65-9D91-7224C49458BB}">
                  <c15:layout/>
                  <c15:dlblFieldTable>
                    <c15:dlblFTEntry>
                      <c15:txfldGUID>{7BB49830-B7D9-4E51-B8AE-74117AB93475}</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E82-4B04-B6B0-83AC4E3875E9}"/>
                </c:ext>
                <c:ext xmlns:c15="http://schemas.microsoft.com/office/drawing/2012/chart" uri="{CE6537A1-D6FC-4f65-9D91-7224C49458BB}">
                  <c15:layout/>
                  <c15:dlblFieldTable>
                    <c15:dlblFTEntry>
                      <c15:txfldGUID>{2CE6A11C-B351-4772-811B-27FD70FC7C15}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11.5</c:v>
                </c:pt>
                <c:pt idx="16">
                  <c:v>11.2</c:v>
                </c:pt>
                <c:pt idx="24">
                  <c:v>10.6</c:v>
                </c:pt>
                <c:pt idx="32">
                  <c:v>9.6999999999999993</c:v>
                </c:pt>
              </c:numCache>
            </c:numRef>
          </c:xVal>
          <c:yVal>
            <c:numRef>
              <c:f>公会計指標分析・財政指標組合せ分析表!$BP$73:$DC$73</c:f>
              <c:numCache>
                <c:formatCode>#,##0.0;"▲ "#,##0.0</c:formatCode>
                <c:ptCount val="40"/>
                <c:pt idx="0">
                  <c:v>80.099999999999994</c:v>
                </c:pt>
                <c:pt idx="8">
                  <c:v>70</c:v>
                </c:pt>
                <c:pt idx="16">
                  <c:v>61.1</c:v>
                </c:pt>
                <c:pt idx="24">
                  <c:v>53.2</c:v>
                </c:pt>
                <c:pt idx="32">
                  <c:v>52.2</c:v>
                </c:pt>
              </c:numCache>
            </c:numRef>
          </c:yVal>
          <c:smooth val="0"/>
          <c:extLst xmlns:c16r2="http://schemas.microsoft.com/office/drawing/2015/06/chart">
            <c:ext xmlns:c16="http://schemas.microsoft.com/office/drawing/2014/chart" uri="{C3380CC4-5D6E-409C-BE32-E72D297353CC}">
              <c16:uniqueId val="{00000009-BE82-4B04-B6B0-83AC4E3875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E82-4B04-B6B0-83AC4E3875E9}"/>
                </c:ext>
                <c:ext xmlns:c15="http://schemas.microsoft.com/office/drawing/2012/chart" uri="{CE6537A1-D6FC-4f65-9D91-7224C49458BB}">
                  <c15:layout/>
                  <c15:dlblFieldTable>
                    <c15:dlblFTEntry>
                      <c15:txfldGUID>{38CDD5E3-5BF4-4E7D-AA52-5006D3EADCED}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E82-4B04-B6B0-83AC4E3875E9}"/>
                </c:ext>
                <c:ext xmlns:c15="http://schemas.microsoft.com/office/drawing/2012/chart" uri="{CE6537A1-D6FC-4f65-9D91-7224C49458BB}">
                  <c15:dlblFieldTable>
                    <c15:dlblFTEntry>
                      <c15:txfldGUID>{235D65D4-96E5-4A7B-9FEA-A6EB89C2AB2D}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E82-4B04-B6B0-83AC4E3875E9}"/>
                </c:ext>
                <c:ext xmlns:c15="http://schemas.microsoft.com/office/drawing/2012/chart" uri="{CE6537A1-D6FC-4f65-9D91-7224C49458BB}">
                  <c15:dlblFieldTable>
                    <c15:dlblFTEntry>
                      <c15:txfldGUID>{2A114342-6D11-4EC2-9402-2C0685E1E3DC}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E82-4B04-B6B0-83AC4E3875E9}"/>
                </c:ext>
                <c:ext xmlns:c15="http://schemas.microsoft.com/office/drawing/2012/chart" uri="{CE6537A1-D6FC-4f65-9D91-7224C49458BB}">
                  <c15:dlblFieldTable>
                    <c15:dlblFTEntry>
                      <c15:txfldGUID>{3FEDBC1D-032C-4E25-8D22-21F61046C7E1}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E82-4B04-B6B0-83AC4E3875E9}"/>
                </c:ext>
                <c:ext xmlns:c15="http://schemas.microsoft.com/office/drawing/2012/chart" uri="{CE6537A1-D6FC-4f65-9D91-7224C49458BB}">
                  <c15:dlblFieldTable>
                    <c15:dlblFTEntry>
                      <c15:txfldGUID>{FBB906EF-9D8E-4A47-B711-40FE706DC88C}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E82-4B04-B6B0-83AC4E3875E9}"/>
                </c:ext>
                <c:ext xmlns:c15="http://schemas.microsoft.com/office/drawing/2012/chart" uri="{CE6537A1-D6FC-4f65-9D91-7224C49458BB}">
                  <c15:layout/>
                  <c15:dlblFieldTable>
                    <c15:dlblFTEntry>
                      <c15:txfldGUID>{37D5B6DE-4E02-4180-ACAC-2CCC33F4931D}</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475512663229770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E82-4B04-B6B0-83AC4E3875E9}"/>
                </c:ext>
                <c:ext xmlns:c15="http://schemas.microsoft.com/office/drawing/2012/chart" uri="{CE6537A1-D6FC-4f65-9D91-7224C49458BB}">
                  <c15:layout/>
                  <c15:dlblFieldTable>
                    <c15:dlblFTEntry>
                      <c15:txfldGUID>{34B5ADF7-0D98-4438-AE44-4E76B7A1A2E3}</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864085660592359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E82-4B04-B6B0-83AC4E3875E9}"/>
                </c:ext>
                <c:ext xmlns:c15="http://schemas.microsoft.com/office/drawing/2012/chart" uri="{CE6537A1-D6FC-4f65-9D91-7224C49458BB}">
                  <c15:layout/>
                  <c15:dlblFieldTable>
                    <c15:dlblFTEntry>
                      <c15:txfldGUID>{026842A0-D841-46F0-8CF9-716EAACB7348}</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E82-4B04-B6B0-83AC4E3875E9}"/>
                </c:ext>
                <c:ext xmlns:c15="http://schemas.microsoft.com/office/drawing/2012/chart" uri="{CE6537A1-D6FC-4f65-9D91-7224C49458BB}">
                  <c15:layout/>
                  <c15:dlblFieldTable>
                    <c15:dlblFTEntry>
                      <c15:txfldGUID>{60CFAB10-82B0-4F7A-A00F-EBB750551C3C}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9.3000000000000007</c:v>
                </c:pt>
                <c:pt idx="16">
                  <c:v>7</c:v>
                </c:pt>
                <c:pt idx="24">
                  <c:v>6.9</c:v>
                </c:pt>
                <c:pt idx="32">
                  <c:v>6.6</c:v>
                </c:pt>
              </c:numCache>
            </c:numRef>
          </c:xVal>
          <c:yVal>
            <c:numRef>
              <c:f>公会計指標分析・財政指標組合せ分析表!$BP$77:$DC$77</c:f>
              <c:numCache>
                <c:formatCode>#,##0.0;"▲ "#,##0.0</c:formatCode>
                <c:ptCount val="40"/>
                <c:pt idx="0">
                  <c:v>56.6</c:v>
                </c:pt>
                <c:pt idx="8">
                  <c:v>61.3</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BE82-4B04-B6B0-83AC4E3875E9}"/>
            </c:ext>
          </c:extLst>
        </c:ser>
        <c:dLbls>
          <c:showLegendKey val="0"/>
          <c:showVal val="1"/>
          <c:showCatName val="0"/>
          <c:showSerName val="0"/>
          <c:showPercent val="0"/>
          <c:showBubbleSize val="0"/>
        </c:dLbls>
        <c:axId val="535173728"/>
        <c:axId val="535167456"/>
      </c:scatterChart>
      <c:valAx>
        <c:axId val="535173728"/>
        <c:scaling>
          <c:orientation val="minMax"/>
          <c:max val="12.7"/>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167456"/>
        <c:crosses val="autoZero"/>
        <c:crossBetween val="midCat"/>
      </c:valAx>
      <c:valAx>
        <c:axId val="535167456"/>
        <c:scaling>
          <c:orientation val="minMax"/>
          <c:max val="8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51737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年度にかけて実施した大型公共事業に伴い発行した一般単独事業債等の償還が進むとともに、平成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年度以降は、事業計画の精査を図り普通建設事業費及び地方債の発行を抑制してきたことにより、元利償還金は減少傾向となっている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が、公営企業会計である下水道事業会計及び病院事業会計の元利償還金に対する繰入金が増加傾向となっている。また、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地方債残高に占める普通交付税算入のある地方債の比率が高くなっているため算入公債費等は横ばい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から若干増加の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傾向となっている。そのため実質公債費比率の分子については、元利償還金の減少に伴い減少傾向となっている。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当面は、元利償還金は減少傾向となるため、実質公債費比率の分子も減少傾向となることが見込まれる。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普通建設事業費及び地方債の発行を抑制していることによる地方債の現在高の減少傾向であること、職員の退職手当負担見込額が減少傾向で推移していることなど</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減少傾向となっている。充当可能財源等について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地方債現在高の減少により、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充当可能財源等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は減少傾向となっている。しかしながら、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将来負担比率の分子については、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将来負担額の減少の影響が大きいため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減少傾向となっている。平成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大和高田市財政健全化プログラムに基づき財政健全化に取り組み</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年度以降も中期財政適正化フレームに基づき引き続き強固で持続可能な財政基盤の確立に取り組んでいるところである。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基金全体では、平成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年度に庁舎整備基金を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百万円取り崩したことにより若干減少しているが、ほぼ同水準で推移している。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年度に一部を取り崩している庁舎整備基金については、平成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年度までの庁舎建設事業に所要の額を取り崩し、残額を他の基金へ積み立てる予定としており、事業の進捗と共に全体額は減少する見込みである。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庁舎整備基金：庁舎建設事業に対して充当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退職手当基金：市職員の退職手当に対して充当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年度までの新庁舎建設事業に充当するため、当該年度の所要の額を取り崩すこととしており、平成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百万円を取り崩しているため減少している。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交通遺児就学援助等基金は、平成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年度に設置した基金であるため残高が増加している。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の事業費に対し、所要の額を取り崩して充当することとなっており、事業完了後に残額を他の基金（財政調整基金、減債基金、公共施設整備基金など）へ積み立てるため、基金を廃止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年度以降は、基金の運用益を積み立てている状況であるため、財政調整基金の残高にほとんど変化はない。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今後の多様な財政需要に対応するため、収支に不足が生じた場合には、所要の額を取り崩すこととしている。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公債費の償還に充てるため受け入れた県補助金を平成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年度に積み立てたため、残高が増加している。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積み立てた額については、補助金の対象となった地方債の償還時に取り崩して充当することとしている。また、庁舎建設後の庁舎整備基金については、庁舎建設事業の財源として発行した市債の償還に充てるため、残額の一部を減債基金へ積み立て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65,905
65,333
16.48
25,477,216
24,009,545
1,401,201
14,693,380
21,410,481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全体の有形固定資産減価償却率は、類似団体と比べ </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％高いが、全国平均、奈良県平均の値からも全国的に</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％程度が平均的な値と考えられることから、この水準を目安としながら、老朽化した施設の整備、更新を進める必要があると考える。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19141</xdr:rowOff>
    </xdr:from>
    <xdr:to>
      <xdr:col>19</xdr:col>
      <xdr:colOff>187325</xdr:colOff>
      <xdr:row>29</xdr:row>
      <xdr:rowOff>120741</xdr:rowOff>
    </xdr:to>
    <xdr:sp macro="" textlink="">
      <xdr:nvSpPr>
        <xdr:cNvPr id="80" name="楕円 79"/>
        <xdr:cNvSpPr/>
      </xdr:nvSpPr>
      <xdr:spPr>
        <a:xfrm>
          <a:off x="4000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164301</xdr:rowOff>
    </xdr:from>
    <xdr:ext cx="405111" cy="259045"/>
    <xdr:sp macro="" textlink="">
      <xdr:nvSpPr>
        <xdr:cNvPr id="81"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2"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137268</xdr:rowOff>
    </xdr:from>
    <xdr:ext cx="405111" cy="259045"/>
    <xdr:sp macro="" textlink="">
      <xdr:nvSpPr>
        <xdr:cNvPr id="83" name="n_1mainValue有形固定資産減価償却率"/>
        <xdr:cNvSpPr txBox="1"/>
      </xdr:nvSpPr>
      <xdr:spPr>
        <a:xfrm>
          <a:off x="38360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債務償還可能年数については、類似団体平均や全国平均をやや上回る水準ではあるが、世代間の負担の公平性の観点からは、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％程度と考えると、有形固定資産の減価償却年数の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％程度の期間が、債務償還可能年数の目安と考えられる。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しかしながら、今後の老朽施設の更新需要を考慮すると、後年度の公債費負担も考慮しながら、施設整備を進める必要がある。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0" name="テキスト ボックス 9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2" name="テキスト ボックス 10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4" name="テキスト ボックス 10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6" name="テキスト ボックス 10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8" name="テキスト ボックス 10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0" name="テキスト ボックス 10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4" name="直線コネクタ 113"/>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6" name="直線コネクタ 11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7"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8" name="直線コネクタ 11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15270</xdr:rowOff>
    </xdr:from>
    <xdr:to>
      <xdr:col>76</xdr:col>
      <xdr:colOff>73025</xdr:colOff>
      <xdr:row>30</xdr:row>
      <xdr:rowOff>116870</xdr:rowOff>
    </xdr:to>
    <xdr:sp macro="" textlink="">
      <xdr:nvSpPr>
        <xdr:cNvPr id="126" name="楕円 125"/>
        <xdr:cNvSpPr/>
      </xdr:nvSpPr>
      <xdr:spPr>
        <a:xfrm>
          <a:off x="14744700" y="59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38147</xdr:rowOff>
    </xdr:from>
    <xdr:ext cx="340478" cy="259045"/>
    <xdr:sp macro="" textlink="">
      <xdr:nvSpPr>
        <xdr:cNvPr id="127" name="債務償還可能年数該当値テキスト"/>
        <xdr:cNvSpPr txBox="1"/>
      </xdr:nvSpPr>
      <xdr:spPr>
        <a:xfrm>
          <a:off x="14846300" y="5781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65,905
65,333
16.48
25,477,216
24,009,545
1,401,201
14,693,380
21,410,481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15603</xdr:rowOff>
    </xdr:from>
    <xdr:to>
      <xdr:col>20</xdr:col>
      <xdr:colOff>38100</xdr:colOff>
      <xdr:row>39</xdr:row>
      <xdr:rowOff>117203</xdr:rowOff>
    </xdr:to>
    <xdr:sp macro="" textlink="">
      <xdr:nvSpPr>
        <xdr:cNvPr id="71" name="楕円 70"/>
        <xdr:cNvSpPr/>
      </xdr:nvSpPr>
      <xdr:spPr>
        <a:xfrm>
          <a:off x="3746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63517</xdr:rowOff>
    </xdr:from>
    <xdr:ext cx="405111" cy="259045"/>
    <xdr:sp macro="" textlink="">
      <xdr:nvSpPr>
        <xdr:cNvPr id="72"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3"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108330</xdr:rowOff>
    </xdr:from>
    <xdr:ext cx="405111" cy="259045"/>
    <xdr:sp macro="" textlink="">
      <xdr:nvSpPr>
        <xdr:cNvPr id="74" name="n_1mainValue【道路】&#10;有形固定資産減価償却率"/>
        <xdr:cNvSpPr txBox="1"/>
      </xdr:nvSpPr>
      <xdr:spPr>
        <a:xfrm>
          <a:off x="35820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6" name="テキスト ボックス 9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0" name="直線コネクタ 99"/>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1"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2" name="直線コネクタ 101"/>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3"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4" name="直線コネクタ 103"/>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5"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6" name="フローチャート: 判断 105"/>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07" name="フローチャート: 判断 106"/>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08" name="フローチャート: 判断 107"/>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163736</xdr:rowOff>
    </xdr:from>
    <xdr:to>
      <xdr:col>50</xdr:col>
      <xdr:colOff>165100</xdr:colOff>
      <xdr:row>42</xdr:row>
      <xdr:rowOff>93886</xdr:rowOff>
    </xdr:to>
    <xdr:sp macro="" textlink="">
      <xdr:nvSpPr>
        <xdr:cNvPr id="114" name="楕円 113"/>
        <xdr:cNvSpPr/>
      </xdr:nvSpPr>
      <xdr:spPr>
        <a:xfrm>
          <a:off x="9588500" y="71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22728</xdr:rowOff>
    </xdr:from>
    <xdr:ext cx="469744" cy="259045"/>
    <xdr:sp macro="" textlink="">
      <xdr:nvSpPr>
        <xdr:cNvPr id="115"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16"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85013</xdr:rowOff>
    </xdr:from>
    <xdr:ext cx="469744" cy="259045"/>
    <xdr:sp macro="" textlink="">
      <xdr:nvSpPr>
        <xdr:cNvPr id="117" name="n_1mainValue【道路】&#10;一人当たり延長"/>
        <xdr:cNvSpPr txBox="1"/>
      </xdr:nvSpPr>
      <xdr:spPr>
        <a:xfrm>
          <a:off x="9391727" y="728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3" name="直線コネクタ 142"/>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44"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45" name="直線コネクタ 144"/>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46"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47" name="直線コネクタ 146"/>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48"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49" name="フローチャート: 判断 148"/>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0" name="フローチャート: 判断 149"/>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1" name="フローチャート: 判断 150"/>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65133</xdr:rowOff>
    </xdr:from>
    <xdr:to>
      <xdr:col>20</xdr:col>
      <xdr:colOff>38100</xdr:colOff>
      <xdr:row>56</xdr:row>
      <xdr:rowOff>166733</xdr:rowOff>
    </xdr:to>
    <xdr:sp macro="" textlink="">
      <xdr:nvSpPr>
        <xdr:cNvPr id="157" name="楕円 156"/>
        <xdr:cNvSpPr/>
      </xdr:nvSpPr>
      <xdr:spPr>
        <a:xfrm>
          <a:off x="3746500" y="96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139899</xdr:rowOff>
    </xdr:from>
    <xdr:ext cx="405111" cy="259045"/>
    <xdr:sp macro="" textlink="">
      <xdr:nvSpPr>
        <xdr:cNvPr id="158"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59"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11810</xdr:rowOff>
    </xdr:from>
    <xdr:ext cx="405111" cy="259045"/>
    <xdr:sp macro="" textlink="">
      <xdr:nvSpPr>
        <xdr:cNvPr id="160" name="n_1mainValue【橋りょう・トンネル】&#10;有形固定資産減価償却率"/>
        <xdr:cNvSpPr txBox="1"/>
      </xdr:nvSpPr>
      <xdr:spPr>
        <a:xfrm>
          <a:off x="3582044" y="944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6" name="テキスト ボックス 17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8" name="テキスト ボックス 17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84" name="直線コネクタ 183"/>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85"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86" name="直線コネクタ 185"/>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87"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88" name="直線コネクタ 187"/>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189" name="【橋りょう・トンネル】&#10;一人当たり有形固定資産（償却資産）額平均値テキスト"/>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0" name="フローチャート: 判断 189"/>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191" name="フローチャート: 判断 190"/>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192" name="フローチャート: 判断 191"/>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138568</xdr:rowOff>
    </xdr:from>
    <xdr:to>
      <xdr:col>50</xdr:col>
      <xdr:colOff>165100</xdr:colOff>
      <xdr:row>64</xdr:row>
      <xdr:rowOff>68718</xdr:rowOff>
    </xdr:to>
    <xdr:sp macro="" textlink="">
      <xdr:nvSpPr>
        <xdr:cNvPr id="198" name="楕円 197"/>
        <xdr:cNvSpPr/>
      </xdr:nvSpPr>
      <xdr:spPr>
        <a:xfrm>
          <a:off x="9588500" y="1093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9481</xdr:rowOff>
    </xdr:from>
    <xdr:ext cx="599010" cy="259045"/>
    <xdr:sp macro="" textlink="">
      <xdr:nvSpPr>
        <xdr:cNvPr id="199"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00"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59845</xdr:rowOff>
    </xdr:from>
    <xdr:ext cx="534377" cy="259045"/>
    <xdr:sp macro="" textlink="">
      <xdr:nvSpPr>
        <xdr:cNvPr id="201" name="n_1mainValue【橋りょう・トンネル】&#10;一人当たり有形固定資産（償却資産）額"/>
        <xdr:cNvSpPr txBox="1"/>
      </xdr:nvSpPr>
      <xdr:spPr>
        <a:xfrm>
          <a:off x="9359411" y="1103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26" name="直線コネクタ 225"/>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27"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28" name="直線コネクタ 227"/>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0" name="直線コネクタ 22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31"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32" name="フローチャート: 判断 231"/>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33" name="フローチャート: 判断 232"/>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34" name="フローチャート: 判断 233"/>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240" name="楕円 239"/>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81932</xdr:rowOff>
    </xdr:from>
    <xdr:ext cx="405111" cy="259045"/>
    <xdr:sp macro="" textlink="">
      <xdr:nvSpPr>
        <xdr:cNvPr id="241"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42"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116857</xdr:rowOff>
    </xdr:from>
    <xdr:ext cx="405111" cy="259045"/>
    <xdr:sp macro="" textlink="">
      <xdr:nvSpPr>
        <xdr:cNvPr id="243" name="n_1mainValue【公営住宅】&#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65" name="直線コネクタ 264"/>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66"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67" name="直線コネクタ 266"/>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68"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69" name="直線コネクタ 268"/>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70"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71" name="フローチャート: 判断 270"/>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72" name="フローチャート: 判断 271"/>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73" name="フローチャート: 判断 272"/>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xdr:rowOff>
    </xdr:from>
    <xdr:to>
      <xdr:col>50</xdr:col>
      <xdr:colOff>165100</xdr:colOff>
      <xdr:row>83</xdr:row>
      <xdr:rowOff>118618</xdr:rowOff>
    </xdr:to>
    <xdr:sp macro="" textlink="">
      <xdr:nvSpPr>
        <xdr:cNvPr id="279" name="楕円 278"/>
        <xdr:cNvSpPr/>
      </xdr:nvSpPr>
      <xdr:spPr>
        <a:xfrm>
          <a:off x="9588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21048</xdr:rowOff>
    </xdr:from>
    <xdr:ext cx="469744" cy="259045"/>
    <xdr:sp macro="" textlink="">
      <xdr:nvSpPr>
        <xdr:cNvPr id="280"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81"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135145</xdr:rowOff>
    </xdr:from>
    <xdr:ext cx="469744" cy="259045"/>
    <xdr:sp macro="" textlink="">
      <xdr:nvSpPr>
        <xdr:cNvPr id="282" name="n_1mainValue【公営住宅】&#10;一人当たり面積"/>
        <xdr:cNvSpPr txBox="1"/>
      </xdr:nvSpPr>
      <xdr:spPr>
        <a:xfrm>
          <a:off x="93917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23" name="直線コネクタ 322"/>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24"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25" name="直線コネクタ 32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26"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27" name="直線コネクタ 326"/>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28"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29" name="フローチャート: 判断 328"/>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30" name="フローチャート: 判断 329"/>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31" name="フローチャート: 判断 330"/>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337" name="楕円 336"/>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78122</xdr:rowOff>
    </xdr:from>
    <xdr:ext cx="405111" cy="259045"/>
    <xdr:sp macro="" textlink="">
      <xdr:nvSpPr>
        <xdr:cNvPr id="338"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39"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46372</xdr:rowOff>
    </xdr:from>
    <xdr:ext cx="405111" cy="259045"/>
    <xdr:sp macro="" textlink="">
      <xdr:nvSpPr>
        <xdr:cNvPr id="340" name="n_1mainValue【認定こども園・幼稚園・保育所】&#10;有形固定資産減価償却率"/>
        <xdr:cNvSpPr txBox="1"/>
      </xdr:nvSpPr>
      <xdr:spPr>
        <a:xfrm>
          <a:off x="15266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1" name="直線コネクタ 35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2" name="テキスト ボックス 35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3" name="直線コネクタ 35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4" name="テキスト ボックス 35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5" name="直線コネクタ 35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6" name="テキスト ボックス 35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7" name="直線コネクタ 35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8" name="テキスト ボックス 35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62" name="直線コネクタ 361"/>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6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64" name="直線コネクタ 36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65"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66" name="直線コネクタ 365"/>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67"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68" name="フローチャート: 判断 367"/>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9" name="フローチャート: 判断 36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70" name="フローチャート: 判断 369"/>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376" name="楕円 375"/>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115841</xdr:rowOff>
    </xdr:from>
    <xdr:ext cx="469744" cy="259045"/>
    <xdr:sp macro="" textlink="">
      <xdr:nvSpPr>
        <xdr:cNvPr id="377"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378"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379" name="n_1mainValue【認定こども園・幼稚園・保育所】&#10;一人当たり面積"/>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0" name="テキスト ボックス 3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2" name="テキスト ボックス 3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0" name="テキスト ボックス 39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04" name="直線コネクタ 403"/>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05"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06" name="直線コネクタ 405"/>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07"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08" name="直線コネクタ 407"/>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09"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10" name="フローチャート: 判断 409"/>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11" name="フローチャート: 判断 410"/>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12" name="フローチャート: 判断 411"/>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71120</xdr:rowOff>
    </xdr:from>
    <xdr:to>
      <xdr:col>81</xdr:col>
      <xdr:colOff>101600</xdr:colOff>
      <xdr:row>60</xdr:row>
      <xdr:rowOff>1270</xdr:rowOff>
    </xdr:to>
    <xdr:sp macro="" textlink="">
      <xdr:nvSpPr>
        <xdr:cNvPr id="418" name="楕円 417"/>
        <xdr:cNvSpPr/>
      </xdr:nvSpPr>
      <xdr:spPr>
        <a:xfrm>
          <a:off x="15430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170197</xdr:rowOff>
    </xdr:from>
    <xdr:ext cx="405111" cy="259045"/>
    <xdr:sp macro="" textlink="">
      <xdr:nvSpPr>
        <xdr:cNvPr id="419"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20"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163847</xdr:rowOff>
    </xdr:from>
    <xdr:ext cx="405111" cy="259045"/>
    <xdr:sp macro="" textlink="">
      <xdr:nvSpPr>
        <xdr:cNvPr id="421" name="n_1mainValue【学校施設】&#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44" name="直線コネクタ 443"/>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45"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46" name="直線コネクタ 445"/>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47"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48" name="直線コネクタ 447"/>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49"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50" name="フローチャート: 判断 449"/>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51" name="フローチャート: 判断 450"/>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52" name="フローチャート: 判断 451"/>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3" name="テキスト ボックス 4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4" name="テキスト ボックス 4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5" name="テキスト ボックス 4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6" name="テキスト ボックス 4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7" name="テキスト ボックス 4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100533</xdr:rowOff>
    </xdr:from>
    <xdr:to>
      <xdr:col>112</xdr:col>
      <xdr:colOff>38100</xdr:colOff>
      <xdr:row>63</xdr:row>
      <xdr:rowOff>30683</xdr:rowOff>
    </xdr:to>
    <xdr:sp macro="" textlink="">
      <xdr:nvSpPr>
        <xdr:cNvPr id="458" name="楕円 457"/>
        <xdr:cNvSpPr/>
      </xdr:nvSpPr>
      <xdr:spPr>
        <a:xfrm>
          <a:off x="21272500" y="107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31208</xdr:rowOff>
    </xdr:from>
    <xdr:ext cx="469744" cy="259045"/>
    <xdr:sp macro="" textlink="">
      <xdr:nvSpPr>
        <xdr:cNvPr id="459"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6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21810</xdr:rowOff>
    </xdr:from>
    <xdr:ext cx="469744" cy="259045"/>
    <xdr:sp macro="" textlink="">
      <xdr:nvSpPr>
        <xdr:cNvPr id="461" name="n_1mainValue【学校施設】&#10;一人当たり面積"/>
        <xdr:cNvSpPr txBox="1"/>
      </xdr:nvSpPr>
      <xdr:spPr>
        <a:xfrm>
          <a:off x="21075727" y="1082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86" name="直線コネクタ 48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8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88" name="直線コネクタ 48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0" name="直線コネクタ 4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91"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92" name="フローチャート: 判断 49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493" name="フローチャート: 判断 49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494" name="フローチャート: 判断 49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5" name="テキスト ボックス 4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65405</xdr:rowOff>
    </xdr:from>
    <xdr:to>
      <xdr:col>81</xdr:col>
      <xdr:colOff>101600</xdr:colOff>
      <xdr:row>80</xdr:row>
      <xdr:rowOff>167005</xdr:rowOff>
    </xdr:to>
    <xdr:sp macro="" textlink="">
      <xdr:nvSpPr>
        <xdr:cNvPr id="500" name="楕円 499"/>
        <xdr:cNvSpPr/>
      </xdr:nvSpPr>
      <xdr:spPr>
        <a:xfrm>
          <a:off x="15430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20972</xdr:rowOff>
    </xdr:from>
    <xdr:ext cx="405111" cy="259045"/>
    <xdr:sp macro="" textlink="">
      <xdr:nvSpPr>
        <xdr:cNvPr id="501"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02"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12082</xdr:rowOff>
    </xdr:from>
    <xdr:ext cx="405111" cy="259045"/>
    <xdr:sp macro="" textlink="">
      <xdr:nvSpPr>
        <xdr:cNvPr id="503" name="n_1mainValue【児童館】&#10;有形固定資産減価償却率"/>
        <xdr:cNvSpPr txBox="1"/>
      </xdr:nvSpPr>
      <xdr:spPr>
        <a:xfrm>
          <a:off x="15266044"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4" name="直線コネクタ 51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5" name="テキスト ボックス 51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6" name="直線コネクタ 51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7" name="テキスト ボックス 51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18" name="直線コネクタ 51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19" name="テキスト ボックス 51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0" name="直線コネクタ 51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1" name="テキスト ボックス 52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2" name="直線コネクタ 52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3" name="テキスト ボックス 52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4" name="直線コネクタ 52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5" name="テキスト ボックス 52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29" name="直線コネクタ 528"/>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30"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31" name="直線コネクタ 530"/>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32"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33" name="直線コネクタ 532"/>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34"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35" name="フローチャート: 判断 534"/>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36" name="フローチャート: 判断 535"/>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37" name="フローチャート: 判断 536"/>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126093</xdr:rowOff>
    </xdr:from>
    <xdr:to>
      <xdr:col>112</xdr:col>
      <xdr:colOff>38100</xdr:colOff>
      <xdr:row>82</xdr:row>
      <xdr:rowOff>56243</xdr:rowOff>
    </xdr:to>
    <xdr:sp macro="" textlink="">
      <xdr:nvSpPr>
        <xdr:cNvPr id="543" name="楕円 542"/>
        <xdr:cNvSpPr/>
      </xdr:nvSpPr>
      <xdr:spPr>
        <a:xfrm>
          <a:off x="21272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145341</xdr:rowOff>
    </xdr:from>
    <xdr:ext cx="469744" cy="259045"/>
    <xdr:sp macro="" textlink="">
      <xdr:nvSpPr>
        <xdr:cNvPr id="544"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45"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72770</xdr:rowOff>
    </xdr:from>
    <xdr:ext cx="469744" cy="259045"/>
    <xdr:sp macro="" textlink="">
      <xdr:nvSpPr>
        <xdr:cNvPr id="546" name="n_1mainValue【児童館】&#10;一人当たり面積"/>
        <xdr:cNvSpPr txBox="1"/>
      </xdr:nvSpPr>
      <xdr:spPr>
        <a:xfrm>
          <a:off x="21075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7" name="テキスト ボックス 55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8" name="直線コネクタ 5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9" name="テキスト ボックス 55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0" name="直線コネクタ 5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1" name="テキスト ボックス 5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2" name="直線コネクタ 5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3" name="テキスト ボックス 5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4" name="直線コネクタ 5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5" name="テキスト ボックス 5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6" name="直線コネクタ 5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7" name="テキスト ボックス 56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9" name="テキスト ボックス 5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71" name="直線コネクタ 570"/>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72"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73" name="直線コネクタ 572"/>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5" name="直線コネクタ 57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76"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77" name="フローチャート: 判断 576"/>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78" name="フローチャート: 判断 577"/>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79" name="フローチャート: 判断 578"/>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69214</xdr:rowOff>
    </xdr:from>
    <xdr:to>
      <xdr:col>81</xdr:col>
      <xdr:colOff>101600</xdr:colOff>
      <xdr:row>101</xdr:row>
      <xdr:rowOff>170814</xdr:rowOff>
    </xdr:to>
    <xdr:sp macro="" textlink="">
      <xdr:nvSpPr>
        <xdr:cNvPr id="585" name="楕円 584"/>
        <xdr:cNvSpPr/>
      </xdr:nvSpPr>
      <xdr:spPr>
        <a:xfrm>
          <a:off x="154305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131463</xdr:rowOff>
    </xdr:from>
    <xdr:ext cx="405111" cy="259045"/>
    <xdr:sp macro="" textlink="">
      <xdr:nvSpPr>
        <xdr:cNvPr id="586"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87"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15891</xdr:rowOff>
    </xdr:from>
    <xdr:ext cx="405111" cy="259045"/>
    <xdr:sp macro="" textlink="">
      <xdr:nvSpPr>
        <xdr:cNvPr id="588" name="n_1mainValue【公民館】&#10;有形固定資産減価償却率"/>
        <xdr:cNvSpPr txBox="1"/>
      </xdr:nvSpPr>
      <xdr:spPr>
        <a:xfrm>
          <a:off x="15266044"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9" name="直線コネクタ 5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0" name="テキスト ボックス 5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1" name="直線コネクタ 6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2" name="テキスト ボックス 6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3" name="直線コネクタ 6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4" name="テキスト ボックス 6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5" name="直線コネクタ 6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6" name="テキスト ボックス 6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7" name="直線コネクタ 6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8" name="テキスト ボックス 6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9" name="直線コネクタ 6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0" name="テキスト ボックス 6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14" name="直線コネクタ 613"/>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15"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16" name="直線コネクタ 615"/>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17"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18" name="直線コネクタ 617"/>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619"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20" name="フローチャート: 判断 619"/>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21" name="フローチャート: 判断 620"/>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22" name="フローチャート: 判断 62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22134</xdr:rowOff>
    </xdr:from>
    <xdr:to>
      <xdr:col>112</xdr:col>
      <xdr:colOff>38100</xdr:colOff>
      <xdr:row>108</xdr:row>
      <xdr:rowOff>123734</xdr:rowOff>
    </xdr:to>
    <xdr:sp macro="" textlink="">
      <xdr:nvSpPr>
        <xdr:cNvPr id="628" name="楕円 627"/>
        <xdr:cNvSpPr/>
      </xdr:nvSpPr>
      <xdr:spPr>
        <a:xfrm>
          <a:off x="2127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168020</xdr:rowOff>
    </xdr:from>
    <xdr:ext cx="469744" cy="259045"/>
    <xdr:sp macro="" textlink="">
      <xdr:nvSpPr>
        <xdr:cNvPr id="629"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30"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114861</xdr:rowOff>
    </xdr:from>
    <xdr:ext cx="469744" cy="259045"/>
    <xdr:sp macro="" textlink="">
      <xdr:nvSpPr>
        <xdr:cNvPr id="631" name="n_1mainValue【公民館】&#10;一人当たり面積"/>
        <xdr:cNvSpPr txBox="1"/>
      </xdr:nvSpPr>
      <xdr:spPr>
        <a:xfrm>
          <a:off x="21075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数が多く、減価償却の進んでいる施設と更新済の施設がある項目については、有形固定資産減価償却率は平均値を表すこととなるため、「公営住宅」「認定こども園、幼稚園、保育所」「学校施設」については、全国平均、奈良県平均、類似団体平均と比べても、あまり差のない値となっていることから、施設の更新については、平均的な水準で行われていることがわかる。また、施設数が少なく、減価償却が進んでいる施設である「公民館」「児童館」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の値からも更新時期が近い施設であるといえる。また、「道路」については、市域が狭いことから、比較的道路整備が進んでいる現状であるが、「橋りょう」については、更新時期が近づいている橋りょうが多く存在することがうかがわれる。特に、橋りょうについては、防災・減災の観点からも、計画的な更新が必要な施設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65,905
65,333
16.48
25,477,216
24,009,545
1,401,201
14,693,380
21,410,481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82204</xdr:rowOff>
    </xdr:from>
    <xdr:ext cx="405111" cy="259045"/>
    <xdr:sp macro="" textlink="">
      <xdr:nvSpPr>
        <xdr:cNvPr id="6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157661</xdr:rowOff>
    </xdr:from>
    <xdr:to>
      <xdr:col>15</xdr:col>
      <xdr:colOff>101600</xdr:colOff>
      <xdr:row>38</xdr:row>
      <xdr:rowOff>87812</xdr:rowOff>
    </xdr:to>
    <xdr:sp macro="" textlink="">
      <xdr:nvSpPr>
        <xdr:cNvPr id="66" name="フローチャート: 判断 65"/>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104338</xdr:rowOff>
    </xdr:from>
    <xdr:ext cx="405111" cy="259045"/>
    <xdr:sp macro="" textlink="">
      <xdr:nvSpPr>
        <xdr:cNvPr id="67"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146231</xdr:rowOff>
    </xdr:from>
    <xdr:to>
      <xdr:col>20</xdr:col>
      <xdr:colOff>38100</xdr:colOff>
      <xdr:row>37</xdr:row>
      <xdr:rowOff>76381</xdr:rowOff>
    </xdr:to>
    <xdr:sp macro="" textlink="">
      <xdr:nvSpPr>
        <xdr:cNvPr id="73" name="楕円 72"/>
        <xdr:cNvSpPr/>
      </xdr:nvSpPr>
      <xdr:spPr>
        <a:xfrm>
          <a:off x="3746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92908</xdr:rowOff>
    </xdr:from>
    <xdr:ext cx="405111" cy="259045"/>
    <xdr:sp macro="" textlink="">
      <xdr:nvSpPr>
        <xdr:cNvPr id="74" name="n_1mainValue【図書館】&#10;有形固定資産減価償却率"/>
        <xdr:cNvSpPr txBox="1"/>
      </xdr:nvSpPr>
      <xdr:spPr>
        <a:xfrm>
          <a:off x="35820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98" name="直線コネクタ 97"/>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99"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0" name="直線コネクタ 99"/>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1"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2" name="直線コネクタ 101"/>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3"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4" name="フローチャート: 判断 103"/>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5" name="フローチャート: 判断 104"/>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06"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19050</xdr:rowOff>
    </xdr:from>
    <xdr:to>
      <xdr:col>46</xdr:col>
      <xdr:colOff>38100</xdr:colOff>
      <xdr:row>39</xdr:row>
      <xdr:rowOff>120650</xdr:rowOff>
    </xdr:to>
    <xdr:sp macro="" textlink="">
      <xdr:nvSpPr>
        <xdr:cNvPr id="107" name="フローチャート: 判断 10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137177</xdr:rowOff>
    </xdr:from>
    <xdr:ext cx="469744" cy="259045"/>
    <xdr:sp macro="" textlink="">
      <xdr:nvSpPr>
        <xdr:cNvPr id="10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114300</xdr:rowOff>
    </xdr:from>
    <xdr:to>
      <xdr:col>50</xdr:col>
      <xdr:colOff>165100</xdr:colOff>
      <xdr:row>41</xdr:row>
      <xdr:rowOff>44450</xdr:rowOff>
    </xdr:to>
    <xdr:sp macro="" textlink="">
      <xdr:nvSpPr>
        <xdr:cNvPr id="114" name="楕円 113"/>
        <xdr:cNvSpPr/>
      </xdr:nvSpPr>
      <xdr:spPr>
        <a:xfrm>
          <a:off x="95885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35577</xdr:rowOff>
    </xdr:from>
    <xdr:ext cx="469744" cy="259045"/>
    <xdr:sp macro="" textlink="">
      <xdr:nvSpPr>
        <xdr:cNvPr id="115" name="n_1mainValue【図書館】&#10;一人当たり面積"/>
        <xdr:cNvSpPr txBox="1"/>
      </xdr:nvSpPr>
      <xdr:spPr>
        <a:xfrm>
          <a:off x="9391727"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1" name="直線コネクタ 140"/>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2"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3" name="直線コネクタ 142"/>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44"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45" name="直線コネクタ 144"/>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6"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7" name="フローチャート: 判断 146"/>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48" name="フローチャート: 判断 14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89280</xdr:rowOff>
    </xdr:from>
    <xdr:ext cx="405111" cy="259045"/>
    <xdr:sp macro="" textlink="">
      <xdr:nvSpPr>
        <xdr:cNvPr id="149"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16147</xdr:rowOff>
    </xdr:from>
    <xdr:to>
      <xdr:col>15</xdr:col>
      <xdr:colOff>101600</xdr:colOff>
      <xdr:row>59</xdr:row>
      <xdr:rowOff>117747</xdr:rowOff>
    </xdr:to>
    <xdr:sp macro="" textlink="">
      <xdr:nvSpPr>
        <xdr:cNvPr id="150" name="フローチャート: 判断 149"/>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134274</xdr:rowOff>
    </xdr:from>
    <xdr:ext cx="405111" cy="259045"/>
    <xdr:sp macro="" textlink="">
      <xdr:nvSpPr>
        <xdr:cNvPr id="151"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60234</xdr:rowOff>
    </xdr:from>
    <xdr:to>
      <xdr:col>20</xdr:col>
      <xdr:colOff>38100</xdr:colOff>
      <xdr:row>58</xdr:row>
      <xdr:rowOff>161834</xdr:rowOff>
    </xdr:to>
    <xdr:sp macro="" textlink="">
      <xdr:nvSpPr>
        <xdr:cNvPr id="157" name="楕円 156"/>
        <xdr:cNvSpPr/>
      </xdr:nvSpPr>
      <xdr:spPr>
        <a:xfrm>
          <a:off x="3746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6911</xdr:rowOff>
    </xdr:from>
    <xdr:ext cx="405111" cy="259045"/>
    <xdr:sp macro="" textlink="">
      <xdr:nvSpPr>
        <xdr:cNvPr id="158" name="n_1mainValue【体育館・プール】&#10;有形固定資産減価償却率"/>
        <xdr:cNvSpPr txBox="1"/>
      </xdr:nvSpPr>
      <xdr:spPr>
        <a:xfrm>
          <a:off x="3582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82" name="直線コネクタ 181"/>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3"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85"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86" name="直線コネクタ 185"/>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87"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88" name="フローチャート: 判断 187"/>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89" name="フローチャート: 判断 188"/>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17780</xdr:rowOff>
    </xdr:from>
    <xdr:to>
      <xdr:col>46</xdr:col>
      <xdr:colOff>38100</xdr:colOff>
      <xdr:row>61</xdr:row>
      <xdr:rowOff>119380</xdr:rowOff>
    </xdr:to>
    <xdr:sp macro="" textlink="">
      <xdr:nvSpPr>
        <xdr:cNvPr id="191" name="フローチャート: 判断 190"/>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135907</xdr:rowOff>
    </xdr:from>
    <xdr:ext cx="469744" cy="259045"/>
    <xdr:sp macro="" textlink="">
      <xdr:nvSpPr>
        <xdr:cNvPr id="192"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93980</xdr:rowOff>
    </xdr:from>
    <xdr:to>
      <xdr:col>50</xdr:col>
      <xdr:colOff>165100</xdr:colOff>
      <xdr:row>61</xdr:row>
      <xdr:rowOff>24130</xdr:rowOff>
    </xdr:to>
    <xdr:sp macro="" textlink="">
      <xdr:nvSpPr>
        <xdr:cNvPr id="198" name="楕円 197"/>
        <xdr:cNvSpPr/>
      </xdr:nvSpPr>
      <xdr:spPr>
        <a:xfrm>
          <a:off x="958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15257</xdr:rowOff>
    </xdr:from>
    <xdr:ext cx="469744" cy="259045"/>
    <xdr:sp macro="" textlink="">
      <xdr:nvSpPr>
        <xdr:cNvPr id="199" name="n_1mainValue【体育館・プール】&#10;一人当たり面積"/>
        <xdr:cNvSpPr txBox="1"/>
      </xdr:nvSpPr>
      <xdr:spPr>
        <a:xfrm>
          <a:off x="93917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24" name="直線コネクタ 223"/>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25"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26" name="直線コネクタ 225"/>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29"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30" name="フローチャート: 判断 229"/>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31" name="フローチャート: 判断 230"/>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13352</xdr:rowOff>
    </xdr:from>
    <xdr:ext cx="405111" cy="259045"/>
    <xdr:sp macro="" textlink="">
      <xdr:nvSpPr>
        <xdr:cNvPr id="232"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168275</xdr:rowOff>
    </xdr:from>
    <xdr:to>
      <xdr:col>15</xdr:col>
      <xdr:colOff>101600</xdr:colOff>
      <xdr:row>83</xdr:row>
      <xdr:rowOff>98425</xdr:rowOff>
    </xdr:to>
    <xdr:sp macro="" textlink="">
      <xdr:nvSpPr>
        <xdr:cNvPr id="233" name="フローチャート: 判断 232"/>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114952</xdr:rowOff>
    </xdr:from>
    <xdr:ext cx="405111" cy="259045"/>
    <xdr:sp macro="" textlink="">
      <xdr:nvSpPr>
        <xdr:cNvPr id="234"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53975</xdr:rowOff>
    </xdr:from>
    <xdr:to>
      <xdr:col>20</xdr:col>
      <xdr:colOff>38100</xdr:colOff>
      <xdr:row>79</xdr:row>
      <xdr:rowOff>155575</xdr:rowOff>
    </xdr:to>
    <xdr:sp macro="" textlink="">
      <xdr:nvSpPr>
        <xdr:cNvPr id="240" name="楕円 239"/>
        <xdr:cNvSpPr/>
      </xdr:nvSpPr>
      <xdr:spPr>
        <a:xfrm>
          <a:off x="3746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652</xdr:rowOff>
    </xdr:from>
    <xdr:ext cx="405111" cy="259045"/>
    <xdr:sp macro="" textlink="">
      <xdr:nvSpPr>
        <xdr:cNvPr id="241" name="n_1mainValue【福祉施設】&#10;有形固定資産減価償却率"/>
        <xdr:cNvSpPr txBox="1"/>
      </xdr:nvSpPr>
      <xdr:spPr>
        <a:xfrm>
          <a:off x="35820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2" name="直線コネクタ 25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3" name="テキスト ボックス 25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4" name="直線コネクタ 25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5" name="テキスト ボックス 25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6" name="直線コネクタ 25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7" name="テキスト ボックス 25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8" name="直線コネクタ 25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9" name="テキスト ボックス 25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63" name="直線コネクタ 26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6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65" name="直線コネクタ 26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6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67" name="直線コネクタ 26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68"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69" name="フローチャート: 判断 26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70" name="フローチャート: 判断 26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130573</xdr:rowOff>
    </xdr:from>
    <xdr:ext cx="469744" cy="259045"/>
    <xdr:sp macro="" textlink="">
      <xdr:nvSpPr>
        <xdr:cNvPr id="271"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135889</xdr:rowOff>
    </xdr:from>
    <xdr:to>
      <xdr:col>46</xdr:col>
      <xdr:colOff>38100</xdr:colOff>
      <xdr:row>85</xdr:row>
      <xdr:rowOff>66039</xdr:rowOff>
    </xdr:to>
    <xdr:sp macro="" textlink="">
      <xdr:nvSpPr>
        <xdr:cNvPr id="272" name="フローチャート: 判断 271"/>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82566</xdr:rowOff>
    </xdr:from>
    <xdr:ext cx="469744" cy="259045"/>
    <xdr:sp macro="" textlink="">
      <xdr:nvSpPr>
        <xdr:cNvPr id="273"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279" name="楕円 278"/>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38879</xdr:rowOff>
    </xdr:from>
    <xdr:ext cx="469744" cy="259045"/>
    <xdr:sp macro="" textlink="">
      <xdr:nvSpPr>
        <xdr:cNvPr id="280" name="n_1mainValue【福祉施設】&#10;一人当たり面積"/>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06" name="直線コネクタ 305"/>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07"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08" name="直線コネクタ 307"/>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09"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10" name="直線コネクタ 309"/>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11"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12" name="フローチャート: 判断 311"/>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13" name="フローチャート: 判断 312"/>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314"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17236</xdr:rowOff>
    </xdr:from>
    <xdr:to>
      <xdr:col>15</xdr:col>
      <xdr:colOff>101600</xdr:colOff>
      <xdr:row>104</xdr:row>
      <xdr:rowOff>118836</xdr:rowOff>
    </xdr:to>
    <xdr:sp macro="" textlink="">
      <xdr:nvSpPr>
        <xdr:cNvPr id="315" name="フローチャート: 判断 314"/>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135363</xdr:rowOff>
    </xdr:from>
    <xdr:ext cx="405111" cy="259045"/>
    <xdr:sp macro="" textlink="">
      <xdr:nvSpPr>
        <xdr:cNvPr id="316"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169092</xdr:rowOff>
    </xdr:from>
    <xdr:to>
      <xdr:col>20</xdr:col>
      <xdr:colOff>38100</xdr:colOff>
      <xdr:row>103</xdr:row>
      <xdr:rowOff>99242</xdr:rowOff>
    </xdr:to>
    <xdr:sp macro="" textlink="">
      <xdr:nvSpPr>
        <xdr:cNvPr id="322" name="楕円 321"/>
        <xdr:cNvSpPr/>
      </xdr:nvSpPr>
      <xdr:spPr>
        <a:xfrm>
          <a:off x="3746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115769</xdr:rowOff>
    </xdr:from>
    <xdr:ext cx="405111" cy="259045"/>
    <xdr:sp macro="" textlink="">
      <xdr:nvSpPr>
        <xdr:cNvPr id="323" name="n_1mainValue【市民会館】&#10;有形固定資産減価償却率"/>
        <xdr:cNvSpPr txBox="1"/>
      </xdr:nvSpPr>
      <xdr:spPr>
        <a:xfrm>
          <a:off x="35820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47" name="直線コネクタ 346"/>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4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49" name="直線コネクタ 34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50"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51" name="直線コネクタ 350"/>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52"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53" name="フローチャート: 判断 352"/>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54" name="フローチャート: 判断 353"/>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41927</xdr:rowOff>
    </xdr:from>
    <xdr:ext cx="469744" cy="259045"/>
    <xdr:sp macro="" textlink="">
      <xdr:nvSpPr>
        <xdr:cNvPr id="355" name="n_1ave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162561</xdr:rowOff>
    </xdr:from>
    <xdr:to>
      <xdr:col>46</xdr:col>
      <xdr:colOff>38100</xdr:colOff>
      <xdr:row>106</xdr:row>
      <xdr:rowOff>92711</xdr:rowOff>
    </xdr:to>
    <xdr:sp macro="" textlink="">
      <xdr:nvSpPr>
        <xdr:cNvPr id="356" name="フローチャート: 判断 35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109238</xdr:rowOff>
    </xdr:from>
    <xdr:ext cx="469744" cy="259045"/>
    <xdr:sp macro="" textlink="">
      <xdr:nvSpPr>
        <xdr:cNvPr id="35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44450</xdr:rowOff>
    </xdr:from>
    <xdr:to>
      <xdr:col>50</xdr:col>
      <xdr:colOff>165100</xdr:colOff>
      <xdr:row>103</xdr:row>
      <xdr:rowOff>146050</xdr:rowOff>
    </xdr:to>
    <xdr:sp macro="" textlink="">
      <xdr:nvSpPr>
        <xdr:cNvPr id="363" name="楕円 362"/>
        <xdr:cNvSpPr/>
      </xdr:nvSpPr>
      <xdr:spPr>
        <a:xfrm>
          <a:off x="9588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162577</xdr:rowOff>
    </xdr:from>
    <xdr:ext cx="469744" cy="259045"/>
    <xdr:sp macro="" textlink="">
      <xdr:nvSpPr>
        <xdr:cNvPr id="364" name="n_1mainValue【市民会館】&#10;一人当たり面積"/>
        <xdr:cNvSpPr txBox="1"/>
      </xdr:nvSpPr>
      <xdr:spPr>
        <a:xfrm>
          <a:off x="939172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90" name="直線コネクタ 389"/>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91"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92" name="直線コネクタ 391"/>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93"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94" name="直線コネクタ 393"/>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95"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96" name="フローチャート: 判断 39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97" name="フローチャート: 判断 396"/>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13624</xdr:rowOff>
    </xdr:from>
    <xdr:ext cx="405111" cy="259045"/>
    <xdr:sp macro="" textlink="">
      <xdr:nvSpPr>
        <xdr:cNvPr id="398"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36830</xdr:rowOff>
    </xdr:from>
    <xdr:to>
      <xdr:col>76</xdr:col>
      <xdr:colOff>165100</xdr:colOff>
      <xdr:row>36</xdr:row>
      <xdr:rowOff>138430</xdr:rowOff>
    </xdr:to>
    <xdr:sp macro="" textlink="">
      <xdr:nvSpPr>
        <xdr:cNvPr id="399" name="フローチャート: 判断 398"/>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154957</xdr:rowOff>
    </xdr:from>
    <xdr:ext cx="405111" cy="259045"/>
    <xdr:sp macro="" textlink="">
      <xdr:nvSpPr>
        <xdr:cNvPr id="400"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10704</xdr:rowOff>
    </xdr:from>
    <xdr:to>
      <xdr:col>81</xdr:col>
      <xdr:colOff>101600</xdr:colOff>
      <xdr:row>36</xdr:row>
      <xdr:rowOff>112304</xdr:rowOff>
    </xdr:to>
    <xdr:sp macro="" textlink="">
      <xdr:nvSpPr>
        <xdr:cNvPr id="406" name="楕円 405"/>
        <xdr:cNvSpPr/>
      </xdr:nvSpPr>
      <xdr:spPr>
        <a:xfrm>
          <a:off x="15430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128831</xdr:rowOff>
    </xdr:from>
    <xdr:ext cx="405111" cy="259045"/>
    <xdr:sp macro="" textlink="">
      <xdr:nvSpPr>
        <xdr:cNvPr id="407" name="n_1mainValue【一般廃棄物処理施設】&#10;有形固定資産減価償却率"/>
        <xdr:cNvSpPr txBox="1"/>
      </xdr:nvSpPr>
      <xdr:spPr>
        <a:xfrm>
          <a:off x="152660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9" name="テキスト ボックス 41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1" name="テキスト ボックス 42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3" name="テキスト ボックス 42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5" name="テキスト ボックス 42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7" name="テキスト ボックス 42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9" name="テキスト ボックス 4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31" name="直線コネクタ 430"/>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32"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33" name="直線コネクタ 432"/>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34"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35" name="直線コネクタ 434"/>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36"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37" name="フローチャート: 判断 436"/>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38" name="フローチャート: 判断 437"/>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117962</xdr:rowOff>
    </xdr:from>
    <xdr:ext cx="534377" cy="259045"/>
    <xdr:sp macro="" textlink="">
      <xdr:nvSpPr>
        <xdr:cNvPr id="439" name="n_1aveValue【一般廃棄物処理施設】&#10;一人当たり有形固定資産（償却資産）額"/>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47856</xdr:rowOff>
    </xdr:from>
    <xdr:to>
      <xdr:col>107</xdr:col>
      <xdr:colOff>101600</xdr:colOff>
      <xdr:row>39</xdr:row>
      <xdr:rowOff>149456</xdr:rowOff>
    </xdr:to>
    <xdr:sp macro="" textlink="">
      <xdr:nvSpPr>
        <xdr:cNvPr id="440" name="フローチャート: 判断 439"/>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165983</xdr:rowOff>
    </xdr:from>
    <xdr:ext cx="534377" cy="259045"/>
    <xdr:sp macro="" textlink="">
      <xdr:nvSpPr>
        <xdr:cNvPr id="441"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19098</xdr:rowOff>
    </xdr:from>
    <xdr:to>
      <xdr:col>112</xdr:col>
      <xdr:colOff>38100</xdr:colOff>
      <xdr:row>41</xdr:row>
      <xdr:rowOff>120698</xdr:rowOff>
    </xdr:to>
    <xdr:sp macro="" textlink="">
      <xdr:nvSpPr>
        <xdr:cNvPr id="447" name="楕円 446"/>
        <xdr:cNvSpPr/>
      </xdr:nvSpPr>
      <xdr:spPr>
        <a:xfrm>
          <a:off x="21272500" y="70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111825</xdr:rowOff>
    </xdr:from>
    <xdr:ext cx="534377" cy="259045"/>
    <xdr:sp macro="" textlink="">
      <xdr:nvSpPr>
        <xdr:cNvPr id="448" name="n_1mainValue【一般廃棄物処理施設】&#10;一人当たり有形固定資産（償却資産）額"/>
        <xdr:cNvSpPr txBox="1"/>
      </xdr:nvSpPr>
      <xdr:spPr>
        <a:xfrm>
          <a:off x="21043411" y="714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9" name="直線コネクタ 4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0" name="テキスト ボックス 45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1" name="直線コネクタ 4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2" name="テキスト ボックス 4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3" name="直線コネクタ 4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4" name="テキスト ボックス 4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5" name="直線コネクタ 4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6" name="テキスト ボックス 4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7" name="直線コネクタ 4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8" name="テキスト ボックス 4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9" name="直線コネクタ 4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0" name="テキスト ボックス 46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74" name="直線コネクタ 47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7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76" name="直線コネクタ 47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8" name="直線コネクタ 47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7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80" name="フローチャート: 判断 47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81" name="フローチャート: 判断 48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48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483" name="フローチャート: 判断 482"/>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10177</xdr:rowOff>
    </xdr:from>
    <xdr:ext cx="405111" cy="259045"/>
    <xdr:sp macro="" textlink="">
      <xdr:nvSpPr>
        <xdr:cNvPr id="484"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94524</xdr:rowOff>
    </xdr:from>
    <xdr:to>
      <xdr:col>81</xdr:col>
      <xdr:colOff>101600</xdr:colOff>
      <xdr:row>58</xdr:row>
      <xdr:rowOff>24674</xdr:rowOff>
    </xdr:to>
    <xdr:sp macro="" textlink="">
      <xdr:nvSpPr>
        <xdr:cNvPr id="490" name="楕円 489"/>
        <xdr:cNvSpPr/>
      </xdr:nvSpPr>
      <xdr:spPr>
        <a:xfrm>
          <a:off x="15430500" y="98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41201</xdr:rowOff>
    </xdr:from>
    <xdr:ext cx="405111" cy="259045"/>
    <xdr:sp macro="" textlink="">
      <xdr:nvSpPr>
        <xdr:cNvPr id="491" name="n_1mainValue【保健センター・保健所】&#10;有形固定資産減価償却率"/>
        <xdr:cNvSpPr txBox="1"/>
      </xdr:nvSpPr>
      <xdr:spPr>
        <a:xfrm>
          <a:off x="152660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2" name="直線コネクタ 5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3" name="テキスト ボックス 5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4" name="直線コネクタ 5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5" name="テキスト ボックス 5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6" name="直線コネクタ 5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7" name="テキスト ボックス 5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8" name="直線コネクタ 5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9" name="テキスト ボックス 5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0" name="直線コネクタ 5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1" name="テキスト ボックス 5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2" name="直線コネクタ 5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3" name="テキスト ボックス 5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17" name="直線コネクタ 516"/>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18"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19" name="直線コネクタ 518"/>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20"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21" name="直線コネクタ 520"/>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22"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23" name="フローチャート: 判断 522"/>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24" name="フローチャート: 判断 523"/>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148970</xdr:rowOff>
    </xdr:from>
    <xdr:ext cx="469744" cy="259045"/>
    <xdr:sp macro="" textlink="">
      <xdr:nvSpPr>
        <xdr:cNvPr id="525"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52615</xdr:rowOff>
    </xdr:from>
    <xdr:to>
      <xdr:col>107</xdr:col>
      <xdr:colOff>101600</xdr:colOff>
      <xdr:row>62</xdr:row>
      <xdr:rowOff>154215</xdr:rowOff>
    </xdr:to>
    <xdr:sp macro="" textlink="">
      <xdr:nvSpPr>
        <xdr:cNvPr id="526" name="フローチャート: 判断 525"/>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170742</xdr:rowOff>
    </xdr:from>
    <xdr:ext cx="469744" cy="259045"/>
    <xdr:sp macro="" textlink="">
      <xdr:nvSpPr>
        <xdr:cNvPr id="527"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85272</xdr:rowOff>
    </xdr:from>
    <xdr:to>
      <xdr:col>112</xdr:col>
      <xdr:colOff>38100</xdr:colOff>
      <xdr:row>63</xdr:row>
      <xdr:rowOff>15422</xdr:rowOff>
    </xdr:to>
    <xdr:sp macro="" textlink="">
      <xdr:nvSpPr>
        <xdr:cNvPr id="533" name="楕円 532"/>
        <xdr:cNvSpPr/>
      </xdr:nvSpPr>
      <xdr:spPr>
        <a:xfrm>
          <a:off x="21272500" y="1071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6549</xdr:rowOff>
    </xdr:from>
    <xdr:ext cx="469744" cy="259045"/>
    <xdr:sp macro="" textlink="">
      <xdr:nvSpPr>
        <xdr:cNvPr id="534" name="n_1mainValue【保健センター・保健所】&#10;一人当たり面積"/>
        <xdr:cNvSpPr txBox="1"/>
      </xdr:nvSpPr>
      <xdr:spPr>
        <a:xfrm>
          <a:off x="210757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5" name="直線コネクタ 5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6" name="テキスト ボックス 5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7" name="直線コネクタ 5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8" name="テキスト ボックス 5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9" name="直線コネクタ 5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0" name="テキスト ボックス 5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1" name="直線コネクタ 5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2" name="テキスト ボックス 5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3" name="直線コネクタ 5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4" name="テキスト ボックス 5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5" name="直線コネクタ 5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6" name="テキスト ボックス 5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60" name="直線コネクタ 559"/>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61"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62" name="直線コネクタ 561"/>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63"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64" name="直線コネクタ 56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65"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66" name="フローチャート: 判断 565"/>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67" name="フローチャート: 判断 56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568"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69" name="フローチャート: 判断 568"/>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570"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62412</xdr:rowOff>
    </xdr:from>
    <xdr:to>
      <xdr:col>81</xdr:col>
      <xdr:colOff>101600</xdr:colOff>
      <xdr:row>81</xdr:row>
      <xdr:rowOff>164012</xdr:rowOff>
    </xdr:to>
    <xdr:sp macro="" textlink="">
      <xdr:nvSpPr>
        <xdr:cNvPr id="576" name="楕円 575"/>
        <xdr:cNvSpPr/>
      </xdr:nvSpPr>
      <xdr:spPr>
        <a:xfrm>
          <a:off x="15430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155139</xdr:rowOff>
    </xdr:from>
    <xdr:ext cx="405111" cy="259045"/>
    <xdr:sp macro="" textlink="">
      <xdr:nvSpPr>
        <xdr:cNvPr id="577" name="n_1mainValue【消防施設】&#10;有形固定資産減価償却率"/>
        <xdr:cNvSpPr txBox="1"/>
      </xdr:nvSpPr>
      <xdr:spPr>
        <a:xfrm>
          <a:off x="15266044" y="1404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99" name="直線コネクタ 598"/>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00"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01" name="直線コネクタ 60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02"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03" name="直線コネクタ 602"/>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04"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5" name="フローチャート: 判断 604"/>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06" name="フローチャート: 判断 60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07"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129032</xdr:rowOff>
    </xdr:from>
    <xdr:to>
      <xdr:col>107</xdr:col>
      <xdr:colOff>101600</xdr:colOff>
      <xdr:row>85</xdr:row>
      <xdr:rowOff>59182</xdr:rowOff>
    </xdr:to>
    <xdr:sp macro="" textlink="">
      <xdr:nvSpPr>
        <xdr:cNvPr id="608" name="フローチャート: 判断 607"/>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75709</xdr:rowOff>
    </xdr:from>
    <xdr:ext cx="469744" cy="259045"/>
    <xdr:sp macro="" textlink="">
      <xdr:nvSpPr>
        <xdr:cNvPr id="609"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615" name="楕円 614"/>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6875</xdr:rowOff>
    </xdr:from>
    <xdr:ext cx="469744" cy="259045"/>
    <xdr:sp macro="" textlink="">
      <xdr:nvSpPr>
        <xdr:cNvPr id="616" name="n_1mainValue【消防施設】&#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42" name="直線コネクタ 641"/>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43"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44" name="直線コネクタ 643"/>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45"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46" name="直線コネクタ 645"/>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47"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48" name="フローチャート: 判断 647"/>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49" name="フローチャート: 判断 648"/>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650"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18869</xdr:rowOff>
    </xdr:from>
    <xdr:to>
      <xdr:col>76</xdr:col>
      <xdr:colOff>165100</xdr:colOff>
      <xdr:row>103</xdr:row>
      <xdr:rowOff>120469</xdr:rowOff>
    </xdr:to>
    <xdr:sp macro="" textlink="">
      <xdr:nvSpPr>
        <xdr:cNvPr id="651" name="フローチャート: 判断 650"/>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136996</xdr:rowOff>
    </xdr:from>
    <xdr:ext cx="405111" cy="259045"/>
    <xdr:sp macro="" textlink="">
      <xdr:nvSpPr>
        <xdr:cNvPr id="652"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120106</xdr:rowOff>
    </xdr:from>
    <xdr:to>
      <xdr:col>81</xdr:col>
      <xdr:colOff>101600</xdr:colOff>
      <xdr:row>100</xdr:row>
      <xdr:rowOff>50256</xdr:rowOff>
    </xdr:to>
    <xdr:sp macro="" textlink="">
      <xdr:nvSpPr>
        <xdr:cNvPr id="658" name="楕円 657"/>
        <xdr:cNvSpPr/>
      </xdr:nvSpPr>
      <xdr:spPr>
        <a:xfrm>
          <a:off x="15430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66783</xdr:rowOff>
    </xdr:from>
    <xdr:ext cx="405111" cy="259045"/>
    <xdr:sp macro="" textlink="">
      <xdr:nvSpPr>
        <xdr:cNvPr id="659" name="n_1mainValue【庁舎】&#10;有形固定資産減価償却率"/>
        <xdr:cNvSpPr txBox="1"/>
      </xdr:nvSpPr>
      <xdr:spPr>
        <a:xfrm>
          <a:off x="15266044" y="1686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0" name="テキスト ボックス 6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84" name="直線コネクタ 683"/>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85"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86" name="直線コネクタ 685"/>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87"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88" name="直線コネクタ 687"/>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89"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90" name="フローチャート: 判断 689"/>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91" name="フローチャート: 判断 690"/>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128288</xdr:rowOff>
    </xdr:from>
    <xdr:ext cx="469744" cy="259045"/>
    <xdr:sp macro="" textlink="">
      <xdr:nvSpPr>
        <xdr:cNvPr id="692"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21589</xdr:rowOff>
    </xdr:from>
    <xdr:to>
      <xdr:col>107</xdr:col>
      <xdr:colOff>101600</xdr:colOff>
      <xdr:row>107</xdr:row>
      <xdr:rowOff>123189</xdr:rowOff>
    </xdr:to>
    <xdr:sp macro="" textlink="">
      <xdr:nvSpPr>
        <xdr:cNvPr id="693" name="フローチャート: 判断 692"/>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139716</xdr:rowOff>
    </xdr:from>
    <xdr:ext cx="469744" cy="259045"/>
    <xdr:sp macro="" textlink="">
      <xdr:nvSpPr>
        <xdr:cNvPr id="694"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124461</xdr:rowOff>
    </xdr:from>
    <xdr:to>
      <xdr:col>112</xdr:col>
      <xdr:colOff>38100</xdr:colOff>
      <xdr:row>109</xdr:row>
      <xdr:rowOff>54611</xdr:rowOff>
    </xdr:to>
    <xdr:sp macro="" textlink="">
      <xdr:nvSpPr>
        <xdr:cNvPr id="700" name="楕円 699"/>
        <xdr:cNvSpPr/>
      </xdr:nvSpPr>
      <xdr:spPr>
        <a:xfrm>
          <a:off x="21272500" y="186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109</xdr:row>
      <xdr:rowOff>45738</xdr:rowOff>
    </xdr:from>
    <xdr:ext cx="469744" cy="259045"/>
    <xdr:sp macro="" textlink="">
      <xdr:nvSpPr>
        <xdr:cNvPr id="701" name="n_1mainValue【庁舎】&#10;一人当たり面積"/>
        <xdr:cNvSpPr txBox="1"/>
      </xdr:nvSpPr>
      <xdr:spPr>
        <a:xfrm>
          <a:off x="21075727" y="1873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類似団体平均の値に近く、</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程度の減価償却率となっている施設である「図書館」「体育館・プール」「市民会館」「一般廃棄物処理施設」「消防施設」については、個々の施設の状況に応じた施設更新が必要となってくるが、施設更新に当たっては、施設の適正規模等を勘案した施設整備を進める必要がある。また、類似団体平均の値に比べ、減価償却が進んでいる施設である「福祉施設」「保健センター」「庁舎」については、現在のところ「庁舎」の施設整備を行っているところであり、他の施設についても、施設の更新需要や適正規模等を勘案した計画的な施設整備が必要であると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65,905
65,333
16.48
25,477,216
24,009,545
1,401,201
14,693,380
21,410,481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人口の減少や高齢化の進展により、ここ数年の税収は伸び悩んでいたが、景気の緩やかな回復基調の影響もあり、地方税収入は若干ではあるが増加している。しかしながら財政力指数においては、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と横ばいの傾向が続いており、類似団体平均を下回っている。そのため地域手当等の職員手当や報酬の減額措置の継続による人件費の抑制及び地方税の徴収強化（</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％の向上）等の取組みによる歳入の確保により財政基盤の強化に努める。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104775</xdr:rowOff>
    </xdr:to>
    <xdr:cxnSp macro="">
      <xdr:nvCxnSpPr>
        <xdr:cNvPr id="72" name="直線コネクタ 71"/>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104775</xdr:rowOff>
    </xdr:to>
    <xdr:cxnSp macro="">
      <xdr:nvCxnSpPr>
        <xdr:cNvPr id="78" name="直線コネクタ 77"/>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年度は地方税収入の増加も含め前年度比で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億円の経常一般財源が増加し、比率を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改善させている。増加した財源の大半が依存財源であったことから、本市の財政力が類似団他と比較して低いことにより、類似団体に比べ大きく改善している。しかしながら、歳出面において、近年の職員補充による人件費の増加及び事業に係る物件費の増加により、比率が上昇する要因があり、「大和高田市財政健全化プログラム（</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）」に基づく普通建設事業費の縮減の効果により、公債費は当面減少傾向ではあるが、職員手当の減額による人件費の抑制の継続及び歳入確保の取組により比率の改善を図る。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140970</xdr:rowOff>
    </xdr:to>
    <xdr:cxnSp macro="">
      <xdr:nvCxnSpPr>
        <xdr:cNvPr id="132" name="直線コネクタ 131"/>
        <xdr:cNvCxnSpPr/>
      </xdr:nvCxnSpPr>
      <xdr:spPr>
        <a:xfrm flipV="1">
          <a:off x="4114800" y="1065022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62</xdr:row>
      <xdr:rowOff>140970</xdr:rowOff>
    </xdr:to>
    <xdr:cxnSp macro="">
      <xdr:nvCxnSpPr>
        <xdr:cNvPr id="135" name="直線コネクタ 134"/>
        <xdr:cNvCxnSpPr/>
      </xdr:nvCxnSpPr>
      <xdr:spPr>
        <a:xfrm>
          <a:off x="3225800" y="1056978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61</xdr:row>
      <xdr:rowOff>131445</xdr:rowOff>
    </xdr:to>
    <xdr:cxnSp macro="">
      <xdr:nvCxnSpPr>
        <xdr:cNvPr id="138" name="直線コネクタ 137"/>
        <xdr:cNvCxnSpPr/>
      </xdr:nvCxnSpPr>
      <xdr:spPr>
        <a:xfrm flipV="1">
          <a:off x="2336800" y="1056978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63729</xdr:rowOff>
    </xdr:from>
    <xdr:ext cx="762000" cy="259045"/>
    <xdr:sp macro="" textlink="">
      <xdr:nvSpPr>
        <xdr:cNvPr id="140" name="テキスト ボックス 139"/>
        <xdr:cNvSpPr txBox="1"/>
      </xdr:nvSpPr>
      <xdr:spPr>
        <a:xfrm>
          <a:off x="2844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91229</xdr:rowOff>
    </xdr:from>
    <xdr:to>
      <xdr:col>11</xdr:col>
      <xdr:colOff>31750</xdr:colOff>
      <xdr:row>61</xdr:row>
      <xdr:rowOff>131445</xdr:rowOff>
    </xdr:to>
    <xdr:cxnSp macro="">
      <xdr:nvCxnSpPr>
        <xdr:cNvPr id="141" name="直線コネクタ 140"/>
        <xdr:cNvCxnSpPr/>
      </xdr:nvCxnSpPr>
      <xdr:spPr>
        <a:xfrm>
          <a:off x="1447800" y="1054967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43" name="テキスト ボックス 142"/>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44" name="フローチャート: 判断 143"/>
        <xdr:cNvSpPr/>
      </xdr:nvSpPr>
      <xdr:spPr>
        <a:xfrm>
          <a:off x="1397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45" name="テキスト ボックス 144"/>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113047</xdr:rowOff>
    </xdr:from>
    <xdr:ext cx="762000" cy="259045"/>
    <xdr:sp macro="" textlink="">
      <xdr:nvSpPr>
        <xdr:cNvPr id="152" name="財政構造の弾力性該当値テキスト"/>
        <xdr:cNvSpPr txBox="1"/>
      </xdr:nvSpPr>
      <xdr:spPr>
        <a:xfrm>
          <a:off x="5041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4" name="テキスト ボックス 153"/>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60537</xdr:rowOff>
    </xdr:from>
    <xdr:to>
      <xdr:col>15</xdr:col>
      <xdr:colOff>133350</xdr:colOff>
      <xdr:row>61</xdr:row>
      <xdr:rowOff>162137</xdr:rowOff>
    </xdr:to>
    <xdr:sp macro="" textlink="">
      <xdr:nvSpPr>
        <xdr:cNvPr id="155" name="楕円 154"/>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56" name="テキスト ボックス 155"/>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7" name="楕円 156"/>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20972</xdr:rowOff>
    </xdr:from>
    <xdr:ext cx="762000" cy="259045"/>
    <xdr:sp macro="" textlink="">
      <xdr:nvSpPr>
        <xdr:cNvPr id="158" name="テキスト ボックス 157"/>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40429</xdr:rowOff>
    </xdr:from>
    <xdr:to>
      <xdr:col>7</xdr:col>
      <xdr:colOff>31750</xdr:colOff>
      <xdr:row>61</xdr:row>
      <xdr:rowOff>142029</xdr:rowOff>
    </xdr:to>
    <xdr:sp macro="" textlink="">
      <xdr:nvSpPr>
        <xdr:cNvPr id="159" name="楕円 158"/>
        <xdr:cNvSpPr/>
      </xdr:nvSpPr>
      <xdr:spPr>
        <a:xfrm>
          <a:off x="1397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126806</xdr:rowOff>
    </xdr:from>
    <xdr:ext cx="762000" cy="259045"/>
    <xdr:sp macro="" textlink="">
      <xdr:nvSpPr>
        <xdr:cNvPr id="160" name="テキスト ボックス 159"/>
        <xdr:cNvSpPr txBox="1"/>
      </xdr:nvSpPr>
      <xdr:spPr>
        <a:xfrm>
          <a:off x="1066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年度及び平成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年度は、類似団体平均とほぼ同水準の数値となって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いたが、平成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年度は、中学校給食の開始による施設運営経費及び調理業務の委託経費による物件費の増加が影響し、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数値</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公共施設の管理については、可能な部分において、指定管理者制度の導入等による委託化を進めているところであり、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その他の業務についても外部委託による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コスト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削減を図っており、今後も経費の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抑制を図っていく方針である。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40430</xdr:rowOff>
    </xdr:from>
    <xdr:to>
      <xdr:col>23</xdr:col>
      <xdr:colOff>133350</xdr:colOff>
      <xdr:row>84</xdr:row>
      <xdr:rowOff>124871</xdr:rowOff>
    </xdr:to>
    <xdr:cxnSp macro="">
      <xdr:nvCxnSpPr>
        <xdr:cNvPr id="195" name="直線コネクタ 194"/>
        <xdr:cNvCxnSpPr/>
      </xdr:nvCxnSpPr>
      <xdr:spPr>
        <a:xfrm>
          <a:off x="4114800" y="14442230"/>
          <a:ext cx="838200" cy="8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164330</xdr:rowOff>
    </xdr:from>
    <xdr:to>
      <xdr:col>19</xdr:col>
      <xdr:colOff>133350</xdr:colOff>
      <xdr:row>84</xdr:row>
      <xdr:rowOff>40430</xdr:rowOff>
    </xdr:to>
    <xdr:cxnSp macro="">
      <xdr:nvCxnSpPr>
        <xdr:cNvPr id="198" name="直線コネクタ 197"/>
        <xdr:cNvCxnSpPr/>
      </xdr:nvCxnSpPr>
      <xdr:spPr>
        <a:xfrm>
          <a:off x="3225800" y="14394680"/>
          <a:ext cx="889000" cy="4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75947</xdr:rowOff>
    </xdr:from>
    <xdr:to>
      <xdr:col>15</xdr:col>
      <xdr:colOff>82550</xdr:colOff>
      <xdr:row>83</xdr:row>
      <xdr:rowOff>164330</xdr:rowOff>
    </xdr:to>
    <xdr:cxnSp macro="">
      <xdr:nvCxnSpPr>
        <xdr:cNvPr id="201" name="直線コネクタ 200"/>
        <xdr:cNvCxnSpPr/>
      </xdr:nvCxnSpPr>
      <xdr:spPr>
        <a:xfrm>
          <a:off x="2336800" y="14306297"/>
          <a:ext cx="889000" cy="8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36683</xdr:rowOff>
    </xdr:from>
    <xdr:to>
      <xdr:col>11</xdr:col>
      <xdr:colOff>31750</xdr:colOff>
      <xdr:row>83</xdr:row>
      <xdr:rowOff>75947</xdr:rowOff>
    </xdr:to>
    <xdr:cxnSp macro="">
      <xdr:nvCxnSpPr>
        <xdr:cNvPr id="204" name="直線コネクタ 203"/>
        <xdr:cNvCxnSpPr/>
      </xdr:nvCxnSpPr>
      <xdr:spPr>
        <a:xfrm>
          <a:off x="1447800" y="14267033"/>
          <a:ext cx="889000" cy="3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17272</xdr:rowOff>
    </xdr:from>
    <xdr:to>
      <xdr:col>11</xdr:col>
      <xdr:colOff>82550</xdr:colOff>
      <xdr:row>84</xdr:row>
      <xdr:rowOff>118872</xdr:rowOff>
    </xdr:to>
    <xdr:sp macro="" textlink="">
      <xdr:nvSpPr>
        <xdr:cNvPr id="205" name="フローチャート: 判断 204"/>
        <xdr:cNvSpPr/>
      </xdr:nvSpPr>
      <xdr:spPr>
        <a:xfrm>
          <a:off x="2286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103649</xdr:rowOff>
    </xdr:from>
    <xdr:ext cx="762000" cy="259045"/>
    <xdr:sp macro="" textlink="">
      <xdr:nvSpPr>
        <xdr:cNvPr id="206" name="テキスト ボックス 205"/>
        <xdr:cNvSpPr txBox="1"/>
      </xdr:nvSpPr>
      <xdr:spPr>
        <a:xfrm>
          <a:off x="1955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144404</xdr:rowOff>
    </xdr:from>
    <xdr:to>
      <xdr:col>7</xdr:col>
      <xdr:colOff>31750</xdr:colOff>
      <xdr:row>84</xdr:row>
      <xdr:rowOff>74554</xdr:rowOff>
    </xdr:to>
    <xdr:sp macro="" textlink="">
      <xdr:nvSpPr>
        <xdr:cNvPr id="207" name="フローチャート: 判断 206"/>
        <xdr:cNvSpPr/>
      </xdr:nvSpPr>
      <xdr:spPr>
        <a:xfrm>
          <a:off x="1397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59331</xdr:rowOff>
    </xdr:from>
    <xdr:ext cx="762000" cy="259045"/>
    <xdr:sp macro="" textlink="">
      <xdr:nvSpPr>
        <xdr:cNvPr id="208" name="テキスト ボックス 207"/>
        <xdr:cNvSpPr txBox="1"/>
      </xdr:nvSpPr>
      <xdr:spPr>
        <a:xfrm>
          <a:off x="1066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74071</xdr:rowOff>
    </xdr:from>
    <xdr:to>
      <xdr:col>23</xdr:col>
      <xdr:colOff>184150</xdr:colOff>
      <xdr:row>85</xdr:row>
      <xdr:rowOff>4221</xdr:rowOff>
    </xdr:to>
    <xdr:sp macro="" textlink="">
      <xdr:nvSpPr>
        <xdr:cNvPr id="214" name="楕円 213"/>
        <xdr:cNvSpPr/>
      </xdr:nvSpPr>
      <xdr:spPr>
        <a:xfrm>
          <a:off x="4902200" y="144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46148</xdr:rowOff>
    </xdr:from>
    <xdr:ext cx="762000" cy="259045"/>
    <xdr:sp macro="" textlink="">
      <xdr:nvSpPr>
        <xdr:cNvPr id="215" name="人件費・物件費等の状況該当値テキスト"/>
        <xdr:cNvSpPr txBox="1"/>
      </xdr:nvSpPr>
      <xdr:spPr>
        <a:xfrm>
          <a:off x="5041900" y="144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161080</xdr:rowOff>
    </xdr:from>
    <xdr:to>
      <xdr:col>19</xdr:col>
      <xdr:colOff>184150</xdr:colOff>
      <xdr:row>84</xdr:row>
      <xdr:rowOff>91230</xdr:rowOff>
    </xdr:to>
    <xdr:sp macro="" textlink="">
      <xdr:nvSpPr>
        <xdr:cNvPr id="216" name="楕円 215"/>
        <xdr:cNvSpPr/>
      </xdr:nvSpPr>
      <xdr:spPr>
        <a:xfrm>
          <a:off x="4064000" y="143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101407</xdr:rowOff>
    </xdr:from>
    <xdr:ext cx="736600" cy="259045"/>
    <xdr:sp macro="" textlink="">
      <xdr:nvSpPr>
        <xdr:cNvPr id="217" name="テキスト ボックス 216"/>
        <xdr:cNvSpPr txBox="1"/>
      </xdr:nvSpPr>
      <xdr:spPr>
        <a:xfrm>
          <a:off x="3733800" y="14160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113530</xdr:rowOff>
    </xdr:from>
    <xdr:to>
      <xdr:col>15</xdr:col>
      <xdr:colOff>133350</xdr:colOff>
      <xdr:row>84</xdr:row>
      <xdr:rowOff>43680</xdr:rowOff>
    </xdr:to>
    <xdr:sp macro="" textlink="">
      <xdr:nvSpPr>
        <xdr:cNvPr id="218" name="楕円 217"/>
        <xdr:cNvSpPr/>
      </xdr:nvSpPr>
      <xdr:spPr>
        <a:xfrm>
          <a:off x="3175000" y="14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53857</xdr:rowOff>
    </xdr:from>
    <xdr:ext cx="762000" cy="259045"/>
    <xdr:sp macro="" textlink="">
      <xdr:nvSpPr>
        <xdr:cNvPr id="219" name="テキスト ボックス 218"/>
        <xdr:cNvSpPr txBox="1"/>
      </xdr:nvSpPr>
      <xdr:spPr>
        <a:xfrm>
          <a:off x="2844800" y="1411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25147</xdr:rowOff>
    </xdr:from>
    <xdr:to>
      <xdr:col>11</xdr:col>
      <xdr:colOff>82550</xdr:colOff>
      <xdr:row>83</xdr:row>
      <xdr:rowOff>126747</xdr:rowOff>
    </xdr:to>
    <xdr:sp macro="" textlink="">
      <xdr:nvSpPr>
        <xdr:cNvPr id="220" name="楕円 219"/>
        <xdr:cNvSpPr/>
      </xdr:nvSpPr>
      <xdr:spPr>
        <a:xfrm>
          <a:off x="2286000" y="142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136924</xdr:rowOff>
    </xdr:from>
    <xdr:ext cx="762000" cy="259045"/>
    <xdr:sp macro="" textlink="">
      <xdr:nvSpPr>
        <xdr:cNvPr id="221" name="テキスト ボックス 220"/>
        <xdr:cNvSpPr txBox="1"/>
      </xdr:nvSpPr>
      <xdr:spPr>
        <a:xfrm>
          <a:off x="1955800" y="140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157333</xdr:rowOff>
    </xdr:from>
    <xdr:to>
      <xdr:col>7</xdr:col>
      <xdr:colOff>31750</xdr:colOff>
      <xdr:row>83</xdr:row>
      <xdr:rowOff>87483</xdr:rowOff>
    </xdr:to>
    <xdr:sp macro="" textlink="">
      <xdr:nvSpPr>
        <xdr:cNvPr id="222" name="楕円 221"/>
        <xdr:cNvSpPr/>
      </xdr:nvSpPr>
      <xdr:spPr>
        <a:xfrm>
          <a:off x="1397000" y="142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97660</xdr:rowOff>
    </xdr:from>
    <xdr:ext cx="762000" cy="259045"/>
    <xdr:sp macro="" textlink="">
      <xdr:nvSpPr>
        <xdr:cNvPr id="223" name="テキスト ボックス 222"/>
        <xdr:cNvSpPr txBox="1"/>
      </xdr:nvSpPr>
      <xdr:spPr>
        <a:xfrm>
          <a:off x="1066800" y="13985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本市の行政職給料表は、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級までの給料表を適用していることが主な要因となり、平成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年度以降は、国との比較で</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ポイント程度低い水準で推移している。類似団体と比較しても低い水準で推移していることについても、同様の要因である。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平成２９年度の数値については、前年度の数値を引用している。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59" name="直線コネクタ 258"/>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99786</xdr:rowOff>
    </xdr:to>
    <xdr:cxnSp macro="">
      <xdr:nvCxnSpPr>
        <xdr:cNvPr id="262" name="直線コネクタ 261"/>
        <xdr:cNvCxnSpPr/>
      </xdr:nvCxnSpPr>
      <xdr:spPr>
        <a:xfrm>
          <a:off x="15290800" y="143292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85</xdr:row>
      <xdr:rowOff>14514</xdr:rowOff>
    </xdr:to>
    <xdr:cxnSp macro="">
      <xdr:nvCxnSpPr>
        <xdr:cNvPr id="265" name="直線コネクタ 264"/>
        <xdr:cNvCxnSpPr/>
      </xdr:nvCxnSpPr>
      <xdr:spPr>
        <a:xfrm flipV="1">
          <a:off x="14401800" y="14329229"/>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48986</xdr:rowOff>
    </xdr:to>
    <xdr:cxnSp macro="">
      <xdr:nvCxnSpPr>
        <xdr:cNvPr id="268" name="直線コネクタ 267"/>
        <xdr:cNvCxnSpPr/>
      </xdr:nvCxnSpPr>
      <xdr:spPr>
        <a:xfrm flipV="1">
          <a:off x="13512800" y="145877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2" name="テキスト ボックス 271"/>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78" name="楕円 277"/>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79"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0" name="楕円 279"/>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1" name="テキスト ボックス 280"/>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2" name="楕円 281"/>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3" name="テキスト ボックス 282"/>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4" name="楕円 283"/>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5" name="テキスト ボックス 284"/>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6" name="楕円 285"/>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7" name="テキスト ボックス 286"/>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保育所、こども園、高等学校及びごみ処理施設等の施設運営を直営で行っていることにより、職員数が類似団体平均と比較して多くなる基礎的な要因があり、「大和高田市財政健全化プログラム（</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H22</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H24</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）」に基づき、退職者の補充を最低限とすることを原則として定員管理に取り組んだ結果、平成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年度に類似団体平均とほぼ同程度の数値となった。平成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年度以降は、退職者等の補充</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人口減少の影響もあり、類似団体平均を上回る数値となっているが、公共施設の管理については、可能な部分において、指定管理者制度の導入等による委託化を進めているところであり、</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その他の業務についても外部委託を行うことにより、適正な</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定員管理に努める。</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平成２９年度の数値については、前年度の数値を引用している。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112819</xdr:rowOff>
    </xdr:to>
    <xdr:cxnSp macro="">
      <xdr:nvCxnSpPr>
        <xdr:cNvPr id="322" name="直線コネクタ 321"/>
        <xdr:cNvCxnSpPr/>
      </xdr:nvCxnSpPr>
      <xdr:spPr>
        <a:xfrm>
          <a:off x="16179800" y="1072261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28363</xdr:rowOff>
    </xdr:from>
    <xdr:to>
      <xdr:col>77</xdr:col>
      <xdr:colOff>44450</xdr:colOff>
      <xdr:row>62</xdr:row>
      <xdr:rowOff>92710</xdr:rowOff>
    </xdr:to>
    <xdr:cxnSp macro="">
      <xdr:nvCxnSpPr>
        <xdr:cNvPr id="325" name="直線コネクタ 324"/>
        <xdr:cNvCxnSpPr/>
      </xdr:nvCxnSpPr>
      <xdr:spPr>
        <a:xfrm>
          <a:off x="15290800" y="106582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123402</xdr:rowOff>
    </xdr:from>
    <xdr:to>
      <xdr:col>72</xdr:col>
      <xdr:colOff>203200</xdr:colOff>
      <xdr:row>62</xdr:row>
      <xdr:rowOff>28363</xdr:rowOff>
    </xdr:to>
    <xdr:cxnSp macro="">
      <xdr:nvCxnSpPr>
        <xdr:cNvPr id="328" name="直線コネクタ 327"/>
        <xdr:cNvCxnSpPr/>
      </xdr:nvCxnSpPr>
      <xdr:spPr>
        <a:xfrm>
          <a:off x="14401800" y="10581852"/>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93239</xdr:rowOff>
    </xdr:from>
    <xdr:to>
      <xdr:col>68</xdr:col>
      <xdr:colOff>152400</xdr:colOff>
      <xdr:row>61</xdr:row>
      <xdr:rowOff>123402</xdr:rowOff>
    </xdr:to>
    <xdr:cxnSp macro="">
      <xdr:nvCxnSpPr>
        <xdr:cNvPr id="331" name="直線コネクタ 330"/>
        <xdr:cNvCxnSpPr/>
      </xdr:nvCxnSpPr>
      <xdr:spPr>
        <a:xfrm>
          <a:off x="13512800" y="105516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18309</xdr:rowOff>
    </xdr:from>
    <xdr:to>
      <xdr:col>68</xdr:col>
      <xdr:colOff>203200</xdr:colOff>
      <xdr:row>61</xdr:row>
      <xdr:rowOff>119909</xdr:rowOff>
    </xdr:to>
    <xdr:sp macro="" textlink="">
      <xdr:nvSpPr>
        <xdr:cNvPr id="332" name="フローチャート: 判断 331"/>
        <xdr:cNvSpPr/>
      </xdr:nvSpPr>
      <xdr:spPr>
        <a:xfrm>
          <a:off x="14351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130086</xdr:rowOff>
    </xdr:from>
    <xdr:ext cx="762000" cy="259045"/>
    <xdr:sp macro="" textlink="">
      <xdr:nvSpPr>
        <xdr:cNvPr id="333" name="テキスト ボックス 332"/>
        <xdr:cNvSpPr txBox="1"/>
      </xdr:nvSpPr>
      <xdr:spPr>
        <a:xfrm>
          <a:off x="14020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34" name="フローチャート: 判断 333"/>
        <xdr:cNvSpPr/>
      </xdr:nvSpPr>
      <xdr:spPr>
        <a:xfrm>
          <a:off x="13462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136119</xdr:rowOff>
    </xdr:from>
    <xdr:ext cx="762000" cy="259045"/>
    <xdr:sp macro="" textlink="">
      <xdr:nvSpPr>
        <xdr:cNvPr id="335" name="テキスト ボックス 334"/>
        <xdr:cNvSpPr txBox="1"/>
      </xdr:nvSpPr>
      <xdr:spPr>
        <a:xfrm>
          <a:off x="13131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62019</xdr:rowOff>
    </xdr:from>
    <xdr:to>
      <xdr:col>81</xdr:col>
      <xdr:colOff>95250</xdr:colOff>
      <xdr:row>62</xdr:row>
      <xdr:rowOff>163619</xdr:rowOff>
    </xdr:to>
    <xdr:sp macro="" textlink="">
      <xdr:nvSpPr>
        <xdr:cNvPr id="341" name="楕円 340"/>
        <xdr:cNvSpPr/>
      </xdr:nvSpPr>
      <xdr:spPr>
        <a:xfrm>
          <a:off x="16967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34096</xdr:rowOff>
    </xdr:from>
    <xdr:ext cx="762000" cy="259045"/>
    <xdr:sp macro="" textlink="">
      <xdr:nvSpPr>
        <xdr:cNvPr id="342" name="定員管理の状況該当値テキスト"/>
        <xdr:cNvSpPr txBox="1"/>
      </xdr:nvSpPr>
      <xdr:spPr>
        <a:xfrm>
          <a:off x="17106900" y="1066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43" name="楕円 342"/>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44" name="テキスト ボックス 343"/>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149013</xdr:rowOff>
    </xdr:from>
    <xdr:to>
      <xdr:col>73</xdr:col>
      <xdr:colOff>44450</xdr:colOff>
      <xdr:row>62</xdr:row>
      <xdr:rowOff>79163</xdr:rowOff>
    </xdr:to>
    <xdr:sp macro="" textlink="">
      <xdr:nvSpPr>
        <xdr:cNvPr id="345" name="楕円 344"/>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46" name="テキスト ボックス 345"/>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72602</xdr:rowOff>
    </xdr:from>
    <xdr:to>
      <xdr:col>68</xdr:col>
      <xdr:colOff>203200</xdr:colOff>
      <xdr:row>62</xdr:row>
      <xdr:rowOff>2752</xdr:rowOff>
    </xdr:to>
    <xdr:sp macro="" textlink="">
      <xdr:nvSpPr>
        <xdr:cNvPr id="347" name="楕円 346"/>
        <xdr:cNvSpPr/>
      </xdr:nvSpPr>
      <xdr:spPr>
        <a:xfrm>
          <a:off x="14351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158979</xdr:rowOff>
    </xdr:from>
    <xdr:ext cx="762000" cy="259045"/>
    <xdr:sp macro="" textlink="">
      <xdr:nvSpPr>
        <xdr:cNvPr id="348" name="テキスト ボックス 347"/>
        <xdr:cNvSpPr txBox="1"/>
      </xdr:nvSpPr>
      <xdr:spPr>
        <a:xfrm>
          <a:off x="14020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42439</xdr:rowOff>
    </xdr:from>
    <xdr:to>
      <xdr:col>64</xdr:col>
      <xdr:colOff>152400</xdr:colOff>
      <xdr:row>61</xdr:row>
      <xdr:rowOff>144039</xdr:rowOff>
    </xdr:to>
    <xdr:sp macro="" textlink="">
      <xdr:nvSpPr>
        <xdr:cNvPr id="349" name="楕円 348"/>
        <xdr:cNvSpPr/>
      </xdr:nvSpPr>
      <xdr:spPr>
        <a:xfrm>
          <a:off x="13462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128816</xdr:rowOff>
    </xdr:from>
    <xdr:ext cx="762000" cy="259045"/>
    <xdr:sp macro="" textlink="">
      <xdr:nvSpPr>
        <xdr:cNvPr id="350" name="テキスト ボックス 349"/>
        <xdr:cNvSpPr txBox="1"/>
      </xdr:nvSpPr>
      <xdr:spPr>
        <a:xfrm>
          <a:off x="13131800" y="105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年度以降に普通建設事業費の抑制を続けたことにより、元利償還金の減少傾向が続いており、比率は着実に改善している。平成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年度に発行した退職手当債が平成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年度以降に順次償還を終え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ため、今後も</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当面は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元利償還金の減少を見込んでいる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108903</xdr:rowOff>
    </xdr:from>
    <xdr:to>
      <xdr:col>81</xdr:col>
      <xdr:colOff>44450</xdr:colOff>
      <xdr:row>40</xdr:row>
      <xdr:rowOff>163195</xdr:rowOff>
    </xdr:to>
    <xdr:cxnSp macro="">
      <xdr:nvCxnSpPr>
        <xdr:cNvPr id="380" name="直線コネクタ 379"/>
        <xdr:cNvCxnSpPr/>
      </xdr:nvCxnSpPr>
      <xdr:spPr>
        <a:xfrm flipV="1">
          <a:off x="16179800" y="696690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59072</xdr:rowOff>
    </xdr:from>
    <xdr:ext cx="762000" cy="259045"/>
    <xdr:sp macro="" textlink="">
      <xdr:nvSpPr>
        <xdr:cNvPr id="381" name="公債費負担の状況平均値テキスト"/>
        <xdr:cNvSpPr txBox="1"/>
      </xdr:nvSpPr>
      <xdr:spPr>
        <a:xfrm>
          <a:off x="17106900" y="657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163195</xdr:rowOff>
    </xdr:from>
    <xdr:to>
      <xdr:col>77</xdr:col>
      <xdr:colOff>44450</xdr:colOff>
      <xdr:row>41</xdr:row>
      <xdr:rowOff>27940</xdr:rowOff>
    </xdr:to>
    <xdr:cxnSp macro="">
      <xdr:nvCxnSpPr>
        <xdr:cNvPr id="383" name="直線コネクタ 382"/>
        <xdr:cNvCxnSpPr/>
      </xdr:nvCxnSpPr>
      <xdr:spPr>
        <a:xfrm flipV="1">
          <a:off x="15290800" y="70211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970</xdr:rowOff>
    </xdr:from>
    <xdr:ext cx="736600" cy="259045"/>
    <xdr:sp macro="" textlink="">
      <xdr:nvSpPr>
        <xdr:cNvPr id="385" name="テキスト ボックス 38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46038</xdr:rowOff>
    </xdr:to>
    <xdr:cxnSp macro="">
      <xdr:nvCxnSpPr>
        <xdr:cNvPr id="386" name="直線コネクタ 385"/>
        <xdr:cNvCxnSpPr/>
      </xdr:nvCxnSpPr>
      <xdr:spPr>
        <a:xfrm flipV="1">
          <a:off x="14401800" y="70573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7002</xdr:rowOff>
    </xdr:from>
    <xdr:ext cx="762000" cy="259045"/>
    <xdr:sp macro="" textlink="">
      <xdr:nvSpPr>
        <xdr:cNvPr id="388" name="テキスト ボックス 387"/>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46038</xdr:rowOff>
    </xdr:from>
    <xdr:to>
      <xdr:col>68</xdr:col>
      <xdr:colOff>152400</xdr:colOff>
      <xdr:row>41</xdr:row>
      <xdr:rowOff>88265</xdr:rowOff>
    </xdr:to>
    <xdr:cxnSp macro="">
      <xdr:nvCxnSpPr>
        <xdr:cNvPr id="389" name="直線コネクタ 388"/>
        <xdr:cNvCxnSpPr/>
      </xdr:nvCxnSpPr>
      <xdr:spPr>
        <a:xfrm flipV="1">
          <a:off x="13512800" y="70754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33972</xdr:rowOff>
    </xdr:from>
    <xdr:to>
      <xdr:col>68</xdr:col>
      <xdr:colOff>203200</xdr:colOff>
      <xdr:row>40</xdr:row>
      <xdr:rowOff>135572</xdr:rowOff>
    </xdr:to>
    <xdr:sp macro="" textlink="">
      <xdr:nvSpPr>
        <xdr:cNvPr id="390" name="フローチャート: 判断 389"/>
        <xdr:cNvSpPr/>
      </xdr:nvSpPr>
      <xdr:spPr>
        <a:xfrm>
          <a:off x="14351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145749</xdr:rowOff>
    </xdr:from>
    <xdr:ext cx="762000" cy="259045"/>
    <xdr:sp macro="" textlink="">
      <xdr:nvSpPr>
        <xdr:cNvPr id="391" name="テキスト ボックス 390"/>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3" name="テキスト ボックス 392"/>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58103</xdr:rowOff>
    </xdr:from>
    <xdr:to>
      <xdr:col>81</xdr:col>
      <xdr:colOff>95250</xdr:colOff>
      <xdr:row>40</xdr:row>
      <xdr:rowOff>159703</xdr:rowOff>
    </xdr:to>
    <xdr:sp macro="" textlink="">
      <xdr:nvSpPr>
        <xdr:cNvPr id="399" name="楕円 398"/>
        <xdr:cNvSpPr/>
      </xdr:nvSpPr>
      <xdr:spPr>
        <a:xfrm>
          <a:off x="169672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30180</xdr:rowOff>
    </xdr:from>
    <xdr:ext cx="762000" cy="259045"/>
    <xdr:sp macro="" textlink="">
      <xdr:nvSpPr>
        <xdr:cNvPr id="400" name="公債費負担の状況該当値テキスト"/>
        <xdr:cNvSpPr txBox="1"/>
      </xdr:nvSpPr>
      <xdr:spPr>
        <a:xfrm>
          <a:off x="17106900" y="68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112395</xdr:rowOff>
    </xdr:from>
    <xdr:to>
      <xdr:col>77</xdr:col>
      <xdr:colOff>95250</xdr:colOff>
      <xdr:row>41</xdr:row>
      <xdr:rowOff>42545</xdr:rowOff>
    </xdr:to>
    <xdr:sp macro="" textlink="">
      <xdr:nvSpPr>
        <xdr:cNvPr id="401" name="楕円 400"/>
        <xdr:cNvSpPr/>
      </xdr:nvSpPr>
      <xdr:spPr>
        <a:xfrm>
          <a:off x="16129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27322</xdr:rowOff>
    </xdr:from>
    <xdr:ext cx="736600" cy="259045"/>
    <xdr:sp macro="" textlink="">
      <xdr:nvSpPr>
        <xdr:cNvPr id="402" name="テキスト ボックス 401"/>
        <xdr:cNvSpPr txBox="1"/>
      </xdr:nvSpPr>
      <xdr:spPr>
        <a:xfrm>
          <a:off x="15798800" y="705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3" name="楕円 402"/>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404" name="テキスト ボックス 403"/>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166688</xdr:rowOff>
    </xdr:from>
    <xdr:to>
      <xdr:col>68</xdr:col>
      <xdr:colOff>203200</xdr:colOff>
      <xdr:row>41</xdr:row>
      <xdr:rowOff>96838</xdr:rowOff>
    </xdr:to>
    <xdr:sp macro="" textlink="">
      <xdr:nvSpPr>
        <xdr:cNvPr id="405" name="楕円 404"/>
        <xdr:cNvSpPr/>
      </xdr:nvSpPr>
      <xdr:spPr>
        <a:xfrm>
          <a:off x="14351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81615</xdr:rowOff>
    </xdr:from>
    <xdr:ext cx="762000" cy="259045"/>
    <xdr:sp macro="" textlink="">
      <xdr:nvSpPr>
        <xdr:cNvPr id="406" name="テキスト ボックス 405"/>
        <xdr:cNvSpPr txBox="1"/>
      </xdr:nvSpPr>
      <xdr:spPr>
        <a:xfrm>
          <a:off x="14020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37465</xdr:rowOff>
    </xdr:from>
    <xdr:to>
      <xdr:col>64</xdr:col>
      <xdr:colOff>152400</xdr:colOff>
      <xdr:row>41</xdr:row>
      <xdr:rowOff>139065</xdr:rowOff>
    </xdr:to>
    <xdr:sp macro="" textlink="">
      <xdr:nvSpPr>
        <xdr:cNvPr id="407" name="楕円 406"/>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123842</xdr:rowOff>
    </xdr:from>
    <xdr:ext cx="762000" cy="259045"/>
    <xdr:sp macro="" textlink="">
      <xdr:nvSpPr>
        <xdr:cNvPr id="408" name="テキスト ボックス 407"/>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年度以降に普通建設事業費の抑制を続けたことによる地方債現在高の減少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公営企業債等繰入見込額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減少傾向にあるため、将来負担比率は改善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傾向が続いて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いる。今後も事業実施の適正化を図り、財政の健全化に努める。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47329</xdr:rowOff>
    </xdr:from>
    <xdr:to>
      <xdr:col>81</xdr:col>
      <xdr:colOff>44450</xdr:colOff>
      <xdr:row>16</xdr:row>
      <xdr:rowOff>55372</xdr:rowOff>
    </xdr:to>
    <xdr:cxnSp macro="">
      <xdr:nvCxnSpPr>
        <xdr:cNvPr id="442" name="直線コネクタ 441"/>
        <xdr:cNvCxnSpPr/>
      </xdr:nvCxnSpPr>
      <xdr:spPr>
        <a:xfrm flipV="1">
          <a:off x="16179800" y="279052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55372</xdr:rowOff>
    </xdr:from>
    <xdr:to>
      <xdr:col>77</xdr:col>
      <xdr:colOff>44450</xdr:colOff>
      <xdr:row>16</xdr:row>
      <xdr:rowOff>118914</xdr:rowOff>
    </xdr:to>
    <xdr:cxnSp macro="">
      <xdr:nvCxnSpPr>
        <xdr:cNvPr id="445" name="直線コネクタ 444"/>
        <xdr:cNvCxnSpPr/>
      </xdr:nvCxnSpPr>
      <xdr:spPr>
        <a:xfrm flipV="1">
          <a:off x="15290800" y="2798572"/>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118914</xdr:rowOff>
    </xdr:from>
    <xdr:to>
      <xdr:col>72</xdr:col>
      <xdr:colOff>203200</xdr:colOff>
      <xdr:row>17</xdr:row>
      <xdr:rowOff>19050</xdr:rowOff>
    </xdr:to>
    <xdr:cxnSp macro="">
      <xdr:nvCxnSpPr>
        <xdr:cNvPr id="448" name="直線コネクタ 447"/>
        <xdr:cNvCxnSpPr/>
      </xdr:nvCxnSpPr>
      <xdr:spPr>
        <a:xfrm flipV="1">
          <a:off x="14401800" y="2862114"/>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19050</xdr:rowOff>
    </xdr:from>
    <xdr:to>
      <xdr:col>68</xdr:col>
      <xdr:colOff>152400</xdr:colOff>
      <xdr:row>17</xdr:row>
      <xdr:rowOff>100288</xdr:rowOff>
    </xdr:to>
    <xdr:cxnSp macro="">
      <xdr:nvCxnSpPr>
        <xdr:cNvPr id="451" name="直線コネクタ 450"/>
        <xdr:cNvCxnSpPr/>
      </xdr:nvCxnSpPr>
      <xdr:spPr>
        <a:xfrm flipV="1">
          <a:off x="13512800" y="2933700"/>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69723</xdr:rowOff>
    </xdr:from>
    <xdr:to>
      <xdr:col>68</xdr:col>
      <xdr:colOff>203200</xdr:colOff>
      <xdr:row>16</xdr:row>
      <xdr:rowOff>171323</xdr:rowOff>
    </xdr:to>
    <xdr:sp macro="" textlink="">
      <xdr:nvSpPr>
        <xdr:cNvPr id="452" name="フローチャート: 判断 451"/>
        <xdr:cNvSpPr/>
      </xdr:nvSpPr>
      <xdr:spPr>
        <a:xfrm>
          <a:off x="14351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10050</xdr:rowOff>
    </xdr:from>
    <xdr:ext cx="762000" cy="259045"/>
    <xdr:sp macro="" textlink="">
      <xdr:nvSpPr>
        <xdr:cNvPr id="453" name="テキスト ボックス 452"/>
        <xdr:cNvSpPr txBox="1"/>
      </xdr:nvSpPr>
      <xdr:spPr>
        <a:xfrm>
          <a:off x="14020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31919</xdr:rowOff>
    </xdr:from>
    <xdr:to>
      <xdr:col>64</xdr:col>
      <xdr:colOff>152400</xdr:colOff>
      <xdr:row>16</xdr:row>
      <xdr:rowOff>133519</xdr:rowOff>
    </xdr:to>
    <xdr:sp macro="" textlink="">
      <xdr:nvSpPr>
        <xdr:cNvPr id="454" name="フローチャート: 判断 453"/>
        <xdr:cNvSpPr/>
      </xdr:nvSpPr>
      <xdr:spPr>
        <a:xfrm>
          <a:off x="13462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143696</xdr:rowOff>
    </xdr:from>
    <xdr:ext cx="762000" cy="259045"/>
    <xdr:sp macro="" textlink="">
      <xdr:nvSpPr>
        <xdr:cNvPr id="455" name="テキスト ボックス 454"/>
        <xdr:cNvSpPr txBox="1"/>
      </xdr:nvSpPr>
      <xdr:spPr>
        <a:xfrm>
          <a:off x="13131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167979</xdr:rowOff>
    </xdr:from>
    <xdr:to>
      <xdr:col>81</xdr:col>
      <xdr:colOff>95250</xdr:colOff>
      <xdr:row>16</xdr:row>
      <xdr:rowOff>98129</xdr:rowOff>
    </xdr:to>
    <xdr:sp macro="" textlink="">
      <xdr:nvSpPr>
        <xdr:cNvPr id="461" name="楕円 460"/>
        <xdr:cNvSpPr/>
      </xdr:nvSpPr>
      <xdr:spPr>
        <a:xfrm>
          <a:off x="16967200" y="273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140056</xdr:rowOff>
    </xdr:from>
    <xdr:ext cx="762000" cy="259045"/>
    <xdr:sp macro="" textlink="">
      <xdr:nvSpPr>
        <xdr:cNvPr id="462" name="将来負担の状況該当値テキスト"/>
        <xdr:cNvSpPr txBox="1"/>
      </xdr:nvSpPr>
      <xdr:spPr>
        <a:xfrm>
          <a:off x="17106900" y="271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4572</xdr:rowOff>
    </xdr:from>
    <xdr:to>
      <xdr:col>77</xdr:col>
      <xdr:colOff>95250</xdr:colOff>
      <xdr:row>16</xdr:row>
      <xdr:rowOff>106172</xdr:rowOff>
    </xdr:to>
    <xdr:sp macro="" textlink="">
      <xdr:nvSpPr>
        <xdr:cNvPr id="463" name="楕円 462"/>
        <xdr:cNvSpPr/>
      </xdr:nvSpPr>
      <xdr:spPr>
        <a:xfrm>
          <a:off x="16129000" y="2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90949</xdr:rowOff>
    </xdr:from>
    <xdr:ext cx="736600" cy="259045"/>
    <xdr:sp macro="" textlink="">
      <xdr:nvSpPr>
        <xdr:cNvPr id="464" name="テキスト ボックス 463"/>
        <xdr:cNvSpPr txBox="1"/>
      </xdr:nvSpPr>
      <xdr:spPr>
        <a:xfrm>
          <a:off x="15798800" y="283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68114</xdr:rowOff>
    </xdr:from>
    <xdr:to>
      <xdr:col>73</xdr:col>
      <xdr:colOff>44450</xdr:colOff>
      <xdr:row>16</xdr:row>
      <xdr:rowOff>169714</xdr:rowOff>
    </xdr:to>
    <xdr:sp macro="" textlink="">
      <xdr:nvSpPr>
        <xdr:cNvPr id="465" name="楕円 464"/>
        <xdr:cNvSpPr/>
      </xdr:nvSpPr>
      <xdr:spPr>
        <a:xfrm>
          <a:off x="15240000" y="28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154491</xdr:rowOff>
    </xdr:from>
    <xdr:ext cx="762000" cy="259045"/>
    <xdr:sp macro="" textlink="">
      <xdr:nvSpPr>
        <xdr:cNvPr id="466" name="テキスト ボックス 465"/>
        <xdr:cNvSpPr txBox="1"/>
      </xdr:nvSpPr>
      <xdr:spPr>
        <a:xfrm>
          <a:off x="14909800" y="289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139700</xdr:rowOff>
    </xdr:from>
    <xdr:to>
      <xdr:col>68</xdr:col>
      <xdr:colOff>203200</xdr:colOff>
      <xdr:row>17</xdr:row>
      <xdr:rowOff>69850</xdr:rowOff>
    </xdr:to>
    <xdr:sp macro="" textlink="">
      <xdr:nvSpPr>
        <xdr:cNvPr id="467" name="楕円 466"/>
        <xdr:cNvSpPr/>
      </xdr:nvSpPr>
      <xdr:spPr>
        <a:xfrm>
          <a:off x="1435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54627</xdr:rowOff>
    </xdr:from>
    <xdr:ext cx="762000" cy="259045"/>
    <xdr:sp macro="" textlink="">
      <xdr:nvSpPr>
        <xdr:cNvPr id="468" name="テキスト ボックス 467"/>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49488</xdr:rowOff>
    </xdr:from>
    <xdr:to>
      <xdr:col>64</xdr:col>
      <xdr:colOff>152400</xdr:colOff>
      <xdr:row>17</xdr:row>
      <xdr:rowOff>151088</xdr:rowOff>
    </xdr:to>
    <xdr:sp macro="" textlink="">
      <xdr:nvSpPr>
        <xdr:cNvPr id="469" name="楕円 468"/>
        <xdr:cNvSpPr/>
      </xdr:nvSpPr>
      <xdr:spPr>
        <a:xfrm>
          <a:off x="13462000" y="29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135865</xdr:rowOff>
    </xdr:from>
    <xdr:ext cx="762000" cy="259045"/>
    <xdr:sp macro="" textlink="">
      <xdr:nvSpPr>
        <xdr:cNvPr id="470" name="テキスト ボックス 469"/>
        <xdr:cNvSpPr txBox="1"/>
      </xdr:nvSpPr>
      <xdr:spPr>
        <a:xfrm>
          <a:off x="13131800" y="305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65,905
65,333
16.48
25,477,216
24,009,545
1,401,201
14,693,380
21,410,481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人件費に係る経常収支比率は、平成</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年度以降において</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近年の職員補充（再任用含む。）による人件費の</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り類似団体平均を上回る状況となっている。本市は、類似団体と比較して、ラスパイレス指数が低く、職員数（人口千人当たり職員数）が多いという状況であるが、保育所、こども園、高等学校及びごみ処理施設等の施設運営を直営で行っているなどの職員数が類似団体と比較して多くなる要因があり、行政サービスの提供方法の差異であると言える。公共施設の管理については、可能な部分については、指定管理者制度の導入等による委託化を進めているところであ</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その他の業務</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についても</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外部委託を行うこと</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により、人件費の抑制に努める。</a:t>
          </a:r>
          <a:endParaRPr kumimoji="0"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12700</xdr:rowOff>
    </xdr:to>
    <xdr:cxnSp macro="">
      <xdr:nvCxnSpPr>
        <xdr:cNvPr id="66" name="直線コネクタ 65"/>
        <xdr:cNvCxnSpPr/>
      </xdr:nvCxnSpPr>
      <xdr:spPr>
        <a:xfrm flipV="1">
          <a:off x="3987800" y="6459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38</xdr:row>
      <xdr:rowOff>12700</xdr:rowOff>
    </xdr:to>
    <xdr:cxnSp macro="">
      <xdr:nvCxnSpPr>
        <xdr:cNvPr id="69" name="直線コネクタ 68"/>
        <xdr:cNvCxnSpPr/>
      </xdr:nvCxnSpPr>
      <xdr:spPr>
        <a:xfrm>
          <a:off x="3098800" y="6390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46990</xdr:rowOff>
    </xdr:to>
    <xdr:cxnSp macro="">
      <xdr:nvCxnSpPr>
        <xdr:cNvPr id="72" name="直線コネクタ 71"/>
        <xdr:cNvCxnSpPr/>
      </xdr:nvCxnSpPr>
      <xdr:spPr>
        <a:xfrm>
          <a:off x="2209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157480</xdr:rowOff>
    </xdr:to>
    <xdr:cxnSp macro="">
      <xdr:nvCxnSpPr>
        <xdr:cNvPr id="75" name="直線コネクタ 74"/>
        <xdr:cNvCxnSpPr/>
      </xdr:nvCxnSpPr>
      <xdr:spPr>
        <a:xfrm>
          <a:off x="1320800" y="629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80010</xdr:rowOff>
    </xdr:from>
    <xdr:to>
      <xdr:col>11</xdr:col>
      <xdr:colOff>60325</xdr:colOff>
      <xdr:row>38</xdr:row>
      <xdr:rowOff>10160</xdr:rowOff>
    </xdr:to>
    <xdr:sp macro="" textlink="">
      <xdr:nvSpPr>
        <xdr:cNvPr id="76" name="フローチャート: 判断 75"/>
        <xdr:cNvSpPr/>
      </xdr:nvSpPr>
      <xdr:spPr>
        <a:xfrm>
          <a:off x="2159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77" name="テキスト ボックス 76"/>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92" name="テキスト ボックス 91"/>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物件費に係る経常収支比率は、中学校給食の開始による施設運営経費及び調理業務の委託経費の増加による比率の上昇要因はあるものの、平成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年度から物件費のマイナスシーリング等、内部管理経費の見直し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に努めたこと</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、また、し尿処理業務や消防業務等を一部事務組合で行っており、その業務に関係する物件費が補助費等に</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されていること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の影響により、類似団体平均より低い比率で推移している。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16</xdr:row>
      <xdr:rowOff>12700</xdr:rowOff>
    </xdr:to>
    <xdr:cxnSp macro="">
      <xdr:nvCxnSpPr>
        <xdr:cNvPr id="125" name="直線コネクタ 124"/>
        <xdr:cNvCxnSpPr/>
      </xdr:nvCxnSpPr>
      <xdr:spPr>
        <a:xfrm flipV="1">
          <a:off x="15671800" y="26918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19558</xdr:rowOff>
    </xdr:from>
    <xdr:to>
      <xdr:col>78</xdr:col>
      <xdr:colOff>69850</xdr:colOff>
      <xdr:row>16</xdr:row>
      <xdr:rowOff>12700</xdr:rowOff>
    </xdr:to>
    <xdr:cxnSp macro="">
      <xdr:nvCxnSpPr>
        <xdr:cNvPr id="128" name="直線コネクタ 127"/>
        <xdr:cNvCxnSpPr/>
      </xdr:nvCxnSpPr>
      <xdr:spPr>
        <a:xfrm>
          <a:off x="14782800" y="25913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145288</xdr:rowOff>
    </xdr:from>
    <xdr:to>
      <xdr:col>73</xdr:col>
      <xdr:colOff>180975</xdr:colOff>
      <xdr:row>15</xdr:row>
      <xdr:rowOff>19558</xdr:rowOff>
    </xdr:to>
    <xdr:cxnSp macro="">
      <xdr:nvCxnSpPr>
        <xdr:cNvPr id="131" name="直線コネクタ 130"/>
        <xdr:cNvCxnSpPr/>
      </xdr:nvCxnSpPr>
      <xdr:spPr>
        <a:xfrm>
          <a:off x="13893800" y="2545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117856</xdr:rowOff>
    </xdr:from>
    <xdr:to>
      <xdr:col>69</xdr:col>
      <xdr:colOff>92075</xdr:colOff>
      <xdr:row>14</xdr:row>
      <xdr:rowOff>145288</xdr:rowOff>
    </xdr:to>
    <xdr:cxnSp macro="">
      <xdr:nvCxnSpPr>
        <xdr:cNvPr id="134" name="直線コネクタ 133"/>
        <xdr:cNvCxnSpPr/>
      </xdr:nvCxnSpPr>
      <xdr:spPr>
        <a:xfrm>
          <a:off x="13004800" y="2518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69342</xdr:rowOff>
    </xdr:from>
    <xdr:to>
      <xdr:col>69</xdr:col>
      <xdr:colOff>142875</xdr:colOff>
      <xdr:row>15</xdr:row>
      <xdr:rowOff>170942</xdr:rowOff>
    </xdr:to>
    <xdr:sp macro="" textlink="">
      <xdr:nvSpPr>
        <xdr:cNvPr id="135" name="フローチャート: 判断 134"/>
        <xdr:cNvSpPr/>
      </xdr:nvSpPr>
      <xdr:spPr>
        <a:xfrm>
          <a:off x="13843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155719</xdr:rowOff>
    </xdr:from>
    <xdr:ext cx="762000" cy="259045"/>
    <xdr:sp macro="" textlink="">
      <xdr:nvSpPr>
        <xdr:cNvPr id="136" name="テキスト ボックス 135"/>
        <xdr:cNvSpPr txBox="1"/>
      </xdr:nvSpPr>
      <xdr:spPr>
        <a:xfrm>
          <a:off x="13512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37" name="フローチャート: 判断 136"/>
        <xdr:cNvSpPr/>
      </xdr:nvSpPr>
      <xdr:spPr>
        <a:xfrm>
          <a:off x="12954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100855</xdr:rowOff>
    </xdr:from>
    <xdr:ext cx="762000" cy="259045"/>
    <xdr:sp macro="" textlink="">
      <xdr:nvSpPr>
        <xdr:cNvPr id="138" name="テキスト ボックス 137"/>
        <xdr:cNvSpPr txBox="1"/>
      </xdr:nvSpPr>
      <xdr:spPr>
        <a:xfrm>
          <a:off x="12623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5"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7" name="テキスト ボックス 14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140208</xdr:rowOff>
    </xdr:from>
    <xdr:to>
      <xdr:col>74</xdr:col>
      <xdr:colOff>31750</xdr:colOff>
      <xdr:row>15</xdr:row>
      <xdr:rowOff>70358</xdr:rowOff>
    </xdr:to>
    <xdr:sp macro="" textlink="">
      <xdr:nvSpPr>
        <xdr:cNvPr id="148" name="楕円 147"/>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80535</xdr:rowOff>
    </xdr:from>
    <xdr:ext cx="762000" cy="259045"/>
    <xdr:sp macro="" textlink="">
      <xdr:nvSpPr>
        <xdr:cNvPr id="149" name="テキスト ボックス 148"/>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94488</xdr:rowOff>
    </xdr:from>
    <xdr:to>
      <xdr:col>69</xdr:col>
      <xdr:colOff>142875</xdr:colOff>
      <xdr:row>15</xdr:row>
      <xdr:rowOff>24638</xdr:rowOff>
    </xdr:to>
    <xdr:sp macro="" textlink="">
      <xdr:nvSpPr>
        <xdr:cNvPr id="150" name="楕円 149"/>
        <xdr:cNvSpPr/>
      </xdr:nvSpPr>
      <xdr:spPr>
        <a:xfrm>
          <a:off x="13843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34815</xdr:rowOff>
    </xdr:from>
    <xdr:ext cx="762000" cy="259045"/>
    <xdr:sp macro="" textlink="">
      <xdr:nvSpPr>
        <xdr:cNvPr id="151" name="テキスト ボックス 150"/>
        <xdr:cNvSpPr txBox="1"/>
      </xdr:nvSpPr>
      <xdr:spPr>
        <a:xfrm>
          <a:off x="13512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67056</xdr:rowOff>
    </xdr:from>
    <xdr:to>
      <xdr:col>65</xdr:col>
      <xdr:colOff>53975</xdr:colOff>
      <xdr:row>14</xdr:row>
      <xdr:rowOff>168656</xdr:rowOff>
    </xdr:to>
    <xdr:sp macro="" textlink="">
      <xdr:nvSpPr>
        <xdr:cNvPr id="152" name="楕円 151"/>
        <xdr:cNvSpPr/>
      </xdr:nvSpPr>
      <xdr:spPr>
        <a:xfrm>
          <a:off x="12954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7383</xdr:rowOff>
    </xdr:from>
    <xdr:ext cx="762000" cy="259045"/>
    <xdr:sp macro="" textlink="">
      <xdr:nvSpPr>
        <xdr:cNvPr id="153" name="テキスト ボックス 152"/>
        <xdr:cNvSpPr txBox="1"/>
      </xdr:nvSpPr>
      <xdr:spPr>
        <a:xfrm>
          <a:off x="12623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扶助費に係る経常収支比率は、類似団体平均とほぼ同水準で推移している。今後更に高齢化の進展が想定されるため、比率への影響に関しては留意が必要な項目である。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12700</xdr:rowOff>
    </xdr:to>
    <xdr:cxnSp macro="">
      <xdr:nvCxnSpPr>
        <xdr:cNvPr id="188" name="直線コネクタ 187"/>
        <xdr:cNvCxnSpPr/>
      </xdr:nvCxnSpPr>
      <xdr:spPr>
        <a:xfrm>
          <a:off x="3987800" y="9559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55</xdr:row>
      <xdr:rowOff>151493</xdr:rowOff>
    </xdr:to>
    <xdr:cxnSp macro="">
      <xdr:nvCxnSpPr>
        <xdr:cNvPr id="191" name="直線コネクタ 190"/>
        <xdr:cNvCxnSpPr/>
      </xdr:nvCxnSpPr>
      <xdr:spPr>
        <a:xfrm flipV="1">
          <a:off x="3098800" y="9559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12700</xdr:rowOff>
    </xdr:to>
    <xdr:cxnSp macro="">
      <xdr:nvCxnSpPr>
        <xdr:cNvPr id="194" name="直線コネクタ 193"/>
        <xdr:cNvCxnSpPr/>
      </xdr:nvCxnSpPr>
      <xdr:spPr>
        <a:xfrm flipV="1">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12700</xdr:rowOff>
    </xdr:to>
    <xdr:cxnSp macro="">
      <xdr:nvCxnSpPr>
        <xdr:cNvPr id="197" name="直線コネクタ 196"/>
        <xdr:cNvCxnSpPr/>
      </xdr:nvCxnSpPr>
      <xdr:spPr>
        <a:xfrm>
          <a:off x="1320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198" name="フローチャート: 判断 197"/>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199" name="テキスト ボックス 198"/>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1" name="テキスト ボックス 200"/>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09" name="楕円 208"/>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0" name="テキスト ボックス 209"/>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2" name="テキスト ボックス 211"/>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5" name="楕円 214"/>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165299</xdr:rowOff>
    </xdr:from>
    <xdr:ext cx="762000" cy="259045"/>
    <xdr:sp macro="" textlink="">
      <xdr:nvSpPr>
        <xdr:cNvPr id="216" name="テキスト ボックス 215"/>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年度以降は、類似団体と比較してほぼ同水準で推移して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いたが、平成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年度から下水道事業が法適用企業へ移行したため、繰出金が補助費等として計上されることとなり、比率が大きく下がる要因となっている。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57</xdr:row>
      <xdr:rowOff>39370</xdr:rowOff>
    </xdr:to>
    <xdr:cxnSp macro="">
      <xdr:nvCxnSpPr>
        <xdr:cNvPr id="249" name="直線コネクタ 248"/>
        <xdr:cNvCxnSpPr/>
      </xdr:nvCxnSpPr>
      <xdr:spPr>
        <a:xfrm flipV="1">
          <a:off x="15671800" y="96062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39370</xdr:rowOff>
    </xdr:to>
    <xdr:cxnSp macro="">
      <xdr:nvCxnSpPr>
        <xdr:cNvPr id="252" name="直線コネクタ 251"/>
        <xdr:cNvCxnSpPr/>
      </xdr:nvCxnSpPr>
      <xdr:spPr>
        <a:xfrm>
          <a:off x="14782800" y="975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157480</xdr:rowOff>
    </xdr:to>
    <xdr:cxnSp macro="">
      <xdr:nvCxnSpPr>
        <xdr:cNvPr id="255" name="直線コネクタ 254"/>
        <xdr:cNvCxnSpPr/>
      </xdr:nvCxnSpPr>
      <xdr:spPr>
        <a:xfrm>
          <a:off x="13893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56</xdr:row>
      <xdr:rowOff>165100</xdr:rowOff>
    </xdr:to>
    <xdr:cxnSp macro="">
      <xdr:nvCxnSpPr>
        <xdr:cNvPr id="258" name="直線コネクタ 257"/>
        <xdr:cNvCxnSpPr/>
      </xdr:nvCxnSpPr>
      <xdr:spPr>
        <a:xfrm flipV="1">
          <a:off x="13004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2" name="テキスト ボックス 261"/>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8" name="楕円 267"/>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9"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0" name="楕円 269"/>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71" name="テキスト ボックス 270"/>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2" name="楕円 271"/>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3" name="テキスト ボックス 27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4" name="楕円 273"/>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5" name="テキスト ボックス 274"/>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7" name="テキスト ボックス 276"/>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補助費等にかかる経常収支比率が類似団体平均を上回っている要因として、市立の病院事業に対する補助金及びし尿処理業務、消防業務等を一部事務組合で行っていることが挙げられる。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年度から下水道事業が公営企業法適用企業へ移行したため、下水道事業会計への繰出金が補助費等として計上されることとなり、比率が上昇する要因となっている。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業務を一部事務組合で実施することは、広域化による業務の効率化及び経費の削減につながるものであ</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比率の上昇については留意を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要するが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、広域化等の推進により経費の縮減に努めるものである。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38</xdr:row>
      <xdr:rowOff>30988</xdr:rowOff>
    </xdr:to>
    <xdr:cxnSp macro="">
      <xdr:nvCxnSpPr>
        <xdr:cNvPr id="307" name="直線コネクタ 306"/>
        <xdr:cNvCxnSpPr/>
      </xdr:nvCxnSpPr>
      <xdr:spPr>
        <a:xfrm>
          <a:off x="15671800" y="645464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110998</xdr:rowOff>
    </xdr:to>
    <xdr:cxnSp macro="">
      <xdr:nvCxnSpPr>
        <xdr:cNvPr id="310" name="直線コネクタ 309"/>
        <xdr:cNvCxnSpPr/>
      </xdr:nvCxnSpPr>
      <xdr:spPr>
        <a:xfrm>
          <a:off x="14782800" y="6408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88138</xdr:rowOff>
    </xdr:to>
    <xdr:cxnSp macro="">
      <xdr:nvCxnSpPr>
        <xdr:cNvPr id="313" name="直線コネクタ 312"/>
        <xdr:cNvCxnSpPr/>
      </xdr:nvCxnSpPr>
      <xdr:spPr>
        <a:xfrm flipV="1">
          <a:off x="13893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88138</xdr:rowOff>
    </xdr:to>
    <xdr:cxnSp macro="">
      <xdr:nvCxnSpPr>
        <xdr:cNvPr id="316" name="直線コネクタ 315"/>
        <xdr:cNvCxnSpPr/>
      </xdr:nvCxnSpPr>
      <xdr:spPr>
        <a:xfrm>
          <a:off x="13004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19" name="フローチャート: 判断 318"/>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0" name="テキスト ボックス 319"/>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6" name="楕円 325"/>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7"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8" name="楕円 327"/>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9" name="テキスト ボックス 328"/>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30" name="楕円 329"/>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1" name="テキスト ボックス 330"/>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2" name="楕円 331"/>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3" name="テキスト ボックス 332"/>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4" name="楕円 333"/>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5" name="テキスト ボックス 334"/>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年度にかけて実施した大型公共事業に伴う市債の償還が影響し、平成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年度までは類似団体平均を上回る比率であったが、平成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年度以降の普通建設事業費の縮減により市債の発行を抑制したため、平成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年度以降は、ほぼ同水準で推移している。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年度に発行した退職手当債が平成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年度以降に順次償還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が終わるため、平成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年度は類似団体平均を下回る水準となっている。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138430</xdr:rowOff>
    </xdr:to>
    <xdr:cxnSp macro="">
      <xdr:nvCxnSpPr>
        <xdr:cNvPr id="365" name="直線コネクタ 364"/>
        <xdr:cNvCxnSpPr/>
      </xdr:nvCxnSpPr>
      <xdr:spPr>
        <a:xfrm flipV="1">
          <a:off x="3987800" y="132852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143002</xdr:rowOff>
    </xdr:to>
    <xdr:cxnSp macro="">
      <xdr:nvCxnSpPr>
        <xdr:cNvPr id="368" name="直線コネクタ 367"/>
        <xdr:cNvCxnSpPr/>
      </xdr:nvCxnSpPr>
      <xdr:spPr>
        <a:xfrm flipV="1">
          <a:off x="3098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30987</xdr:rowOff>
    </xdr:to>
    <xdr:cxnSp macro="">
      <xdr:nvCxnSpPr>
        <xdr:cNvPr id="371" name="直線コネクタ 370"/>
        <xdr:cNvCxnSpPr/>
      </xdr:nvCxnSpPr>
      <xdr:spPr>
        <a:xfrm flipV="1">
          <a:off x="2209800" y="133446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44704</xdr:rowOff>
    </xdr:to>
    <xdr:cxnSp macro="">
      <xdr:nvCxnSpPr>
        <xdr:cNvPr id="374" name="直線コネクタ 373"/>
        <xdr:cNvCxnSpPr/>
      </xdr:nvCxnSpPr>
      <xdr:spPr>
        <a:xfrm flipV="1">
          <a:off x="1320800" y="134040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75" name="フローチャート: 判断 374"/>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76" name="テキスト ボックス 375"/>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7" name="フローチャート: 判断 376"/>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78" name="テキスト ボックス 377"/>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4" name="楕円 383"/>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49292</xdr:rowOff>
    </xdr:from>
    <xdr:ext cx="762000" cy="259045"/>
    <xdr:sp macro="" textlink="">
      <xdr:nvSpPr>
        <xdr:cNvPr id="385"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6" name="楕円 385"/>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7" name="テキスト ボックス 386"/>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8" name="楕円 387"/>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89" name="テキスト ボックス 388"/>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90" name="楕円 389"/>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91964</xdr:rowOff>
    </xdr:from>
    <xdr:ext cx="762000" cy="259045"/>
    <xdr:sp macro="" textlink="">
      <xdr:nvSpPr>
        <xdr:cNvPr id="391" name="テキスト ボックス 390"/>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2" name="楕円 391"/>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3" name="テキスト ボックス 392"/>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年度は、歳入面での影響が多分にあり、比率全般が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大きく</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上昇してい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年度は、歳入面の影響分が改善されている。そのため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施設の新設による管理運営経費及び業務委託経費の増加によ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り、類似団体平均を上回る比率となっているが、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これらは公共施設数が多いことが影響しているものであるが、公共施設の管理について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、可能な部分について、指定管理者制度の導入等による委託化を進めることで人件費を抑制し、また業務の広域化等の推進により経費の縮減に努める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111761</xdr:rowOff>
    </xdr:from>
    <xdr:to>
      <xdr:col>82</xdr:col>
      <xdr:colOff>107950</xdr:colOff>
      <xdr:row>78</xdr:row>
      <xdr:rowOff>8889</xdr:rowOff>
    </xdr:to>
    <xdr:cxnSp macro="">
      <xdr:nvCxnSpPr>
        <xdr:cNvPr id="426" name="直線コネクタ 425"/>
        <xdr:cNvCxnSpPr/>
      </xdr:nvCxnSpPr>
      <xdr:spPr>
        <a:xfrm flipV="1">
          <a:off x="15671800" y="133134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78</xdr:row>
      <xdr:rowOff>8889</xdr:rowOff>
    </xdr:to>
    <xdr:cxnSp macro="">
      <xdr:nvCxnSpPr>
        <xdr:cNvPr id="429" name="直線コネクタ 428"/>
        <xdr:cNvCxnSpPr/>
      </xdr:nvCxnSpPr>
      <xdr:spPr>
        <a:xfrm>
          <a:off x="14782800" y="1318768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76</xdr:row>
      <xdr:rowOff>157480</xdr:rowOff>
    </xdr:to>
    <xdr:cxnSp macro="">
      <xdr:nvCxnSpPr>
        <xdr:cNvPr id="432" name="直線コネクタ 431"/>
        <xdr:cNvCxnSpPr/>
      </xdr:nvCxnSpPr>
      <xdr:spPr>
        <a:xfrm>
          <a:off x="13893800" y="1315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34" name="テキスト ボックス 433"/>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77470</xdr:rowOff>
    </xdr:from>
    <xdr:to>
      <xdr:col>69</xdr:col>
      <xdr:colOff>92075</xdr:colOff>
      <xdr:row>76</xdr:row>
      <xdr:rowOff>127000</xdr:rowOff>
    </xdr:to>
    <xdr:cxnSp macro="">
      <xdr:nvCxnSpPr>
        <xdr:cNvPr id="435" name="直線コネクタ 434"/>
        <xdr:cNvCxnSpPr/>
      </xdr:nvCxnSpPr>
      <xdr:spPr>
        <a:xfrm>
          <a:off x="13004800" y="13107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36" name="フローチャート: 判断 435"/>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37" name="テキスト ボックス 436"/>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38" name="フローチャート: 判断 437"/>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120666</xdr:rowOff>
    </xdr:from>
    <xdr:ext cx="762000" cy="259045"/>
    <xdr:sp macro="" textlink="">
      <xdr:nvSpPr>
        <xdr:cNvPr id="439" name="テキスト ボックス 438"/>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60961</xdr:rowOff>
    </xdr:from>
    <xdr:to>
      <xdr:col>82</xdr:col>
      <xdr:colOff>158750</xdr:colOff>
      <xdr:row>77</xdr:row>
      <xdr:rowOff>162561</xdr:rowOff>
    </xdr:to>
    <xdr:sp macro="" textlink="">
      <xdr:nvSpPr>
        <xdr:cNvPr id="445" name="楕円 444"/>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33038</xdr:rowOff>
    </xdr:from>
    <xdr:ext cx="762000" cy="259045"/>
    <xdr:sp macro="" textlink="">
      <xdr:nvSpPr>
        <xdr:cNvPr id="446" name="公債費以外該当値テキスト"/>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129539</xdr:rowOff>
    </xdr:from>
    <xdr:to>
      <xdr:col>78</xdr:col>
      <xdr:colOff>120650</xdr:colOff>
      <xdr:row>78</xdr:row>
      <xdr:rowOff>59689</xdr:rowOff>
    </xdr:to>
    <xdr:sp macro="" textlink="">
      <xdr:nvSpPr>
        <xdr:cNvPr id="447" name="楕円 446"/>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8" name="テキスト ボックス 447"/>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49" name="楕円 448"/>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50" name="テキスト ボックス 449"/>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1" name="楕円 450"/>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2" name="テキスト ボックス 451"/>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26670</xdr:rowOff>
    </xdr:from>
    <xdr:to>
      <xdr:col>65</xdr:col>
      <xdr:colOff>53975</xdr:colOff>
      <xdr:row>76</xdr:row>
      <xdr:rowOff>128270</xdr:rowOff>
    </xdr:to>
    <xdr:sp macro="" textlink="">
      <xdr:nvSpPr>
        <xdr:cNvPr id="453" name="楕円 452"/>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138447</xdr:rowOff>
    </xdr:from>
    <xdr:ext cx="762000" cy="259045"/>
    <xdr:sp macro="" textlink="">
      <xdr:nvSpPr>
        <xdr:cNvPr id="454" name="テキスト ボックス 453"/>
        <xdr:cNvSpPr txBox="1"/>
      </xdr:nvSpPr>
      <xdr:spPr>
        <a:xfrm>
          <a:off x="12623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107264</xdr:rowOff>
    </xdr:from>
    <xdr:to>
      <xdr:col>29</xdr:col>
      <xdr:colOff>127000</xdr:colOff>
      <xdr:row>15</xdr:row>
      <xdr:rowOff>121476</xdr:rowOff>
    </xdr:to>
    <xdr:cxnSp macro="">
      <xdr:nvCxnSpPr>
        <xdr:cNvPr id="50" name="直線コネクタ 49"/>
        <xdr:cNvCxnSpPr/>
      </xdr:nvCxnSpPr>
      <xdr:spPr bwMode="auto">
        <a:xfrm flipV="1">
          <a:off x="5003800" y="2726639"/>
          <a:ext cx="647700" cy="1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121476</xdr:rowOff>
    </xdr:from>
    <xdr:to>
      <xdr:col>26</xdr:col>
      <xdr:colOff>50800</xdr:colOff>
      <xdr:row>16</xdr:row>
      <xdr:rowOff>14224</xdr:rowOff>
    </xdr:to>
    <xdr:cxnSp macro="">
      <xdr:nvCxnSpPr>
        <xdr:cNvPr id="53" name="直線コネクタ 52"/>
        <xdr:cNvCxnSpPr/>
      </xdr:nvCxnSpPr>
      <xdr:spPr bwMode="auto">
        <a:xfrm flipV="1">
          <a:off x="4305300" y="2740851"/>
          <a:ext cx="698500" cy="6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14224</xdr:rowOff>
    </xdr:from>
    <xdr:to>
      <xdr:col>22</xdr:col>
      <xdr:colOff>114300</xdr:colOff>
      <xdr:row>16</xdr:row>
      <xdr:rowOff>36665</xdr:rowOff>
    </xdr:to>
    <xdr:cxnSp macro="">
      <xdr:nvCxnSpPr>
        <xdr:cNvPr id="56" name="直線コネクタ 55"/>
        <xdr:cNvCxnSpPr/>
      </xdr:nvCxnSpPr>
      <xdr:spPr bwMode="auto">
        <a:xfrm flipV="1">
          <a:off x="3606800" y="2805049"/>
          <a:ext cx="698500" cy="2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36665</xdr:rowOff>
    </xdr:from>
    <xdr:to>
      <xdr:col>18</xdr:col>
      <xdr:colOff>177800</xdr:colOff>
      <xdr:row>16</xdr:row>
      <xdr:rowOff>78156</xdr:rowOff>
    </xdr:to>
    <xdr:cxnSp macro="">
      <xdr:nvCxnSpPr>
        <xdr:cNvPr id="59" name="直線コネクタ 58"/>
        <xdr:cNvCxnSpPr/>
      </xdr:nvCxnSpPr>
      <xdr:spPr bwMode="auto">
        <a:xfrm flipV="1">
          <a:off x="2908300" y="2827490"/>
          <a:ext cx="6985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39834</xdr:rowOff>
    </xdr:from>
    <xdr:to>
      <xdr:col>19</xdr:col>
      <xdr:colOff>38100</xdr:colOff>
      <xdr:row>16</xdr:row>
      <xdr:rowOff>141434</xdr:rowOff>
    </xdr:to>
    <xdr:sp macro="" textlink="">
      <xdr:nvSpPr>
        <xdr:cNvPr id="60" name="フローチャート: 判断 59"/>
        <xdr:cNvSpPr/>
      </xdr:nvSpPr>
      <xdr:spPr bwMode="auto">
        <a:xfrm>
          <a:off x="3556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126211</xdr:rowOff>
    </xdr:from>
    <xdr:ext cx="762000" cy="259045"/>
    <xdr:sp macro="" textlink="">
      <xdr:nvSpPr>
        <xdr:cNvPr id="61" name="テキスト ボックス 60"/>
        <xdr:cNvSpPr txBox="1"/>
      </xdr:nvSpPr>
      <xdr:spPr>
        <a:xfrm>
          <a:off x="3225800" y="291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104318</xdr:rowOff>
    </xdr:from>
    <xdr:to>
      <xdr:col>15</xdr:col>
      <xdr:colOff>101600</xdr:colOff>
      <xdr:row>17</xdr:row>
      <xdr:rowOff>34468</xdr:rowOff>
    </xdr:to>
    <xdr:sp macro="" textlink="">
      <xdr:nvSpPr>
        <xdr:cNvPr id="62" name="フローチャート: 判断 61"/>
        <xdr:cNvSpPr/>
      </xdr:nvSpPr>
      <xdr:spPr bwMode="auto">
        <a:xfrm>
          <a:off x="2857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19245</xdr:rowOff>
    </xdr:from>
    <xdr:ext cx="762000" cy="259045"/>
    <xdr:sp macro="" textlink="">
      <xdr:nvSpPr>
        <xdr:cNvPr id="63" name="テキスト ボックス 62"/>
        <xdr:cNvSpPr txBox="1"/>
      </xdr:nvSpPr>
      <xdr:spPr>
        <a:xfrm>
          <a:off x="25273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56464</xdr:rowOff>
    </xdr:from>
    <xdr:to>
      <xdr:col>29</xdr:col>
      <xdr:colOff>177800</xdr:colOff>
      <xdr:row>15</xdr:row>
      <xdr:rowOff>158064</xdr:rowOff>
    </xdr:to>
    <xdr:sp macro="" textlink="">
      <xdr:nvSpPr>
        <xdr:cNvPr id="69" name="楕円 68"/>
        <xdr:cNvSpPr/>
      </xdr:nvSpPr>
      <xdr:spPr bwMode="auto">
        <a:xfrm>
          <a:off x="5600700" y="2675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72991</xdr:rowOff>
    </xdr:from>
    <xdr:ext cx="762000" cy="259045"/>
    <xdr:sp macro="" textlink="">
      <xdr:nvSpPr>
        <xdr:cNvPr id="70" name="人口1人当たり決算額の推移該当値テキスト130"/>
        <xdr:cNvSpPr txBox="1"/>
      </xdr:nvSpPr>
      <xdr:spPr>
        <a:xfrm>
          <a:off x="5740400" y="252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70676</xdr:rowOff>
    </xdr:from>
    <xdr:to>
      <xdr:col>26</xdr:col>
      <xdr:colOff>101600</xdr:colOff>
      <xdr:row>16</xdr:row>
      <xdr:rowOff>826</xdr:rowOff>
    </xdr:to>
    <xdr:sp macro="" textlink="">
      <xdr:nvSpPr>
        <xdr:cNvPr id="71" name="楕円 70"/>
        <xdr:cNvSpPr/>
      </xdr:nvSpPr>
      <xdr:spPr bwMode="auto">
        <a:xfrm>
          <a:off x="4953000" y="2690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11003</xdr:rowOff>
    </xdr:from>
    <xdr:ext cx="736600" cy="259045"/>
    <xdr:sp macro="" textlink="">
      <xdr:nvSpPr>
        <xdr:cNvPr id="72" name="テキスト ボックス 71"/>
        <xdr:cNvSpPr txBox="1"/>
      </xdr:nvSpPr>
      <xdr:spPr>
        <a:xfrm>
          <a:off x="4622800" y="245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134874</xdr:rowOff>
    </xdr:from>
    <xdr:to>
      <xdr:col>22</xdr:col>
      <xdr:colOff>165100</xdr:colOff>
      <xdr:row>16</xdr:row>
      <xdr:rowOff>65024</xdr:rowOff>
    </xdr:to>
    <xdr:sp macro="" textlink="">
      <xdr:nvSpPr>
        <xdr:cNvPr id="73" name="楕円 72"/>
        <xdr:cNvSpPr/>
      </xdr:nvSpPr>
      <xdr:spPr bwMode="auto">
        <a:xfrm>
          <a:off x="4254500" y="2754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75201</xdr:rowOff>
    </xdr:from>
    <xdr:ext cx="762000" cy="259045"/>
    <xdr:sp macro="" textlink="">
      <xdr:nvSpPr>
        <xdr:cNvPr id="74" name="テキスト ボックス 73"/>
        <xdr:cNvSpPr txBox="1"/>
      </xdr:nvSpPr>
      <xdr:spPr>
        <a:xfrm>
          <a:off x="3924300" y="252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157315</xdr:rowOff>
    </xdr:from>
    <xdr:to>
      <xdr:col>19</xdr:col>
      <xdr:colOff>38100</xdr:colOff>
      <xdr:row>16</xdr:row>
      <xdr:rowOff>87465</xdr:rowOff>
    </xdr:to>
    <xdr:sp macro="" textlink="">
      <xdr:nvSpPr>
        <xdr:cNvPr id="75" name="楕円 74"/>
        <xdr:cNvSpPr/>
      </xdr:nvSpPr>
      <xdr:spPr bwMode="auto">
        <a:xfrm>
          <a:off x="3556000" y="277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97642</xdr:rowOff>
    </xdr:from>
    <xdr:ext cx="762000" cy="259045"/>
    <xdr:sp macro="" textlink="">
      <xdr:nvSpPr>
        <xdr:cNvPr id="76" name="テキスト ボックス 75"/>
        <xdr:cNvSpPr txBox="1"/>
      </xdr:nvSpPr>
      <xdr:spPr>
        <a:xfrm>
          <a:off x="3225800" y="254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27356</xdr:rowOff>
    </xdr:from>
    <xdr:to>
      <xdr:col>15</xdr:col>
      <xdr:colOff>101600</xdr:colOff>
      <xdr:row>16</xdr:row>
      <xdr:rowOff>128956</xdr:rowOff>
    </xdr:to>
    <xdr:sp macro="" textlink="">
      <xdr:nvSpPr>
        <xdr:cNvPr id="77" name="楕円 76"/>
        <xdr:cNvSpPr/>
      </xdr:nvSpPr>
      <xdr:spPr bwMode="auto">
        <a:xfrm>
          <a:off x="2857500" y="2818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139133</xdr:rowOff>
    </xdr:from>
    <xdr:ext cx="762000" cy="259045"/>
    <xdr:sp macro="" textlink="">
      <xdr:nvSpPr>
        <xdr:cNvPr id="78" name="テキスト ボックス 77"/>
        <xdr:cNvSpPr txBox="1"/>
      </xdr:nvSpPr>
      <xdr:spPr>
        <a:xfrm>
          <a:off x="2527300" y="258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72397</xdr:rowOff>
    </xdr:from>
    <xdr:to>
      <xdr:col>29</xdr:col>
      <xdr:colOff>127000</xdr:colOff>
      <xdr:row>35</xdr:row>
      <xdr:rowOff>143394</xdr:rowOff>
    </xdr:to>
    <xdr:cxnSp macro="">
      <xdr:nvCxnSpPr>
        <xdr:cNvPr id="113" name="直線コネクタ 112"/>
        <xdr:cNvCxnSpPr/>
      </xdr:nvCxnSpPr>
      <xdr:spPr bwMode="auto">
        <a:xfrm>
          <a:off x="5003800" y="6682747"/>
          <a:ext cx="647700" cy="70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3818</xdr:rowOff>
    </xdr:from>
    <xdr:to>
      <xdr:col>26</xdr:col>
      <xdr:colOff>50800</xdr:colOff>
      <xdr:row>35</xdr:row>
      <xdr:rowOff>72397</xdr:rowOff>
    </xdr:to>
    <xdr:cxnSp macro="">
      <xdr:nvCxnSpPr>
        <xdr:cNvPr id="116" name="直線コネクタ 115"/>
        <xdr:cNvCxnSpPr/>
      </xdr:nvCxnSpPr>
      <xdr:spPr bwMode="auto">
        <a:xfrm>
          <a:off x="4305300" y="6614168"/>
          <a:ext cx="698500" cy="68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3818</xdr:rowOff>
    </xdr:from>
    <xdr:to>
      <xdr:col>22</xdr:col>
      <xdr:colOff>114300</xdr:colOff>
      <xdr:row>35</xdr:row>
      <xdr:rowOff>17566</xdr:rowOff>
    </xdr:to>
    <xdr:cxnSp macro="">
      <xdr:nvCxnSpPr>
        <xdr:cNvPr id="119" name="直線コネクタ 118"/>
        <xdr:cNvCxnSpPr/>
      </xdr:nvCxnSpPr>
      <xdr:spPr bwMode="auto">
        <a:xfrm flipV="1">
          <a:off x="3606800" y="6614168"/>
          <a:ext cx="698500" cy="1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313551</xdr:rowOff>
    </xdr:from>
    <xdr:ext cx="762000" cy="259045"/>
    <xdr:sp macro="" textlink="">
      <xdr:nvSpPr>
        <xdr:cNvPr id="121" name="テキスト ボックス 120"/>
        <xdr:cNvSpPr txBox="1"/>
      </xdr:nvSpPr>
      <xdr:spPr>
        <a:xfrm>
          <a:off x="3924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332805</xdr:rowOff>
    </xdr:from>
    <xdr:to>
      <xdr:col>18</xdr:col>
      <xdr:colOff>177800</xdr:colOff>
      <xdr:row>35</xdr:row>
      <xdr:rowOff>17566</xdr:rowOff>
    </xdr:to>
    <xdr:cxnSp macro="">
      <xdr:nvCxnSpPr>
        <xdr:cNvPr id="122" name="直線コネクタ 121"/>
        <xdr:cNvCxnSpPr/>
      </xdr:nvCxnSpPr>
      <xdr:spPr bwMode="auto">
        <a:xfrm>
          <a:off x="2908300" y="6600255"/>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60982</xdr:rowOff>
    </xdr:from>
    <xdr:to>
      <xdr:col>19</xdr:col>
      <xdr:colOff>38100</xdr:colOff>
      <xdr:row>35</xdr:row>
      <xdr:rowOff>162582</xdr:rowOff>
    </xdr:to>
    <xdr:sp macro="" textlink="">
      <xdr:nvSpPr>
        <xdr:cNvPr id="123" name="フローチャート: 判断 122"/>
        <xdr:cNvSpPr/>
      </xdr:nvSpPr>
      <xdr:spPr bwMode="auto">
        <a:xfrm>
          <a:off x="35560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147359</xdr:rowOff>
    </xdr:from>
    <xdr:ext cx="762000" cy="259045"/>
    <xdr:sp macro="" textlink="">
      <xdr:nvSpPr>
        <xdr:cNvPr id="124" name="テキスト ボックス 123"/>
        <xdr:cNvSpPr txBox="1"/>
      </xdr:nvSpPr>
      <xdr:spPr>
        <a:xfrm>
          <a:off x="3225800" y="67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84136</xdr:rowOff>
    </xdr:from>
    <xdr:to>
      <xdr:col>15</xdr:col>
      <xdr:colOff>101600</xdr:colOff>
      <xdr:row>35</xdr:row>
      <xdr:rowOff>185736</xdr:rowOff>
    </xdr:to>
    <xdr:sp macro="" textlink="">
      <xdr:nvSpPr>
        <xdr:cNvPr id="125" name="フローチャート: 判断 124"/>
        <xdr:cNvSpPr/>
      </xdr:nvSpPr>
      <xdr:spPr bwMode="auto">
        <a:xfrm>
          <a:off x="2857500" y="6694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170513</xdr:rowOff>
    </xdr:from>
    <xdr:ext cx="762000" cy="259045"/>
    <xdr:sp macro="" textlink="">
      <xdr:nvSpPr>
        <xdr:cNvPr id="126" name="テキスト ボックス 125"/>
        <xdr:cNvSpPr txBox="1"/>
      </xdr:nvSpPr>
      <xdr:spPr>
        <a:xfrm>
          <a:off x="2527300" y="678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92594</xdr:rowOff>
    </xdr:from>
    <xdr:to>
      <xdr:col>29</xdr:col>
      <xdr:colOff>177800</xdr:colOff>
      <xdr:row>35</xdr:row>
      <xdr:rowOff>194194</xdr:rowOff>
    </xdr:to>
    <xdr:sp macro="" textlink="">
      <xdr:nvSpPr>
        <xdr:cNvPr id="132" name="楕円 131"/>
        <xdr:cNvSpPr/>
      </xdr:nvSpPr>
      <xdr:spPr bwMode="auto">
        <a:xfrm>
          <a:off x="5600700" y="6702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280571</xdr:rowOff>
    </xdr:from>
    <xdr:ext cx="762000" cy="259045"/>
    <xdr:sp macro="" textlink="">
      <xdr:nvSpPr>
        <xdr:cNvPr id="133" name="人口1人当たり決算額の推移該当値テキスト445"/>
        <xdr:cNvSpPr txBox="1"/>
      </xdr:nvSpPr>
      <xdr:spPr>
        <a:xfrm>
          <a:off x="5740400" y="65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21597</xdr:rowOff>
    </xdr:from>
    <xdr:to>
      <xdr:col>26</xdr:col>
      <xdr:colOff>101600</xdr:colOff>
      <xdr:row>35</xdr:row>
      <xdr:rowOff>123197</xdr:rowOff>
    </xdr:to>
    <xdr:sp macro="" textlink="">
      <xdr:nvSpPr>
        <xdr:cNvPr id="134" name="楕円 133"/>
        <xdr:cNvSpPr/>
      </xdr:nvSpPr>
      <xdr:spPr bwMode="auto">
        <a:xfrm>
          <a:off x="4953000" y="6631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133374</xdr:rowOff>
    </xdr:from>
    <xdr:ext cx="736600" cy="259045"/>
    <xdr:sp macro="" textlink="">
      <xdr:nvSpPr>
        <xdr:cNvPr id="135" name="テキスト ボックス 134"/>
        <xdr:cNvSpPr txBox="1"/>
      </xdr:nvSpPr>
      <xdr:spPr>
        <a:xfrm>
          <a:off x="4622800" y="6400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295918</xdr:rowOff>
    </xdr:from>
    <xdr:to>
      <xdr:col>22</xdr:col>
      <xdr:colOff>165100</xdr:colOff>
      <xdr:row>35</xdr:row>
      <xdr:rowOff>54618</xdr:rowOff>
    </xdr:to>
    <xdr:sp macro="" textlink="">
      <xdr:nvSpPr>
        <xdr:cNvPr id="136" name="楕円 135"/>
        <xdr:cNvSpPr/>
      </xdr:nvSpPr>
      <xdr:spPr bwMode="auto">
        <a:xfrm>
          <a:off x="4254500" y="6563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64794</xdr:rowOff>
    </xdr:from>
    <xdr:ext cx="762000" cy="259045"/>
    <xdr:sp macro="" textlink="">
      <xdr:nvSpPr>
        <xdr:cNvPr id="137" name="テキスト ボックス 136"/>
        <xdr:cNvSpPr txBox="1"/>
      </xdr:nvSpPr>
      <xdr:spPr>
        <a:xfrm>
          <a:off x="3924300" y="63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309666</xdr:rowOff>
    </xdr:from>
    <xdr:to>
      <xdr:col>19</xdr:col>
      <xdr:colOff>38100</xdr:colOff>
      <xdr:row>35</xdr:row>
      <xdr:rowOff>68366</xdr:rowOff>
    </xdr:to>
    <xdr:sp macro="" textlink="">
      <xdr:nvSpPr>
        <xdr:cNvPr id="138" name="楕円 137"/>
        <xdr:cNvSpPr/>
      </xdr:nvSpPr>
      <xdr:spPr bwMode="auto">
        <a:xfrm>
          <a:off x="3556000" y="6577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78543</xdr:rowOff>
    </xdr:from>
    <xdr:ext cx="762000" cy="259045"/>
    <xdr:sp macro="" textlink="">
      <xdr:nvSpPr>
        <xdr:cNvPr id="139" name="テキスト ボックス 138"/>
        <xdr:cNvSpPr txBox="1"/>
      </xdr:nvSpPr>
      <xdr:spPr>
        <a:xfrm>
          <a:off x="3225800" y="634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282005</xdr:rowOff>
    </xdr:from>
    <xdr:to>
      <xdr:col>15</xdr:col>
      <xdr:colOff>101600</xdr:colOff>
      <xdr:row>35</xdr:row>
      <xdr:rowOff>40705</xdr:rowOff>
    </xdr:to>
    <xdr:sp macro="" textlink="">
      <xdr:nvSpPr>
        <xdr:cNvPr id="140" name="楕円 139"/>
        <xdr:cNvSpPr/>
      </xdr:nvSpPr>
      <xdr:spPr bwMode="auto">
        <a:xfrm>
          <a:off x="2857500" y="654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50882</xdr:rowOff>
    </xdr:from>
    <xdr:ext cx="762000" cy="259045"/>
    <xdr:sp macro="" textlink="">
      <xdr:nvSpPr>
        <xdr:cNvPr id="141" name="テキスト ボックス 140"/>
        <xdr:cNvSpPr txBox="1"/>
      </xdr:nvSpPr>
      <xdr:spPr>
        <a:xfrm>
          <a:off x="2527300" y="631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65,905
65,333
16.48
25,477,216
24,009,545
1,401,201
14,693,380
21,410,481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93085</xdr:rowOff>
    </xdr:from>
    <xdr:to>
      <xdr:col>24</xdr:col>
      <xdr:colOff>63500</xdr:colOff>
      <xdr:row>36</xdr:row>
      <xdr:rowOff>114383</xdr:rowOff>
    </xdr:to>
    <xdr:cxnSp macro="">
      <xdr:nvCxnSpPr>
        <xdr:cNvPr id="61" name="直線コネクタ 60"/>
        <xdr:cNvCxnSpPr/>
      </xdr:nvCxnSpPr>
      <xdr:spPr>
        <a:xfrm>
          <a:off x="3797300" y="6265285"/>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93085</xdr:rowOff>
    </xdr:from>
    <xdr:to>
      <xdr:col>19</xdr:col>
      <xdr:colOff>177800</xdr:colOff>
      <xdr:row>36</xdr:row>
      <xdr:rowOff>107791</xdr:rowOff>
    </xdr:to>
    <xdr:cxnSp macro="">
      <xdr:nvCxnSpPr>
        <xdr:cNvPr id="64" name="直線コネクタ 63"/>
        <xdr:cNvCxnSpPr/>
      </xdr:nvCxnSpPr>
      <xdr:spPr>
        <a:xfrm flipV="1">
          <a:off x="2908300" y="6265285"/>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107791</xdr:rowOff>
    </xdr:from>
    <xdr:to>
      <xdr:col>15</xdr:col>
      <xdr:colOff>50800</xdr:colOff>
      <xdr:row>36</xdr:row>
      <xdr:rowOff>155588</xdr:rowOff>
    </xdr:to>
    <xdr:cxnSp macro="">
      <xdr:nvCxnSpPr>
        <xdr:cNvPr id="67" name="直線コネクタ 66"/>
        <xdr:cNvCxnSpPr/>
      </xdr:nvCxnSpPr>
      <xdr:spPr>
        <a:xfrm flipV="1">
          <a:off x="2019300" y="6279991"/>
          <a:ext cx="8890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155588</xdr:rowOff>
    </xdr:from>
    <xdr:to>
      <xdr:col>10</xdr:col>
      <xdr:colOff>114300</xdr:colOff>
      <xdr:row>37</xdr:row>
      <xdr:rowOff>1740</xdr:rowOff>
    </xdr:to>
    <xdr:cxnSp macro="">
      <xdr:nvCxnSpPr>
        <xdr:cNvPr id="70" name="直線コネクタ 69"/>
        <xdr:cNvCxnSpPr/>
      </xdr:nvCxnSpPr>
      <xdr:spPr>
        <a:xfrm flipV="1">
          <a:off x="1130300" y="6327788"/>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48285</xdr:rowOff>
    </xdr:from>
    <xdr:to>
      <xdr:col>10</xdr:col>
      <xdr:colOff>165100</xdr:colOff>
      <xdr:row>36</xdr:row>
      <xdr:rowOff>149885</xdr:rowOff>
    </xdr:to>
    <xdr:sp macro="" textlink="">
      <xdr:nvSpPr>
        <xdr:cNvPr id="71" name="フローチャート: 判断 70"/>
        <xdr:cNvSpPr/>
      </xdr:nvSpPr>
      <xdr:spPr>
        <a:xfrm>
          <a:off x="1968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166412</xdr:rowOff>
    </xdr:from>
    <xdr:ext cx="534377" cy="259045"/>
    <xdr:sp macro="" textlink="">
      <xdr:nvSpPr>
        <xdr:cNvPr id="72" name="テキスト ボックス 71"/>
        <xdr:cNvSpPr txBox="1"/>
      </xdr:nvSpPr>
      <xdr:spPr>
        <a:xfrm>
          <a:off x="1752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56153</xdr:rowOff>
    </xdr:from>
    <xdr:to>
      <xdr:col>6</xdr:col>
      <xdr:colOff>38100</xdr:colOff>
      <xdr:row>36</xdr:row>
      <xdr:rowOff>157753</xdr:rowOff>
    </xdr:to>
    <xdr:sp macro="" textlink="">
      <xdr:nvSpPr>
        <xdr:cNvPr id="73" name="フローチャート: 判断 72"/>
        <xdr:cNvSpPr/>
      </xdr:nvSpPr>
      <xdr:spPr>
        <a:xfrm>
          <a:off x="1079500" y="622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2830</xdr:rowOff>
    </xdr:from>
    <xdr:ext cx="534377" cy="259045"/>
    <xdr:sp macro="" textlink="">
      <xdr:nvSpPr>
        <xdr:cNvPr id="74" name="テキスト ボックス 73"/>
        <xdr:cNvSpPr txBox="1"/>
      </xdr:nvSpPr>
      <xdr:spPr>
        <a:xfrm>
          <a:off x="863111" y="60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63583</xdr:rowOff>
    </xdr:from>
    <xdr:to>
      <xdr:col>24</xdr:col>
      <xdr:colOff>114300</xdr:colOff>
      <xdr:row>36</xdr:row>
      <xdr:rowOff>165183</xdr:rowOff>
    </xdr:to>
    <xdr:sp macro="" textlink="">
      <xdr:nvSpPr>
        <xdr:cNvPr id="80" name="楕円 79"/>
        <xdr:cNvSpPr/>
      </xdr:nvSpPr>
      <xdr:spPr>
        <a:xfrm>
          <a:off x="4584700" y="62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86460</xdr:rowOff>
    </xdr:from>
    <xdr:ext cx="534377" cy="259045"/>
    <xdr:sp macro="" textlink="">
      <xdr:nvSpPr>
        <xdr:cNvPr id="81" name="人件費該当値テキスト"/>
        <xdr:cNvSpPr txBox="1"/>
      </xdr:nvSpPr>
      <xdr:spPr>
        <a:xfrm>
          <a:off x="4686300" y="608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42285</xdr:rowOff>
    </xdr:from>
    <xdr:to>
      <xdr:col>20</xdr:col>
      <xdr:colOff>38100</xdr:colOff>
      <xdr:row>36</xdr:row>
      <xdr:rowOff>143885</xdr:rowOff>
    </xdr:to>
    <xdr:sp macro="" textlink="">
      <xdr:nvSpPr>
        <xdr:cNvPr id="82" name="楕円 81"/>
        <xdr:cNvSpPr/>
      </xdr:nvSpPr>
      <xdr:spPr>
        <a:xfrm>
          <a:off x="3746500" y="62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160412</xdr:rowOff>
    </xdr:from>
    <xdr:ext cx="534377" cy="259045"/>
    <xdr:sp macro="" textlink="">
      <xdr:nvSpPr>
        <xdr:cNvPr id="83" name="テキスト ボックス 82"/>
        <xdr:cNvSpPr txBox="1"/>
      </xdr:nvSpPr>
      <xdr:spPr>
        <a:xfrm>
          <a:off x="3530111" y="59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56991</xdr:rowOff>
    </xdr:from>
    <xdr:to>
      <xdr:col>15</xdr:col>
      <xdr:colOff>101600</xdr:colOff>
      <xdr:row>36</xdr:row>
      <xdr:rowOff>158591</xdr:rowOff>
    </xdr:to>
    <xdr:sp macro="" textlink="">
      <xdr:nvSpPr>
        <xdr:cNvPr id="84" name="楕円 83"/>
        <xdr:cNvSpPr/>
      </xdr:nvSpPr>
      <xdr:spPr>
        <a:xfrm>
          <a:off x="2857500" y="62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3668</xdr:rowOff>
    </xdr:from>
    <xdr:ext cx="534377" cy="259045"/>
    <xdr:sp macro="" textlink="">
      <xdr:nvSpPr>
        <xdr:cNvPr id="85" name="テキスト ボックス 84"/>
        <xdr:cNvSpPr txBox="1"/>
      </xdr:nvSpPr>
      <xdr:spPr>
        <a:xfrm>
          <a:off x="2641111" y="600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104788</xdr:rowOff>
    </xdr:from>
    <xdr:to>
      <xdr:col>10</xdr:col>
      <xdr:colOff>165100</xdr:colOff>
      <xdr:row>37</xdr:row>
      <xdr:rowOff>34938</xdr:rowOff>
    </xdr:to>
    <xdr:sp macro="" textlink="">
      <xdr:nvSpPr>
        <xdr:cNvPr id="86" name="楕円 85"/>
        <xdr:cNvSpPr/>
      </xdr:nvSpPr>
      <xdr:spPr>
        <a:xfrm>
          <a:off x="1968500" y="627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26065</xdr:rowOff>
    </xdr:from>
    <xdr:ext cx="534377" cy="259045"/>
    <xdr:sp macro="" textlink="">
      <xdr:nvSpPr>
        <xdr:cNvPr id="87" name="テキスト ボックス 86"/>
        <xdr:cNvSpPr txBox="1"/>
      </xdr:nvSpPr>
      <xdr:spPr>
        <a:xfrm>
          <a:off x="1752111" y="636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122390</xdr:rowOff>
    </xdr:from>
    <xdr:to>
      <xdr:col>6</xdr:col>
      <xdr:colOff>38100</xdr:colOff>
      <xdr:row>37</xdr:row>
      <xdr:rowOff>52540</xdr:rowOff>
    </xdr:to>
    <xdr:sp macro="" textlink="">
      <xdr:nvSpPr>
        <xdr:cNvPr id="88" name="楕円 87"/>
        <xdr:cNvSpPr/>
      </xdr:nvSpPr>
      <xdr:spPr>
        <a:xfrm>
          <a:off x="1079500" y="62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43667</xdr:rowOff>
    </xdr:from>
    <xdr:ext cx="534377" cy="259045"/>
    <xdr:sp macro="" textlink="">
      <xdr:nvSpPr>
        <xdr:cNvPr id="89" name="テキスト ボックス 88"/>
        <xdr:cNvSpPr txBox="1"/>
      </xdr:nvSpPr>
      <xdr:spPr>
        <a:xfrm>
          <a:off x="863111" y="638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41794</xdr:rowOff>
    </xdr:from>
    <xdr:to>
      <xdr:col>24</xdr:col>
      <xdr:colOff>63500</xdr:colOff>
      <xdr:row>56</xdr:row>
      <xdr:rowOff>32290</xdr:rowOff>
    </xdr:to>
    <xdr:cxnSp macro="">
      <xdr:nvCxnSpPr>
        <xdr:cNvPr id="121" name="直線コネクタ 120"/>
        <xdr:cNvCxnSpPr/>
      </xdr:nvCxnSpPr>
      <xdr:spPr>
        <a:xfrm flipV="1">
          <a:off x="3797300" y="9471544"/>
          <a:ext cx="838200" cy="16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32290</xdr:rowOff>
    </xdr:from>
    <xdr:to>
      <xdr:col>19</xdr:col>
      <xdr:colOff>177800</xdr:colOff>
      <xdr:row>56</xdr:row>
      <xdr:rowOff>114881</xdr:rowOff>
    </xdr:to>
    <xdr:cxnSp macro="">
      <xdr:nvCxnSpPr>
        <xdr:cNvPr id="124" name="直線コネクタ 123"/>
        <xdr:cNvCxnSpPr/>
      </xdr:nvCxnSpPr>
      <xdr:spPr>
        <a:xfrm flipV="1">
          <a:off x="2908300" y="9633490"/>
          <a:ext cx="889000" cy="8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114881</xdr:rowOff>
    </xdr:from>
    <xdr:to>
      <xdr:col>15</xdr:col>
      <xdr:colOff>50800</xdr:colOff>
      <xdr:row>57</xdr:row>
      <xdr:rowOff>107663</xdr:rowOff>
    </xdr:to>
    <xdr:cxnSp macro="">
      <xdr:nvCxnSpPr>
        <xdr:cNvPr id="127" name="直線コネクタ 126"/>
        <xdr:cNvCxnSpPr/>
      </xdr:nvCxnSpPr>
      <xdr:spPr>
        <a:xfrm flipV="1">
          <a:off x="2019300" y="9716081"/>
          <a:ext cx="889000" cy="16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107663</xdr:rowOff>
    </xdr:from>
    <xdr:to>
      <xdr:col>10</xdr:col>
      <xdr:colOff>114300</xdr:colOff>
      <xdr:row>57</xdr:row>
      <xdr:rowOff>127943</xdr:rowOff>
    </xdr:to>
    <xdr:cxnSp macro="">
      <xdr:nvCxnSpPr>
        <xdr:cNvPr id="130" name="直線コネクタ 129"/>
        <xdr:cNvCxnSpPr/>
      </xdr:nvCxnSpPr>
      <xdr:spPr>
        <a:xfrm flipV="1">
          <a:off x="1130300" y="9880313"/>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140106</xdr:rowOff>
    </xdr:from>
    <xdr:to>
      <xdr:col>10</xdr:col>
      <xdr:colOff>165100</xdr:colOff>
      <xdr:row>56</xdr:row>
      <xdr:rowOff>70256</xdr:rowOff>
    </xdr:to>
    <xdr:sp macro="" textlink="">
      <xdr:nvSpPr>
        <xdr:cNvPr id="131" name="フローチャート: 判断 130"/>
        <xdr:cNvSpPr/>
      </xdr:nvSpPr>
      <xdr:spPr>
        <a:xfrm>
          <a:off x="1968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86783</xdr:rowOff>
    </xdr:from>
    <xdr:ext cx="534377" cy="259045"/>
    <xdr:sp macro="" textlink="">
      <xdr:nvSpPr>
        <xdr:cNvPr id="132" name="テキスト ボックス 131"/>
        <xdr:cNvSpPr txBox="1"/>
      </xdr:nvSpPr>
      <xdr:spPr>
        <a:xfrm>
          <a:off x="1752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46968</xdr:rowOff>
    </xdr:from>
    <xdr:to>
      <xdr:col>6</xdr:col>
      <xdr:colOff>38100</xdr:colOff>
      <xdr:row>56</xdr:row>
      <xdr:rowOff>148568</xdr:rowOff>
    </xdr:to>
    <xdr:sp macro="" textlink="">
      <xdr:nvSpPr>
        <xdr:cNvPr id="133" name="フローチャート: 判断 132"/>
        <xdr:cNvSpPr/>
      </xdr:nvSpPr>
      <xdr:spPr>
        <a:xfrm>
          <a:off x="1079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165095</xdr:rowOff>
    </xdr:from>
    <xdr:ext cx="534377" cy="259045"/>
    <xdr:sp macro="" textlink="">
      <xdr:nvSpPr>
        <xdr:cNvPr id="134" name="テキスト ボックス 133"/>
        <xdr:cNvSpPr txBox="1"/>
      </xdr:nvSpPr>
      <xdr:spPr>
        <a:xfrm>
          <a:off x="863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162444</xdr:rowOff>
    </xdr:from>
    <xdr:to>
      <xdr:col>24</xdr:col>
      <xdr:colOff>114300</xdr:colOff>
      <xdr:row>55</xdr:row>
      <xdr:rowOff>92594</xdr:rowOff>
    </xdr:to>
    <xdr:sp macro="" textlink="">
      <xdr:nvSpPr>
        <xdr:cNvPr id="140" name="楕円 139"/>
        <xdr:cNvSpPr/>
      </xdr:nvSpPr>
      <xdr:spPr>
        <a:xfrm>
          <a:off x="4584700" y="94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13871</xdr:rowOff>
    </xdr:from>
    <xdr:ext cx="534377" cy="259045"/>
    <xdr:sp macro="" textlink="">
      <xdr:nvSpPr>
        <xdr:cNvPr id="141" name="物件費該当値テキスト"/>
        <xdr:cNvSpPr txBox="1"/>
      </xdr:nvSpPr>
      <xdr:spPr>
        <a:xfrm>
          <a:off x="4686300" y="927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152940</xdr:rowOff>
    </xdr:from>
    <xdr:to>
      <xdr:col>20</xdr:col>
      <xdr:colOff>38100</xdr:colOff>
      <xdr:row>56</xdr:row>
      <xdr:rowOff>83090</xdr:rowOff>
    </xdr:to>
    <xdr:sp macro="" textlink="">
      <xdr:nvSpPr>
        <xdr:cNvPr id="142" name="楕円 141"/>
        <xdr:cNvSpPr/>
      </xdr:nvSpPr>
      <xdr:spPr>
        <a:xfrm>
          <a:off x="3746500" y="95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74217</xdr:rowOff>
    </xdr:from>
    <xdr:ext cx="534377" cy="259045"/>
    <xdr:sp macro="" textlink="">
      <xdr:nvSpPr>
        <xdr:cNvPr id="143" name="テキスト ボックス 142"/>
        <xdr:cNvSpPr txBox="1"/>
      </xdr:nvSpPr>
      <xdr:spPr>
        <a:xfrm>
          <a:off x="3530111" y="96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64081</xdr:rowOff>
    </xdr:from>
    <xdr:to>
      <xdr:col>15</xdr:col>
      <xdr:colOff>101600</xdr:colOff>
      <xdr:row>56</xdr:row>
      <xdr:rowOff>165681</xdr:rowOff>
    </xdr:to>
    <xdr:sp macro="" textlink="">
      <xdr:nvSpPr>
        <xdr:cNvPr id="144" name="楕円 143"/>
        <xdr:cNvSpPr/>
      </xdr:nvSpPr>
      <xdr:spPr>
        <a:xfrm>
          <a:off x="2857500" y="966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156808</xdr:rowOff>
    </xdr:from>
    <xdr:ext cx="534377" cy="259045"/>
    <xdr:sp macro="" textlink="">
      <xdr:nvSpPr>
        <xdr:cNvPr id="145" name="テキスト ボックス 144"/>
        <xdr:cNvSpPr txBox="1"/>
      </xdr:nvSpPr>
      <xdr:spPr>
        <a:xfrm>
          <a:off x="2641111" y="975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56863</xdr:rowOff>
    </xdr:from>
    <xdr:to>
      <xdr:col>10</xdr:col>
      <xdr:colOff>165100</xdr:colOff>
      <xdr:row>57</xdr:row>
      <xdr:rowOff>158463</xdr:rowOff>
    </xdr:to>
    <xdr:sp macro="" textlink="">
      <xdr:nvSpPr>
        <xdr:cNvPr id="146" name="楕円 145"/>
        <xdr:cNvSpPr/>
      </xdr:nvSpPr>
      <xdr:spPr>
        <a:xfrm>
          <a:off x="1968500" y="98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149590</xdr:rowOff>
    </xdr:from>
    <xdr:ext cx="534377" cy="259045"/>
    <xdr:sp macro="" textlink="">
      <xdr:nvSpPr>
        <xdr:cNvPr id="147" name="テキスト ボックス 146"/>
        <xdr:cNvSpPr txBox="1"/>
      </xdr:nvSpPr>
      <xdr:spPr>
        <a:xfrm>
          <a:off x="1752111" y="99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77143</xdr:rowOff>
    </xdr:from>
    <xdr:to>
      <xdr:col>6</xdr:col>
      <xdr:colOff>38100</xdr:colOff>
      <xdr:row>58</xdr:row>
      <xdr:rowOff>7293</xdr:rowOff>
    </xdr:to>
    <xdr:sp macro="" textlink="">
      <xdr:nvSpPr>
        <xdr:cNvPr id="148" name="楕円 147"/>
        <xdr:cNvSpPr/>
      </xdr:nvSpPr>
      <xdr:spPr>
        <a:xfrm>
          <a:off x="1079500" y="9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169870</xdr:rowOff>
    </xdr:from>
    <xdr:ext cx="534377" cy="259045"/>
    <xdr:sp macro="" textlink="">
      <xdr:nvSpPr>
        <xdr:cNvPr id="149" name="テキスト ボックス 148"/>
        <xdr:cNvSpPr txBox="1"/>
      </xdr:nvSpPr>
      <xdr:spPr>
        <a:xfrm>
          <a:off x="863111" y="994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89545</xdr:rowOff>
    </xdr:from>
    <xdr:to>
      <xdr:col>24</xdr:col>
      <xdr:colOff>63500</xdr:colOff>
      <xdr:row>78</xdr:row>
      <xdr:rowOff>91740</xdr:rowOff>
    </xdr:to>
    <xdr:cxnSp macro="">
      <xdr:nvCxnSpPr>
        <xdr:cNvPr id="176" name="直線コネクタ 175"/>
        <xdr:cNvCxnSpPr/>
      </xdr:nvCxnSpPr>
      <xdr:spPr>
        <a:xfrm>
          <a:off x="3797300" y="13462645"/>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78115</xdr:rowOff>
    </xdr:from>
    <xdr:to>
      <xdr:col>19</xdr:col>
      <xdr:colOff>177800</xdr:colOff>
      <xdr:row>78</xdr:row>
      <xdr:rowOff>89545</xdr:rowOff>
    </xdr:to>
    <xdr:cxnSp macro="">
      <xdr:nvCxnSpPr>
        <xdr:cNvPr id="179" name="直線コネクタ 178"/>
        <xdr:cNvCxnSpPr/>
      </xdr:nvCxnSpPr>
      <xdr:spPr>
        <a:xfrm>
          <a:off x="2908300" y="134512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76606</xdr:rowOff>
    </xdr:from>
    <xdr:to>
      <xdr:col>15</xdr:col>
      <xdr:colOff>50800</xdr:colOff>
      <xdr:row>78</xdr:row>
      <xdr:rowOff>78115</xdr:rowOff>
    </xdr:to>
    <xdr:cxnSp macro="">
      <xdr:nvCxnSpPr>
        <xdr:cNvPr id="182" name="直線コネクタ 181"/>
        <xdr:cNvCxnSpPr/>
      </xdr:nvCxnSpPr>
      <xdr:spPr>
        <a:xfrm>
          <a:off x="2019300" y="13449706"/>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76606</xdr:rowOff>
    </xdr:from>
    <xdr:to>
      <xdr:col>10</xdr:col>
      <xdr:colOff>114300</xdr:colOff>
      <xdr:row>78</xdr:row>
      <xdr:rowOff>79625</xdr:rowOff>
    </xdr:to>
    <xdr:cxnSp macro="">
      <xdr:nvCxnSpPr>
        <xdr:cNvPr id="185" name="直線コネクタ 184"/>
        <xdr:cNvCxnSpPr/>
      </xdr:nvCxnSpPr>
      <xdr:spPr>
        <a:xfrm flipV="1">
          <a:off x="1130300" y="13449706"/>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91963</xdr:rowOff>
    </xdr:from>
    <xdr:to>
      <xdr:col>10</xdr:col>
      <xdr:colOff>165100</xdr:colOff>
      <xdr:row>78</xdr:row>
      <xdr:rowOff>22113</xdr:rowOff>
    </xdr:to>
    <xdr:sp macro="" textlink="">
      <xdr:nvSpPr>
        <xdr:cNvPr id="186" name="フローチャート: 判断 185"/>
        <xdr:cNvSpPr/>
      </xdr:nvSpPr>
      <xdr:spPr>
        <a:xfrm>
          <a:off x="1968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38640</xdr:rowOff>
    </xdr:from>
    <xdr:ext cx="469744" cy="259045"/>
    <xdr:sp macro="" textlink="">
      <xdr:nvSpPr>
        <xdr:cNvPr id="187" name="テキスト ボックス 186"/>
        <xdr:cNvSpPr txBox="1"/>
      </xdr:nvSpPr>
      <xdr:spPr>
        <a:xfrm>
          <a:off x="1784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95941</xdr:rowOff>
    </xdr:from>
    <xdr:to>
      <xdr:col>6</xdr:col>
      <xdr:colOff>38100</xdr:colOff>
      <xdr:row>78</xdr:row>
      <xdr:rowOff>26091</xdr:rowOff>
    </xdr:to>
    <xdr:sp macro="" textlink="">
      <xdr:nvSpPr>
        <xdr:cNvPr id="188" name="フローチャート: 判断 187"/>
        <xdr:cNvSpPr/>
      </xdr:nvSpPr>
      <xdr:spPr>
        <a:xfrm>
          <a:off x="1079500" y="1329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42618</xdr:rowOff>
    </xdr:from>
    <xdr:ext cx="469744" cy="259045"/>
    <xdr:sp macro="" textlink="">
      <xdr:nvSpPr>
        <xdr:cNvPr id="189" name="テキスト ボックス 188"/>
        <xdr:cNvSpPr txBox="1"/>
      </xdr:nvSpPr>
      <xdr:spPr>
        <a:xfrm>
          <a:off x="895428" y="1307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40940</xdr:rowOff>
    </xdr:from>
    <xdr:to>
      <xdr:col>24</xdr:col>
      <xdr:colOff>114300</xdr:colOff>
      <xdr:row>78</xdr:row>
      <xdr:rowOff>142540</xdr:rowOff>
    </xdr:to>
    <xdr:sp macro="" textlink="">
      <xdr:nvSpPr>
        <xdr:cNvPr id="195" name="楕円 194"/>
        <xdr:cNvSpPr/>
      </xdr:nvSpPr>
      <xdr:spPr>
        <a:xfrm>
          <a:off x="45847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127317</xdr:rowOff>
    </xdr:from>
    <xdr:ext cx="469744" cy="259045"/>
    <xdr:sp macro="" textlink="">
      <xdr:nvSpPr>
        <xdr:cNvPr id="196" name="維持補修費該当値テキスト"/>
        <xdr:cNvSpPr txBox="1"/>
      </xdr:nvSpPr>
      <xdr:spPr>
        <a:xfrm>
          <a:off x="4686300" y="1332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38745</xdr:rowOff>
    </xdr:from>
    <xdr:to>
      <xdr:col>20</xdr:col>
      <xdr:colOff>38100</xdr:colOff>
      <xdr:row>78</xdr:row>
      <xdr:rowOff>140345</xdr:rowOff>
    </xdr:to>
    <xdr:sp macro="" textlink="">
      <xdr:nvSpPr>
        <xdr:cNvPr id="197" name="楕円 196"/>
        <xdr:cNvSpPr/>
      </xdr:nvSpPr>
      <xdr:spPr>
        <a:xfrm>
          <a:off x="3746500" y="13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131472</xdr:rowOff>
    </xdr:from>
    <xdr:ext cx="469744" cy="259045"/>
    <xdr:sp macro="" textlink="">
      <xdr:nvSpPr>
        <xdr:cNvPr id="198" name="テキスト ボックス 197"/>
        <xdr:cNvSpPr txBox="1"/>
      </xdr:nvSpPr>
      <xdr:spPr>
        <a:xfrm>
          <a:off x="3562428" y="135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27315</xdr:rowOff>
    </xdr:from>
    <xdr:to>
      <xdr:col>15</xdr:col>
      <xdr:colOff>101600</xdr:colOff>
      <xdr:row>78</xdr:row>
      <xdr:rowOff>128915</xdr:rowOff>
    </xdr:to>
    <xdr:sp macro="" textlink="">
      <xdr:nvSpPr>
        <xdr:cNvPr id="199" name="楕円 198"/>
        <xdr:cNvSpPr/>
      </xdr:nvSpPr>
      <xdr:spPr>
        <a:xfrm>
          <a:off x="2857500" y="13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120042</xdr:rowOff>
    </xdr:from>
    <xdr:ext cx="469744" cy="259045"/>
    <xdr:sp macro="" textlink="">
      <xdr:nvSpPr>
        <xdr:cNvPr id="200" name="テキスト ボックス 199"/>
        <xdr:cNvSpPr txBox="1"/>
      </xdr:nvSpPr>
      <xdr:spPr>
        <a:xfrm>
          <a:off x="2673428" y="1349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25806</xdr:rowOff>
    </xdr:from>
    <xdr:to>
      <xdr:col>10</xdr:col>
      <xdr:colOff>165100</xdr:colOff>
      <xdr:row>78</xdr:row>
      <xdr:rowOff>127406</xdr:rowOff>
    </xdr:to>
    <xdr:sp macro="" textlink="">
      <xdr:nvSpPr>
        <xdr:cNvPr id="201" name="楕円 200"/>
        <xdr:cNvSpPr/>
      </xdr:nvSpPr>
      <xdr:spPr>
        <a:xfrm>
          <a:off x="1968500" y="133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118533</xdr:rowOff>
    </xdr:from>
    <xdr:ext cx="469744" cy="259045"/>
    <xdr:sp macro="" textlink="">
      <xdr:nvSpPr>
        <xdr:cNvPr id="202" name="テキスト ボックス 201"/>
        <xdr:cNvSpPr txBox="1"/>
      </xdr:nvSpPr>
      <xdr:spPr>
        <a:xfrm>
          <a:off x="1784428" y="1349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28825</xdr:rowOff>
    </xdr:from>
    <xdr:to>
      <xdr:col>6</xdr:col>
      <xdr:colOff>38100</xdr:colOff>
      <xdr:row>78</xdr:row>
      <xdr:rowOff>130425</xdr:rowOff>
    </xdr:to>
    <xdr:sp macro="" textlink="">
      <xdr:nvSpPr>
        <xdr:cNvPr id="203" name="楕円 202"/>
        <xdr:cNvSpPr/>
      </xdr:nvSpPr>
      <xdr:spPr>
        <a:xfrm>
          <a:off x="1079500" y="134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121552</xdr:rowOff>
    </xdr:from>
    <xdr:ext cx="469744" cy="259045"/>
    <xdr:sp macro="" textlink="">
      <xdr:nvSpPr>
        <xdr:cNvPr id="204" name="テキスト ボックス 203"/>
        <xdr:cNvSpPr txBox="1"/>
      </xdr:nvSpPr>
      <xdr:spPr>
        <a:xfrm>
          <a:off x="895428" y="1349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76850</xdr:rowOff>
    </xdr:from>
    <xdr:to>
      <xdr:col>24</xdr:col>
      <xdr:colOff>63500</xdr:colOff>
      <xdr:row>95</xdr:row>
      <xdr:rowOff>157469</xdr:rowOff>
    </xdr:to>
    <xdr:cxnSp macro="">
      <xdr:nvCxnSpPr>
        <xdr:cNvPr id="232" name="直線コネクタ 231"/>
        <xdr:cNvCxnSpPr/>
      </xdr:nvCxnSpPr>
      <xdr:spPr>
        <a:xfrm flipV="1">
          <a:off x="3797300" y="16364600"/>
          <a:ext cx="838200" cy="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157469</xdr:rowOff>
    </xdr:from>
    <xdr:to>
      <xdr:col>19</xdr:col>
      <xdr:colOff>177800</xdr:colOff>
      <xdr:row>96</xdr:row>
      <xdr:rowOff>68986</xdr:rowOff>
    </xdr:to>
    <xdr:cxnSp macro="">
      <xdr:nvCxnSpPr>
        <xdr:cNvPr id="235" name="直線コネクタ 234"/>
        <xdr:cNvCxnSpPr/>
      </xdr:nvCxnSpPr>
      <xdr:spPr>
        <a:xfrm flipV="1">
          <a:off x="2908300" y="16445219"/>
          <a:ext cx="889000" cy="8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68986</xdr:rowOff>
    </xdr:from>
    <xdr:to>
      <xdr:col>15</xdr:col>
      <xdr:colOff>50800</xdr:colOff>
      <xdr:row>96</xdr:row>
      <xdr:rowOff>69870</xdr:rowOff>
    </xdr:to>
    <xdr:cxnSp macro="">
      <xdr:nvCxnSpPr>
        <xdr:cNvPr id="238" name="直線コネクタ 237"/>
        <xdr:cNvCxnSpPr/>
      </xdr:nvCxnSpPr>
      <xdr:spPr>
        <a:xfrm flipV="1">
          <a:off x="2019300" y="16528186"/>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69870</xdr:rowOff>
    </xdr:from>
    <xdr:to>
      <xdr:col>10</xdr:col>
      <xdr:colOff>114300</xdr:colOff>
      <xdr:row>96</xdr:row>
      <xdr:rowOff>151876</xdr:rowOff>
    </xdr:to>
    <xdr:cxnSp macro="">
      <xdr:nvCxnSpPr>
        <xdr:cNvPr id="241" name="直線コネクタ 240"/>
        <xdr:cNvCxnSpPr/>
      </xdr:nvCxnSpPr>
      <xdr:spPr>
        <a:xfrm flipV="1">
          <a:off x="1130300" y="16529070"/>
          <a:ext cx="889000" cy="8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92939</xdr:rowOff>
    </xdr:from>
    <xdr:to>
      <xdr:col>10</xdr:col>
      <xdr:colOff>165100</xdr:colOff>
      <xdr:row>96</xdr:row>
      <xdr:rowOff>23089</xdr:rowOff>
    </xdr:to>
    <xdr:sp macro="" textlink="">
      <xdr:nvSpPr>
        <xdr:cNvPr id="242" name="フローチャート: 判断 241"/>
        <xdr:cNvSpPr/>
      </xdr:nvSpPr>
      <xdr:spPr>
        <a:xfrm>
          <a:off x="1968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39616</xdr:rowOff>
    </xdr:from>
    <xdr:ext cx="534377" cy="259045"/>
    <xdr:sp macro="" textlink="">
      <xdr:nvSpPr>
        <xdr:cNvPr id="243" name="テキスト ボックス 242"/>
        <xdr:cNvSpPr txBox="1"/>
      </xdr:nvSpPr>
      <xdr:spPr>
        <a:xfrm>
          <a:off x="1752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50023</xdr:rowOff>
    </xdr:from>
    <xdr:to>
      <xdr:col>6</xdr:col>
      <xdr:colOff>38100</xdr:colOff>
      <xdr:row>96</xdr:row>
      <xdr:rowOff>151623</xdr:rowOff>
    </xdr:to>
    <xdr:sp macro="" textlink="">
      <xdr:nvSpPr>
        <xdr:cNvPr id="244" name="フローチャート: 判断 243"/>
        <xdr:cNvSpPr/>
      </xdr:nvSpPr>
      <xdr:spPr>
        <a:xfrm>
          <a:off x="1079500" y="165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168150</xdr:rowOff>
    </xdr:from>
    <xdr:ext cx="534377" cy="259045"/>
    <xdr:sp macro="" textlink="">
      <xdr:nvSpPr>
        <xdr:cNvPr id="245" name="テキスト ボックス 244"/>
        <xdr:cNvSpPr txBox="1"/>
      </xdr:nvSpPr>
      <xdr:spPr>
        <a:xfrm>
          <a:off x="863111" y="1628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26050</xdr:rowOff>
    </xdr:from>
    <xdr:to>
      <xdr:col>24</xdr:col>
      <xdr:colOff>114300</xdr:colOff>
      <xdr:row>95</xdr:row>
      <xdr:rowOff>127650</xdr:rowOff>
    </xdr:to>
    <xdr:sp macro="" textlink="">
      <xdr:nvSpPr>
        <xdr:cNvPr id="251" name="楕円 250"/>
        <xdr:cNvSpPr/>
      </xdr:nvSpPr>
      <xdr:spPr>
        <a:xfrm>
          <a:off x="4584700" y="163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48927</xdr:rowOff>
    </xdr:from>
    <xdr:ext cx="534377" cy="259045"/>
    <xdr:sp macro="" textlink="">
      <xdr:nvSpPr>
        <xdr:cNvPr id="252" name="扶助費該当値テキスト"/>
        <xdr:cNvSpPr txBox="1"/>
      </xdr:nvSpPr>
      <xdr:spPr>
        <a:xfrm>
          <a:off x="4686300" y="1616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106669</xdr:rowOff>
    </xdr:from>
    <xdr:to>
      <xdr:col>20</xdr:col>
      <xdr:colOff>38100</xdr:colOff>
      <xdr:row>96</xdr:row>
      <xdr:rowOff>36819</xdr:rowOff>
    </xdr:to>
    <xdr:sp macro="" textlink="">
      <xdr:nvSpPr>
        <xdr:cNvPr id="253" name="楕円 252"/>
        <xdr:cNvSpPr/>
      </xdr:nvSpPr>
      <xdr:spPr>
        <a:xfrm>
          <a:off x="3746500" y="1639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53346</xdr:rowOff>
    </xdr:from>
    <xdr:ext cx="534377" cy="259045"/>
    <xdr:sp macro="" textlink="">
      <xdr:nvSpPr>
        <xdr:cNvPr id="254" name="テキスト ボックス 253"/>
        <xdr:cNvSpPr txBox="1"/>
      </xdr:nvSpPr>
      <xdr:spPr>
        <a:xfrm>
          <a:off x="3530111" y="1616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18186</xdr:rowOff>
    </xdr:from>
    <xdr:to>
      <xdr:col>15</xdr:col>
      <xdr:colOff>101600</xdr:colOff>
      <xdr:row>96</xdr:row>
      <xdr:rowOff>119786</xdr:rowOff>
    </xdr:to>
    <xdr:sp macro="" textlink="">
      <xdr:nvSpPr>
        <xdr:cNvPr id="255" name="楕円 254"/>
        <xdr:cNvSpPr/>
      </xdr:nvSpPr>
      <xdr:spPr>
        <a:xfrm>
          <a:off x="2857500" y="164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136313</xdr:rowOff>
    </xdr:from>
    <xdr:ext cx="534377" cy="259045"/>
    <xdr:sp macro="" textlink="">
      <xdr:nvSpPr>
        <xdr:cNvPr id="256" name="テキスト ボックス 255"/>
        <xdr:cNvSpPr txBox="1"/>
      </xdr:nvSpPr>
      <xdr:spPr>
        <a:xfrm>
          <a:off x="2641111" y="1625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19070</xdr:rowOff>
    </xdr:from>
    <xdr:to>
      <xdr:col>10</xdr:col>
      <xdr:colOff>165100</xdr:colOff>
      <xdr:row>96</xdr:row>
      <xdr:rowOff>120670</xdr:rowOff>
    </xdr:to>
    <xdr:sp macro="" textlink="">
      <xdr:nvSpPr>
        <xdr:cNvPr id="257" name="楕円 256"/>
        <xdr:cNvSpPr/>
      </xdr:nvSpPr>
      <xdr:spPr>
        <a:xfrm>
          <a:off x="1968500" y="1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111797</xdr:rowOff>
    </xdr:from>
    <xdr:ext cx="534377" cy="259045"/>
    <xdr:sp macro="" textlink="">
      <xdr:nvSpPr>
        <xdr:cNvPr id="258" name="テキスト ボックス 257"/>
        <xdr:cNvSpPr txBox="1"/>
      </xdr:nvSpPr>
      <xdr:spPr>
        <a:xfrm>
          <a:off x="1752111" y="1657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101076</xdr:rowOff>
    </xdr:from>
    <xdr:to>
      <xdr:col>6</xdr:col>
      <xdr:colOff>38100</xdr:colOff>
      <xdr:row>97</xdr:row>
      <xdr:rowOff>31226</xdr:rowOff>
    </xdr:to>
    <xdr:sp macro="" textlink="">
      <xdr:nvSpPr>
        <xdr:cNvPr id="259" name="楕円 258"/>
        <xdr:cNvSpPr/>
      </xdr:nvSpPr>
      <xdr:spPr>
        <a:xfrm>
          <a:off x="1079500" y="1656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22353</xdr:rowOff>
    </xdr:from>
    <xdr:ext cx="534377" cy="259045"/>
    <xdr:sp macro="" textlink="">
      <xdr:nvSpPr>
        <xdr:cNvPr id="260" name="テキスト ボックス 259"/>
        <xdr:cNvSpPr txBox="1"/>
      </xdr:nvSpPr>
      <xdr:spPr>
        <a:xfrm>
          <a:off x="863111" y="166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36754</xdr:rowOff>
    </xdr:from>
    <xdr:to>
      <xdr:col>55</xdr:col>
      <xdr:colOff>0</xdr:colOff>
      <xdr:row>36</xdr:row>
      <xdr:rowOff>21857</xdr:rowOff>
    </xdr:to>
    <xdr:cxnSp macro="">
      <xdr:nvCxnSpPr>
        <xdr:cNvPr id="289" name="直線コネクタ 288"/>
        <xdr:cNvCxnSpPr/>
      </xdr:nvCxnSpPr>
      <xdr:spPr>
        <a:xfrm flipV="1">
          <a:off x="9639300" y="6037504"/>
          <a:ext cx="838200" cy="15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12293</xdr:rowOff>
    </xdr:from>
    <xdr:to>
      <xdr:col>50</xdr:col>
      <xdr:colOff>114300</xdr:colOff>
      <xdr:row>36</xdr:row>
      <xdr:rowOff>21857</xdr:rowOff>
    </xdr:to>
    <xdr:cxnSp macro="">
      <xdr:nvCxnSpPr>
        <xdr:cNvPr id="292" name="直線コネクタ 291"/>
        <xdr:cNvCxnSpPr/>
      </xdr:nvCxnSpPr>
      <xdr:spPr>
        <a:xfrm>
          <a:off x="8750300" y="6184493"/>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12293</xdr:rowOff>
    </xdr:from>
    <xdr:to>
      <xdr:col>45</xdr:col>
      <xdr:colOff>177800</xdr:colOff>
      <xdr:row>36</xdr:row>
      <xdr:rowOff>52299</xdr:rowOff>
    </xdr:to>
    <xdr:cxnSp macro="">
      <xdr:nvCxnSpPr>
        <xdr:cNvPr id="295" name="直線コネクタ 294"/>
        <xdr:cNvCxnSpPr/>
      </xdr:nvCxnSpPr>
      <xdr:spPr>
        <a:xfrm flipV="1">
          <a:off x="7861300" y="6184493"/>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52299</xdr:rowOff>
    </xdr:from>
    <xdr:to>
      <xdr:col>41</xdr:col>
      <xdr:colOff>50800</xdr:colOff>
      <xdr:row>36</xdr:row>
      <xdr:rowOff>53708</xdr:rowOff>
    </xdr:to>
    <xdr:cxnSp macro="">
      <xdr:nvCxnSpPr>
        <xdr:cNvPr id="298" name="直線コネクタ 297"/>
        <xdr:cNvCxnSpPr/>
      </xdr:nvCxnSpPr>
      <xdr:spPr>
        <a:xfrm flipV="1">
          <a:off x="6972300" y="6224499"/>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37655</xdr:rowOff>
    </xdr:from>
    <xdr:to>
      <xdr:col>41</xdr:col>
      <xdr:colOff>101600</xdr:colOff>
      <xdr:row>36</xdr:row>
      <xdr:rowOff>139255</xdr:rowOff>
    </xdr:to>
    <xdr:sp macro="" textlink="">
      <xdr:nvSpPr>
        <xdr:cNvPr id="299" name="フローチャート: 判断 298"/>
        <xdr:cNvSpPr/>
      </xdr:nvSpPr>
      <xdr:spPr>
        <a:xfrm>
          <a:off x="7810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130382</xdr:rowOff>
    </xdr:from>
    <xdr:ext cx="534377" cy="259045"/>
    <xdr:sp macro="" textlink="">
      <xdr:nvSpPr>
        <xdr:cNvPr id="300" name="テキスト ボックス 299"/>
        <xdr:cNvSpPr txBox="1"/>
      </xdr:nvSpPr>
      <xdr:spPr>
        <a:xfrm>
          <a:off x="7594111" y="63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66637</xdr:rowOff>
    </xdr:from>
    <xdr:to>
      <xdr:col>36</xdr:col>
      <xdr:colOff>165100</xdr:colOff>
      <xdr:row>34</xdr:row>
      <xdr:rowOff>168237</xdr:rowOff>
    </xdr:to>
    <xdr:sp macro="" textlink="">
      <xdr:nvSpPr>
        <xdr:cNvPr id="301" name="フローチャート: 判断 300"/>
        <xdr:cNvSpPr/>
      </xdr:nvSpPr>
      <xdr:spPr>
        <a:xfrm>
          <a:off x="6921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13314</xdr:rowOff>
    </xdr:from>
    <xdr:ext cx="534377" cy="259045"/>
    <xdr:sp macro="" textlink="">
      <xdr:nvSpPr>
        <xdr:cNvPr id="302" name="テキスト ボックス 301"/>
        <xdr:cNvSpPr txBox="1"/>
      </xdr:nvSpPr>
      <xdr:spPr>
        <a:xfrm>
          <a:off x="6705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157404</xdr:rowOff>
    </xdr:from>
    <xdr:to>
      <xdr:col>55</xdr:col>
      <xdr:colOff>50800</xdr:colOff>
      <xdr:row>35</xdr:row>
      <xdr:rowOff>87554</xdr:rowOff>
    </xdr:to>
    <xdr:sp macro="" textlink="">
      <xdr:nvSpPr>
        <xdr:cNvPr id="308" name="楕円 307"/>
        <xdr:cNvSpPr/>
      </xdr:nvSpPr>
      <xdr:spPr>
        <a:xfrm>
          <a:off x="10426700" y="59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8831</xdr:rowOff>
    </xdr:from>
    <xdr:ext cx="534377" cy="259045"/>
    <xdr:sp macro="" textlink="">
      <xdr:nvSpPr>
        <xdr:cNvPr id="309" name="補助費等該当値テキスト"/>
        <xdr:cNvSpPr txBox="1"/>
      </xdr:nvSpPr>
      <xdr:spPr>
        <a:xfrm>
          <a:off x="10528300" y="5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142507</xdr:rowOff>
    </xdr:from>
    <xdr:to>
      <xdr:col>50</xdr:col>
      <xdr:colOff>165100</xdr:colOff>
      <xdr:row>36</xdr:row>
      <xdr:rowOff>72657</xdr:rowOff>
    </xdr:to>
    <xdr:sp macro="" textlink="">
      <xdr:nvSpPr>
        <xdr:cNvPr id="310" name="楕円 309"/>
        <xdr:cNvSpPr/>
      </xdr:nvSpPr>
      <xdr:spPr>
        <a:xfrm>
          <a:off x="9588500" y="61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89184</xdr:rowOff>
    </xdr:from>
    <xdr:ext cx="534377" cy="259045"/>
    <xdr:sp macro="" textlink="">
      <xdr:nvSpPr>
        <xdr:cNvPr id="311" name="テキスト ボックス 310"/>
        <xdr:cNvSpPr txBox="1"/>
      </xdr:nvSpPr>
      <xdr:spPr>
        <a:xfrm>
          <a:off x="9372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132943</xdr:rowOff>
    </xdr:from>
    <xdr:to>
      <xdr:col>46</xdr:col>
      <xdr:colOff>38100</xdr:colOff>
      <xdr:row>36</xdr:row>
      <xdr:rowOff>63093</xdr:rowOff>
    </xdr:to>
    <xdr:sp macro="" textlink="">
      <xdr:nvSpPr>
        <xdr:cNvPr id="312" name="楕円 311"/>
        <xdr:cNvSpPr/>
      </xdr:nvSpPr>
      <xdr:spPr>
        <a:xfrm>
          <a:off x="8699500" y="61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79620</xdr:rowOff>
    </xdr:from>
    <xdr:ext cx="534377" cy="259045"/>
    <xdr:sp macro="" textlink="">
      <xdr:nvSpPr>
        <xdr:cNvPr id="313" name="テキスト ボックス 312"/>
        <xdr:cNvSpPr txBox="1"/>
      </xdr:nvSpPr>
      <xdr:spPr>
        <a:xfrm>
          <a:off x="8483111" y="590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1499</xdr:rowOff>
    </xdr:from>
    <xdr:to>
      <xdr:col>41</xdr:col>
      <xdr:colOff>101600</xdr:colOff>
      <xdr:row>36</xdr:row>
      <xdr:rowOff>103099</xdr:rowOff>
    </xdr:to>
    <xdr:sp macro="" textlink="">
      <xdr:nvSpPr>
        <xdr:cNvPr id="314" name="楕円 313"/>
        <xdr:cNvSpPr/>
      </xdr:nvSpPr>
      <xdr:spPr>
        <a:xfrm>
          <a:off x="7810500" y="61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119626</xdr:rowOff>
    </xdr:from>
    <xdr:ext cx="534377" cy="259045"/>
    <xdr:sp macro="" textlink="">
      <xdr:nvSpPr>
        <xdr:cNvPr id="315" name="テキスト ボックス 314"/>
        <xdr:cNvSpPr txBox="1"/>
      </xdr:nvSpPr>
      <xdr:spPr>
        <a:xfrm>
          <a:off x="7594111" y="594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2908</xdr:rowOff>
    </xdr:from>
    <xdr:to>
      <xdr:col>36</xdr:col>
      <xdr:colOff>165100</xdr:colOff>
      <xdr:row>36</xdr:row>
      <xdr:rowOff>104508</xdr:rowOff>
    </xdr:to>
    <xdr:sp macro="" textlink="">
      <xdr:nvSpPr>
        <xdr:cNvPr id="316" name="楕円 315"/>
        <xdr:cNvSpPr/>
      </xdr:nvSpPr>
      <xdr:spPr>
        <a:xfrm>
          <a:off x="6921500" y="61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95635</xdr:rowOff>
    </xdr:from>
    <xdr:ext cx="534377" cy="259045"/>
    <xdr:sp macro="" textlink="">
      <xdr:nvSpPr>
        <xdr:cNvPr id="317" name="テキスト ボックス 316"/>
        <xdr:cNvSpPr txBox="1"/>
      </xdr:nvSpPr>
      <xdr:spPr>
        <a:xfrm>
          <a:off x="6705111" y="626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24536</xdr:rowOff>
    </xdr:from>
    <xdr:to>
      <xdr:col>55</xdr:col>
      <xdr:colOff>0</xdr:colOff>
      <xdr:row>58</xdr:row>
      <xdr:rowOff>39262</xdr:rowOff>
    </xdr:to>
    <xdr:cxnSp macro="">
      <xdr:nvCxnSpPr>
        <xdr:cNvPr id="344" name="直線コネクタ 343"/>
        <xdr:cNvCxnSpPr/>
      </xdr:nvCxnSpPr>
      <xdr:spPr>
        <a:xfrm>
          <a:off x="9639300" y="9968636"/>
          <a:ext cx="8382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146197</xdr:rowOff>
    </xdr:from>
    <xdr:to>
      <xdr:col>50</xdr:col>
      <xdr:colOff>114300</xdr:colOff>
      <xdr:row>58</xdr:row>
      <xdr:rowOff>24536</xdr:rowOff>
    </xdr:to>
    <xdr:cxnSp macro="">
      <xdr:nvCxnSpPr>
        <xdr:cNvPr id="347" name="直線コネクタ 346"/>
        <xdr:cNvCxnSpPr/>
      </xdr:nvCxnSpPr>
      <xdr:spPr>
        <a:xfrm>
          <a:off x="8750300" y="9918847"/>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146197</xdr:rowOff>
    </xdr:from>
    <xdr:to>
      <xdr:col>45</xdr:col>
      <xdr:colOff>177800</xdr:colOff>
      <xdr:row>57</xdr:row>
      <xdr:rowOff>151391</xdr:rowOff>
    </xdr:to>
    <xdr:cxnSp macro="">
      <xdr:nvCxnSpPr>
        <xdr:cNvPr id="350" name="直線コネクタ 349"/>
        <xdr:cNvCxnSpPr/>
      </xdr:nvCxnSpPr>
      <xdr:spPr>
        <a:xfrm flipV="1">
          <a:off x="7861300" y="9918847"/>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151391</xdr:rowOff>
    </xdr:from>
    <xdr:to>
      <xdr:col>41</xdr:col>
      <xdr:colOff>50800</xdr:colOff>
      <xdr:row>58</xdr:row>
      <xdr:rowOff>34037</xdr:rowOff>
    </xdr:to>
    <xdr:cxnSp macro="">
      <xdr:nvCxnSpPr>
        <xdr:cNvPr id="353" name="直線コネクタ 352"/>
        <xdr:cNvCxnSpPr/>
      </xdr:nvCxnSpPr>
      <xdr:spPr>
        <a:xfrm flipV="1">
          <a:off x="6972300" y="9924041"/>
          <a:ext cx="889000" cy="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13937</xdr:rowOff>
    </xdr:from>
    <xdr:to>
      <xdr:col>41</xdr:col>
      <xdr:colOff>101600</xdr:colOff>
      <xdr:row>57</xdr:row>
      <xdr:rowOff>115537</xdr:rowOff>
    </xdr:to>
    <xdr:sp macro="" textlink="">
      <xdr:nvSpPr>
        <xdr:cNvPr id="354" name="フローチャート: 判断 353"/>
        <xdr:cNvSpPr/>
      </xdr:nvSpPr>
      <xdr:spPr>
        <a:xfrm>
          <a:off x="7810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132064</xdr:rowOff>
    </xdr:from>
    <xdr:ext cx="534377" cy="259045"/>
    <xdr:sp macro="" textlink="">
      <xdr:nvSpPr>
        <xdr:cNvPr id="355" name="テキスト ボックス 354"/>
        <xdr:cNvSpPr txBox="1"/>
      </xdr:nvSpPr>
      <xdr:spPr>
        <a:xfrm>
          <a:off x="7594111" y="95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147165</xdr:rowOff>
    </xdr:from>
    <xdr:to>
      <xdr:col>36</xdr:col>
      <xdr:colOff>165100</xdr:colOff>
      <xdr:row>57</xdr:row>
      <xdr:rowOff>77315</xdr:rowOff>
    </xdr:to>
    <xdr:sp macro="" textlink="">
      <xdr:nvSpPr>
        <xdr:cNvPr id="356" name="フローチャート: 判断 355"/>
        <xdr:cNvSpPr/>
      </xdr:nvSpPr>
      <xdr:spPr>
        <a:xfrm>
          <a:off x="6921500" y="974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93842</xdr:rowOff>
    </xdr:from>
    <xdr:ext cx="534377" cy="259045"/>
    <xdr:sp macro="" textlink="">
      <xdr:nvSpPr>
        <xdr:cNvPr id="357" name="テキスト ボックス 356"/>
        <xdr:cNvSpPr txBox="1"/>
      </xdr:nvSpPr>
      <xdr:spPr>
        <a:xfrm>
          <a:off x="6705111" y="95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159912</xdr:rowOff>
    </xdr:from>
    <xdr:to>
      <xdr:col>55</xdr:col>
      <xdr:colOff>50800</xdr:colOff>
      <xdr:row>58</xdr:row>
      <xdr:rowOff>90062</xdr:rowOff>
    </xdr:to>
    <xdr:sp macro="" textlink="">
      <xdr:nvSpPr>
        <xdr:cNvPr id="363" name="楕円 362"/>
        <xdr:cNvSpPr/>
      </xdr:nvSpPr>
      <xdr:spPr>
        <a:xfrm>
          <a:off x="10426700" y="99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74839</xdr:rowOff>
    </xdr:from>
    <xdr:ext cx="534377" cy="259045"/>
    <xdr:sp macro="" textlink="">
      <xdr:nvSpPr>
        <xdr:cNvPr id="364" name="普通建設事業費該当値テキスト"/>
        <xdr:cNvSpPr txBox="1"/>
      </xdr:nvSpPr>
      <xdr:spPr>
        <a:xfrm>
          <a:off x="10528300" y="98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145186</xdr:rowOff>
    </xdr:from>
    <xdr:to>
      <xdr:col>50</xdr:col>
      <xdr:colOff>165100</xdr:colOff>
      <xdr:row>58</xdr:row>
      <xdr:rowOff>75336</xdr:rowOff>
    </xdr:to>
    <xdr:sp macro="" textlink="">
      <xdr:nvSpPr>
        <xdr:cNvPr id="365" name="楕円 364"/>
        <xdr:cNvSpPr/>
      </xdr:nvSpPr>
      <xdr:spPr>
        <a:xfrm>
          <a:off x="9588500" y="991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66463</xdr:rowOff>
    </xdr:from>
    <xdr:ext cx="534377" cy="259045"/>
    <xdr:sp macro="" textlink="">
      <xdr:nvSpPr>
        <xdr:cNvPr id="366" name="テキスト ボックス 365"/>
        <xdr:cNvSpPr txBox="1"/>
      </xdr:nvSpPr>
      <xdr:spPr>
        <a:xfrm>
          <a:off x="9372111" y="1001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95397</xdr:rowOff>
    </xdr:from>
    <xdr:to>
      <xdr:col>46</xdr:col>
      <xdr:colOff>38100</xdr:colOff>
      <xdr:row>58</xdr:row>
      <xdr:rowOff>25547</xdr:rowOff>
    </xdr:to>
    <xdr:sp macro="" textlink="">
      <xdr:nvSpPr>
        <xdr:cNvPr id="367" name="楕円 366"/>
        <xdr:cNvSpPr/>
      </xdr:nvSpPr>
      <xdr:spPr>
        <a:xfrm>
          <a:off x="8699500" y="98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16674</xdr:rowOff>
    </xdr:from>
    <xdr:ext cx="534377" cy="259045"/>
    <xdr:sp macro="" textlink="">
      <xdr:nvSpPr>
        <xdr:cNvPr id="368" name="テキスト ボックス 367"/>
        <xdr:cNvSpPr txBox="1"/>
      </xdr:nvSpPr>
      <xdr:spPr>
        <a:xfrm>
          <a:off x="8483111" y="996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100591</xdr:rowOff>
    </xdr:from>
    <xdr:to>
      <xdr:col>41</xdr:col>
      <xdr:colOff>101600</xdr:colOff>
      <xdr:row>58</xdr:row>
      <xdr:rowOff>30741</xdr:rowOff>
    </xdr:to>
    <xdr:sp macro="" textlink="">
      <xdr:nvSpPr>
        <xdr:cNvPr id="369" name="楕円 368"/>
        <xdr:cNvSpPr/>
      </xdr:nvSpPr>
      <xdr:spPr>
        <a:xfrm>
          <a:off x="7810500" y="98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21868</xdr:rowOff>
    </xdr:from>
    <xdr:ext cx="534377" cy="259045"/>
    <xdr:sp macro="" textlink="">
      <xdr:nvSpPr>
        <xdr:cNvPr id="370" name="テキスト ボックス 369"/>
        <xdr:cNvSpPr txBox="1"/>
      </xdr:nvSpPr>
      <xdr:spPr>
        <a:xfrm>
          <a:off x="7594111" y="996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154687</xdr:rowOff>
    </xdr:from>
    <xdr:to>
      <xdr:col>36</xdr:col>
      <xdr:colOff>165100</xdr:colOff>
      <xdr:row>58</xdr:row>
      <xdr:rowOff>84837</xdr:rowOff>
    </xdr:to>
    <xdr:sp macro="" textlink="">
      <xdr:nvSpPr>
        <xdr:cNvPr id="371" name="楕円 370"/>
        <xdr:cNvSpPr/>
      </xdr:nvSpPr>
      <xdr:spPr>
        <a:xfrm>
          <a:off x="6921500" y="99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75964</xdr:rowOff>
    </xdr:from>
    <xdr:ext cx="534377" cy="259045"/>
    <xdr:sp macro="" textlink="">
      <xdr:nvSpPr>
        <xdr:cNvPr id="372" name="テキスト ボックス 371"/>
        <xdr:cNvSpPr txBox="1"/>
      </xdr:nvSpPr>
      <xdr:spPr>
        <a:xfrm>
          <a:off x="6705111" y="100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117788</xdr:rowOff>
    </xdr:from>
    <xdr:to>
      <xdr:col>55</xdr:col>
      <xdr:colOff>0</xdr:colOff>
      <xdr:row>78</xdr:row>
      <xdr:rowOff>18171</xdr:rowOff>
    </xdr:to>
    <xdr:cxnSp macro="">
      <xdr:nvCxnSpPr>
        <xdr:cNvPr id="397" name="直線コネクタ 396"/>
        <xdr:cNvCxnSpPr/>
      </xdr:nvCxnSpPr>
      <xdr:spPr>
        <a:xfrm>
          <a:off x="9639300" y="13319438"/>
          <a:ext cx="838200" cy="7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112102</xdr:rowOff>
    </xdr:from>
    <xdr:to>
      <xdr:col>50</xdr:col>
      <xdr:colOff>114300</xdr:colOff>
      <xdr:row>77</xdr:row>
      <xdr:rowOff>117788</xdr:rowOff>
    </xdr:to>
    <xdr:cxnSp macro="">
      <xdr:nvCxnSpPr>
        <xdr:cNvPr id="400" name="直線コネクタ 399"/>
        <xdr:cNvCxnSpPr/>
      </xdr:nvCxnSpPr>
      <xdr:spPr>
        <a:xfrm>
          <a:off x="8750300" y="13313752"/>
          <a:ext cx="8890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112102</xdr:rowOff>
    </xdr:from>
    <xdr:to>
      <xdr:col>45</xdr:col>
      <xdr:colOff>177800</xdr:colOff>
      <xdr:row>77</xdr:row>
      <xdr:rowOff>155513</xdr:rowOff>
    </xdr:to>
    <xdr:cxnSp macro="">
      <xdr:nvCxnSpPr>
        <xdr:cNvPr id="403" name="直線コネクタ 402"/>
        <xdr:cNvCxnSpPr/>
      </xdr:nvCxnSpPr>
      <xdr:spPr>
        <a:xfrm flipV="1">
          <a:off x="7861300" y="13313752"/>
          <a:ext cx="889000" cy="4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36128</xdr:rowOff>
    </xdr:from>
    <xdr:to>
      <xdr:col>41</xdr:col>
      <xdr:colOff>101600</xdr:colOff>
      <xdr:row>77</xdr:row>
      <xdr:rowOff>137728</xdr:rowOff>
    </xdr:to>
    <xdr:sp macro="" textlink="">
      <xdr:nvSpPr>
        <xdr:cNvPr id="406" name="フローチャート: 判断 405"/>
        <xdr:cNvSpPr/>
      </xdr:nvSpPr>
      <xdr:spPr>
        <a:xfrm>
          <a:off x="7810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154255</xdr:rowOff>
    </xdr:from>
    <xdr:ext cx="534377" cy="259045"/>
    <xdr:sp macro="" textlink="">
      <xdr:nvSpPr>
        <xdr:cNvPr id="407" name="テキスト ボックス 406"/>
        <xdr:cNvSpPr txBox="1"/>
      </xdr:nvSpPr>
      <xdr:spPr>
        <a:xfrm>
          <a:off x="7594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138821</xdr:rowOff>
    </xdr:from>
    <xdr:to>
      <xdr:col>55</xdr:col>
      <xdr:colOff>50800</xdr:colOff>
      <xdr:row>78</xdr:row>
      <xdr:rowOff>68971</xdr:rowOff>
    </xdr:to>
    <xdr:sp macro="" textlink="">
      <xdr:nvSpPr>
        <xdr:cNvPr id="413" name="楕円 412"/>
        <xdr:cNvSpPr/>
      </xdr:nvSpPr>
      <xdr:spPr>
        <a:xfrm>
          <a:off x="10426700" y="1334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53748</xdr:rowOff>
    </xdr:from>
    <xdr:ext cx="469744" cy="259045"/>
    <xdr:sp macro="" textlink="">
      <xdr:nvSpPr>
        <xdr:cNvPr id="414" name="普通建設事業費 （ うち新規整備　）該当値テキスト"/>
        <xdr:cNvSpPr txBox="1"/>
      </xdr:nvSpPr>
      <xdr:spPr>
        <a:xfrm>
          <a:off x="10528300" y="132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66988</xdr:rowOff>
    </xdr:from>
    <xdr:to>
      <xdr:col>50</xdr:col>
      <xdr:colOff>165100</xdr:colOff>
      <xdr:row>77</xdr:row>
      <xdr:rowOff>168588</xdr:rowOff>
    </xdr:to>
    <xdr:sp macro="" textlink="">
      <xdr:nvSpPr>
        <xdr:cNvPr id="415" name="楕円 414"/>
        <xdr:cNvSpPr/>
      </xdr:nvSpPr>
      <xdr:spPr>
        <a:xfrm>
          <a:off x="9588500" y="1326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13665</xdr:rowOff>
    </xdr:from>
    <xdr:ext cx="534377" cy="259045"/>
    <xdr:sp macro="" textlink="">
      <xdr:nvSpPr>
        <xdr:cNvPr id="416" name="テキスト ボックス 415"/>
        <xdr:cNvSpPr txBox="1"/>
      </xdr:nvSpPr>
      <xdr:spPr>
        <a:xfrm>
          <a:off x="9372111" y="130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61302</xdr:rowOff>
    </xdr:from>
    <xdr:to>
      <xdr:col>46</xdr:col>
      <xdr:colOff>38100</xdr:colOff>
      <xdr:row>77</xdr:row>
      <xdr:rowOff>162902</xdr:rowOff>
    </xdr:to>
    <xdr:sp macro="" textlink="">
      <xdr:nvSpPr>
        <xdr:cNvPr id="417" name="楕円 416"/>
        <xdr:cNvSpPr/>
      </xdr:nvSpPr>
      <xdr:spPr>
        <a:xfrm>
          <a:off x="8699500" y="132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154029</xdr:rowOff>
    </xdr:from>
    <xdr:ext cx="534377" cy="259045"/>
    <xdr:sp macro="" textlink="">
      <xdr:nvSpPr>
        <xdr:cNvPr id="418" name="テキスト ボックス 417"/>
        <xdr:cNvSpPr txBox="1"/>
      </xdr:nvSpPr>
      <xdr:spPr>
        <a:xfrm>
          <a:off x="8483111" y="1335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104713</xdr:rowOff>
    </xdr:from>
    <xdr:to>
      <xdr:col>41</xdr:col>
      <xdr:colOff>101600</xdr:colOff>
      <xdr:row>78</xdr:row>
      <xdr:rowOff>34863</xdr:rowOff>
    </xdr:to>
    <xdr:sp macro="" textlink="">
      <xdr:nvSpPr>
        <xdr:cNvPr id="419" name="楕円 418"/>
        <xdr:cNvSpPr/>
      </xdr:nvSpPr>
      <xdr:spPr>
        <a:xfrm>
          <a:off x="7810500" y="133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25990</xdr:rowOff>
    </xdr:from>
    <xdr:ext cx="469744" cy="259045"/>
    <xdr:sp macro="" textlink="">
      <xdr:nvSpPr>
        <xdr:cNvPr id="420" name="テキスト ボックス 419"/>
        <xdr:cNvSpPr txBox="1"/>
      </xdr:nvSpPr>
      <xdr:spPr>
        <a:xfrm>
          <a:off x="7626428" y="1339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2214</xdr:rowOff>
    </xdr:from>
    <xdr:to>
      <xdr:col>55</xdr:col>
      <xdr:colOff>0</xdr:colOff>
      <xdr:row>98</xdr:row>
      <xdr:rowOff>106814</xdr:rowOff>
    </xdr:to>
    <xdr:cxnSp macro="">
      <xdr:nvCxnSpPr>
        <xdr:cNvPr id="451" name="直線コネクタ 450"/>
        <xdr:cNvCxnSpPr/>
      </xdr:nvCxnSpPr>
      <xdr:spPr>
        <a:xfrm flipV="1">
          <a:off x="9639300" y="16804314"/>
          <a:ext cx="838200" cy="10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98650</xdr:rowOff>
    </xdr:from>
    <xdr:to>
      <xdr:col>50</xdr:col>
      <xdr:colOff>114300</xdr:colOff>
      <xdr:row>98</xdr:row>
      <xdr:rowOff>106814</xdr:rowOff>
    </xdr:to>
    <xdr:cxnSp macro="">
      <xdr:nvCxnSpPr>
        <xdr:cNvPr id="454" name="直線コネクタ 453"/>
        <xdr:cNvCxnSpPr/>
      </xdr:nvCxnSpPr>
      <xdr:spPr>
        <a:xfrm>
          <a:off x="8750300" y="167293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67577</xdr:rowOff>
    </xdr:from>
    <xdr:to>
      <xdr:col>45</xdr:col>
      <xdr:colOff>177800</xdr:colOff>
      <xdr:row>97</xdr:row>
      <xdr:rowOff>98650</xdr:rowOff>
    </xdr:to>
    <xdr:cxnSp macro="">
      <xdr:nvCxnSpPr>
        <xdr:cNvPr id="457" name="直線コネクタ 456"/>
        <xdr:cNvCxnSpPr/>
      </xdr:nvCxnSpPr>
      <xdr:spPr>
        <a:xfrm>
          <a:off x="7861300" y="16698227"/>
          <a:ext cx="889000" cy="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1200</xdr:rowOff>
    </xdr:from>
    <xdr:to>
      <xdr:col>41</xdr:col>
      <xdr:colOff>101600</xdr:colOff>
      <xdr:row>97</xdr:row>
      <xdr:rowOff>102800</xdr:rowOff>
    </xdr:to>
    <xdr:sp macro="" textlink="">
      <xdr:nvSpPr>
        <xdr:cNvPr id="460" name="フローチャート: 判断 459"/>
        <xdr:cNvSpPr/>
      </xdr:nvSpPr>
      <xdr:spPr>
        <a:xfrm>
          <a:off x="7810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119327</xdr:rowOff>
    </xdr:from>
    <xdr:ext cx="534377" cy="259045"/>
    <xdr:sp macro="" textlink="">
      <xdr:nvSpPr>
        <xdr:cNvPr id="461" name="テキスト ボックス 460"/>
        <xdr:cNvSpPr txBox="1"/>
      </xdr:nvSpPr>
      <xdr:spPr>
        <a:xfrm>
          <a:off x="7594111" y="1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122864</xdr:rowOff>
    </xdr:from>
    <xdr:to>
      <xdr:col>55</xdr:col>
      <xdr:colOff>50800</xdr:colOff>
      <xdr:row>98</xdr:row>
      <xdr:rowOff>53014</xdr:rowOff>
    </xdr:to>
    <xdr:sp macro="" textlink="">
      <xdr:nvSpPr>
        <xdr:cNvPr id="467" name="楕円 466"/>
        <xdr:cNvSpPr/>
      </xdr:nvSpPr>
      <xdr:spPr>
        <a:xfrm>
          <a:off x="10426700" y="1675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101291</xdr:rowOff>
    </xdr:from>
    <xdr:ext cx="534377" cy="259045"/>
    <xdr:sp macro="" textlink="">
      <xdr:nvSpPr>
        <xdr:cNvPr id="468" name="普通建設事業費 （ うち更新整備　）該当値テキスト"/>
        <xdr:cNvSpPr txBox="1"/>
      </xdr:nvSpPr>
      <xdr:spPr>
        <a:xfrm>
          <a:off x="10528300" y="1673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56014</xdr:rowOff>
    </xdr:from>
    <xdr:to>
      <xdr:col>50</xdr:col>
      <xdr:colOff>165100</xdr:colOff>
      <xdr:row>98</xdr:row>
      <xdr:rowOff>157614</xdr:rowOff>
    </xdr:to>
    <xdr:sp macro="" textlink="">
      <xdr:nvSpPr>
        <xdr:cNvPr id="469" name="楕円 468"/>
        <xdr:cNvSpPr/>
      </xdr:nvSpPr>
      <xdr:spPr>
        <a:xfrm>
          <a:off x="9588500" y="1685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148741</xdr:rowOff>
    </xdr:from>
    <xdr:ext cx="534377" cy="259045"/>
    <xdr:sp macro="" textlink="">
      <xdr:nvSpPr>
        <xdr:cNvPr id="470" name="テキスト ボックス 469"/>
        <xdr:cNvSpPr txBox="1"/>
      </xdr:nvSpPr>
      <xdr:spPr>
        <a:xfrm>
          <a:off x="9372111" y="1695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47850</xdr:rowOff>
    </xdr:from>
    <xdr:to>
      <xdr:col>46</xdr:col>
      <xdr:colOff>38100</xdr:colOff>
      <xdr:row>97</xdr:row>
      <xdr:rowOff>149450</xdr:rowOff>
    </xdr:to>
    <xdr:sp macro="" textlink="">
      <xdr:nvSpPr>
        <xdr:cNvPr id="471" name="楕円 470"/>
        <xdr:cNvSpPr/>
      </xdr:nvSpPr>
      <xdr:spPr>
        <a:xfrm>
          <a:off x="8699500" y="166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165977</xdr:rowOff>
    </xdr:from>
    <xdr:ext cx="534377" cy="259045"/>
    <xdr:sp macro="" textlink="">
      <xdr:nvSpPr>
        <xdr:cNvPr id="472" name="テキスト ボックス 471"/>
        <xdr:cNvSpPr txBox="1"/>
      </xdr:nvSpPr>
      <xdr:spPr>
        <a:xfrm>
          <a:off x="8483111" y="164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16777</xdr:rowOff>
    </xdr:from>
    <xdr:to>
      <xdr:col>41</xdr:col>
      <xdr:colOff>101600</xdr:colOff>
      <xdr:row>97</xdr:row>
      <xdr:rowOff>118377</xdr:rowOff>
    </xdr:to>
    <xdr:sp macro="" textlink="">
      <xdr:nvSpPr>
        <xdr:cNvPr id="473" name="楕円 472"/>
        <xdr:cNvSpPr/>
      </xdr:nvSpPr>
      <xdr:spPr>
        <a:xfrm>
          <a:off x="7810500" y="166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109504</xdr:rowOff>
    </xdr:from>
    <xdr:ext cx="534377" cy="259045"/>
    <xdr:sp macro="" textlink="">
      <xdr:nvSpPr>
        <xdr:cNvPr id="474" name="テキスト ボックス 473"/>
        <xdr:cNvSpPr txBox="1"/>
      </xdr:nvSpPr>
      <xdr:spPr>
        <a:xfrm>
          <a:off x="759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90551</xdr:rowOff>
    </xdr:from>
    <xdr:to>
      <xdr:col>85</xdr:col>
      <xdr:colOff>127000</xdr:colOff>
      <xdr:row>39</xdr:row>
      <xdr:rowOff>98878</xdr:rowOff>
    </xdr:to>
    <xdr:cxnSp macro="">
      <xdr:nvCxnSpPr>
        <xdr:cNvPr id="505" name="直線コネクタ 504"/>
        <xdr:cNvCxnSpPr/>
      </xdr:nvCxnSpPr>
      <xdr:spPr>
        <a:xfrm flipV="1">
          <a:off x="15481300" y="6777101"/>
          <a:ext cx="838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14768</xdr:rowOff>
    </xdr:from>
    <xdr:to>
      <xdr:col>72</xdr:col>
      <xdr:colOff>38100</xdr:colOff>
      <xdr:row>39</xdr:row>
      <xdr:rowOff>116368</xdr:rowOff>
    </xdr:to>
    <xdr:sp macro="" textlink="">
      <xdr:nvSpPr>
        <xdr:cNvPr id="515" name="フローチャート: 判断 514"/>
        <xdr:cNvSpPr/>
      </xdr:nvSpPr>
      <xdr:spPr>
        <a:xfrm>
          <a:off x="1365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132895</xdr:rowOff>
    </xdr:from>
    <xdr:ext cx="469744" cy="259045"/>
    <xdr:sp macro="" textlink="">
      <xdr:nvSpPr>
        <xdr:cNvPr id="516" name="テキスト ボックス 515"/>
        <xdr:cNvSpPr txBox="1"/>
      </xdr:nvSpPr>
      <xdr:spPr>
        <a:xfrm>
          <a:off x="13468428" y="647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129068</xdr:rowOff>
    </xdr:from>
    <xdr:to>
      <xdr:col>67</xdr:col>
      <xdr:colOff>101600</xdr:colOff>
      <xdr:row>39</xdr:row>
      <xdr:rowOff>59218</xdr:rowOff>
    </xdr:to>
    <xdr:sp macro="" textlink="">
      <xdr:nvSpPr>
        <xdr:cNvPr id="517" name="フローチャート: 判断 516"/>
        <xdr:cNvSpPr/>
      </xdr:nvSpPr>
      <xdr:spPr>
        <a:xfrm>
          <a:off x="12763500" y="664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75745</xdr:rowOff>
    </xdr:from>
    <xdr:ext cx="469744" cy="259045"/>
    <xdr:sp macro="" textlink="">
      <xdr:nvSpPr>
        <xdr:cNvPr id="518" name="テキスト ボックス 517"/>
        <xdr:cNvSpPr txBox="1"/>
      </xdr:nvSpPr>
      <xdr:spPr>
        <a:xfrm>
          <a:off x="12579428" y="64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39751</xdr:rowOff>
    </xdr:from>
    <xdr:to>
      <xdr:col>85</xdr:col>
      <xdr:colOff>177800</xdr:colOff>
      <xdr:row>39</xdr:row>
      <xdr:rowOff>141351</xdr:rowOff>
    </xdr:to>
    <xdr:sp macro="" textlink="">
      <xdr:nvSpPr>
        <xdr:cNvPr id="524" name="楕円 523"/>
        <xdr:cNvSpPr/>
      </xdr:nvSpPr>
      <xdr:spPr>
        <a:xfrm>
          <a:off x="16268700" y="67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78565" cy="259045"/>
    <xdr:sp macro="" textlink="">
      <xdr:nvSpPr>
        <xdr:cNvPr id="525" name="災害復旧事業費該当値テキスト"/>
        <xdr:cNvSpPr txBox="1"/>
      </xdr:nvSpPr>
      <xdr:spPr>
        <a:xfrm>
          <a:off x="16370300"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100216</xdr:rowOff>
    </xdr:from>
    <xdr:to>
      <xdr:col>85</xdr:col>
      <xdr:colOff>127000</xdr:colOff>
      <xdr:row>76</xdr:row>
      <xdr:rowOff>110795</xdr:rowOff>
    </xdr:to>
    <xdr:cxnSp macro="">
      <xdr:nvCxnSpPr>
        <xdr:cNvPr id="611" name="直線コネクタ 610"/>
        <xdr:cNvCxnSpPr/>
      </xdr:nvCxnSpPr>
      <xdr:spPr>
        <a:xfrm>
          <a:off x="15481300" y="13130416"/>
          <a:ext cx="8382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78169</xdr:rowOff>
    </xdr:from>
    <xdr:to>
      <xdr:col>81</xdr:col>
      <xdr:colOff>50800</xdr:colOff>
      <xdr:row>76</xdr:row>
      <xdr:rowOff>100216</xdr:rowOff>
    </xdr:to>
    <xdr:cxnSp macro="">
      <xdr:nvCxnSpPr>
        <xdr:cNvPr id="614" name="直線コネクタ 613"/>
        <xdr:cNvCxnSpPr/>
      </xdr:nvCxnSpPr>
      <xdr:spPr>
        <a:xfrm>
          <a:off x="14592300" y="13108369"/>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67869</xdr:rowOff>
    </xdr:from>
    <xdr:to>
      <xdr:col>76</xdr:col>
      <xdr:colOff>114300</xdr:colOff>
      <xdr:row>76</xdr:row>
      <xdr:rowOff>78169</xdr:rowOff>
    </xdr:to>
    <xdr:cxnSp macro="">
      <xdr:nvCxnSpPr>
        <xdr:cNvPr id="617" name="直線コネクタ 616"/>
        <xdr:cNvCxnSpPr/>
      </xdr:nvCxnSpPr>
      <xdr:spPr>
        <a:xfrm>
          <a:off x="13703300" y="13098069"/>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62891</xdr:rowOff>
    </xdr:from>
    <xdr:to>
      <xdr:col>71</xdr:col>
      <xdr:colOff>177800</xdr:colOff>
      <xdr:row>76</xdr:row>
      <xdr:rowOff>67869</xdr:rowOff>
    </xdr:to>
    <xdr:cxnSp macro="">
      <xdr:nvCxnSpPr>
        <xdr:cNvPr id="620" name="直線コネクタ 619"/>
        <xdr:cNvCxnSpPr/>
      </xdr:nvCxnSpPr>
      <xdr:spPr>
        <a:xfrm>
          <a:off x="12814300" y="13093091"/>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146813</xdr:rowOff>
    </xdr:from>
    <xdr:to>
      <xdr:col>72</xdr:col>
      <xdr:colOff>38100</xdr:colOff>
      <xdr:row>76</xdr:row>
      <xdr:rowOff>76963</xdr:rowOff>
    </xdr:to>
    <xdr:sp macro="" textlink="">
      <xdr:nvSpPr>
        <xdr:cNvPr id="621" name="フローチャート: 判断 620"/>
        <xdr:cNvSpPr/>
      </xdr:nvSpPr>
      <xdr:spPr>
        <a:xfrm>
          <a:off x="13652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93489</xdr:rowOff>
    </xdr:from>
    <xdr:ext cx="534377" cy="259045"/>
    <xdr:sp macro="" textlink="">
      <xdr:nvSpPr>
        <xdr:cNvPr id="622" name="テキスト ボックス 621"/>
        <xdr:cNvSpPr txBox="1"/>
      </xdr:nvSpPr>
      <xdr:spPr>
        <a:xfrm>
          <a:off x="13436111" y="127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155487</xdr:rowOff>
    </xdr:from>
    <xdr:to>
      <xdr:col>67</xdr:col>
      <xdr:colOff>101600</xdr:colOff>
      <xdr:row>76</xdr:row>
      <xdr:rowOff>85637</xdr:rowOff>
    </xdr:to>
    <xdr:sp macro="" textlink="">
      <xdr:nvSpPr>
        <xdr:cNvPr id="623" name="フローチャート: 判断 622"/>
        <xdr:cNvSpPr/>
      </xdr:nvSpPr>
      <xdr:spPr>
        <a:xfrm>
          <a:off x="12763500" y="1301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102163</xdr:rowOff>
    </xdr:from>
    <xdr:ext cx="534377" cy="259045"/>
    <xdr:sp macro="" textlink="">
      <xdr:nvSpPr>
        <xdr:cNvPr id="624" name="テキスト ボックス 623"/>
        <xdr:cNvSpPr txBox="1"/>
      </xdr:nvSpPr>
      <xdr:spPr>
        <a:xfrm>
          <a:off x="12547111" y="12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59995</xdr:rowOff>
    </xdr:from>
    <xdr:to>
      <xdr:col>85</xdr:col>
      <xdr:colOff>177800</xdr:colOff>
      <xdr:row>76</xdr:row>
      <xdr:rowOff>161595</xdr:rowOff>
    </xdr:to>
    <xdr:sp macro="" textlink="">
      <xdr:nvSpPr>
        <xdr:cNvPr id="630" name="楕円 629"/>
        <xdr:cNvSpPr/>
      </xdr:nvSpPr>
      <xdr:spPr>
        <a:xfrm>
          <a:off x="16268700" y="130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38422</xdr:rowOff>
    </xdr:from>
    <xdr:ext cx="534377" cy="259045"/>
    <xdr:sp macro="" textlink="">
      <xdr:nvSpPr>
        <xdr:cNvPr id="631" name="公債費該当値テキスト"/>
        <xdr:cNvSpPr txBox="1"/>
      </xdr:nvSpPr>
      <xdr:spPr>
        <a:xfrm>
          <a:off x="16370300" y="130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49416</xdr:rowOff>
    </xdr:from>
    <xdr:to>
      <xdr:col>81</xdr:col>
      <xdr:colOff>101600</xdr:colOff>
      <xdr:row>76</xdr:row>
      <xdr:rowOff>151016</xdr:rowOff>
    </xdr:to>
    <xdr:sp macro="" textlink="">
      <xdr:nvSpPr>
        <xdr:cNvPr id="632" name="楕円 631"/>
        <xdr:cNvSpPr/>
      </xdr:nvSpPr>
      <xdr:spPr>
        <a:xfrm>
          <a:off x="15430500" y="130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142143</xdr:rowOff>
    </xdr:from>
    <xdr:ext cx="534377" cy="259045"/>
    <xdr:sp macro="" textlink="">
      <xdr:nvSpPr>
        <xdr:cNvPr id="633" name="テキスト ボックス 632"/>
        <xdr:cNvSpPr txBox="1"/>
      </xdr:nvSpPr>
      <xdr:spPr>
        <a:xfrm>
          <a:off x="15214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27369</xdr:rowOff>
    </xdr:from>
    <xdr:to>
      <xdr:col>76</xdr:col>
      <xdr:colOff>165100</xdr:colOff>
      <xdr:row>76</xdr:row>
      <xdr:rowOff>128969</xdr:rowOff>
    </xdr:to>
    <xdr:sp macro="" textlink="">
      <xdr:nvSpPr>
        <xdr:cNvPr id="634" name="楕円 633"/>
        <xdr:cNvSpPr/>
      </xdr:nvSpPr>
      <xdr:spPr>
        <a:xfrm>
          <a:off x="14541500" y="130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145496</xdr:rowOff>
    </xdr:from>
    <xdr:ext cx="534377" cy="259045"/>
    <xdr:sp macro="" textlink="">
      <xdr:nvSpPr>
        <xdr:cNvPr id="635" name="テキスト ボックス 634"/>
        <xdr:cNvSpPr txBox="1"/>
      </xdr:nvSpPr>
      <xdr:spPr>
        <a:xfrm>
          <a:off x="14325111" y="1283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17069</xdr:rowOff>
    </xdr:from>
    <xdr:to>
      <xdr:col>72</xdr:col>
      <xdr:colOff>38100</xdr:colOff>
      <xdr:row>76</xdr:row>
      <xdr:rowOff>118669</xdr:rowOff>
    </xdr:to>
    <xdr:sp macro="" textlink="">
      <xdr:nvSpPr>
        <xdr:cNvPr id="636" name="楕円 635"/>
        <xdr:cNvSpPr/>
      </xdr:nvSpPr>
      <xdr:spPr>
        <a:xfrm>
          <a:off x="13652500" y="130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109796</xdr:rowOff>
    </xdr:from>
    <xdr:ext cx="534377" cy="259045"/>
    <xdr:sp macro="" textlink="">
      <xdr:nvSpPr>
        <xdr:cNvPr id="637" name="テキスト ボックス 636"/>
        <xdr:cNvSpPr txBox="1"/>
      </xdr:nvSpPr>
      <xdr:spPr>
        <a:xfrm>
          <a:off x="13436111" y="1313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12091</xdr:rowOff>
    </xdr:from>
    <xdr:to>
      <xdr:col>67</xdr:col>
      <xdr:colOff>101600</xdr:colOff>
      <xdr:row>76</xdr:row>
      <xdr:rowOff>113691</xdr:rowOff>
    </xdr:to>
    <xdr:sp macro="" textlink="">
      <xdr:nvSpPr>
        <xdr:cNvPr id="638" name="楕円 637"/>
        <xdr:cNvSpPr/>
      </xdr:nvSpPr>
      <xdr:spPr>
        <a:xfrm>
          <a:off x="12763500" y="130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104818</xdr:rowOff>
    </xdr:from>
    <xdr:ext cx="534377" cy="259045"/>
    <xdr:sp macro="" textlink="">
      <xdr:nvSpPr>
        <xdr:cNvPr id="639" name="テキスト ボックス 638"/>
        <xdr:cNvSpPr txBox="1"/>
      </xdr:nvSpPr>
      <xdr:spPr>
        <a:xfrm>
          <a:off x="12547111" y="131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94225</xdr:rowOff>
    </xdr:from>
    <xdr:to>
      <xdr:col>85</xdr:col>
      <xdr:colOff>127000</xdr:colOff>
      <xdr:row>99</xdr:row>
      <xdr:rowOff>97932</xdr:rowOff>
    </xdr:to>
    <xdr:cxnSp macro="">
      <xdr:nvCxnSpPr>
        <xdr:cNvPr id="670" name="直線コネクタ 669"/>
        <xdr:cNvCxnSpPr/>
      </xdr:nvCxnSpPr>
      <xdr:spPr>
        <a:xfrm flipV="1">
          <a:off x="15481300" y="17067775"/>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73896</xdr:rowOff>
    </xdr:from>
    <xdr:to>
      <xdr:col>81</xdr:col>
      <xdr:colOff>50800</xdr:colOff>
      <xdr:row>99</xdr:row>
      <xdr:rowOff>97932</xdr:rowOff>
    </xdr:to>
    <xdr:cxnSp macro="">
      <xdr:nvCxnSpPr>
        <xdr:cNvPr id="673" name="直線コネクタ 672"/>
        <xdr:cNvCxnSpPr/>
      </xdr:nvCxnSpPr>
      <xdr:spPr>
        <a:xfrm>
          <a:off x="14592300" y="16875996"/>
          <a:ext cx="889000" cy="19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73896</xdr:rowOff>
    </xdr:from>
    <xdr:to>
      <xdr:col>76</xdr:col>
      <xdr:colOff>114300</xdr:colOff>
      <xdr:row>98</xdr:row>
      <xdr:rowOff>100822</xdr:rowOff>
    </xdr:to>
    <xdr:cxnSp macro="">
      <xdr:nvCxnSpPr>
        <xdr:cNvPr id="676" name="直線コネクタ 675"/>
        <xdr:cNvCxnSpPr/>
      </xdr:nvCxnSpPr>
      <xdr:spPr>
        <a:xfrm flipV="1">
          <a:off x="13703300" y="16875996"/>
          <a:ext cx="889000" cy="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32536</xdr:rowOff>
    </xdr:from>
    <xdr:to>
      <xdr:col>71</xdr:col>
      <xdr:colOff>177800</xdr:colOff>
      <xdr:row>98</xdr:row>
      <xdr:rowOff>100822</xdr:rowOff>
    </xdr:to>
    <xdr:cxnSp macro="">
      <xdr:nvCxnSpPr>
        <xdr:cNvPr id="679" name="直線コネクタ 678"/>
        <xdr:cNvCxnSpPr/>
      </xdr:nvCxnSpPr>
      <xdr:spPr>
        <a:xfrm>
          <a:off x="12814300" y="16834636"/>
          <a:ext cx="889000" cy="6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156908</xdr:rowOff>
    </xdr:from>
    <xdr:to>
      <xdr:col>72</xdr:col>
      <xdr:colOff>38100</xdr:colOff>
      <xdr:row>97</xdr:row>
      <xdr:rowOff>87058</xdr:rowOff>
    </xdr:to>
    <xdr:sp macro="" textlink="">
      <xdr:nvSpPr>
        <xdr:cNvPr id="680" name="フローチャート: 判断 679"/>
        <xdr:cNvSpPr/>
      </xdr:nvSpPr>
      <xdr:spPr>
        <a:xfrm>
          <a:off x="13652500" y="1661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103585</xdr:rowOff>
    </xdr:from>
    <xdr:ext cx="534377" cy="259045"/>
    <xdr:sp macro="" textlink="">
      <xdr:nvSpPr>
        <xdr:cNvPr id="681" name="テキスト ボックス 680"/>
        <xdr:cNvSpPr txBox="1"/>
      </xdr:nvSpPr>
      <xdr:spPr>
        <a:xfrm>
          <a:off x="13436111" y="163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49695</xdr:rowOff>
    </xdr:from>
    <xdr:to>
      <xdr:col>67</xdr:col>
      <xdr:colOff>101600</xdr:colOff>
      <xdr:row>94</xdr:row>
      <xdr:rowOff>151295</xdr:rowOff>
    </xdr:to>
    <xdr:sp macro="" textlink="">
      <xdr:nvSpPr>
        <xdr:cNvPr id="682" name="フローチャート: 判断 681"/>
        <xdr:cNvSpPr/>
      </xdr:nvSpPr>
      <xdr:spPr>
        <a:xfrm>
          <a:off x="12763500" y="161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167822</xdr:rowOff>
    </xdr:from>
    <xdr:ext cx="534377" cy="259045"/>
    <xdr:sp macro="" textlink="">
      <xdr:nvSpPr>
        <xdr:cNvPr id="683" name="テキスト ボックス 682"/>
        <xdr:cNvSpPr txBox="1"/>
      </xdr:nvSpPr>
      <xdr:spPr>
        <a:xfrm>
          <a:off x="12547111" y="159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43425</xdr:rowOff>
    </xdr:from>
    <xdr:to>
      <xdr:col>85</xdr:col>
      <xdr:colOff>177800</xdr:colOff>
      <xdr:row>99</xdr:row>
      <xdr:rowOff>145025</xdr:rowOff>
    </xdr:to>
    <xdr:sp macro="" textlink="">
      <xdr:nvSpPr>
        <xdr:cNvPr id="689" name="楕円 688"/>
        <xdr:cNvSpPr/>
      </xdr:nvSpPr>
      <xdr:spPr>
        <a:xfrm>
          <a:off x="16268700" y="170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129802</xdr:rowOff>
    </xdr:from>
    <xdr:ext cx="378565" cy="259045"/>
    <xdr:sp macro="" textlink="">
      <xdr:nvSpPr>
        <xdr:cNvPr id="690" name="積立金該当値テキスト"/>
        <xdr:cNvSpPr txBox="1"/>
      </xdr:nvSpPr>
      <xdr:spPr>
        <a:xfrm>
          <a:off x="16370300" y="1693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47132</xdr:rowOff>
    </xdr:from>
    <xdr:to>
      <xdr:col>81</xdr:col>
      <xdr:colOff>101600</xdr:colOff>
      <xdr:row>99</xdr:row>
      <xdr:rowOff>148732</xdr:rowOff>
    </xdr:to>
    <xdr:sp macro="" textlink="">
      <xdr:nvSpPr>
        <xdr:cNvPr id="691" name="楕円 690"/>
        <xdr:cNvSpPr/>
      </xdr:nvSpPr>
      <xdr:spPr>
        <a:xfrm>
          <a:off x="15430500" y="170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139859</xdr:rowOff>
    </xdr:from>
    <xdr:ext cx="313932" cy="259045"/>
    <xdr:sp macro="" textlink="">
      <xdr:nvSpPr>
        <xdr:cNvPr id="692" name="テキスト ボックス 691"/>
        <xdr:cNvSpPr txBox="1"/>
      </xdr:nvSpPr>
      <xdr:spPr>
        <a:xfrm>
          <a:off x="15324333" y="17113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23096</xdr:rowOff>
    </xdr:from>
    <xdr:to>
      <xdr:col>76</xdr:col>
      <xdr:colOff>165100</xdr:colOff>
      <xdr:row>98</xdr:row>
      <xdr:rowOff>124696</xdr:rowOff>
    </xdr:to>
    <xdr:sp macro="" textlink="">
      <xdr:nvSpPr>
        <xdr:cNvPr id="693" name="楕円 692"/>
        <xdr:cNvSpPr/>
      </xdr:nvSpPr>
      <xdr:spPr>
        <a:xfrm>
          <a:off x="14541500" y="168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115823</xdr:rowOff>
    </xdr:from>
    <xdr:ext cx="534377" cy="259045"/>
    <xdr:sp macro="" textlink="">
      <xdr:nvSpPr>
        <xdr:cNvPr id="694" name="テキスト ボックス 693"/>
        <xdr:cNvSpPr txBox="1"/>
      </xdr:nvSpPr>
      <xdr:spPr>
        <a:xfrm>
          <a:off x="14325111" y="1691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50022</xdr:rowOff>
    </xdr:from>
    <xdr:to>
      <xdr:col>72</xdr:col>
      <xdr:colOff>38100</xdr:colOff>
      <xdr:row>98</xdr:row>
      <xdr:rowOff>151622</xdr:rowOff>
    </xdr:to>
    <xdr:sp macro="" textlink="">
      <xdr:nvSpPr>
        <xdr:cNvPr id="695" name="楕円 694"/>
        <xdr:cNvSpPr/>
      </xdr:nvSpPr>
      <xdr:spPr>
        <a:xfrm>
          <a:off x="13652500" y="168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142749</xdr:rowOff>
    </xdr:from>
    <xdr:ext cx="534377" cy="259045"/>
    <xdr:sp macro="" textlink="">
      <xdr:nvSpPr>
        <xdr:cNvPr id="696" name="テキスト ボックス 695"/>
        <xdr:cNvSpPr txBox="1"/>
      </xdr:nvSpPr>
      <xdr:spPr>
        <a:xfrm>
          <a:off x="13436111" y="1694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153186</xdr:rowOff>
    </xdr:from>
    <xdr:to>
      <xdr:col>67</xdr:col>
      <xdr:colOff>101600</xdr:colOff>
      <xdr:row>98</xdr:row>
      <xdr:rowOff>83336</xdr:rowOff>
    </xdr:to>
    <xdr:sp macro="" textlink="">
      <xdr:nvSpPr>
        <xdr:cNvPr id="697" name="楕円 696"/>
        <xdr:cNvSpPr/>
      </xdr:nvSpPr>
      <xdr:spPr>
        <a:xfrm>
          <a:off x="12763500" y="167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74463</xdr:rowOff>
    </xdr:from>
    <xdr:ext cx="534377" cy="259045"/>
    <xdr:sp macro="" textlink="">
      <xdr:nvSpPr>
        <xdr:cNvPr id="698" name="テキスト ボックス 697"/>
        <xdr:cNvSpPr txBox="1"/>
      </xdr:nvSpPr>
      <xdr:spPr>
        <a:xfrm>
          <a:off x="12547111" y="1687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109474</xdr:rowOff>
    </xdr:from>
    <xdr:to>
      <xdr:col>102</xdr:col>
      <xdr:colOff>165100</xdr:colOff>
      <xdr:row>39</xdr:row>
      <xdr:rowOff>39624</xdr:rowOff>
    </xdr:to>
    <xdr:sp macro="" textlink="">
      <xdr:nvSpPr>
        <xdr:cNvPr id="739" name="フローチャート: 判断 738"/>
        <xdr:cNvSpPr/>
      </xdr:nvSpPr>
      <xdr:spPr>
        <a:xfrm>
          <a:off x="19494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56151</xdr:rowOff>
    </xdr:from>
    <xdr:ext cx="469744" cy="259045"/>
    <xdr:sp macro="" textlink="">
      <xdr:nvSpPr>
        <xdr:cNvPr id="740" name="テキスト ボックス 739"/>
        <xdr:cNvSpPr txBox="1"/>
      </xdr:nvSpPr>
      <xdr:spPr>
        <a:xfrm>
          <a:off x="19310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120469</xdr:rowOff>
    </xdr:from>
    <xdr:to>
      <xdr:col>98</xdr:col>
      <xdr:colOff>38100</xdr:colOff>
      <xdr:row>38</xdr:row>
      <xdr:rowOff>50619</xdr:rowOff>
    </xdr:to>
    <xdr:sp macro="" textlink="">
      <xdr:nvSpPr>
        <xdr:cNvPr id="741" name="フローチャート: 判断 740"/>
        <xdr:cNvSpPr/>
      </xdr:nvSpPr>
      <xdr:spPr>
        <a:xfrm>
          <a:off x="18605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67146</xdr:rowOff>
    </xdr:from>
    <xdr:ext cx="469744" cy="259045"/>
    <xdr:sp macro="" textlink="">
      <xdr:nvSpPr>
        <xdr:cNvPr id="742" name="テキスト ボックス 741"/>
        <xdr:cNvSpPr txBox="1"/>
      </xdr:nvSpPr>
      <xdr:spPr>
        <a:xfrm>
          <a:off x="18421428"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63891</xdr:rowOff>
    </xdr:from>
    <xdr:to>
      <xdr:col>102</xdr:col>
      <xdr:colOff>165100</xdr:colOff>
      <xdr:row>57</xdr:row>
      <xdr:rowOff>165491</xdr:rowOff>
    </xdr:to>
    <xdr:sp macro="" textlink="">
      <xdr:nvSpPr>
        <xdr:cNvPr id="794" name="フローチャート: 判断 793"/>
        <xdr:cNvSpPr/>
      </xdr:nvSpPr>
      <xdr:spPr>
        <a:xfrm>
          <a:off x="19494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10568</xdr:rowOff>
    </xdr:from>
    <xdr:ext cx="469744" cy="259045"/>
    <xdr:sp macro="" textlink="">
      <xdr:nvSpPr>
        <xdr:cNvPr id="795" name="テキスト ボックス 794"/>
        <xdr:cNvSpPr txBox="1"/>
      </xdr:nvSpPr>
      <xdr:spPr>
        <a:xfrm>
          <a:off x="19310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33670</xdr:rowOff>
    </xdr:from>
    <xdr:to>
      <xdr:col>98</xdr:col>
      <xdr:colOff>38100</xdr:colOff>
      <xdr:row>57</xdr:row>
      <xdr:rowOff>135270</xdr:rowOff>
    </xdr:to>
    <xdr:sp macro="" textlink="">
      <xdr:nvSpPr>
        <xdr:cNvPr id="796" name="フローチャート: 判断 795"/>
        <xdr:cNvSpPr/>
      </xdr:nvSpPr>
      <xdr:spPr>
        <a:xfrm>
          <a:off x="18605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151797</xdr:rowOff>
    </xdr:from>
    <xdr:ext cx="469744" cy="259045"/>
    <xdr:sp macro="" textlink="">
      <xdr:nvSpPr>
        <xdr:cNvPr id="797" name="テキスト ボックス 796"/>
        <xdr:cNvSpPr txBox="1"/>
      </xdr:nvSpPr>
      <xdr:spPr>
        <a:xfrm>
          <a:off x="18421428"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59096</xdr:rowOff>
    </xdr:from>
    <xdr:to>
      <xdr:col>116</xdr:col>
      <xdr:colOff>63500</xdr:colOff>
      <xdr:row>76</xdr:row>
      <xdr:rowOff>95946</xdr:rowOff>
    </xdr:to>
    <xdr:cxnSp macro="">
      <xdr:nvCxnSpPr>
        <xdr:cNvPr id="840" name="直線コネクタ 839"/>
        <xdr:cNvCxnSpPr/>
      </xdr:nvCxnSpPr>
      <xdr:spPr>
        <a:xfrm>
          <a:off x="21323300" y="12917846"/>
          <a:ext cx="838200" cy="20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59096</xdr:rowOff>
    </xdr:from>
    <xdr:to>
      <xdr:col>111</xdr:col>
      <xdr:colOff>177800</xdr:colOff>
      <xdr:row>75</xdr:row>
      <xdr:rowOff>94506</xdr:rowOff>
    </xdr:to>
    <xdr:cxnSp macro="">
      <xdr:nvCxnSpPr>
        <xdr:cNvPr id="843" name="直線コネクタ 842"/>
        <xdr:cNvCxnSpPr/>
      </xdr:nvCxnSpPr>
      <xdr:spPr>
        <a:xfrm flipV="1">
          <a:off x="20434300" y="12917846"/>
          <a:ext cx="8890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94506</xdr:rowOff>
    </xdr:from>
    <xdr:to>
      <xdr:col>107</xdr:col>
      <xdr:colOff>50800</xdr:colOff>
      <xdr:row>75</xdr:row>
      <xdr:rowOff>170379</xdr:rowOff>
    </xdr:to>
    <xdr:cxnSp macro="">
      <xdr:nvCxnSpPr>
        <xdr:cNvPr id="846" name="直線コネクタ 845"/>
        <xdr:cNvCxnSpPr/>
      </xdr:nvCxnSpPr>
      <xdr:spPr>
        <a:xfrm flipV="1">
          <a:off x="19545300" y="12953256"/>
          <a:ext cx="889000" cy="7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23916</xdr:rowOff>
    </xdr:from>
    <xdr:ext cx="534377" cy="259045"/>
    <xdr:sp macro="" textlink="">
      <xdr:nvSpPr>
        <xdr:cNvPr id="848" name="テキスト ボックス 847"/>
        <xdr:cNvSpPr txBox="1"/>
      </xdr:nvSpPr>
      <xdr:spPr>
        <a:xfrm>
          <a:off x="20167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170379</xdr:rowOff>
    </xdr:from>
    <xdr:to>
      <xdr:col>102</xdr:col>
      <xdr:colOff>114300</xdr:colOff>
      <xdr:row>76</xdr:row>
      <xdr:rowOff>24919</xdr:rowOff>
    </xdr:to>
    <xdr:cxnSp macro="">
      <xdr:nvCxnSpPr>
        <xdr:cNvPr id="849" name="直線コネクタ 848"/>
        <xdr:cNvCxnSpPr/>
      </xdr:nvCxnSpPr>
      <xdr:spPr>
        <a:xfrm flipV="1">
          <a:off x="18656300" y="13029129"/>
          <a:ext cx="889000" cy="2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58793</xdr:rowOff>
    </xdr:from>
    <xdr:to>
      <xdr:col>102</xdr:col>
      <xdr:colOff>165100</xdr:colOff>
      <xdr:row>75</xdr:row>
      <xdr:rowOff>160393</xdr:rowOff>
    </xdr:to>
    <xdr:sp macro="" textlink="">
      <xdr:nvSpPr>
        <xdr:cNvPr id="850" name="フローチャート: 判断 849"/>
        <xdr:cNvSpPr/>
      </xdr:nvSpPr>
      <xdr:spPr>
        <a:xfrm>
          <a:off x="19494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5470</xdr:rowOff>
    </xdr:from>
    <xdr:ext cx="534377" cy="259045"/>
    <xdr:sp macro="" textlink="">
      <xdr:nvSpPr>
        <xdr:cNvPr id="851" name="テキスト ボックス 850"/>
        <xdr:cNvSpPr txBox="1"/>
      </xdr:nvSpPr>
      <xdr:spPr>
        <a:xfrm>
          <a:off x="19278111" y="12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107783</xdr:rowOff>
    </xdr:from>
    <xdr:to>
      <xdr:col>98</xdr:col>
      <xdr:colOff>38100</xdr:colOff>
      <xdr:row>76</xdr:row>
      <xdr:rowOff>37933</xdr:rowOff>
    </xdr:to>
    <xdr:sp macro="" textlink="">
      <xdr:nvSpPr>
        <xdr:cNvPr id="852" name="フローチャート: 判断 851"/>
        <xdr:cNvSpPr/>
      </xdr:nvSpPr>
      <xdr:spPr>
        <a:xfrm>
          <a:off x="18605500" y="1296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54460</xdr:rowOff>
    </xdr:from>
    <xdr:ext cx="534377" cy="259045"/>
    <xdr:sp macro="" textlink="">
      <xdr:nvSpPr>
        <xdr:cNvPr id="853" name="テキスト ボックス 852"/>
        <xdr:cNvSpPr txBox="1"/>
      </xdr:nvSpPr>
      <xdr:spPr>
        <a:xfrm>
          <a:off x="18389111" y="1274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45146</xdr:rowOff>
    </xdr:from>
    <xdr:to>
      <xdr:col>116</xdr:col>
      <xdr:colOff>114300</xdr:colOff>
      <xdr:row>76</xdr:row>
      <xdr:rowOff>146746</xdr:rowOff>
    </xdr:to>
    <xdr:sp macro="" textlink="">
      <xdr:nvSpPr>
        <xdr:cNvPr id="859" name="楕円 858"/>
        <xdr:cNvSpPr/>
      </xdr:nvSpPr>
      <xdr:spPr>
        <a:xfrm>
          <a:off x="22110700" y="1307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23573</xdr:rowOff>
    </xdr:from>
    <xdr:ext cx="534377" cy="259045"/>
    <xdr:sp macro="" textlink="">
      <xdr:nvSpPr>
        <xdr:cNvPr id="860" name="繰出金該当値テキスト"/>
        <xdr:cNvSpPr txBox="1"/>
      </xdr:nvSpPr>
      <xdr:spPr>
        <a:xfrm>
          <a:off x="22212300" y="1305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8296</xdr:rowOff>
    </xdr:from>
    <xdr:to>
      <xdr:col>112</xdr:col>
      <xdr:colOff>38100</xdr:colOff>
      <xdr:row>75</xdr:row>
      <xdr:rowOff>109896</xdr:rowOff>
    </xdr:to>
    <xdr:sp macro="" textlink="">
      <xdr:nvSpPr>
        <xdr:cNvPr id="861" name="楕円 860"/>
        <xdr:cNvSpPr/>
      </xdr:nvSpPr>
      <xdr:spPr>
        <a:xfrm>
          <a:off x="21272500" y="128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126423</xdr:rowOff>
    </xdr:from>
    <xdr:ext cx="534377" cy="259045"/>
    <xdr:sp macro="" textlink="">
      <xdr:nvSpPr>
        <xdr:cNvPr id="862" name="テキスト ボックス 861"/>
        <xdr:cNvSpPr txBox="1"/>
      </xdr:nvSpPr>
      <xdr:spPr>
        <a:xfrm>
          <a:off x="21056111" y="1264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43706</xdr:rowOff>
    </xdr:from>
    <xdr:to>
      <xdr:col>107</xdr:col>
      <xdr:colOff>101600</xdr:colOff>
      <xdr:row>75</xdr:row>
      <xdr:rowOff>145306</xdr:rowOff>
    </xdr:to>
    <xdr:sp macro="" textlink="">
      <xdr:nvSpPr>
        <xdr:cNvPr id="863" name="楕円 862"/>
        <xdr:cNvSpPr/>
      </xdr:nvSpPr>
      <xdr:spPr>
        <a:xfrm>
          <a:off x="20383500" y="129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161833</xdr:rowOff>
    </xdr:from>
    <xdr:ext cx="534377" cy="259045"/>
    <xdr:sp macro="" textlink="">
      <xdr:nvSpPr>
        <xdr:cNvPr id="864" name="テキスト ボックス 863"/>
        <xdr:cNvSpPr txBox="1"/>
      </xdr:nvSpPr>
      <xdr:spPr>
        <a:xfrm>
          <a:off x="20167111" y="1267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119578</xdr:rowOff>
    </xdr:from>
    <xdr:to>
      <xdr:col>102</xdr:col>
      <xdr:colOff>165100</xdr:colOff>
      <xdr:row>76</xdr:row>
      <xdr:rowOff>49727</xdr:rowOff>
    </xdr:to>
    <xdr:sp macro="" textlink="">
      <xdr:nvSpPr>
        <xdr:cNvPr id="865" name="楕円 864"/>
        <xdr:cNvSpPr/>
      </xdr:nvSpPr>
      <xdr:spPr>
        <a:xfrm>
          <a:off x="19494500" y="12978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40856</xdr:rowOff>
    </xdr:from>
    <xdr:ext cx="534377" cy="259045"/>
    <xdr:sp macro="" textlink="">
      <xdr:nvSpPr>
        <xdr:cNvPr id="866" name="テキスト ボックス 865"/>
        <xdr:cNvSpPr txBox="1"/>
      </xdr:nvSpPr>
      <xdr:spPr>
        <a:xfrm>
          <a:off x="19278111" y="130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145570</xdr:rowOff>
    </xdr:from>
    <xdr:to>
      <xdr:col>98</xdr:col>
      <xdr:colOff>38100</xdr:colOff>
      <xdr:row>76</xdr:row>
      <xdr:rowOff>75719</xdr:rowOff>
    </xdr:to>
    <xdr:sp macro="" textlink="">
      <xdr:nvSpPr>
        <xdr:cNvPr id="867" name="楕円 866"/>
        <xdr:cNvSpPr/>
      </xdr:nvSpPr>
      <xdr:spPr>
        <a:xfrm>
          <a:off x="18605500" y="130043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66846</xdr:rowOff>
    </xdr:from>
    <xdr:ext cx="534377" cy="259045"/>
    <xdr:sp macro="" textlink="">
      <xdr:nvSpPr>
        <xdr:cNvPr id="868" name="テキスト ボックス 867"/>
        <xdr:cNvSpPr txBox="1"/>
      </xdr:nvSpPr>
      <xdr:spPr>
        <a:xfrm>
          <a:off x="18389111" y="130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年度決算において、住民１人当たりのコストが増加傾向にあり、類似団体平均を上回っている項目は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、物件費、扶助費、補助費等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の項目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となっている。物件費については、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中学校給食の開始による施設運営経費及び調理業務の委託経費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が主な要因となっている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また、扶助費</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については、高齢化の進展等の影響に</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より生活保護扶助費のうち医療扶助費の増加が大きく影響しており、その他の扶助費についても利用者数の増加等のため増加傾向となっている。補助費等については、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年度から下水道事業が公営企業法適用企業へ移行したため、下水道事業会計への繰出金が補助費等として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上されることになったことが主な増加要因となっている。その一方で、繰出金については、大きく減少しており、類似団体平均を下回る水準となっている。増加要因が明らかな補助費等を除いては、類似団体平均を大きく上回る項目がないことから、今後も経費全般の節減により、数値の改善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65,905
65,333
16.48
25,477,216
24,009,545
1,401,201
14,693,380
21,410,481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100381</xdr:rowOff>
    </xdr:from>
    <xdr:to>
      <xdr:col>24</xdr:col>
      <xdr:colOff>63500</xdr:colOff>
      <xdr:row>34</xdr:row>
      <xdr:rowOff>128727</xdr:rowOff>
    </xdr:to>
    <xdr:cxnSp macro="">
      <xdr:nvCxnSpPr>
        <xdr:cNvPr id="59" name="直線コネクタ 58"/>
        <xdr:cNvCxnSpPr/>
      </xdr:nvCxnSpPr>
      <xdr:spPr>
        <a:xfrm>
          <a:off x="3797300" y="5929681"/>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117754</xdr:rowOff>
    </xdr:from>
    <xdr:to>
      <xdr:col>19</xdr:col>
      <xdr:colOff>177800</xdr:colOff>
      <xdr:row>34</xdr:row>
      <xdr:rowOff>100381</xdr:rowOff>
    </xdr:to>
    <xdr:cxnSp macro="">
      <xdr:nvCxnSpPr>
        <xdr:cNvPr id="62" name="直線コネクタ 61"/>
        <xdr:cNvCxnSpPr/>
      </xdr:nvCxnSpPr>
      <xdr:spPr>
        <a:xfrm>
          <a:off x="2908300" y="5775604"/>
          <a:ext cx="889000" cy="1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117754</xdr:rowOff>
    </xdr:from>
    <xdr:to>
      <xdr:col>15</xdr:col>
      <xdr:colOff>50800</xdr:colOff>
      <xdr:row>33</xdr:row>
      <xdr:rowOff>170332</xdr:rowOff>
    </xdr:to>
    <xdr:cxnSp macro="">
      <xdr:nvCxnSpPr>
        <xdr:cNvPr id="65" name="直線コネクタ 64"/>
        <xdr:cNvCxnSpPr/>
      </xdr:nvCxnSpPr>
      <xdr:spPr>
        <a:xfrm flipV="1">
          <a:off x="2019300" y="577560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170332</xdr:rowOff>
    </xdr:from>
    <xdr:to>
      <xdr:col>10</xdr:col>
      <xdr:colOff>114300</xdr:colOff>
      <xdr:row>34</xdr:row>
      <xdr:rowOff>65634</xdr:rowOff>
    </xdr:to>
    <xdr:cxnSp macro="">
      <xdr:nvCxnSpPr>
        <xdr:cNvPr id="68" name="直線コネクタ 67"/>
        <xdr:cNvCxnSpPr/>
      </xdr:nvCxnSpPr>
      <xdr:spPr>
        <a:xfrm flipV="1">
          <a:off x="1130300" y="5828182"/>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72898</xdr:rowOff>
    </xdr:from>
    <xdr:to>
      <xdr:col>10</xdr:col>
      <xdr:colOff>165100</xdr:colOff>
      <xdr:row>34</xdr:row>
      <xdr:rowOff>3048</xdr:rowOff>
    </xdr:to>
    <xdr:sp macro="" textlink="">
      <xdr:nvSpPr>
        <xdr:cNvPr id="69" name="フローチャート: 判断 68"/>
        <xdr:cNvSpPr/>
      </xdr:nvSpPr>
      <xdr:spPr>
        <a:xfrm>
          <a:off x="1968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19575</xdr:rowOff>
    </xdr:from>
    <xdr:ext cx="469744" cy="259045"/>
    <xdr:sp macro="" textlink="">
      <xdr:nvSpPr>
        <xdr:cNvPr id="70" name="テキスト ボックス 69"/>
        <xdr:cNvSpPr txBox="1"/>
      </xdr:nvSpPr>
      <xdr:spPr>
        <a:xfrm>
          <a:off x="1784428"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93472</xdr:rowOff>
    </xdr:from>
    <xdr:to>
      <xdr:col>6</xdr:col>
      <xdr:colOff>38100</xdr:colOff>
      <xdr:row>34</xdr:row>
      <xdr:rowOff>23622</xdr:rowOff>
    </xdr:to>
    <xdr:sp macro="" textlink="">
      <xdr:nvSpPr>
        <xdr:cNvPr id="71" name="フローチャート: 判断 70"/>
        <xdr:cNvSpPr/>
      </xdr:nvSpPr>
      <xdr:spPr>
        <a:xfrm>
          <a:off x="1079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40149</xdr:rowOff>
    </xdr:from>
    <xdr:ext cx="469744" cy="259045"/>
    <xdr:sp macro="" textlink="">
      <xdr:nvSpPr>
        <xdr:cNvPr id="72" name="テキスト ボックス 71"/>
        <xdr:cNvSpPr txBox="1"/>
      </xdr:nvSpPr>
      <xdr:spPr>
        <a:xfrm>
          <a:off x="895428"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77927</xdr:rowOff>
    </xdr:from>
    <xdr:to>
      <xdr:col>24</xdr:col>
      <xdr:colOff>114300</xdr:colOff>
      <xdr:row>35</xdr:row>
      <xdr:rowOff>8077</xdr:rowOff>
    </xdr:to>
    <xdr:sp macro="" textlink="">
      <xdr:nvSpPr>
        <xdr:cNvPr id="78" name="楕円 77"/>
        <xdr:cNvSpPr/>
      </xdr:nvSpPr>
      <xdr:spPr>
        <a:xfrm>
          <a:off x="4584700" y="59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100804</xdr:rowOff>
    </xdr:from>
    <xdr:ext cx="469744" cy="259045"/>
    <xdr:sp macro="" textlink="">
      <xdr:nvSpPr>
        <xdr:cNvPr id="79" name="議会費該当値テキスト"/>
        <xdr:cNvSpPr txBox="1"/>
      </xdr:nvSpPr>
      <xdr:spPr>
        <a:xfrm>
          <a:off x="4686300" y="575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49581</xdr:rowOff>
    </xdr:from>
    <xdr:to>
      <xdr:col>20</xdr:col>
      <xdr:colOff>38100</xdr:colOff>
      <xdr:row>34</xdr:row>
      <xdr:rowOff>151181</xdr:rowOff>
    </xdr:to>
    <xdr:sp macro="" textlink="">
      <xdr:nvSpPr>
        <xdr:cNvPr id="80" name="楕円 79"/>
        <xdr:cNvSpPr/>
      </xdr:nvSpPr>
      <xdr:spPr>
        <a:xfrm>
          <a:off x="3746500" y="5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167708</xdr:rowOff>
    </xdr:from>
    <xdr:ext cx="469744" cy="259045"/>
    <xdr:sp macro="" textlink="">
      <xdr:nvSpPr>
        <xdr:cNvPr id="81" name="テキスト ボックス 80"/>
        <xdr:cNvSpPr txBox="1"/>
      </xdr:nvSpPr>
      <xdr:spPr>
        <a:xfrm>
          <a:off x="3562428" y="56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66954</xdr:rowOff>
    </xdr:from>
    <xdr:to>
      <xdr:col>15</xdr:col>
      <xdr:colOff>101600</xdr:colOff>
      <xdr:row>33</xdr:row>
      <xdr:rowOff>168554</xdr:rowOff>
    </xdr:to>
    <xdr:sp macro="" textlink="">
      <xdr:nvSpPr>
        <xdr:cNvPr id="82" name="楕円 81"/>
        <xdr:cNvSpPr/>
      </xdr:nvSpPr>
      <xdr:spPr>
        <a:xfrm>
          <a:off x="2857500" y="57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13631</xdr:rowOff>
    </xdr:from>
    <xdr:ext cx="469744" cy="259045"/>
    <xdr:sp macro="" textlink="">
      <xdr:nvSpPr>
        <xdr:cNvPr id="83" name="テキスト ボックス 82"/>
        <xdr:cNvSpPr txBox="1"/>
      </xdr:nvSpPr>
      <xdr:spPr>
        <a:xfrm>
          <a:off x="2673428" y="550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119532</xdr:rowOff>
    </xdr:from>
    <xdr:to>
      <xdr:col>10</xdr:col>
      <xdr:colOff>165100</xdr:colOff>
      <xdr:row>34</xdr:row>
      <xdr:rowOff>49682</xdr:rowOff>
    </xdr:to>
    <xdr:sp macro="" textlink="">
      <xdr:nvSpPr>
        <xdr:cNvPr id="84" name="楕円 83"/>
        <xdr:cNvSpPr/>
      </xdr:nvSpPr>
      <xdr:spPr>
        <a:xfrm>
          <a:off x="1968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40809</xdr:rowOff>
    </xdr:from>
    <xdr:ext cx="469744" cy="259045"/>
    <xdr:sp macro="" textlink="">
      <xdr:nvSpPr>
        <xdr:cNvPr id="85" name="テキスト ボックス 84"/>
        <xdr:cNvSpPr txBox="1"/>
      </xdr:nvSpPr>
      <xdr:spPr>
        <a:xfrm>
          <a:off x="1784428" y="58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14834</xdr:rowOff>
    </xdr:from>
    <xdr:to>
      <xdr:col>6</xdr:col>
      <xdr:colOff>38100</xdr:colOff>
      <xdr:row>34</xdr:row>
      <xdr:rowOff>116434</xdr:rowOff>
    </xdr:to>
    <xdr:sp macro="" textlink="">
      <xdr:nvSpPr>
        <xdr:cNvPr id="86" name="楕円 85"/>
        <xdr:cNvSpPr/>
      </xdr:nvSpPr>
      <xdr:spPr>
        <a:xfrm>
          <a:off x="1079500" y="58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107561</xdr:rowOff>
    </xdr:from>
    <xdr:ext cx="469744" cy="259045"/>
    <xdr:sp macro="" textlink="">
      <xdr:nvSpPr>
        <xdr:cNvPr id="87" name="テキスト ボックス 86"/>
        <xdr:cNvSpPr txBox="1"/>
      </xdr:nvSpPr>
      <xdr:spPr>
        <a:xfrm>
          <a:off x="895428" y="59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6515</xdr:rowOff>
    </xdr:from>
    <xdr:to>
      <xdr:col>24</xdr:col>
      <xdr:colOff>63500</xdr:colOff>
      <xdr:row>59</xdr:row>
      <xdr:rowOff>33820</xdr:rowOff>
    </xdr:to>
    <xdr:cxnSp macro="">
      <xdr:nvCxnSpPr>
        <xdr:cNvPr id="117" name="直線コネクタ 116"/>
        <xdr:cNvCxnSpPr/>
      </xdr:nvCxnSpPr>
      <xdr:spPr>
        <a:xfrm flipV="1">
          <a:off x="3797300" y="10122065"/>
          <a:ext cx="8382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68123</xdr:rowOff>
    </xdr:from>
    <xdr:to>
      <xdr:col>19</xdr:col>
      <xdr:colOff>177800</xdr:colOff>
      <xdr:row>59</xdr:row>
      <xdr:rowOff>33820</xdr:rowOff>
    </xdr:to>
    <xdr:cxnSp macro="">
      <xdr:nvCxnSpPr>
        <xdr:cNvPr id="120" name="直線コネクタ 119"/>
        <xdr:cNvCxnSpPr/>
      </xdr:nvCxnSpPr>
      <xdr:spPr>
        <a:xfrm>
          <a:off x="2908300" y="10012223"/>
          <a:ext cx="889000" cy="1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68123</xdr:rowOff>
    </xdr:from>
    <xdr:to>
      <xdr:col>15</xdr:col>
      <xdr:colOff>50800</xdr:colOff>
      <xdr:row>58</xdr:row>
      <xdr:rowOff>117310</xdr:rowOff>
    </xdr:to>
    <xdr:cxnSp macro="">
      <xdr:nvCxnSpPr>
        <xdr:cNvPr id="123" name="直線コネクタ 122"/>
        <xdr:cNvCxnSpPr/>
      </xdr:nvCxnSpPr>
      <xdr:spPr>
        <a:xfrm flipV="1">
          <a:off x="2019300" y="10012223"/>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34061</xdr:rowOff>
    </xdr:from>
    <xdr:to>
      <xdr:col>10</xdr:col>
      <xdr:colOff>114300</xdr:colOff>
      <xdr:row>58</xdr:row>
      <xdr:rowOff>117310</xdr:rowOff>
    </xdr:to>
    <xdr:cxnSp macro="">
      <xdr:nvCxnSpPr>
        <xdr:cNvPr id="126" name="直線コネクタ 125"/>
        <xdr:cNvCxnSpPr/>
      </xdr:nvCxnSpPr>
      <xdr:spPr>
        <a:xfrm>
          <a:off x="1130300" y="9978161"/>
          <a:ext cx="8890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155410</xdr:rowOff>
    </xdr:from>
    <xdr:to>
      <xdr:col>10</xdr:col>
      <xdr:colOff>165100</xdr:colOff>
      <xdr:row>57</xdr:row>
      <xdr:rowOff>85560</xdr:rowOff>
    </xdr:to>
    <xdr:sp macro="" textlink="">
      <xdr:nvSpPr>
        <xdr:cNvPr id="127" name="フローチャート: 判断 126"/>
        <xdr:cNvSpPr/>
      </xdr:nvSpPr>
      <xdr:spPr>
        <a:xfrm>
          <a:off x="1968500" y="975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102087</xdr:rowOff>
    </xdr:from>
    <xdr:ext cx="534377" cy="259045"/>
    <xdr:sp macro="" textlink="">
      <xdr:nvSpPr>
        <xdr:cNvPr id="128" name="テキスト ボックス 127"/>
        <xdr:cNvSpPr txBox="1"/>
      </xdr:nvSpPr>
      <xdr:spPr>
        <a:xfrm>
          <a:off x="1752111" y="95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141948</xdr:rowOff>
    </xdr:from>
    <xdr:to>
      <xdr:col>6</xdr:col>
      <xdr:colOff>38100</xdr:colOff>
      <xdr:row>54</xdr:row>
      <xdr:rowOff>72098</xdr:rowOff>
    </xdr:to>
    <xdr:sp macro="" textlink="">
      <xdr:nvSpPr>
        <xdr:cNvPr id="129" name="フローチャート: 判断 128"/>
        <xdr:cNvSpPr/>
      </xdr:nvSpPr>
      <xdr:spPr>
        <a:xfrm>
          <a:off x="1079500" y="922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88625</xdr:rowOff>
    </xdr:from>
    <xdr:ext cx="534377" cy="259045"/>
    <xdr:sp macro="" textlink="">
      <xdr:nvSpPr>
        <xdr:cNvPr id="130" name="テキスト ボックス 129"/>
        <xdr:cNvSpPr txBox="1"/>
      </xdr:nvSpPr>
      <xdr:spPr>
        <a:xfrm>
          <a:off x="863111" y="90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127165</xdr:rowOff>
    </xdr:from>
    <xdr:to>
      <xdr:col>24</xdr:col>
      <xdr:colOff>114300</xdr:colOff>
      <xdr:row>59</xdr:row>
      <xdr:rowOff>57315</xdr:rowOff>
    </xdr:to>
    <xdr:sp macro="" textlink="">
      <xdr:nvSpPr>
        <xdr:cNvPr id="136" name="楕円 135"/>
        <xdr:cNvSpPr/>
      </xdr:nvSpPr>
      <xdr:spPr>
        <a:xfrm>
          <a:off x="4584700" y="100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42092</xdr:rowOff>
    </xdr:from>
    <xdr:ext cx="534377" cy="259045"/>
    <xdr:sp macro="" textlink="">
      <xdr:nvSpPr>
        <xdr:cNvPr id="137" name="総務費該当値テキスト"/>
        <xdr:cNvSpPr txBox="1"/>
      </xdr:nvSpPr>
      <xdr:spPr>
        <a:xfrm>
          <a:off x="4686300" y="99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154470</xdr:rowOff>
    </xdr:from>
    <xdr:to>
      <xdr:col>20</xdr:col>
      <xdr:colOff>38100</xdr:colOff>
      <xdr:row>59</xdr:row>
      <xdr:rowOff>84620</xdr:rowOff>
    </xdr:to>
    <xdr:sp macro="" textlink="">
      <xdr:nvSpPr>
        <xdr:cNvPr id="138" name="楕円 137"/>
        <xdr:cNvSpPr/>
      </xdr:nvSpPr>
      <xdr:spPr>
        <a:xfrm>
          <a:off x="3746500" y="100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75747</xdr:rowOff>
    </xdr:from>
    <xdr:ext cx="534377" cy="259045"/>
    <xdr:sp macro="" textlink="">
      <xdr:nvSpPr>
        <xdr:cNvPr id="139" name="テキスト ボックス 138"/>
        <xdr:cNvSpPr txBox="1"/>
      </xdr:nvSpPr>
      <xdr:spPr>
        <a:xfrm>
          <a:off x="3530111" y="1019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17323</xdr:rowOff>
    </xdr:from>
    <xdr:to>
      <xdr:col>15</xdr:col>
      <xdr:colOff>101600</xdr:colOff>
      <xdr:row>58</xdr:row>
      <xdr:rowOff>118923</xdr:rowOff>
    </xdr:to>
    <xdr:sp macro="" textlink="">
      <xdr:nvSpPr>
        <xdr:cNvPr id="140" name="楕円 139"/>
        <xdr:cNvSpPr/>
      </xdr:nvSpPr>
      <xdr:spPr>
        <a:xfrm>
          <a:off x="2857500" y="99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110050</xdr:rowOff>
    </xdr:from>
    <xdr:ext cx="534377" cy="259045"/>
    <xdr:sp macro="" textlink="">
      <xdr:nvSpPr>
        <xdr:cNvPr id="141" name="テキスト ボックス 140"/>
        <xdr:cNvSpPr txBox="1"/>
      </xdr:nvSpPr>
      <xdr:spPr>
        <a:xfrm>
          <a:off x="2641111" y="100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66510</xdr:rowOff>
    </xdr:from>
    <xdr:to>
      <xdr:col>10</xdr:col>
      <xdr:colOff>165100</xdr:colOff>
      <xdr:row>58</xdr:row>
      <xdr:rowOff>168110</xdr:rowOff>
    </xdr:to>
    <xdr:sp macro="" textlink="">
      <xdr:nvSpPr>
        <xdr:cNvPr id="142" name="楕円 141"/>
        <xdr:cNvSpPr/>
      </xdr:nvSpPr>
      <xdr:spPr>
        <a:xfrm>
          <a:off x="1968500" y="100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159237</xdr:rowOff>
    </xdr:from>
    <xdr:ext cx="534377" cy="259045"/>
    <xdr:sp macro="" textlink="">
      <xdr:nvSpPr>
        <xdr:cNvPr id="143" name="テキスト ボックス 142"/>
        <xdr:cNvSpPr txBox="1"/>
      </xdr:nvSpPr>
      <xdr:spPr>
        <a:xfrm>
          <a:off x="1752111" y="1010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154711</xdr:rowOff>
    </xdr:from>
    <xdr:to>
      <xdr:col>6</xdr:col>
      <xdr:colOff>38100</xdr:colOff>
      <xdr:row>58</xdr:row>
      <xdr:rowOff>84861</xdr:rowOff>
    </xdr:to>
    <xdr:sp macro="" textlink="">
      <xdr:nvSpPr>
        <xdr:cNvPr id="144" name="楕円 143"/>
        <xdr:cNvSpPr/>
      </xdr:nvSpPr>
      <xdr:spPr>
        <a:xfrm>
          <a:off x="1079500" y="992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75988</xdr:rowOff>
    </xdr:from>
    <xdr:ext cx="534377" cy="259045"/>
    <xdr:sp macro="" textlink="">
      <xdr:nvSpPr>
        <xdr:cNvPr id="145" name="テキスト ボックス 144"/>
        <xdr:cNvSpPr txBox="1"/>
      </xdr:nvSpPr>
      <xdr:spPr>
        <a:xfrm>
          <a:off x="863111" y="100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65100</xdr:rowOff>
    </xdr:from>
    <xdr:to>
      <xdr:col>24</xdr:col>
      <xdr:colOff>63500</xdr:colOff>
      <xdr:row>74</xdr:row>
      <xdr:rowOff>2159</xdr:rowOff>
    </xdr:to>
    <xdr:cxnSp macro="">
      <xdr:nvCxnSpPr>
        <xdr:cNvPr id="175" name="直線コネクタ 174"/>
        <xdr:cNvCxnSpPr/>
      </xdr:nvCxnSpPr>
      <xdr:spPr>
        <a:xfrm flipV="1">
          <a:off x="3797300" y="12580950"/>
          <a:ext cx="838200" cy="10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2159</xdr:rowOff>
    </xdr:from>
    <xdr:to>
      <xdr:col>19</xdr:col>
      <xdr:colOff>177800</xdr:colOff>
      <xdr:row>74</xdr:row>
      <xdr:rowOff>112637</xdr:rowOff>
    </xdr:to>
    <xdr:cxnSp macro="">
      <xdr:nvCxnSpPr>
        <xdr:cNvPr id="178" name="直線コネクタ 177"/>
        <xdr:cNvCxnSpPr/>
      </xdr:nvCxnSpPr>
      <xdr:spPr>
        <a:xfrm flipV="1">
          <a:off x="2908300" y="12689459"/>
          <a:ext cx="889000" cy="1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112637</xdr:rowOff>
    </xdr:from>
    <xdr:to>
      <xdr:col>15</xdr:col>
      <xdr:colOff>50800</xdr:colOff>
      <xdr:row>74</xdr:row>
      <xdr:rowOff>136449</xdr:rowOff>
    </xdr:to>
    <xdr:cxnSp macro="">
      <xdr:nvCxnSpPr>
        <xdr:cNvPr id="181" name="直線コネクタ 180"/>
        <xdr:cNvCxnSpPr/>
      </xdr:nvCxnSpPr>
      <xdr:spPr>
        <a:xfrm flipV="1">
          <a:off x="2019300" y="12799937"/>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136449</xdr:rowOff>
    </xdr:from>
    <xdr:to>
      <xdr:col>10</xdr:col>
      <xdr:colOff>114300</xdr:colOff>
      <xdr:row>75</xdr:row>
      <xdr:rowOff>101371</xdr:rowOff>
    </xdr:to>
    <xdr:cxnSp macro="">
      <xdr:nvCxnSpPr>
        <xdr:cNvPr id="184" name="直線コネクタ 183"/>
        <xdr:cNvCxnSpPr/>
      </xdr:nvCxnSpPr>
      <xdr:spPr>
        <a:xfrm flipV="1">
          <a:off x="1130300" y="12823749"/>
          <a:ext cx="889000" cy="1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65354</xdr:rowOff>
    </xdr:from>
    <xdr:to>
      <xdr:col>10</xdr:col>
      <xdr:colOff>165100</xdr:colOff>
      <xdr:row>74</xdr:row>
      <xdr:rowOff>166954</xdr:rowOff>
    </xdr:to>
    <xdr:sp macro="" textlink="">
      <xdr:nvSpPr>
        <xdr:cNvPr id="185" name="フローチャート: 判断 184"/>
        <xdr:cNvSpPr/>
      </xdr:nvSpPr>
      <xdr:spPr>
        <a:xfrm>
          <a:off x="1968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12031</xdr:rowOff>
    </xdr:from>
    <xdr:ext cx="599010" cy="259045"/>
    <xdr:sp macro="" textlink="">
      <xdr:nvSpPr>
        <xdr:cNvPr id="186" name="テキスト ボックス 185"/>
        <xdr:cNvSpPr txBox="1"/>
      </xdr:nvSpPr>
      <xdr:spPr>
        <a:xfrm>
          <a:off x="1719795"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12611</xdr:rowOff>
    </xdr:from>
    <xdr:to>
      <xdr:col>6</xdr:col>
      <xdr:colOff>38100</xdr:colOff>
      <xdr:row>74</xdr:row>
      <xdr:rowOff>114211</xdr:rowOff>
    </xdr:to>
    <xdr:sp macro="" textlink="">
      <xdr:nvSpPr>
        <xdr:cNvPr id="187" name="フローチャート: 判断 186"/>
        <xdr:cNvSpPr/>
      </xdr:nvSpPr>
      <xdr:spPr>
        <a:xfrm>
          <a:off x="1079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130738</xdr:rowOff>
    </xdr:from>
    <xdr:ext cx="599010" cy="259045"/>
    <xdr:sp macro="" textlink="">
      <xdr:nvSpPr>
        <xdr:cNvPr id="188" name="テキスト ボックス 187"/>
        <xdr:cNvSpPr txBox="1"/>
      </xdr:nvSpPr>
      <xdr:spPr>
        <a:xfrm>
          <a:off x="830795"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14300</xdr:rowOff>
    </xdr:from>
    <xdr:to>
      <xdr:col>24</xdr:col>
      <xdr:colOff>114300</xdr:colOff>
      <xdr:row>73</xdr:row>
      <xdr:rowOff>115900</xdr:rowOff>
    </xdr:to>
    <xdr:sp macro="" textlink="">
      <xdr:nvSpPr>
        <xdr:cNvPr id="194" name="楕円 193"/>
        <xdr:cNvSpPr/>
      </xdr:nvSpPr>
      <xdr:spPr>
        <a:xfrm>
          <a:off x="4584700" y="125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37177</xdr:rowOff>
    </xdr:from>
    <xdr:ext cx="599010" cy="259045"/>
    <xdr:sp macro="" textlink="">
      <xdr:nvSpPr>
        <xdr:cNvPr id="195" name="民生費該当値テキスト"/>
        <xdr:cNvSpPr txBox="1"/>
      </xdr:nvSpPr>
      <xdr:spPr>
        <a:xfrm>
          <a:off x="4686300" y="1238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122809</xdr:rowOff>
    </xdr:from>
    <xdr:to>
      <xdr:col>20</xdr:col>
      <xdr:colOff>38100</xdr:colOff>
      <xdr:row>74</xdr:row>
      <xdr:rowOff>52959</xdr:rowOff>
    </xdr:to>
    <xdr:sp macro="" textlink="">
      <xdr:nvSpPr>
        <xdr:cNvPr id="196" name="楕円 195"/>
        <xdr:cNvSpPr/>
      </xdr:nvSpPr>
      <xdr:spPr>
        <a:xfrm>
          <a:off x="3746500" y="126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69486</xdr:rowOff>
    </xdr:from>
    <xdr:ext cx="599010" cy="259045"/>
    <xdr:sp macro="" textlink="">
      <xdr:nvSpPr>
        <xdr:cNvPr id="197" name="テキスト ボックス 196"/>
        <xdr:cNvSpPr txBox="1"/>
      </xdr:nvSpPr>
      <xdr:spPr>
        <a:xfrm>
          <a:off x="3497795" y="1241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61837</xdr:rowOff>
    </xdr:from>
    <xdr:to>
      <xdr:col>15</xdr:col>
      <xdr:colOff>101600</xdr:colOff>
      <xdr:row>74</xdr:row>
      <xdr:rowOff>163437</xdr:rowOff>
    </xdr:to>
    <xdr:sp macro="" textlink="">
      <xdr:nvSpPr>
        <xdr:cNvPr id="198" name="楕円 197"/>
        <xdr:cNvSpPr/>
      </xdr:nvSpPr>
      <xdr:spPr>
        <a:xfrm>
          <a:off x="2857500" y="1274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8514</xdr:rowOff>
    </xdr:from>
    <xdr:ext cx="599010" cy="259045"/>
    <xdr:sp macro="" textlink="">
      <xdr:nvSpPr>
        <xdr:cNvPr id="199" name="テキスト ボックス 198"/>
        <xdr:cNvSpPr txBox="1"/>
      </xdr:nvSpPr>
      <xdr:spPr>
        <a:xfrm>
          <a:off x="2608795" y="1252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85649</xdr:rowOff>
    </xdr:from>
    <xdr:to>
      <xdr:col>10</xdr:col>
      <xdr:colOff>165100</xdr:colOff>
      <xdr:row>75</xdr:row>
      <xdr:rowOff>15799</xdr:rowOff>
    </xdr:to>
    <xdr:sp macro="" textlink="">
      <xdr:nvSpPr>
        <xdr:cNvPr id="200" name="楕円 199"/>
        <xdr:cNvSpPr/>
      </xdr:nvSpPr>
      <xdr:spPr>
        <a:xfrm>
          <a:off x="1968500" y="1277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6926</xdr:rowOff>
    </xdr:from>
    <xdr:ext cx="599010" cy="259045"/>
    <xdr:sp macro="" textlink="">
      <xdr:nvSpPr>
        <xdr:cNvPr id="201" name="テキスト ボックス 200"/>
        <xdr:cNvSpPr txBox="1"/>
      </xdr:nvSpPr>
      <xdr:spPr>
        <a:xfrm>
          <a:off x="1719795" y="1286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50571</xdr:rowOff>
    </xdr:from>
    <xdr:to>
      <xdr:col>6</xdr:col>
      <xdr:colOff>38100</xdr:colOff>
      <xdr:row>75</xdr:row>
      <xdr:rowOff>152171</xdr:rowOff>
    </xdr:to>
    <xdr:sp macro="" textlink="">
      <xdr:nvSpPr>
        <xdr:cNvPr id="202" name="楕円 201"/>
        <xdr:cNvSpPr/>
      </xdr:nvSpPr>
      <xdr:spPr>
        <a:xfrm>
          <a:off x="1079500" y="129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143299</xdr:rowOff>
    </xdr:from>
    <xdr:ext cx="599010" cy="259045"/>
    <xdr:sp macro="" textlink="">
      <xdr:nvSpPr>
        <xdr:cNvPr id="203" name="テキスト ボックス 202"/>
        <xdr:cNvSpPr txBox="1"/>
      </xdr:nvSpPr>
      <xdr:spPr>
        <a:xfrm>
          <a:off x="830795" y="1300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125203</xdr:rowOff>
    </xdr:from>
    <xdr:to>
      <xdr:col>24</xdr:col>
      <xdr:colOff>63500</xdr:colOff>
      <xdr:row>96</xdr:row>
      <xdr:rowOff>150806</xdr:rowOff>
    </xdr:to>
    <xdr:cxnSp macro="">
      <xdr:nvCxnSpPr>
        <xdr:cNvPr id="233" name="直線コネクタ 232"/>
        <xdr:cNvCxnSpPr/>
      </xdr:nvCxnSpPr>
      <xdr:spPr>
        <a:xfrm flipV="1">
          <a:off x="3797300" y="16584403"/>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150806</xdr:rowOff>
    </xdr:from>
    <xdr:to>
      <xdr:col>19</xdr:col>
      <xdr:colOff>177800</xdr:colOff>
      <xdr:row>96</xdr:row>
      <xdr:rowOff>169418</xdr:rowOff>
    </xdr:to>
    <xdr:cxnSp macro="">
      <xdr:nvCxnSpPr>
        <xdr:cNvPr id="236" name="直線コネクタ 235"/>
        <xdr:cNvCxnSpPr/>
      </xdr:nvCxnSpPr>
      <xdr:spPr>
        <a:xfrm flipV="1">
          <a:off x="2908300" y="16610006"/>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169418</xdr:rowOff>
    </xdr:from>
    <xdr:to>
      <xdr:col>15</xdr:col>
      <xdr:colOff>50800</xdr:colOff>
      <xdr:row>97</xdr:row>
      <xdr:rowOff>29153</xdr:rowOff>
    </xdr:to>
    <xdr:cxnSp macro="">
      <xdr:nvCxnSpPr>
        <xdr:cNvPr id="239" name="直線コネクタ 238"/>
        <xdr:cNvCxnSpPr/>
      </xdr:nvCxnSpPr>
      <xdr:spPr>
        <a:xfrm flipV="1">
          <a:off x="2019300" y="16628618"/>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38143</xdr:rowOff>
    </xdr:from>
    <xdr:ext cx="534377" cy="259045"/>
    <xdr:sp macro="" textlink="">
      <xdr:nvSpPr>
        <xdr:cNvPr id="241" name="テキスト ボックス 240"/>
        <xdr:cNvSpPr txBox="1"/>
      </xdr:nvSpPr>
      <xdr:spPr>
        <a:xfrm>
          <a:off x="2641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29153</xdr:rowOff>
    </xdr:from>
    <xdr:to>
      <xdr:col>10</xdr:col>
      <xdr:colOff>114300</xdr:colOff>
      <xdr:row>97</xdr:row>
      <xdr:rowOff>33134</xdr:rowOff>
    </xdr:to>
    <xdr:cxnSp macro="">
      <xdr:nvCxnSpPr>
        <xdr:cNvPr id="242" name="直線コネクタ 241"/>
        <xdr:cNvCxnSpPr/>
      </xdr:nvCxnSpPr>
      <xdr:spPr>
        <a:xfrm flipV="1">
          <a:off x="1130300" y="16659803"/>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33407</xdr:rowOff>
    </xdr:from>
    <xdr:to>
      <xdr:col>10</xdr:col>
      <xdr:colOff>165100</xdr:colOff>
      <xdr:row>97</xdr:row>
      <xdr:rowOff>135007</xdr:rowOff>
    </xdr:to>
    <xdr:sp macro="" textlink="">
      <xdr:nvSpPr>
        <xdr:cNvPr id="243" name="フローチャート: 判断 242"/>
        <xdr:cNvSpPr/>
      </xdr:nvSpPr>
      <xdr:spPr>
        <a:xfrm>
          <a:off x="1968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126134</xdr:rowOff>
    </xdr:from>
    <xdr:ext cx="534377" cy="259045"/>
    <xdr:sp macro="" textlink="">
      <xdr:nvSpPr>
        <xdr:cNvPr id="244" name="テキスト ボックス 243"/>
        <xdr:cNvSpPr txBox="1"/>
      </xdr:nvSpPr>
      <xdr:spPr>
        <a:xfrm>
          <a:off x="1752111" y="1675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28874</xdr:rowOff>
    </xdr:from>
    <xdr:to>
      <xdr:col>6</xdr:col>
      <xdr:colOff>38100</xdr:colOff>
      <xdr:row>97</xdr:row>
      <xdr:rowOff>130474</xdr:rowOff>
    </xdr:to>
    <xdr:sp macro="" textlink="">
      <xdr:nvSpPr>
        <xdr:cNvPr id="245" name="フローチャート: 判断 244"/>
        <xdr:cNvSpPr/>
      </xdr:nvSpPr>
      <xdr:spPr>
        <a:xfrm>
          <a:off x="1079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121601</xdr:rowOff>
    </xdr:from>
    <xdr:ext cx="534377" cy="259045"/>
    <xdr:sp macro="" textlink="">
      <xdr:nvSpPr>
        <xdr:cNvPr id="246" name="テキスト ボックス 245"/>
        <xdr:cNvSpPr txBox="1"/>
      </xdr:nvSpPr>
      <xdr:spPr>
        <a:xfrm>
          <a:off x="863111" y="167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74403</xdr:rowOff>
    </xdr:from>
    <xdr:to>
      <xdr:col>24</xdr:col>
      <xdr:colOff>114300</xdr:colOff>
      <xdr:row>97</xdr:row>
      <xdr:rowOff>4553</xdr:rowOff>
    </xdr:to>
    <xdr:sp macro="" textlink="">
      <xdr:nvSpPr>
        <xdr:cNvPr id="252" name="楕円 251"/>
        <xdr:cNvSpPr/>
      </xdr:nvSpPr>
      <xdr:spPr>
        <a:xfrm>
          <a:off x="4584700" y="165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97280</xdr:rowOff>
    </xdr:from>
    <xdr:ext cx="534377" cy="259045"/>
    <xdr:sp macro="" textlink="">
      <xdr:nvSpPr>
        <xdr:cNvPr id="253" name="衛生費該当値テキスト"/>
        <xdr:cNvSpPr txBox="1"/>
      </xdr:nvSpPr>
      <xdr:spPr>
        <a:xfrm>
          <a:off x="4686300" y="1638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100006</xdr:rowOff>
    </xdr:from>
    <xdr:to>
      <xdr:col>20</xdr:col>
      <xdr:colOff>38100</xdr:colOff>
      <xdr:row>97</xdr:row>
      <xdr:rowOff>30156</xdr:rowOff>
    </xdr:to>
    <xdr:sp macro="" textlink="">
      <xdr:nvSpPr>
        <xdr:cNvPr id="254" name="楕円 253"/>
        <xdr:cNvSpPr/>
      </xdr:nvSpPr>
      <xdr:spPr>
        <a:xfrm>
          <a:off x="3746500" y="165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46683</xdr:rowOff>
    </xdr:from>
    <xdr:ext cx="534377" cy="259045"/>
    <xdr:sp macro="" textlink="">
      <xdr:nvSpPr>
        <xdr:cNvPr id="255" name="テキスト ボックス 254"/>
        <xdr:cNvSpPr txBox="1"/>
      </xdr:nvSpPr>
      <xdr:spPr>
        <a:xfrm>
          <a:off x="3530111" y="1633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118618</xdr:rowOff>
    </xdr:from>
    <xdr:to>
      <xdr:col>15</xdr:col>
      <xdr:colOff>101600</xdr:colOff>
      <xdr:row>97</xdr:row>
      <xdr:rowOff>48768</xdr:rowOff>
    </xdr:to>
    <xdr:sp macro="" textlink="">
      <xdr:nvSpPr>
        <xdr:cNvPr id="256" name="楕円 255"/>
        <xdr:cNvSpPr/>
      </xdr:nvSpPr>
      <xdr:spPr>
        <a:xfrm>
          <a:off x="2857500" y="165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65295</xdr:rowOff>
    </xdr:from>
    <xdr:ext cx="534377" cy="259045"/>
    <xdr:sp macro="" textlink="">
      <xdr:nvSpPr>
        <xdr:cNvPr id="257" name="テキスト ボックス 256"/>
        <xdr:cNvSpPr txBox="1"/>
      </xdr:nvSpPr>
      <xdr:spPr>
        <a:xfrm>
          <a:off x="2641111" y="163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149803</xdr:rowOff>
    </xdr:from>
    <xdr:to>
      <xdr:col>10</xdr:col>
      <xdr:colOff>165100</xdr:colOff>
      <xdr:row>97</xdr:row>
      <xdr:rowOff>79953</xdr:rowOff>
    </xdr:to>
    <xdr:sp macro="" textlink="">
      <xdr:nvSpPr>
        <xdr:cNvPr id="258" name="楕円 257"/>
        <xdr:cNvSpPr/>
      </xdr:nvSpPr>
      <xdr:spPr>
        <a:xfrm>
          <a:off x="1968500" y="166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96480</xdr:rowOff>
    </xdr:from>
    <xdr:ext cx="534377" cy="259045"/>
    <xdr:sp macro="" textlink="">
      <xdr:nvSpPr>
        <xdr:cNvPr id="259" name="テキスト ボックス 258"/>
        <xdr:cNvSpPr txBox="1"/>
      </xdr:nvSpPr>
      <xdr:spPr>
        <a:xfrm>
          <a:off x="1752111" y="1638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153784</xdr:rowOff>
    </xdr:from>
    <xdr:to>
      <xdr:col>6</xdr:col>
      <xdr:colOff>38100</xdr:colOff>
      <xdr:row>97</xdr:row>
      <xdr:rowOff>83934</xdr:rowOff>
    </xdr:to>
    <xdr:sp macro="" textlink="">
      <xdr:nvSpPr>
        <xdr:cNvPr id="260" name="楕円 259"/>
        <xdr:cNvSpPr/>
      </xdr:nvSpPr>
      <xdr:spPr>
        <a:xfrm>
          <a:off x="1079500" y="166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100461</xdr:rowOff>
    </xdr:from>
    <xdr:ext cx="534377" cy="259045"/>
    <xdr:sp macro="" textlink="">
      <xdr:nvSpPr>
        <xdr:cNvPr id="261" name="テキスト ボックス 260"/>
        <xdr:cNvSpPr txBox="1"/>
      </xdr:nvSpPr>
      <xdr:spPr>
        <a:xfrm>
          <a:off x="863111" y="163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116649</xdr:rowOff>
    </xdr:from>
    <xdr:to>
      <xdr:col>55</xdr:col>
      <xdr:colOff>0</xdr:colOff>
      <xdr:row>38</xdr:row>
      <xdr:rowOff>121031</xdr:rowOff>
    </xdr:to>
    <xdr:cxnSp macro="">
      <xdr:nvCxnSpPr>
        <xdr:cNvPr id="290" name="直線コネクタ 289"/>
        <xdr:cNvCxnSpPr/>
      </xdr:nvCxnSpPr>
      <xdr:spPr>
        <a:xfrm>
          <a:off x="9639300" y="6631749"/>
          <a:ext cx="8382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116649</xdr:rowOff>
    </xdr:from>
    <xdr:to>
      <xdr:col>50</xdr:col>
      <xdr:colOff>114300</xdr:colOff>
      <xdr:row>38</xdr:row>
      <xdr:rowOff>119697</xdr:rowOff>
    </xdr:to>
    <xdr:cxnSp macro="">
      <xdr:nvCxnSpPr>
        <xdr:cNvPr id="293" name="直線コネクタ 292"/>
        <xdr:cNvCxnSpPr/>
      </xdr:nvCxnSpPr>
      <xdr:spPr>
        <a:xfrm flipV="1">
          <a:off x="8750300" y="663174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119697</xdr:rowOff>
    </xdr:from>
    <xdr:to>
      <xdr:col>45</xdr:col>
      <xdr:colOff>177800</xdr:colOff>
      <xdr:row>38</xdr:row>
      <xdr:rowOff>121603</xdr:rowOff>
    </xdr:to>
    <xdr:cxnSp macro="">
      <xdr:nvCxnSpPr>
        <xdr:cNvPr id="296" name="直線コネクタ 295"/>
        <xdr:cNvCxnSpPr/>
      </xdr:nvCxnSpPr>
      <xdr:spPr>
        <a:xfrm flipV="1">
          <a:off x="7861300" y="663479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81978</xdr:rowOff>
    </xdr:from>
    <xdr:to>
      <xdr:col>41</xdr:col>
      <xdr:colOff>50800</xdr:colOff>
      <xdr:row>38</xdr:row>
      <xdr:rowOff>121603</xdr:rowOff>
    </xdr:to>
    <xdr:cxnSp macro="">
      <xdr:nvCxnSpPr>
        <xdr:cNvPr id="299" name="直線コネクタ 298"/>
        <xdr:cNvCxnSpPr/>
      </xdr:nvCxnSpPr>
      <xdr:spPr>
        <a:xfrm>
          <a:off x="6972300" y="6425628"/>
          <a:ext cx="889000" cy="2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24321</xdr:rowOff>
    </xdr:from>
    <xdr:to>
      <xdr:col>41</xdr:col>
      <xdr:colOff>101600</xdr:colOff>
      <xdr:row>37</xdr:row>
      <xdr:rowOff>125921</xdr:rowOff>
    </xdr:to>
    <xdr:sp macro="" textlink="">
      <xdr:nvSpPr>
        <xdr:cNvPr id="300" name="フローチャート: 判断 299"/>
        <xdr:cNvSpPr/>
      </xdr:nvSpPr>
      <xdr:spPr>
        <a:xfrm>
          <a:off x="7810500" y="63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142448</xdr:rowOff>
    </xdr:from>
    <xdr:ext cx="469744" cy="259045"/>
    <xdr:sp macro="" textlink="">
      <xdr:nvSpPr>
        <xdr:cNvPr id="301" name="テキスト ボックス 300"/>
        <xdr:cNvSpPr txBox="1"/>
      </xdr:nvSpPr>
      <xdr:spPr>
        <a:xfrm>
          <a:off x="7626428" y="61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119571</xdr:rowOff>
    </xdr:from>
    <xdr:to>
      <xdr:col>36</xdr:col>
      <xdr:colOff>165100</xdr:colOff>
      <xdr:row>37</xdr:row>
      <xdr:rowOff>49721</xdr:rowOff>
    </xdr:to>
    <xdr:sp macro="" textlink="">
      <xdr:nvSpPr>
        <xdr:cNvPr id="302" name="フローチャート: 判断 301"/>
        <xdr:cNvSpPr/>
      </xdr:nvSpPr>
      <xdr:spPr>
        <a:xfrm>
          <a:off x="6921500" y="62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66248</xdr:rowOff>
    </xdr:from>
    <xdr:ext cx="469744" cy="259045"/>
    <xdr:sp macro="" textlink="">
      <xdr:nvSpPr>
        <xdr:cNvPr id="303" name="テキスト ボックス 302"/>
        <xdr:cNvSpPr txBox="1"/>
      </xdr:nvSpPr>
      <xdr:spPr>
        <a:xfrm>
          <a:off x="6737428" y="60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70231</xdr:rowOff>
    </xdr:from>
    <xdr:to>
      <xdr:col>55</xdr:col>
      <xdr:colOff>50800</xdr:colOff>
      <xdr:row>39</xdr:row>
      <xdr:rowOff>381</xdr:rowOff>
    </xdr:to>
    <xdr:sp macro="" textlink="">
      <xdr:nvSpPr>
        <xdr:cNvPr id="309" name="楕円 308"/>
        <xdr:cNvSpPr/>
      </xdr:nvSpPr>
      <xdr:spPr>
        <a:xfrm>
          <a:off x="104267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65849</xdr:rowOff>
    </xdr:from>
    <xdr:to>
      <xdr:col>50</xdr:col>
      <xdr:colOff>165100</xdr:colOff>
      <xdr:row>38</xdr:row>
      <xdr:rowOff>167449</xdr:rowOff>
    </xdr:to>
    <xdr:sp macro="" textlink="">
      <xdr:nvSpPr>
        <xdr:cNvPr id="311" name="楕円 310"/>
        <xdr:cNvSpPr/>
      </xdr:nvSpPr>
      <xdr:spPr>
        <a:xfrm>
          <a:off x="9588500" y="6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158576</xdr:rowOff>
    </xdr:from>
    <xdr:ext cx="378565" cy="259045"/>
    <xdr:sp macro="" textlink="">
      <xdr:nvSpPr>
        <xdr:cNvPr id="312" name="テキスト ボックス 311"/>
        <xdr:cNvSpPr txBox="1"/>
      </xdr:nvSpPr>
      <xdr:spPr>
        <a:xfrm>
          <a:off x="9450017" y="6673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68897</xdr:rowOff>
    </xdr:from>
    <xdr:to>
      <xdr:col>46</xdr:col>
      <xdr:colOff>38100</xdr:colOff>
      <xdr:row>38</xdr:row>
      <xdr:rowOff>170497</xdr:rowOff>
    </xdr:to>
    <xdr:sp macro="" textlink="">
      <xdr:nvSpPr>
        <xdr:cNvPr id="313" name="楕円 312"/>
        <xdr:cNvSpPr/>
      </xdr:nvSpPr>
      <xdr:spPr>
        <a:xfrm>
          <a:off x="8699500" y="65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161624</xdr:rowOff>
    </xdr:from>
    <xdr:ext cx="378565" cy="259045"/>
    <xdr:sp macro="" textlink="">
      <xdr:nvSpPr>
        <xdr:cNvPr id="314" name="テキスト ボックス 313"/>
        <xdr:cNvSpPr txBox="1"/>
      </xdr:nvSpPr>
      <xdr:spPr>
        <a:xfrm>
          <a:off x="8561017" y="667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70803</xdr:rowOff>
    </xdr:from>
    <xdr:to>
      <xdr:col>41</xdr:col>
      <xdr:colOff>101600</xdr:colOff>
      <xdr:row>39</xdr:row>
      <xdr:rowOff>953</xdr:rowOff>
    </xdr:to>
    <xdr:sp macro="" textlink="">
      <xdr:nvSpPr>
        <xdr:cNvPr id="315" name="楕円 314"/>
        <xdr:cNvSpPr/>
      </xdr:nvSpPr>
      <xdr:spPr>
        <a:xfrm>
          <a:off x="7810500" y="65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163530</xdr:rowOff>
    </xdr:from>
    <xdr:ext cx="378565" cy="259045"/>
    <xdr:sp macro="" textlink="">
      <xdr:nvSpPr>
        <xdr:cNvPr id="316" name="テキスト ボックス 315"/>
        <xdr:cNvSpPr txBox="1"/>
      </xdr:nvSpPr>
      <xdr:spPr>
        <a:xfrm>
          <a:off x="7672017" y="667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31178</xdr:rowOff>
    </xdr:from>
    <xdr:to>
      <xdr:col>36</xdr:col>
      <xdr:colOff>165100</xdr:colOff>
      <xdr:row>37</xdr:row>
      <xdr:rowOff>132778</xdr:rowOff>
    </xdr:to>
    <xdr:sp macro="" textlink="">
      <xdr:nvSpPr>
        <xdr:cNvPr id="317" name="楕円 316"/>
        <xdr:cNvSpPr/>
      </xdr:nvSpPr>
      <xdr:spPr>
        <a:xfrm>
          <a:off x="6921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123905</xdr:rowOff>
    </xdr:from>
    <xdr:ext cx="469744" cy="259045"/>
    <xdr:sp macro="" textlink="">
      <xdr:nvSpPr>
        <xdr:cNvPr id="318" name="テキスト ボックス 317"/>
        <xdr:cNvSpPr txBox="1"/>
      </xdr:nvSpPr>
      <xdr:spPr>
        <a:xfrm>
          <a:off x="6737428" y="64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98735</xdr:rowOff>
    </xdr:from>
    <xdr:to>
      <xdr:col>55</xdr:col>
      <xdr:colOff>0</xdr:colOff>
      <xdr:row>58</xdr:row>
      <xdr:rowOff>103490</xdr:rowOff>
    </xdr:to>
    <xdr:cxnSp macro="">
      <xdr:nvCxnSpPr>
        <xdr:cNvPr id="345" name="直線コネクタ 344"/>
        <xdr:cNvCxnSpPr/>
      </xdr:nvCxnSpPr>
      <xdr:spPr>
        <a:xfrm flipV="1">
          <a:off x="9639300" y="10042835"/>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95421</xdr:rowOff>
    </xdr:from>
    <xdr:to>
      <xdr:col>50</xdr:col>
      <xdr:colOff>114300</xdr:colOff>
      <xdr:row>58</xdr:row>
      <xdr:rowOff>103490</xdr:rowOff>
    </xdr:to>
    <xdr:cxnSp macro="">
      <xdr:nvCxnSpPr>
        <xdr:cNvPr id="348" name="直線コネクタ 347"/>
        <xdr:cNvCxnSpPr/>
      </xdr:nvCxnSpPr>
      <xdr:spPr>
        <a:xfrm>
          <a:off x="8750300" y="10039521"/>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95421</xdr:rowOff>
    </xdr:from>
    <xdr:to>
      <xdr:col>45</xdr:col>
      <xdr:colOff>177800</xdr:colOff>
      <xdr:row>58</xdr:row>
      <xdr:rowOff>110348</xdr:rowOff>
    </xdr:to>
    <xdr:cxnSp macro="">
      <xdr:nvCxnSpPr>
        <xdr:cNvPr id="351" name="直線コネクタ 350"/>
        <xdr:cNvCxnSpPr/>
      </xdr:nvCxnSpPr>
      <xdr:spPr>
        <a:xfrm flipV="1">
          <a:off x="7861300" y="10039521"/>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108702</xdr:rowOff>
    </xdr:from>
    <xdr:to>
      <xdr:col>41</xdr:col>
      <xdr:colOff>50800</xdr:colOff>
      <xdr:row>58</xdr:row>
      <xdr:rowOff>110348</xdr:rowOff>
    </xdr:to>
    <xdr:cxnSp macro="">
      <xdr:nvCxnSpPr>
        <xdr:cNvPr id="354" name="直線コネクタ 353"/>
        <xdr:cNvCxnSpPr/>
      </xdr:nvCxnSpPr>
      <xdr:spPr>
        <a:xfrm>
          <a:off x="6972300" y="10052802"/>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59227</xdr:rowOff>
    </xdr:from>
    <xdr:to>
      <xdr:col>41</xdr:col>
      <xdr:colOff>101600</xdr:colOff>
      <xdr:row>57</xdr:row>
      <xdr:rowOff>160827</xdr:rowOff>
    </xdr:to>
    <xdr:sp macro="" textlink="">
      <xdr:nvSpPr>
        <xdr:cNvPr id="355" name="フローチャート: 判断 354"/>
        <xdr:cNvSpPr/>
      </xdr:nvSpPr>
      <xdr:spPr>
        <a:xfrm>
          <a:off x="7810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5904</xdr:rowOff>
    </xdr:from>
    <xdr:ext cx="469744" cy="259045"/>
    <xdr:sp macro="" textlink="">
      <xdr:nvSpPr>
        <xdr:cNvPr id="356" name="テキスト ボックス 355"/>
        <xdr:cNvSpPr txBox="1"/>
      </xdr:nvSpPr>
      <xdr:spPr>
        <a:xfrm>
          <a:off x="7626428"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42814</xdr:rowOff>
    </xdr:from>
    <xdr:to>
      <xdr:col>36</xdr:col>
      <xdr:colOff>165100</xdr:colOff>
      <xdr:row>57</xdr:row>
      <xdr:rowOff>144414</xdr:rowOff>
    </xdr:to>
    <xdr:sp macro="" textlink="">
      <xdr:nvSpPr>
        <xdr:cNvPr id="357" name="フローチャート: 判断 356"/>
        <xdr:cNvSpPr/>
      </xdr:nvSpPr>
      <xdr:spPr>
        <a:xfrm>
          <a:off x="6921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160941</xdr:rowOff>
    </xdr:from>
    <xdr:ext cx="469744" cy="259045"/>
    <xdr:sp macro="" textlink="">
      <xdr:nvSpPr>
        <xdr:cNvPr id="358" name="テキスト ボックス 357"/>
        <xdr:cNvSpPr txBox="1"/>
      </xdr:nvSpPr>
      <xdr:spPr>
        <a:xfrm>
          <a:off x="6737428"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47935</xdr:rowOff>
    </xdr:from>
    <xdr:to>
      <xdr:col>55</xdr:col>
      <xdr:colOff>50800</xdr:colOff>
      <xdr:row>58</xdr:row>
      <xdr:rowOff>149535</xdr:rowOff>
    </xdr:to>
    <xdr:sp macro="" textlink="">
      <xdr:nvSpPr>
        <xdr:cNvPr id="364" name="楕円 363"/>
        <xdr:cNvSpPr/>
      </xdr:nvSpPr>
      <xdr:spPr>
        <a:xfrm>
          <a:off x="10426700" y="99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134312</xdr:rowOff>
    </xdr:from>
    <xdr:ext cx="469744" cy="259045"/>
    <xdr:sp macro="" textlink="">
      <xdr:nvSpPr>
        <xdr:cNvPr id="365" name="農林水産業費該当値テキスト"/>
        <xdr:cNvSpPr txBox="1"/>
      </xdr:nvSpPr>
      <xdr:spPr>
        <a:xfrm>
          <a:off x="10528300" y="990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52690</xdr:rowOff>
    </xdr:from>
    <xdr:to>
      <xdr:col>50</xdr:col>
      <xdr:colOff>165100</xdr:colOff>
      <xdr:row>58</xdr:row>
      <xdr:rowOff>154290</xdr:rowOff>
    </xdr:to>
    <xdr:sp macro="" textlink="">
      <xdr:nvSpPr>
        <xdr:cNvPr id="366" name="楕円 365"/>
        <xdr:cNvSpPr/>
      </xdr:nvSpPr>
      <xdr:spPr>
        <a:xfrm>
          <a:off x="9588500" y="99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145417</xdr:rowOff>
    </xdr:from>
    <xdr:ext cx="469744" cy="259045"/>
    <xdr:sp macro="" textlink="">
      <xdr:nvSpPr>
        <xdr:cNvPr id="367" name="テキスト ボックス 366"/>
        <xdr:cNvSpPr txBox="1"/>
      </xdr:nvSpPr>
      <xdr:spPr>
        <a:xfrm>
          <a:off x="9404428" y="1008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44621</xdr:rowOff>
    </xdr:from>
    <xdr:to>
      <xdr:col>46</xdr:col>
      <xdr:colOff>38100</xdr:colOff>
      <xdr:row>58</xdr:row>
      <xdr:rowOff>146221</xdr:rowOff>
    </xdr:to>
    <xdr:sp macro="" textlink="">
      <xdr:nvSpPr>
        <xdr:cNvPr id="368" name="楕円 367"/>
        <xdr:cNvSpPr/>
      </xdr:nvSpPr>
      <xdr:spPr>
        <a:xfrm>
          <a:off x="8699500" y="99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137348</xdr:rowOff>
    </xdr:from>
    <xdr:ext cx="469744" cy="259045"/>
    <xdr:sp macro="" textlink="">
      <xdr:nvSpPr>
        <xdr:cNvPr id="369" name="テキスト ボックス 368"/>
        <xdr:cNvSpPr txBox="1"/>
      </xdr:nvSpPr>
      <xdr:spPr>
        <a:xfrm>
          <a:off x="8515428" y="100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59548</xdr:rowOff>
    </xdr:from>
    <xdr:to>
      <xdr:col>41</xdr:col>
      <xdr:colOff>101600</xdr:colOff>
      <xdr:row>58</xdr:row>
      <xdr:rowOff>161148</xdr:rowOff>
    </xdr:to>
    <xdr:sp macro="" textlink="">
      <xdr:nvSpPr>
        <xdr:cNvPr id="370" name="楕円 369"/>
        <xdr:cNvSpPr/>
      </xdr:nvSpPr>
      <xdr:spPr>
        <a:xfrm>
          <a:off x="7810500" y="1000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152275</xdr:rowOff>
    </xdr:from>
    <xdr:ext cx="469744" cy="259045"/>
    <xdr:sp macro="" textlink="">
      <xdr:nvSpPr>
        <xdr:cNvPr id="371" name="テキスト ボックス 370"/>
        <xdr:cNvSpPr txBox="1"/>
      </xdr:nvSpPr>
      <xdr:spPr>
        <a:xfrm>
          <a:off x="7626428" y="1009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57902</xdr:rowOff>
    </xdr:from>
    <xdr:to>
      <xdr:col>36</xdr:col>
      <xdr:colOff>165100</xdr:colOff>
      <xdr:row>58</xdr:row>
      <xdr:rowOff>159502</xdr:rowOff>
    </xdr:to>
    <xdr:sp macro="" textlink="">
      <xdr:nvSpPr>
        <xdr:cNvPr id="372" name="楕円 371"/>
        <xdr:cNvSpPr/>
      </xdr:nvSpPr>
      <xdr:spPr>
        <a:xfrm>
          <a:off x="6921500" y="1000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150629</xdr:rowOff>
    </xdr:from>
    <xdr:ext cx="469744" cy="259045"/>
    <xdr:sp macro="" textlink="">
      <xdr:nvSpPr>
        <xdr:cNvPr id="373" name="テキスト ボックス 372"/>
        <xdr:cNvSpPr txBox="1"/>
      </xdr:nvSpPr>
      <xdr:spPr>
        <a:xfrm>
          <a:off x="6737428" y="100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147662</xdr:rowOff>
    </xdr:from>
    <xdr:to>
      <xdr:col>55</xdr:col>
      <xdr:colOff>0</xdr:colOff>
      <xdr:row>78</xdr:row>
      <xdr:rowOff>151358</xdr:rowOff>
    </xdr:to>
    <xdr:cxnSp macro="">
      <xdr:nvCxnSpPr>
        <xdr:cNvPr id="402" name="直線コネクタ 401"/>
        <xdr:cNvCxnSpPr/>
      </xdr:nvCxnSpPr>
      <xdr:spPr>
        <a:xfrm flipV="1">
          <a:off x="9639300" y="13520762"/>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48907</xdr:rowOff>
    </xdr:from>
    <xdr:to>
      <xdr:col>50</xdr:col>
      <xdr:colOff>114300</xdr:colOff>
      <xdr:row>78</xdr:row>
      <xdr:rowOff>151358</xdr:rowOff>
    </xdr:to>
    <xdr:cxnSp macro="">
      <xdr:nvCxnSpPr>
        <xdr:cNvPr id="405" name="直線コネクタ 404"/>
        <xdr:cNvCxnSpPr/>
      </xdr:nvCxnSpPr>
      <xdr:spPr>
        <a:xfrm>
          <a:off x="8750300" y="13422007"/>
          <a:ext cx="8890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48907</xdr:rowOff>
    </xdr:from>
    <xdr:to>
      <xdr:col>45</xdr:col>
      <xdr:colOff>177800</xdr:colOff>
      <xdr:row>78</xdr:row>
      <xdr:rowOff>154254</xdr:rowOff>
    </xdr:to>
    <xdr:cxnSp macro="">
      <xdr:nvCxnSpPr>
        <xdr:cNvPr id="408" name="直線コネクタ 407"/>
        <xdr:cNvCxnSpPr/>
      </xdr:nvCxnSpPr>
      <xdr:spPr>
        <a:xfrm flipV="1">
          <a:off x="7861300" y="13422007"/>
          <a:ext cx="889000" cy="10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154254</xdr:rowOff>
    </xdr:from>
    <xdr:to>
      <xdr:col>41</xdr:col>
      <xdr:colOff>50800</xdr:colOff>
      <xdr:row>78</xdr:row>
      <xdr:rowOff>166142</xdr:rowOff>
    </xdr:to>
    <xdr:cxnSp macro="">
      <xdr:nvCxnSpPr>
        <xdr:cNvPr id="411" name="直線コネクタ 410"/>
        <xdr:cNvCxnSpPr/>
      </xdr:nvCxnSpPr>
      <xdr:spPr>
        <a:xfrm flipV="1">
          <a:off x="6972300" y="1352735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154890</xdr:rowOff>
    </xdr:from>
    <xdr:to>
      <xdr:col>41</xdr:col>
      <xdr:colOff>101600</xdr:colOff>
      <xdr:row>77</xdr:row>
      <xdr:rowOff>85040</xdr:rowOff>
    </xdr:to>
    <xdr:sp macro="" textlink="">
      <xdr:nvSpPr>
        <xdr:cNvPr id="412" name="フローチャート: 判断 411"/>
        <xdr:cNvSpPr/>
      </xdr:nvSpPr>
      <xdr:spPr>
        <a:xfrm>
          <a:off x="7810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101566</xdr:rowOff>
    </xdr:from>
    <xdr:ext cx="469744" cy="259045"/>
    <xdr:sp macro="" textlink="">
      <xdr:nvSpPr>
        <xdr:cNvPr id="413" name="テキスト ボックス 412"/>
        <xdr:cNvSpPr txBox="1"/>
      </xdr:nvSpPr>
      <xdr:spPr>
        <a:xfrm>
          <a:off x="7626428"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79642</xdr:rowOff>
    </xdr:from>
    <xdr:to>
      <xdr:col>36</xdr:col>
      <xdr:colOff>165100</xdr:colOff>
      <xdr:row>78</xdr:row>
      <xdr:rowOff>9792</xdr:rowOff>
    </xdr:to>
    <xdr:sp macro="" textlink="">
      <xdr:nvSpPr>
        <xdr:cNvPr id="414" name="フローチャート: 判断 413"/>
        <xdr:cNvSpPr/>
      </xdr:nvSpPr>
      <xdr:spPr>
        <a:xfrm>
          <a:off x="6921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26319</xdr:rowOff>
    </xdr:from>
    <xdr:ext cx="469744" cy="259045"/>
    <xdr:sp macro="" textlink="">
      <xdr:nvSpPr>
        <xdr:cNvPr id="415" name="テキスト ボックス 414"/>
        <xdr:cNvSpPr txBox="1"/>
      </xdr:nvSpPr>
      <xdr:spPr>
        <a:xfrm>
          <a:off x="6737428"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96862</xdr:rowOff>
    </xdr:from>
    <xdr:to>
      <xdr:col>55</xdr:col>
      <xdr:colOff>50800</xdr:colOff>
      <xdr:row>79</xdr:row>
      <xdr:rowOff>27012</xdr:rowOff>
    </xdr:to>
    <xdr:sp macro="" textlink="">
      <xdr:nvSpPr>
        <xdr:cNvPr id="421" name="楕円 420"/>
        <xdr:cNvSpPr/>
      </xdr:nvSpPr>
      <xdr:spPr>
        <a:xfrm>
          <a:off x="10426700" y="134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11789</xdr:rowOff>
    </xdr:from>
    <xdr:ext cx="469744" cy="259045"/>
    <xdr:sp macro="" textlink="">
      <xdr:nvSpPr>
        <xdr:cNvPr id="422" name="商工費該当値テキスト"/>
        <xdr:cNvSpPr txBox="1"/>
      </xdr:nvSpPr>
      <xdr:spPr>
        <a:xfrm>
          <a:off x="10528300" y="1338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100558</xdr:rowOff>
    </xdr:from>
    <xdr:to>
      <xdr:col>50</xdr:col>
      <xdr:colOff>165100</xdr:colOff>
      <xdr:row>79</xdr:row>
      <xdr:rowOff>30708</xdr:rowOff>
    </xdr:to>
    <xdr:sp macro="" textlink="">
      <xdr:nvSpPr>
        <xdr:cNvPr id="423" name="楕円 422"/>
        <xdr:cNvSpPr/>
      </xdr:nvSpPr>
      <xdr:spPr>
        <a:xfrm>
          <a:off x="9588500" y="13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21835</xdr:rowOff>
    </xdr:from>
    <xdr:ext cx="469744" cy="259045"/>
    <xdr:sp macro="" textlink="">
      <xdr:nvSpPr>
        <xdr:cNvPr id="424" name="テキスト ボックス 423"/>
        <xdr:cNvSpPr txBox="1"/>
      </xdr:nvSpPr>
      <xdr:spPr>
        <a:xfrm>
          <a:off x="9404428" y="135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169557</xdr:rowOff>
    </xdr:from>
    <xdr:to>
      <xdr:col>46</xdr:col>
      <xdr:colOff>38100</xdr:colOff>
      <xdr:row>78</xdr:row>
      <xdr:rowOff>99707</xdr:rowOff>
    </xdr:to>
    <xdr:sp macro="" textlink="">
      <xdr:nvSpPr>
        <xdr:cNvPr id="425" name="楕円 424"/>
        <xdr:cNvSpPr/>
      </xdr:nvSpPr>
      <xdr:spPr>
        <a:xfrm>
          <a:off x="8699500" y="133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90834</xdr:rowOff>
    </xdr:from>
    <xdr:ext cx="469744" cy="259045"/>
    <xdr:sp macro="" textlink="">
      <xdr:nvSpPr>
        <xdr:cNvPr id="426" name="テキスト ボックス 425"/>
        <xdr:cNvSpPr txBox="1"/>
      </xdr:nvSpPr>
      <xdr:spPr>
        <a:xfrm>
          <a:off x="8515428" y="1346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103454</xdr:rowOff>
    </xdr:from>
    <xdr:to>
      <xdr:col>41</xdr:col>
      <xdr:colOff>101600</xdr:colOff>
      <xdr:row>79</xdr:row>
      <xdr:rowOff>33604</xdr:rowOff>
    </xdr:to>
    <xdr:sp macro="" textlink="">
      <xdr:nvSpPr>
        <xdr:cNvPr id="427" name="楕円 426"/>
        <xdr:cNvSpPr/>
      </xdr:nvSpPr>
      <xdr:spPr>
        <a:xfrm>
          <a:off x="7810500" y="134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24731</xdr:rowOff>
    </xdr:from>
    <xdr:ext cx="469744" cy="259045"/>
    <xdr:sp macro="" textlink="">
      <xdr:nvSpPr>
        <xdr:cNvPr id="428" name="テキスト ボックス 427"/>
        <xdr:cNvSpPr txBox="1"/>
      </xdr:nvSpPr>
      <xdr:spPr>
        <a:xfrm>
          <a:off x="7626428" y="1356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115342</xdr:rowOff>
    </xdr:from>
    <xdr:to>
      <xdr:col>36</xdr:col>
      <xdr:colOff>165100</xdr:colOff>
      <xdr:row>79</xdr:row>
      <xdr:rowOff>45492</xdr:rowOff>
    </xdr:to>
    <xdr:sp macro="" textlink="">
      <xdr:nvSpPr>
        <xdr:cNvPr id="429" name="楕円 428"/>
        <xdr:cNvSpPr/>
      </xdr:nvSpPr>
      <xdr:spPr>
        <a:xfrm>
          <a:off x="6921500" y="134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36619</xdr:rowOff>
    </xdr:from>
    <xdr:ext cx="469744" cy="259045"/>
    <xdr:sp macro="" textlink="">
      <xdr:nvSpPr>
        <xdr:cNvPr id="430" name="テキスト ボックス 429"/>
        <xdr:cNvSpPr txBox="1"/>
      </xdr:nvSpPr>
      <xdr:spPr>
        <a:xfrm>
          <a:off x="6737428" y="135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27727</xdr:rowOff>
    </xdr:from>
    <xdr:to>
      <xdr:col>55</xdr:col>
      <xdr:colOff>0</xdr:colOff>
      <xdr:row>98</xdr:row>
      <xdr:rowOff>30983</xdr:rowOff>
    </xdr:to>
    <xdr:cxnSp macro="">
      <xdr:nvCxnSpPr>
        <xdr:cNvPr id="457" name="直線コネクタ 456"/>
        <xdr:cNvCxnSpPr/>
      </xdr:nvCxnSpPr>
      <xdr:spPr>
        <a:xfrm flipV="1">
          <a:off x="9639300" y="16829827"/>
          <a:ext cx="838200" cy="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154769</xdr:rowOff>
    </xdr:from>
    <xdr:to>
      <xdr:col>50</xdr:col>
      <xdr:colOff>114300</xdr:colOff>
      <xdr:row>98</xdr:row>
      <xdr:rowOff>30983</xdr:rowOff>
    </xdr:to>
    <xdr:cxnSp macro="">
      <xdr:nvCxnSpPr>
        <xdr:cNvPr id="460" name="直線コネクタ 459"/>
        <xdr:cNvCxnSpPr/>
      </xdr:nvCxnSpPr>
      <xdr:spPr>
        <a:xfrm>
          <a:off x="8750300" y="16785419"/>
          <a:ext cx="8890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154769</xdr:rowOff>
    </xdr:from>
    <xdr:to>
      <xdr:col>45</xdr:col>
      <xdr:colOff>177800</xdr:colOff>
      <xdr:row>98</xdr:row>
      <xdr:rowOff>11080</xdr:rowOff>
    </xdr:to>
    <xdr:cxnSp macro="">
      <xdr:nvCxnSpPr>
        <xdr:cNvPr id="463" name="直線コネクタ 462"/>
        <xdr:cNvCxnSpPr/>
      </xdr:nvCxnSpPr>
      <xdr:spPr>
        <a:xfrm flipV="1">
          <a:off x="7861300" y="16785419"/>
          <a:ext cx="889000" cy="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11080</xdr:rowOff>
    </xdr:from>
    <xdr:to>
      <xdr:col>41</xdr:col>
      <xdr:colOff>50800</xdr:colOff>
      <xdr:row>98</xdr:row>
      <xdr:rowOff>35271</xdr:rowOff>
    </xdr:to>
    <xdr:cxnSp macro="">
      <xdr:nvCxnSpPr>
        <xdr:cNvPr id="466" name="直線コネクタ 465"/>
        <xdr:cNvCxnSpPr/>
      </xdr:nvCxnSpPr>
      <xdr:spPr>
        <a:xfrm flipV="1">
          <a:off x="6972300" y="16813180"/>
          <a:ext cx="889000" cy="2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44283</xdr:rowOff>
    </xdr:from>
    <xdr:to>
      <xdr:col>41</xdr:col>
      <xdr:colOff>101600</xdr:colOff>
      <xdr:row>97</xdr:row>
      <xdr:rowOff>145883</xdr:rowOff>
    </xdr:to>
    <xdr:sp macro="" textlink="">
      <xdr:nvSpPr>
        <xdr:cNvPr id="467" name="フローチャート: 判断 466"/>
        <xdr:cNvSpPr/>
      </xdr:nvSpPr>
      <xdr:spPr>
        <a:xfrm>
          <a:off x="7810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162410</xdr:rowOff>
    </xdr:from>
    <xdr:ext cx="534377" cy="259045"/>
    <xdr:sp macro="" textlink="">
      <xdr:nvSpPr>
        <xdr:cNvPr id="468" name="テキスト ボックス 467"/>
        <xdr:cNvSpPr txBox="1"/>
      </xdr:nvSpPr>
      <xdr:spPr>
        <a:xfrm>
          <a:off x="7594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2384</xdr:rowOff>
    </xdr:from>
    <xdr:to>
      <xdr:col>36</xdr:col>
      <xdr:colOff>165100</xdr:colOff>
      <xdr:row>97</xdr:row>
      <xdr:rowOff>103984</xdr:rowOff>
    </xdr:to>
    <xdr:sp macro="" textlink="">
      <xdr:nvSpPr>
        <xdr:cNvPr id="469" name="フローチャート: 判断 468"/>
        <xdr:cNvSpPr/>
      </xdr:nvSpPr>
      <xdr:spPr>
        <a:xfrm>
          <a:off x="6921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120511</xdr:rowOff>
    </xdr:from>
    <xdr:ext cx="534377" cy="259045"/>
    <xdr:sp macro="" textlink="">
      <xdr:nvSpPr>
        <xdr:cNvPr id="470" name="テキスト ボックス 469"/>
        <xdr:cNvSpPr txBox="1"/>
      </xdr:nvSpPr>
      <xdr:spPr>
        <a:xfrm>
          <a:off x="6705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148377</xdr:rowOff>
    </xdr:from>
    <xdr:to>
      <xdr:col>55</xdr:col>
      <xdr:colOff>50800</xdr:colOff>
      <xdr:row>98</xdr:row>
      <xdr:rowOff>78527</xdr:rowOff>
    </xdr:to>
    <xdr:sp macro="" textlink="">
      <xdr:nvSpPr>
        <xdr:cNvPr id="476" name="楕円 475"/>
        <xdr:cNvSpPr/>
      </xdr:nvSpPr>
      <xdr:spPr>
        <a:xfrm>
          <a:off x="10426700" y="167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63304</xdr:rowOff>
    </xdr:from>
    <xdr:ext cx="534377" cy="259045"/>
    <xdr:sp macro="" textlink="">
      <xdr:nvSpPr>
        <xdr:cNvPr id="477" name="土木費該当値テキスト"/>
        <xdr:cNvSpPr txBox="1"/>
      </xdr:nvSpPr>
      <xdr:spPr>
        <a:xfrm>
          <a:off x="10528300" y="1669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151633</xdr:rowOff>
    </xdr:from>
    <xdr:to>
      <xdr:col>50</xdr:col>
      <xdr:colOff>165100</xdr:colOff>
      <xdr:row>98</xdr:row>
      <xdr:rowOff>81783</xdr:rowOff>
    </xdr:to>
    <xdr:sp macro="" textlink="">
      <xdr:nvSpPr>
        <xdr:cNvPr id="478" name="楕円 477"/>
        <xdr:cNvSpPr/>
      </xdr:nvSpPr>
      <xdr:spPr>
        <a:xfrm>
          <a:off x="9588500" y="167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72910</xdr:rowOff>
    </xdr:from>
    <xdr:ext cx="534377" cy="259045"/>
    <xdr:sp macro="" textlink="">
      <xdr:nvSpPr>
        <xdr:cNvPr id="479" name="テキスト ボックス 478"/>
        <xdr:cNvSpPr txBox="1"/>
      </xdr:nvSpPr>
      <xdr:spPr>
        <a:xfrm>
          <a:off x="9372111" y="1687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103969</xdr:rowOff>
    </xdr:from>
    <xdr:to>
      <xdr:col>46</xdr:col>
      <xdr:colOff>38100</xdr:colOff>
      <xdr:row>98</xdr:row>
      <xdr:rowOff>34119</xdr:rowOff>
    </xdr:to>
    <xdr:sp macro="" textlink="">
      <xdr:nvSpPr>
        <xdr:cNvPr id="480" name="楕円 479"/>
        <xdr:cNvSpPr/>
      </xdr:nvSpPr>
      <xdr:spPr>
        <a:xfrm>
          <a:off x="8699500" y="1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25246</xdr:rowOff>
    </xdr:from>
    <xdr:ext cx="534377" cy="259045"/>
    <xdr:sp macro="" textlink="">
      <xdr:nvSpPr>
        <xdr:cNvPr id="481" name="テキスト ボックス 480"/>
        <xdr:cNvSpPr txBox="1"/>
      </xdr:nvSpPr>
      <xdr:spPr>
        <a:xfrm>
          <a:off x="8483111" y="168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131730</xdr:rowOff>
    </xdr:from>
    <xdr:to>
      <xdr:col>41</xdr:col>
      <xdr:colOff>101600</xdr:colOff>
      <xdr:row>98</xdr:row>
      <xdr:rowOff>61880</xdr:rowOff>
    </xdr:to>
    <xdr:sp macro="" textlink="">
      <xdr:nvSpPr>
        <xdr:cNvPr id="482" name="楕円 481"/>
        <xdr:cNvSpPr/>
      </xdr:nvSpPr>
      <xdr:spPr>
        <a:xfrm>
          <a:off x="7810500" y="167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53007</xdr:rowOff>
    </xdr:from>
    <xdr:ext cx="534377" cy="259045"/>
    <xdr:sp macro="" textlink="">
      <xdr:nvSpPr>
        <xdr:cNvPr id="483" name="テキスト ボックス 482"/>
        <xdr:cNvSpPr txBox="1"/>
      </xdr:nvSpPr>
      <xdr:spPr>
        <a:xfrm>
          <a:off x="7594111" y="1685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155921</xdr:rowOff>
    </xdr:from>
    <xdr:to>
      <xdr:col>36</xdr:col>
      <xdr:colOff>165100</xdr:colOff>
      <xdr:row>98</xdr:row>
      <xdr:rowOff>86071</xdr:rowOff>
    </xdr:to>
    <xdr:sp macro="" textlink="">
      <xdr:nvSpPr>
        <xdr:cNvPr id="484" name="楕円 483"/>
        <xdr:cNvSpPr/>
      </xdr:nvSpPr>
      <xdr:spPr>
        <a:xfrm>
          <a:off x="6921500" y="167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77198</xdr:rowOff>
    </xdr:from>
    <xdr:ext cx="534377" cy="259045"/>
    <xdr:sp macro="" textlink="">
      <xdr:nvSpPr>
        <xdr:cNvPr id="485" name="テキスト ボックス 484"/>
        <xdr:cNvSpPr txBox="1"/>
      </xdr:nvSpPr>
      <xdr:spPr>
        <a:xfrm>
          <a:off x="6705111" y="1687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129001</xdr:rowOff>
    </xdr:from>
    <xdr:to>
      <xdr:col>85</xdr:col>
      <xdr:colOff>127000</xdr:colOff>
      <xdr:row>38</xdr:row>
      <xdr:rowOff>18999</xdr:rowOff>
    </xdr:to>
    <xdr:cxnSp macro="">
      <xdr:nvCxnSpPr>
        <xdr:cNvPr id="513" name="直線コネクタ 512"/>
        <xdr:cNvCxnSpPr/>
      </xdr:nvCxnSpPr>
      <xdr:spPr>
        <a:xfrm>
          <a:off x="15481300" y="6472651"/>
          <a:ext cx="8382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129001</xdr:rowOff>
    </xdr:from>
    <xdr:to>
      <xdr:col>81</xdr:col>
      <xdr:colOff>50800</xdr:colOff>
      <xdr:row>38</xdr:row>
      <xdr:rowOff>40579</xdr:rowOff>
    </xdr:to>
    <xdr:cxnSp macro="">
      <xdr:nvCxnSpPr>
        <xdr:cNvPr id="516" name="直線コネクタ 515"/>
        <xdr:cNvCxnSpPr/>
      </xdr:nvCxnSpPr>
      <xdr:spPr>
        <a:xfrm flipV="1">
          <a:off x="14592300" y="6472651"/>
          <a:ext cx="889000" cy="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20371</xdr:rowOff>
    </xdr:from>
    <xdr:to>
      <xdr:col>76</xdr:col>
      <xdr:colOff>114300</xdr:colOff>
      <xdr:row>38</xdr:row>
      <xdr:rowOff>40579</xdr:rowOff>
    </xdr:to>
    <xdr:cxnSp macro="">
      <xdr:nvCxnSpPr>
        <xdr:cNvPr id="519" name="直線コネクタ 518"/>
        <xdr:cNvCxnSpPr/>
      </xdr:nvCxnSpPr>
      <xdr:spPr>
        <a:xfrm>
          <a:off x="13703300" y="6535471"/>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20371</xdr:rowOff>
    </xdr:from>
    <xdr:to>
      <xdr:col>71</xdr:col>
      <xdr:colOff>177800</xdr:colOff>
      <xdr:row>38</xdr:row>
      <xdr:rowOff>37881</xdr:rowOff>
    </xdr:to>
    <xdr:cxnSp macro="">
      <xdr:nvCxnSpPr>
        <xdr:cNvPr id="522" name="直線コネクタ 521"/>
        <xdr:cNvCxnSpPr/>
      </xdr:nvCxnSpPr>
      <xdr:spPr>
        <a:xfrm flipV="1">
          <a:off x="12814300" y="6535471"/>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163561</xdr:rowOff>
    </xdr:from>
    <xdr:to>
      <xdr:col>72</xdr:col>
      <xdr:colOff>38100</xdr:colOff>
      <xdr:row>37</xdr:row>
      <xdr:rowOff>93711</xdr:rowOff>
    </xdr:to>
    <xdr:sp macro="" textlink="">
      <xdr:nvSpPr>
        <xdr:cNvPr id="523" name="フローチャート: 判断 522"/>
        <xdr:cNvSpPr/>
      </xdr:nvSpPr>
      <xdr:spPr>
        <a:xfrm>
          <a:off x="13652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110238</xdr:rowOff>
    </xdr:from>
    <xdr:ext cx="534377" cy="259045"/>
    <xdr:sp macro="" textlink="">
      <xdr:nvSpPr>
        <xdr:cNvPr id="524" name="テキスト ボックス 523"/>
        <xdr:cNvSpPr txBox="1"/>
      </xdr:nvSpPr>
      <xdr:spPr>
        <a:xfrm>
          <a:off x="13436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105176</xdr:rowOff>
    </xdr:from>
    <xdr:to>
      <xdr:col>67</xdr:col>
      <xdr:colOff>101600</xdr:colOff>
      <xdr:row>38</xdr:row>
      <xdr:rowOff>35327</xdr:rowOff>
    </xdr:to>
    <xdr:sp macro="" textlink="">
      <xdr:nvSpPr>
        <xdr:cNvPr id="525" name="フローチャート: 判断 524"/>
        <xdr:cNvSpPr/>
      </xdr:nvSpPr>
      <xdr:spPr>
        <a:xfrm>
          <a:off x="12763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51853</xdr:rowOff>
    </xdr:from>
    <xdr:ext cx="534377" cy="259045"/>
    <xdr:sp macro="" textlink="">
      <xdr:nvSpPr>
        <xdr:cNvPr id="526" name="テキスト ボックス 525"/>
        <xdr:cNvSpPr txBox="1"/>
      </xdr:nvSpPr>
      <xdr:spPr>
        <a:xfrm>
          <a:off x="12547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32" name="楕円 531"/>
        <xdr:cNvSpPr/>
      </xdr:nvSpPr>
      <xdr:spPr>
        <a:xfrm>
          <a:off x="162687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118076</xdr:rowOff>
    </xdr:from>
    <xdr:ext cx="534377" cy="259045"/>
    <xdr:sp macro="" textlink="">
      <xdr:nvSpPr>
        <xdr:cNvPr id="533" name="消防費該当値テキスト"/>
        <xdr:cNvSpPr txBox="1"/>
      </xdr:nvSpPr>
      <xdr:spPr>
        <a:xfrm>
          <a:off x="16370300" y="64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78201</xdr:rowOff>
    </xdr:from>
    <xdr:to>
      <xdr:col>81</xdr:col>
      <xdr:colOff>101600</xdr:colOff>
      <xdr:row>38</xdr:row>
      <xdr:rowOff>8351</xdr:rowOff>
    </xdr:to>
    <xdr:sp macro="" textlink="">
      <xdr:nvSpPr>
        <xdr:cNvPr id="534" name="楕円 533"/>
        <xdr:cNvSpPr/>
      </xdr:nvSpPr>
      <xdr:spPr>
        <a:xfrm>
          <a:off x="15430500" y="6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170928</xdr:rowOff>
    </xdr:from>
    <xdr:ext cx="534377" cy="259045"/>
    <xdr:sp macro="" textlink="">
      <xdr:nvSpPr>
        <xdr:cNvPr id="535" name="テキスト ボックス 534"/>
        <xdr:cNvSpPr txBox="1"/>
      </xdr:nvSpPr>
      <xdr:spPr>
        <a:xfrm>
          <a:off x="15214111" y="65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161229</xdr:rowOff>
    </xdr:from>
    <xdr:to>
      <xdr:col>76</xdr:col>
      <xdr:colOff>165100</xdr:colOff>
      <xdr:row>38</xdr:row>
      <xdr:rowOff>91379</xdr:rowOff>
    </xdr:to>
    <xdr:sp macro="" textlink="">
      <xdr:nvSpPr>
        <xdr:cNvPr id="536" name="楕円 535"/>
        <xdr:cNvSpPr/>
      </xdr:nvSpPr>
      <xdr:spPr>
        <a:xfrm>
          <a:off x="14541500" y="65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82506</xdr:rowOff>
    </xdr:from>
    <xdr:ext cx="534377" cy="259045"/>
    <xdr:sp macro="" textlink="">
      <xdr:nvSpPr>
        <xdr:cNvPr id="537" name="テキスト ボックス 536"/>
        <xdr:cNvSpPr txBox="1"/>
      </xdr:nvSpPr>
      <xdr:spPr>
        <a:xfrm>
          <a:off x="14325111" y="659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141021</xdr:rowOff>
    </xdr:from>
    <xdr:to>
      <xdr:col>72</xdr:col>
      <xdr:colOff>38100</xdr:colOff>
      <xdr:row>38</xdr:row>
      <xdr:rowOff>71171</xdr:rowOff>
    </xdr:to>
    <xdr:sp macro="" textlink="">
      <xdr:nvSpPr>
        <xdr:cNvPr id="538" name="楕円 537"/>
        <xdr:cNvSpPr/>
      </xdr:nvSpPr>
      <xdr:spPr>
        <a:xfrm>
          <a:off x="13652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62298</xdr:rowOff>
    </xdr:from>
    <xdr:ext cx="534377" cy="259045"/>
    <xdr:sp macro="" textlink="">
      <xdr:nvSpPr>
        <xdr:cNvPr id="539" name="テキスト ボックス 538"/>
        <xdr:cNvSpPr txBox="1"/>
      </xdr:nvSpPr>
      <xdr:spPr>
        <a:xfrm>
          <a:off x="13436111" y="65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158531</xdr:rowOff>
    </xdr:from>
    <xdr:to>
      <xdr:col>67</xdr:col>
      <xdr:colOff>101600</xdr:colOff>
      <xdr:row>38</xdr:row>
      <xdr:rowOff>88681</xdr:rowOff>
    </xdr:to>
    <xdr:sp macro="" textlink="">
      <xdr:nvSpPr>
        <xdr:cNvPr id="540" name="楕円 539"/>
        <xdr:cNvSpPr/>
      </xdr:nvSpPr>
      <xdr:spPr>
        <a:xfrm>
          <a:off x="12763500" y="650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79808</xdr:rowOff>
    </xdr:from>
    <xdr:ext cx="534377" cy="259045"/>
    <xdr:sp macro="" textlink="">
      <xdr:nvSpPr>
        <xdr:cNvPr id="541" name="テキスト ボックス 540"/>
        <xdr:cNvSpPr txBox="1"/>
      </xdr:nvSpPr>
      <xdr:spPr>
        <a:xfrm>
          <a:off x="12547111" y="659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168595</xdr:rowOff>
    </xdr:from>
    <xdr:to>
      <xdr:col>85</xdr:col>
      <xdr:colOff>127000</xdr:colOff>
      <xdr:row>56</xdr:row>
      <xdr:rowOff>50203</xdr:rowOff>
    </xdr:to>
    <xdr:cxnSp macro="">
      <xdr:nvCxnSpPr>
        <xdr:cNvPr id="569" name="直線コネクタ 568"/>
        <xdr:cNvCxnSpPr/>
      </xdr:nvCxnSpPr>
      <xdr:spPr>
        <a:xfrm>
          <a:off x="15481300" y="9598345"/>
          <a:ext cx="838200" cy="5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157714</xdr:rowOff>
    </xdr:from>
    <xdr:to>
      <xdr:col>81</xdr:col>
      <xdr:colOff>50800</xdr:colOff>
      <xdr:row>55</xdr:row>
      <xdr:rowOff>168595</xdr:rowOff>
    </xdr:to>
    <xdr:cxnSp macro="">
      <xdr:nvCxnSpPr>
        <xdr:cNvPr id="572" name="直線コネクタ 571"/>
        <xdr:cNvCxnSpPr/>
      </xdr:nvCxnSpPr>
      <xdr:spPr>
        <a:xfrm>
          <a:off x="14592300" y="9587464"/>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157714</xdr:rowOff>
    </xdr:from>
    <xdr:to>
      <xdr:col>76</xdr:col>
      <xdr:colOff>114300</xdr:colOff>
      <xdr:row>56</xdr:row>
      <xdr:rowOff>505</xdr:rowOff>
    </xdr:to>
    <xdr:cxnSp macro="">
      <xdr:nvCxnSpPr>
        <xdr:cNvPr id="575" name="直線コネクタ 574"/>
        <xdr:cNvCxnSpPr/>
      </xdr:nvCxnSpPr>
      <xdr:spPr>
        <a:xfrm flipV="1">
          <a:off x="13703300" y="9587464"/>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505</xdr:rowOff>
    </xdr:from>
    <xdr:to>
      <xdr:col>71</xdr:col>
      <xdr:colOff>177800</xdr:colOff>
      <xdr:row>56</xdr:row>
      <xdr:rowOff>141803</xdr:rowOff>
    </xdr:to>
    <xdr:cxnSp macro="">
      <xdr:nvCxnSpPr>
        <xdr:cNvPr id="578" name="直線コネクタ 577"/>
        <xdr:cNvCxnSpPr/>
      </xdr:nvCxnSpPr>
      <xdr:spPr>
        <a:xfrm flipV="1">
          <a:off x="12814300" y="9601705"/>
          <a:ext cx="889000" cy="14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112537</xdr:rowOff>
    </xdr:from>
    <xdr:to>
      <xdr:col>72</xdr:col>
      <xdr:colOff>38100</xdr:colOff>
      <xdr:row>56</xdr:row>
      <xdr:rowOff>42687</xdr:rowOff>
    </xdr:to>
    <xdr:sp macro="" textlink="">
      <xdr:nvSpPr>
        <xdr:cNvPr id="579" name="フローチャート: 判断 578"/>
        <xdr:cNvSpPr/>
      </xdr:nvSpPr>
      <xdr:spPr>
        <a:xfrm>
          <a:off x="13652500" y="954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59214</xdr:rowOff>
    </xdr:from>
    <xdr:ext cx="534377" cy="259045"/>
    <xdr:sp macro="" textlink="">
      <xdr:nvSpPr>
        <xdr:cNvPr id="580" name="テキスト ボックス 579"/>
        <xdr:cNvSpPr txBox="1"/>
      </xdr:nvSpPr>
      <xdr:spPr>
        <a:xfrm>
          <a:off x="13436111" y="93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161366</xdr:rowOff>
    </xdr:from>
    <xdr:to>
      <xdr:col>67</xdr:col>
      <xdr:colOff>101600</xdr:colOff>
      <xdr:row>56</xdr:row>
      <xdr:rowOff>91516</xdr:rowOff>
    </xdr:to>
    <xdr:sp macro="" textlink="">
      <xdr:nvSpPr>
        <xdr:cNvPr id="581" name="フローチャート: 判断 580"/>
        <xdr:cNvSpPr/>
      </xdr:nvSpPr>
      <xdr:spPr>
        <a:xfrm>
          <a:off x="12763500" y="95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108043</xdr:rowOff>
    </xdr:from>
    <xdr:ext cx="534377" cy="259045"/>
    <xdr:sp macro="" textlink="">
      <xdr:nvSpPr>
        <xdr:cNvPr id="582" name="テキスト ボックス 581"/>
        <xdr:cNvSpPr txBox="1"/>
      </xdr:nvSpPr>
      <xdr:spPr>
        <a:xfrm>
          <a:off x="12547111" y="93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170853</xdr:rowOff>
    </xdr:from>
    <xdr:to>
      <xdr:col>85</xdr:col>
      <xdr:colOff>177800</xdr:colOff>
      <xdr:row>56</xdr:row>
      <xdr:rowOff>101003</xdr:rowOff>
    </xdr:to>
    <xdr:sp macro="" textlink="">
      <xdr:nvSpPr>
        <xdr:cNvPr id="588" name="楕円 587"/>
        <xdr:cNvSpPr/>
      </xdr:nvSpPr>
      <xdr:spPr>
        <a:xfrm>
          <a:off x="16268700" y="96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149280</xdr:rowOff>
    </xdr:from>
    <xdr:ext cx="534377" cy="259045"/>
    <xdr:sp macro="" textlink="">
      <xdr:nvSpPr>
        <xdr:cNvPr id="589" name="教育費該当値テキスト"/>
        <xdr:cNvSpPr txBox="1"/>
      </xdr:nvSpPr>
      <xdr:spPr>
        <a:xfrm>
          <a:off x="16370300" y="957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117795</xdr:rowOff>
    </xdr:from>
    <xdr:to>
      <xdr:col>81</xdr:col>
      <xdr:colOff>101600</xdr:colOff>
      <xdr:row>56</xdr:row>
      <xdr:rowOff>47945</xdr:rowOff>
    </xdr:to>
    <xdr:sp macro="" textlink="">
      <xdr:nvSpPr>
        <xdr:cNvPr id="590" name="楕円 589"/>
        <xdr:cNvSpPr/>
      </xdr:nvSpPr>
      <xdr:spPr>
        <a:xfrm>
          <a:off x="15430500" y="95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64472</xdr:rowOff>
    </xdr:from>
    <xdr:ext cx="534377" cy="259045"/>
    <xdr:sp macro="" textlink="">
      <xdr:nvSpPr>
        <xdr:cNvPr id="591" name="テキスト ボックス 590"/>
        <xdr:cNvSpPr txBox="1"/>
      </xdr:nvSpPr>
      <xdr:spPr>
        <a:xfrm>
          <a:off x="15214111" y="93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106914</xdr:rowOff>
    </xdr:from>
    <xdr:to>
      <xdr:col>76</xdr:col>
      <xdr:colOff>165100</xdr:colOff>
      <xdr:row>56</xdr:row>
      <xdr:rowOff>37064</xdr:rowOff>
    </xdr:to>
    <xdr:sp macro="" textlink="">
      <xdr:nvSpPr>
        <xdr:cNvPr id="592" name="楕円 591"/>
        <xdr:cNvSpPr/>
      </xdr:nvSpPr>
      <xdr:spPr>
        <a:xfrm>
          <a:off x="14541500" y="95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28191</xdr:rowOff>
    </xdr:from>
    <xdr:ext cx="534377" cy="259045"/>
    <xdr:sp macro="" textlink="">
      <xdr:nvSpPr>
        <xdr:cNvPr id="593" name="テキスト ボックス 592"/>
        <xdr:cNvSpPr txBox="1"/>
      </xdr:nvSpPr>
      <xdr:spPr>
        <a:xfrm>
          <a:off x="14325111" y="96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121155</xdr:rowOff>
    </xdr:from>
    <xdr:to>
      <xdr:col>72</xdr:col>
      <xdr:colOff>38100</xdr:colOff>
      <xdr:row>56</xdr:row>
      <xdr:rowOff>51305</xdr:rowOff>
    </xdr:to>
    <xdr:sp macro="" textlink="">
      <xdr:nvSpPr>
        <xdr:cNvPr id="594" name="楕円 593"/>
        <xdr:cNvSpPr/>
      </xdr:nvSpPr>
      <xdr:spPr>
        <a:xfrm>
          <a:off x="13652500" y="95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42432</xdr:rowOff>
    </xdr:from>
    <xdr:ext cx="534377" cy="259045"/>
    <xdr:sp macro="" textlink="">
      <xdr:nvSpPr>
        <xdr:cNvPr id="595" name="テキスト ボックス 594"/>
        <xdr:cNvSpPr txBox="1"/>
      </xdr:nvSpPr>
      <xdr:spPr>
        <a:xfrm>
          <a:off x="13436111" y="964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91003</xdr:rowOff>
    </xdr:from>
    <xdr:to>
      <xdr:col>67</xdr:col>
      <xdr:colOff>101600</xdr:colOff>
      <xdr:row>57</xdr:row>
      <xdr:rowOff>21153</xdr:rowOff>
    </xdr:to>
    <xdr:sp macro="" textlink="">
      <xdr:nvSpPr>
        <xdr:cNvPr id="596" name="楕円 595"/>
        <xdr:cNvSpPr/>
      </xdr:nvSpPr>
      <xdr:spPr>
        <a:xfrm>
          <a:off x="12763500" y="96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12280</xdr:rowOff>
    </xdr:from>
    <xdr:ext cx="534377" cy="259045"/>
    <xdr:sp macro="" textlink="">
      <xdr:nvSpPr>
        <xdr:cNvPr id="597" name="テキスト ボックス 596"/>
        <xdr:cNvSpPr txBox="1"/>
      </xdr:nvSpPr>
      <xdr:spPr>
        <a:xfrm>
          <a:off x="12547111" y="978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90551</xdr:rowOff>
    </xdr:from>
    <xdr:to>
      <xdr:col>85</xdr:col>
      <xdr:colOff>127000</xdr:colOff>
      <xdr:row>79</xdr:row>
      <xdr:rowOff>98879</xdr:rowOff>
    </xdr:to>
    <xdr:cxnSp macro="">
      <xdr:nvCxnSpPr>
        <xdr:cNvPr id="628" name="直線コネクタ 627"/>
        <xdr:cNvCxnSpPr/>
      </xdr:nvCxnSpPr>
      <xdr:spPr>
        <a:xfrm flipV="1">
          <a:off x="15481300" y="13635101"/>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10294</xdr:rowOff>
    </xdr:from>
    <xdr:to>
      <xdr:col>72</xdr:col>
      <xdr:colOff>38100</xdr:colOff>
      <xdr:row>79</xdr:row>
      <xdr:rowOff>111894</xdr:rowOff>
    </xdr:to>
    <xdr:sp macro="" textlink="">
      <xdr:nvSpPr>
        <xdr:cNvPr id="638" name="フローチャート: 判断 637"/>
        <xdr:cNvSpPr/>
      </xdr:nvSpPr>
      <xdr:spPr>
        <a:xfrm>
          <a:off x="13652500" y="1355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128421</xdr:rowOff>
    </xdr:from>
    <xdr:ext cx="469744" cy="259045"/>
    <xdr:sp macro="" textlink="">
      <xdr:nvSpPr>
        <xdr:cNvPr id="639" name="テキスト ボックス 638"/>
        <xdr:cNvSpPr txBox="1"/>
      </xdr:nvSpPr>
      <xdr:spPr>
        <a:xfrm>
          <a:off x="13468428" y="133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125606</xdr:rowOff>
    </xdr:from>
    <xdr:to>
      <xdr:col>67</xdr:col>
      <xdr:colOff>101600</xdr:colOff>
      <xdr:row>79</xdr:row>
      <xdr:rowOff>55756</xdr:rowOff>
    </xdr:to>
    <xdr:sp macro="" textlink="">
      <xdr:nvSpPr>
        <xdr:cNvPr id="640" name="フローチャート: 判断 639"/>
        <xdr:cNvSpPr/>
      </xdr:nvSpPr>
      <xdr:spPr>
        <a:xfrm>
          <a:off x="12763500" y="1349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72283</xdr:rowOff>
    </xdr:from>
    <xdr:ext cx="469744" cy="259045"/>
    <xdr:sp macro="" textlink="">
      <xdr:nvSpPr>
        <xdr:cNvPr id="641" name="テキスト ボックス 640"/>
        <xdr:cNvSpPr txBox="1"/>
      </xdr:nvSpPr>
      <xdr:spPr>
        <a:xfrm>
          <a:off x="12579428" y="1327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39751</xdr:rowOff>
    </xdr:from>
    <xdr:to>
      <xdr:col>85</xdr:col>
      <xdr:colOff>177800</xdr:colOff>
      <xdr:row>79</xdr:row>
      <xdr:rowOff>141351</xdr:rowOff>
    </xdr:to>
    <xdr:sp macro="" textlink="">
      <xdr:nvSpPr>
        <xdr:cNvPr id="647" name="楕円 646"/>
        <xdr:cNvSpPr/>
      </xdr:nvSpPr>
      <xdr:spPr>
        <a:xfrm>
          <a:off x="16268700" y="135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78565" cy="259045"/>
    <xdr:sp macro="" textlink="">
      <xdr:nvSpPr>
        <xdr:cNvPr id="648" name="災害復旧費該当値テキスト"/>
        <xdr:cNvSpPr txBox="1"/>
      </xdr:nvSpPr>
      <xdr:spPr>
        <a:xfrm>
          <a:off x="16370300" y="1355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100216</xdr:rowOff>
    </xdr:from>
    <xdr:to>
      <xdr:col>85</xdr:col>
      <xdr:colOff>127000</xdr:colOff>
      <xdr:row>96</xdr:row>
      <xdr:rowOff>110756</xdr:rowOff>
    </xdr:to>
    <xdr:cxnSp macro="">
      <xdr:nvCxnSpPr>
        <xdr:cNvPr id="685" name="直線コネクタ 684"/>
        <xdr:cNvCxnSpPr/>
      </xdr:nvCxnSpPr>
      <xdr:spPr>
        <a:xfrm>
          <a:off x="15481300" y="16559416"/>
          <a:ext cx="838200"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78169</xdr:rowOff>
    </xdr:from>
    <xdr:to>
      <xdr:col>81</xdr:col>
      <xdr:colOff>50800</xdr:colOff>
      <xdr:row>96</xdr:row>
      <xdr:rowOff>100216</xdr:rowOff>
    </xdr:to>
    <xdr:cxnSp macro="">
      <xdr:nvCxnSpPr>
        <xdr:cNvPr id="688" name="直線コネクタ 687"/>
        <xdr:cNvCxnSpPr/>
      </xdr:nvCxnSpPr>
      <xdr:spPr>
        <a:xfrm>
          <a:off x="14592300" y="16537369"/>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63246</xdr:rowOff>
    </xdr:from>
    <xdr:to>
      <xdr:col>76</xdr:col>
      <xdr:colOff>114300</xdr:colOff>
      <xdr:row>96</xdr:row>
      <xdr:rowOff>78169</xdr:rowOff>
    </xdr:to>
    <xdr:cxnSp macro="">
      <xdr:nvCxnSpPr>
        <xdr:cNvPr id="691" name="直線コネクタ 690"/>
        <xdr:cNvCxnSpPr/>
      </xdr:nvCxnSpPr>
      <xdr:spPr>
        <a:xfrm>
          <a:off x="13703300" y="16522446"/>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62891</xdr:rowOff>
    </xdr:from>
    <xdr:to>
      <xdr:col>71</xdr:col>
      <xdr:colOff>177800</xdr:colOff>
      <xdr:row>96</xdr:row>
      <xdr:rowOff>63246</xdr:rowOff>
    </xdr:to>
    <xdr:cxnSp macro="">
      <xdr:nvCxnSpPr>
        <xdr:cNvPr id="694" name="直線コネクタ 693"/>
        <xdr:cNvCxnSpPr/>
      </xdr:nvCxnSpPr>
      <xdr:spPr>
        <a:xfrm>
          <a:off x="12814300" y="16522091"/>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146038</xdr:rowOff>
    </xdr:from>
    <xdr:to>
      <xdr:col>72</xdr:col>
      <xdr:colOff>38100</xdr:colOff>
      <xdr:row>96</xdr:row>
      <xdr:rowOff>76188</xdr:rowOff>
    </xdr:to>
    <xdr:sp macro="" textlink="">
      <xdr:nvSpPr>
        <xdr:cNvPr id="695" name="フローチャート: 判断 694"/>
        <xdr:cNvSpPr/>
      </xdr:nvSpPr>
      <xdr:spPr>
        <a:xfrm>
          <a:off x="13652500" y="1643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92715</xdr:rowOff>
    </xdr:from>
    <xdr:ext cx="534377" cy="259045"/>
    <xdr:sp macro="" textlink="">
      <xdr:nvSpPr>
        <xdr:cNvPr id="696" name="テキスト ボックス 695"/>
        <xdr:cNvSpPr txBox="1"/>
      </xdr:nvSpPr>
      <xdr:spPr>
        <a:xfrm>
          <a:off x="13436111" y="162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155423</xdr:rowOff>
    </xdr:from>
    <xdr:to>
      <xdr:col>67</xdr:col>
      <xdr:colOff>101600</xdr:colOff>
      <xdr:row>96</xdr:row>
      <xdr:rowOff>85573</xdr:rowOff>
    </xdr:to>
    <xdr:sp macro="" textlink="">
      <xdr:nvSpPr>
        <xdr:cNvPr id="697" name="フローチャート: 判断 696"/>
        <xdr:cNvSpPr/>
      </xdr:nvSpPr>
      <xdr:spPr>
        <a:xfrm>
          <a:off x="12763500" y="1644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102100</xdr:rowOff>
    </xdr:from>
    <xdr:ext cx="534377" cy="259045"/>
    <xdr:sp macro="" textlink="">
      <xdr:nvSpPr>
        <xdr:cNvPr id="698" name="テキスト ボックス 697"/>
        <xdr:cNvSpPr txBox="1"/>
      </xdr:nvSpPr>
      <xdr:spPr>
        <a:xfrm>
          <a:off x="12547111" y="162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59956</xdr:rowOff>
    </xdr:from>
    <xdr:to>
      <xdr:col>85</xdr:col>
      <xdr:colOff>177800</xdr:colOff>
      <xdr:row>96</xdr:row>
      <xdr:rowOff>161556</xdr:rowOff>
    </xdr:to>
    <xdr:sp macro="" textlink="">
      <xdr:nvSpPr>
        <xdr:cNvPr id="704" name="楕円 703"/>
        <xdr:cNvSpPr/>
      </xdr:nvSpPr>
      <xdr:spPr>
        <a:xfrm>
          <a:off x="16268700" y="165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38383</xdr:rowOff>
    </xdr:from>
    <xdr:ext cx="534377" cy="259045"/>
    <xdr:sp macro="" textlink="">
      <xdr:nvSpPr>
        <xdr:cNvPr id="705" name="公債費該当値テキスト"/>
        <xdr:cNvSpPr txBox="1"/>
      </xdr:nvSpPr>
      <xdr:spPr>
        <a:xfrm>
          <a:off x="16370300" y="164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49416</xdr:rowOff>
    </xdr:from>
    <xdr:to>
      <xdr:col>81</xdr:col>
      <xdr:colOff>101600</xdr:colOff>
      <xdr:row>96</xdr:row>
      <xdr:rowOff>151016</xdr:rowOff>
    </xdr:to>
    <xdr:sp macro="" textlink="">
      <xdr:nvSpPr>
        <xdr:cNvPr id="706" name="楕円 705"/>
        <xdr:cNvSpPr/>
      </xdr:nvSpPr>
      <xdr:spPr>
        <a:xfrm>
          <a:off x="15430500" y="165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142143</xdr:rowOff>
    </xdr:from>
    <xdr:ext cx="534377" cy="259045"/>
    <xdr:sp macro="" textlink="">
      <xdr:nvSpPr>
        <xdr:cNvPr id="707" name="テキスト ボックス 706"/>
        <xdr:cNvSpPr txBox="1"/>
      </xdr:nvSpPr>
      <xdr:spPr>
        <a:xfrm>
          <a:off x="15214111" y="1660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27369</xdr:rowOff>
    </xdr:from>
    <xdr:to>
      <xdr:col>76</xdr:col>
      <xdr:colOff>165100</xdr:colOff>
      <xdr:row>96</xdr:row>
      <xdr:rowOff>128969</xdr:rowOff>
    </xdr:to>
    <xdr:sp macro="" textlink="">
      <xdr:nvSpPr>
        <xdr:cNvPr id="708" name="楕円 707"/>
        <xdr:cNvSpPr/>
      </xdr:nvSpPr>
      <xdr:spPr>
        <a:xfrm>
          <a:off x="14541500" y="164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145496</xdr:rowOff>
    </xdr:from>
    <xdr:ext cx="534377" cy="259045"/>
    <xdr:sp macro="" textlink="">
      <xdr:nvSpPr>
        <xdr:cNvPr id="709" name="テキスト ボックス 708"/>
        <xdr:cNvSpPr txBox="1"/>
      </xdr:nvSpPr>
      <xdr:spPr>
        <a:xfrm>
          <a:off x="14325111" y="162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12446</xdr:rowOff>
    </xdr:from>
    <xdr:to>
      <xdr:col>72</xdr:col>
      <xdr:colOff>38100</xdr:colOff>
      <xdr:row>96</xdr:row>
      <xdr:rowOff>114046</xdr:rowOff>
    </xdr:to>
    <xdr:sp macro="" textlink="">
      <xdr:nvSpPr>
        <xdr:cNvPr id="710" name="楕円 709"/>
        <xdr:cNvSpPr/>
      </xdr:nvSpPr>
      <xdr:spPr>
        <a:xfrm>
          <a:off x="13652500" y="164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105173</xdr:rowOff>
    </xdr:from>
    <xdr:ext cx="534377" cy="259045"/>
    <xdr:sp macro="" textlink="">
      <xdr:nvSpPr>
        <xdr:cNvPr id="711" name="テキスト ボックス 710"/>
        <xdr:cNvSpPr txBox="1"/>
      </xdr:nvSpPr>
      <xdr:spPr>
        <a:xfrm>
          <a:off x="13436111" y="165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12091</xdr:rowOff>
    </xdr:from>
    <xdr:to>
      <xdr:col>67</xdr:col>
      <xdr:colOff>101600</xdr:colOff>
      <xdr:row>96</xdr:row>
      <xdr:rowOff>113691</xdr:rowOff>
    </xdr:to>
    <xdr:sp macro="" textlink="">
      <xdr:nvSpPr>
        <xdr:cNvPr id="712" name="楕円 711"/>
        <xdr:cNvSpPr/>
      </xdr:nvSpPr>
      <xdr:spPr>
        <a:xfrm>
          <a:off x="12763500" y="164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104818</xdr:rowOff>
    </xdr:from>
    <xdr:ext cx="534377" cy="259045"/>
    <xdr:sp macro="" textlink="">
      <xdr:nvSpPr>
        <xdr:cNvPr id="713" name="テキスト ボックス 712"/>
        <xdr:cNvSpPr txBox="1"/>
      </xdr:nvSpPr>
      <xdr:spPr>
        <a:xfrm>
          <a:off x="12547111" y="165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59639</xdr:rowOff>
    </xdr:from>
    <xdr:to>
      <xdr:col>102</xdr:col>
      <xdr:colOff>165100</xdr:colOff>
      <xdr:row>37</xdr:row>
      <xdr:rowOff>161240</xdr:rowOff>
    </xdr:to>
    <xdr:sp macro="" textlink="">
      <xdr:nvSpPr>
        <xdr:cNvPr id="750" name="フローチャート: 判断 749"/>
        <xdr:cNvSpPr/>
      </xdr:nvSpPr>
      <xdr:spPr>
        <a:xfrm>
          <a:off x="19494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6316</xdr:rowOff>
    </xdr:from>
    <xdr:ext cx="378565" cy="259045"/>
    <xdr:sp macro="" textlink="">
      <xdr:nvSpPr>
        <xdr:cNvPr id="751" name="テキスト ボックス 750"/>
        <xdr:cNvSpPr txBox="1"/>
      </xdr:nvSpPr>
      <xdr:spPr>
        <a:xfrm>
          <a:off x="19356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77470</xdr:rowOff>
    </xdr:from>
    <xdr:to>
      <xdr:col>98</xdr:col>
      <xdr:colOff>38100</xdr:colOff>
      <xdr:row>37</xdr:row>
      <xdr:rowOff>7620</xdr:rowOff>
    </xdr:to>
    <xdr:sp macro="" textlink="">
      <xdr:nvSpPr>
        <xdr:cNvPr id="752" name="フローチャート: 判断 751"/>
        <xdr:cNvSpPr/>
      </xdr:nvSpPr>
      <xdr:spPr>
        <a:xfrm>
          <a:off x="18605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24147</xdr:rowOff>
    </xdr:from>
    <xdr:ext cx="378565" cy="259045"/>
    <xdr:sp macro="" textlink="">
      <xdr:nvSpPr>
        <xdr:cNvPr id="753" name="テキスト ボックス 752"/>
        <xdr:cNvSpPr txBox="1"/>
      </xdr:nvSpPr>
      <xdr:spPr>
        <a:xfrm>
          <a:off x="18467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年度決算において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も前年度と同様に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、住民１人当たりのコストが増加傾向にあり、類似団体平均を上回っている項目は、民生費及び衛生費の２項目である。民生費については、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高齢化の進展等により生活保護扶助費のうち医療扶助費の増加が大きく影響しており、増加の主な要因となっている。また、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保育所</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及びこども園を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直営で運営していること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も民生費が増加傾向にある一因となっている。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衛生費については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ごみ処理の広域化のための経費が増加要因となっている。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その他の項目については、大きく数値が上昇しているものはなく、類似団体平均を下回っている。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年度以降、事業計画の精査を図り普通建設事業費及び地方債の発行を抑制したこと、また平成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大和高田市集中改革プラン</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大和高田市財政健全化プログラム</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に基づき人件費を初めとする経常経費の削減等に取り組んだことにより、平成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年度以降の実質収支については良化の方向で推移している。平成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年度以降は収支が均衡する水準となってい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年度は歳入面で一般財源の増収項目が複数あったことが要因となり、収支も改善している。今後の多様な財政需要に対応するため、引き続き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強固で持続可能な財政基盤の確立に取り組むこととしている。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黒字額の大半は、一般会計、水道事業会計、病院事業会計及び国民健康保険事業特別会計によるものであり、赤字であった会計についても、平成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年度より一般会計、平成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年度より病院事業会計が黒字転換しており、その後の当該会計の収支は堅調に推移している。また、平成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大和高田市集中改革プラン</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大和高田市財政健全化プログラム</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を実施し、普通会計はもとより地方公営企業も含め財政健全化に取り組んだことにより、平成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年度より連結実質赤字も解消されており、平成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会計ごとの変動はあるものの、連結では実質黒字が増加傾向となっている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25477216</v>
      </c>
      <c r="BO4" s="410"/>
      <c r="BP4" s="410"/>
      <c r="BQ4" s="410"/>
      <c r="BR4" s="410"/>
      <c r="BS4" s="410"/>
      <c r="BT4" s="410"/>
      <c r="BU4" s="411"/>
      <c r="BV4" s="409">
        <v>24792085</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9.5</v>
      </c>
      <c r="CU4" s="416"/>
      <c r="CV4" s="416"/>
      <c r="CW4" s="416"/>
      <c r="CX4" s="416"/>
      <c r="CY4" s="416"/>
      <c r="CZ4" s="416"/>
      <c r="DA4" s="417"/>
      <c r="DB4" s="415">
        <v>6.7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24009545</v>
      </c>
      <c r="BO5" s="447"/>
      <c r="BP5" s="447"/>
      <c r="BQ5" s="447"/>
      <c r="BR5" s="447"/>
      <c r="BS5" s="447"/>
      <c r="BT5" s="447"/>
      <c r="BU5" s="448"/>
      <c r="BV5" s="446">
        <v>23746854</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96.4</v>
      </c>
      <c r="CU5" s="444"/>
      <c r="CV5" s="444"/>
      <c r="CW5" s="444"/>
      <c r="CX5" s="444"/>
      <c r="CY5" s="444"/>
      <c r="CZ5" s="444"/>
      <c r="DA5" s="445"/>
      <c r="DB5" s="443">
        <v>99.4</v>
      </c>
      <c r="DC5" s="444"/>
      <c r="DD5" s="444"/>
      <c r="DE5" s="444"/>
      <c r="DF5" s="444"/>
      <c r="DG5" s="444"/>
      <c r="DH5" s="444"/>
      <c r="DI5" s="445"/>
      <c r="DJ5" s="165"/>
      <c r="DK5" s="165"/>
      <c r="DL5" s="165"/>
      <c r="DM5" s="165"/>
      <c r="DN5" s="165"/>
      <c r="DO5" s="165"/>
    </row>
    <row r="6" spans="1:119" ht="18.75" customHeight="1" x14ac:dyDescent="0.15">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89</v>
      </c>
      <c r="AV6" s="479"/>
      <c r="AW6" s="479"/>
      <c r="AX6" s="479"/>
      <c r="AY6" s="480" t="s">
        <v>97</v>
      </c>
      <c r="AZ6" s="481"/>
      <c r="BA6" s="481"/>
      <c r="BB6" s="481"/>
      <c r="BC6" s="481"/>
      <c r="BD6" s="481"/>
      <c r="BE6" s="481"/>
      <c r="BF6" s="481"/>
      <c r="BG6" s="481"/>
      <c r="BH6" s="481"/>
      <c r="BI6" s="481"/>
      <c r="BJ6" s="481"/>
      <c r="BK6" s="481"/>
      <c r="BL6" s="481"/>
      <c r="BM6" s="482"/>
      <c r="BN6" s="446">
        <v>1467671</v>
      </c>
      <c r="BO6" s="447"/>
      <c r="BP6" s="447"/>
      <c r="BQ6" s="447"/>
      <c r="BR6" s="447"/>
      <c r="BS6" s="447"/>
      <c r="BT6" s="447"/>
      <c r="BU6" s="448"/>
      <c r="BV6" s="446">
        <v>1045231</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102.4</v>
      </c>
      <c r="CU6" s="484"/>
      <c r="CV6" s="484"/>
      <c r="CW6" s="484"/>
      <c r="CX6" s="484"/>
      <c r="CY6" s="484"/>
      <c r="CZ6" s="484"/>
      <c r="DA6" s="485"/>
      <c r="DB6" s="483">
        <v>105.1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66470</v>
      </c>
      <c r="BO7" s="447"/>
      <c r="BP7" s="447"/>
      <c r="BQ7" s="447"/>
      <c r="BR7" s="447"/>
      <c r="BS7" s="447"/>
      <c r="BT7" s="447"/>
      <c r="BU7" s="448"/>
      <c r="BV7" s="446">
        <v>78904</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14693380</v>
      </c>
      <c r="CU7" s="447"/>
      <c r="CV7" s="447"/>
      <c r="CW7" s="447"/>
      <c r="CX7" s="447"/>
      <c r="CY7" s="447"/>
      <c r="CZ7" s="447"/>
      <c r="DA7" s="448"/>
      <c r="DB7" s="446">
        <v>14368827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1401201</v>
      </c>
      <c r="BO8" s="447"/>
      <c r="BP8" s="447"/>
      <c r="BQ8" s="447"/>
      <c r="BR8" s="447"/>
      <c r="BS8" s="447"/>
      <c r="BT8" s="447"/>
      <c r="BU8" s="448"/>
      <c r="BV8" s="446">
        <v>966327</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0.48</v>
      </c>
      <c r="CU8" s="487"/>
      <c r="CV8" s="487"/>
      <c r="CW8" s="487"/>
      <c r="CX8" s="487"/>
      <c r="CY8" s="487"/>
      <c r="CZ8" s="487"/>
      <c r="DA8" s="488"/>
      <c r="DB8" s="486">
        <v>0.48</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64817</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100</v>
      </c>
      <c r="AV9" s="479"/>
      <c r="AW9" s="479"/>
      <c r="AX9" s="479"/>
      <c r="AY9" s="480" t="s">
        <v>111</v>
      </c>
      <c r="AZ9" s="481"/>
      <c r="BA9" s="481"/>
      <c r="BB9" s="481"/>
      <c r="BC9" s="481"/>
      <c r="BD9" s="481"/>
      <c r="BE9" s="481"/>
      <c r="BF9" s="481"/>
      <c r="BG9" s="481"/>
      <c r="BH9" s="481"/>
      <c r="BI9" s="481"/>
      <c r="BJ9" s="481"/>
      <c r="BK9" s="481"/>
      <c r="BL9" s="481"/>
      <c r="BM9" s="482"/>
      <c r="BN9" s="446">
        <v>434874</v>
      </c>
      <c r="BO9" s="447"/>
      <c r="BP9" s="447"/>
      <c r="BQ9" s="447"/>
      <c r="BR9" s="447"/>
      <c r="BS9" s="447"/>
      <c r="BT9" s="447"/>
      <c r="BU9" s="448"/>
      <c r="BV9" s="446">
        <v>19219</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13</v>
      </c>
      <c r="CU9" s="444"/>
      <c r="CV9" s="444"/>
      <c r="CW9" s="444"/>
      <c r="CX9" s="444"/>
      <c r="CY9" s="444"/>
      <c r="CZ9" s="444"/>
      <c r="DA9" s="445"/>
      <c r="DB9" s="443">
        <v>14.1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68451</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100</v>
      </c>
      <c r="AV10" s="479"/>
      <c r="AW10" s="479"/>
      <c r="AX10" s="479"/>
      <c r="AY10" s="480" t="s">
        <v>115</v>
      </c>
      <c r="AZ10" s="481"/>
      <c r="BA10" s="481"/>
      <c r="BB10" s="481"/>
      <c r="BC10" s="481"/>
      <c r="BD10" s="481"/>
      <c r="BE10" s="481"/>
      <c r="BF10" s="481"/>
      <c r="BG10" s="481"/>
      <c r="BH10" s="481"/>
      <c r="BI10" s="481"/>
      <c r="BJ10" s="481"/>
      <c r="BK10" s="481"/>
      <c r="BL10" s="481"/>
      <c r="BM10" s="482"/>
      <c r="BN10" s="446">
        <v>50</v>
      </c>
      <c r="BO10" s="447"/>
      <c r="BP10" s="447"/>
      <c r="BQ10" s="447"/>
      <c r="BR10" s="447"/>
      <c r="BS10" s="447"/>
      <c r="BT10" s="447"/>
      <c r="BU10" s="448"/>
      <c r="BV10" s="446">
        <v>201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65905</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65333</v>
      </c>
      <c r="S13" s="528"/>
      <c r="T13" s="528"/>
      <c r="U13" s="528"/>
      <c r="V13" s="529"/>
      <c r="W13" s="462" t="s">
        <v>135</v>
      </c>
      <c r="X13" s="463"/>
      <c r="Y13" s="463"/>
      <c r="Z13" s="463"/>
      <c r="AA13" s="463"/>
      <c r="AB13" s="453"/>
      <c r="AC13" s="497">
        <v>244</v>
      </c>
      <c r="AD13" s="498"/>
      <c r="AE13" s="498"/>
      <c r="AF13" s="498"/>
      <c r="AG13" s="537"/>
      <c r="AH13" s="497">
        <v>294</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434924</v>
      </c>
      <c r="BO13" s="447"/>
      <c r="BP13" s="447"/>
      <c r="BQ13" s="447"/>
      <c r="BR13" s="447"/>
      <c r="BS13" s="447"/>
      <c r="BT13" s="447"/>
      <c r="BU13" s="448"/>
      <c r="BV13" s="446">
        <v>19420</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9.6999999999999993</v>
      </c>
      <c r="CU13" s="444"/>
      <c r="CV13" s="444"/>
      <c r="CW13" s="444"/>
      <c r="CX13" s="444"/>
      <c r="CY13" s="444"/>
      <c r="CZ13" s="444"/>
      <c r="DA13" s="445"/>
      <c r="DB13" s="443">
        <v>10.6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66784</v>
      </c>
      <c r="S14" s="528"/>
      <c r="T14" s="528"/>
      <c r="U14" s="528"/>
      <c r="V14" s="529"/>
      <c r="W14" s="436"/>
      <c r="X14" s="437"/>
      <c r="Y14" s="437"/>
      <c r="Z14" s="437"/>
      <c r="AA14" s="437"/>
      <c r="AB14" s="426"/>
      <c r="AC14" s="530">
        <v>0.9</v>
      </c>
      <c r="AD14" s="531"/>
      <c r="AE14" s="531"/>
      <c r="AF14" s="531"/>
      <c r="AG14" s="532"/>
      <c r="AH14" s="530">
        <v>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52.2</v>
      </c>
      <c r="CU14" s="542"/>
      <c r="CV14" s="542"/>
      <c r="CW14" s="542"/>
      <c r="CX14" s="542"/>
      <c r="CY14" s="542"/>
      <c r="CZ14" s="542"/>
      <c r="DA14" s="543"/>
      <c r="DB14" s="541">
        <v>53.2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66227</v>
      </c>
      <c r="S15" s="528"/>
      <c r="T15" s="528"/>
      <c r="U15" s="528"/>
      <c r="V15" s="529"/>
      <c r="W15" s="462" t="s">
        <v>143</v>
      </c>
      <c r="X15" s="463"/>
      <c r="Y15" s="463"/>
      <c r="Z15" s="463"/>
      <c r="AA15" s="463"/>
      <c r="AB15" s="453"/>
      <c r="AC15" s="497">
        <v>7990</v>
      </c>
      <c r="AD15" s="498"/>
      <c r="AE15" s="498"/>
      <c r="AF15" s="498"/>
      <c r="AG15" s="537"/>
      <c r="AH15" s="497">
        <v>8697</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5882505</v>
      </c>
      <c r="BO15" s="410"/>
      <c r="BP15" s="410"/>
      <c r="BQ15" s="410"/>
      <c r="BR15" s="410"/>
      <c r="BS15" s="410"/>
      <c r="BT15" s="410"/>
      <c r="BU15" s="411"/>
      <c r="BV15" s="409">
        <v>5909440</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29.4</v>
      </c>
      <c r="AD16" s="531"/>
      <c r="AE16" s="531"/>
      <c r="AF16" s="531"/>
      <c r="AG16" s="532"/>
      <c r="AH16" s="530">
        <v>30.1</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12247060</v>
      </c>
      <c r="BO16" s="447"/>
      <c r="BP16" s="447"/>
      <c r="BQ16" s="447"/>
      <c r="BR16" s="447"/>
      <c r="BS16" s="447"/>
      <c r="BT16" s="447"/>
      <c r="BU16" s="448"/>
      <c r="BV16" s="446">
        <v>12024023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147</v>
      </c>
      <c r="S17" s="548"/>
      <c r="T17" s="548"/>
      <c r="U17" s="548"/>
      <c r="V17" s="549"/>
      <c r="W17" s="462" t="s">
        <v>150</v>
      </c>
      <c r="X17" s="463"/>
      <c r="Y17" s="463"/>
      <c r="Z17" s="463"/>
      <c r="AA17" s="463"/>
      <c r="AB17" s="453"/>
      <c r="AC17" s="497">
        <v>18981</v>
      </c>
      <c r="AD17" s="498"/>
      <c r="AE17" s="498"/>
      <c r="AF17" s="498"/>
      <c r="AG17" s="537"/>
      <c r="AH17" s="497">
        <v>19902</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7472747</v>
      </c>
      <c r="BO17" s="447"/>
      <c r="BP17" s="447"/>
      <c r="BQ17" s="447"/>
      <c r="BR17" s="447"/>
      <c r="BS17" s="447"/>
      <c r="BT17" s="447"/>
      <c r="BU17" s="448"/>
      <c r="BV17" s="446">
        <v>7510769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16.48</v>
      </c>
      <c r="M18" s="559"/>
      <c r="N18" s="559"/>
      <c r="O18" s="559"/>
      <c r="P18" s="559"/>
      <c r="Q18" s="559"/>
      <c r="R18" s="560"/>
      <c r="S18" s="560"/>
      <c r="T18" s="560"/>
      <c r="U18" s="560"/>
      <c r="V18" s="561"/>
      <c r="W18" s="464"/>
      <c r="X18" s="465"/>
      <c r="Y18" s="465"/>
      <c r="Z18" s="465"/>
      <c r="AA18" s="465"/>
      <c r="AB18" s="456"/>
      <c r="AC18" s="562">
        <v>69.7</v>
      </c>
      <c r="AD18" s="563"/>
      <c r="AE18" s="563"/>
      <c r="AF18" s="563"/>
      <c r="AG18" s="564"/>
      <c r="AH18" s="562">
        <v>68.900000000000006</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14324447</v>
      </c>
      <c r="BO18" s="447"/>
      <c r="BP18" s="447"/>
      <c r="BQ18" s="447"/>
      <c r="BR18" s="447"/>
      <c r="BS18" s="447"/>
      <c r="BT18" s="447"/>
      <c r="BU18" s="448"/>
      <c r="BV18" s="446">
        <v>14273237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3933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17461463</v>
      </c>
      <c r="BO19" s="447"/>
      <c r="BP19" s="447"/>
      <c r="BQ19" s="447"/>
      <c r="BR19" s="447"/>
      <c r="BS19" s="447"/>
      <c r="BT19" s="447"/>
      <c r="BU19" s="448"/>
      <c r="BV19" s="446">
        <v>16850369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25619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6" t="s">
        <v>162</v>
      </c>
      <c r="AI22" s="463"/>
      <c r="AJ22" s="463"/>
      <c r="AK22" s="463"/>
      <c r="AL22" s="453"/>
      <c r="AM22" s="606" t="s">
        <v>163</v>
      </c>
      <c r="AN22" s="607"/>
      <c r="AO22" s="607"/>
      <c r="AP22" s="607"/>
      <c r="AQ22" s="607"/>
      <c r="AR22" s="608"/>
      <c r="AS22" s="589" t="s">
        <v>160</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164</v>
      </c>
      <c r="AZ23" s="407"/>
      <c r="BA23" s="407"/>
      <c r="BB23" s="407"/>
      <c r="BC23" s="407"/>
      <c r="BD23" s="407"/>
      <c r="BE23" s="407"/>
      <c r="BF23" s="407"/>
      <c r="BG23" s="407"/>
      <c r="BH23" s="407"/>
      <c r="BI23" s="407"/>
      <c r="BJ23" s="407"/>
      <c r="BK23" s="407"/>
      <c r="BL23" s="407"/>
      <c r="BM23" s="408"/>
      <c r="BN23" s="446">
        <v>21410481</v>
      </c>
      <c r="BO23" s="447"/>
      <c r="BP23" s="447"/>
      <c r="BQ23" s="447"/>
      <c r="BR23" s="447"/>
      <c r="BS23" s="447"/>
      <c r="BT23" s="447"/>
      <c r="BU23" s="448"/>
      <c r="BV23" s="446">
        <v>22113011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7840</v>
      </c>
      <c r="R24" s="498"/>
      <c r="S24" s="498"/>
      <c r="T24" s="498"/>
      <c r="U24" s="498"/>
      <c r="V24" s="537"/>
      <c r="W24" s="596"/>
      <c r="X24" s="584"/>
      <c r="Y24" s="585"/>
      <c r="Z24" s="496" t="s">
        <v>166</v>
      </c>
      <c r="AA24" s="476"/>
      <c r="AB24" s="476"/>
      <c r="AC24" s="476"/>
      <c r="AD24" s="476"/>
      <c r="AE24" s="476"/>
      <c r="AF24" s="476"/>
      <c r="AG24" s="477"/>
      <c r="AH24" s="497">
        <v>443</v>
      </c>
      <c r="AI24" s="498"/>
      <c r="AJ24" s="498"/>
      <c r="AK24" s="498"/>
      <c r="AL24" s="537"/>
      <c r="AM24" s="497">
        <v>1336088</v>
      </c>
      <c r="AN24" s="498"/>
      <c r="AO24" s="498"/>
      <c r="AP24" s="498"/>
      <c r="AQ24" s="498"/>
      <c r="AR24" s="537"/>
      <c r="AS24" s="497">
        <v>3016</v>
      </c>
      <c r="AT24" s="498"/>
      <c r="AU24" s="498"/>
      <c r="AV24" s="498"/>
      <c r="AW24" s="498"/>
      <c r="AX24" s="499"/>
      <c r="AY24" s="614" t="s">
        <v>167</v>
      </c>
      <c r="AZ24" s="615"/>
      <c r="BA24" s="615"/>
      <c r="BB24" s="615"/>
      <c r="BC24" s="615"/>
      <c r="BD24" s="615"/>
      <c r="BE24" s="615"/>
      <c r="BF24" s="615"/>
      <c r="BG24" s="615"/>
      <c r="BH24" s="615"/>
      <c r="BI24" s="615"/>
      <c r="BJ24" s="615"/>
      <c r="BK24" s="615"/>
      <c r="BL24" s="615"/>
      <c r="BM24" s="616"/>
      <c r="BN24" s="446">
        <v>14206328</v>
      </c>
      <c r="BO24" s="447"/>
      <c r="BP24" s="447"/>
      <c r="BQ24" s="447"/>
      <c r="BR24" s="447"/>
      <c r="BS24" s="447"/>
      <c r="BT24" s="447"/>
      <c r="BU24" s="448"/>
      <c r="BV24" s="446">
        <v>14374741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6480</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170</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1781097</v>
      </c>
      <c r="BO25" s="410"/>
      <c r="BP25" s="410"/>
      <c r="BQ25" s="410"/>
      <c r="BR25" s="410"/>
      <c r="BS25" s="410"/>
      <c r="BT25" s="410"/>
      <c r="BU25" s="411"/>
      <c r="BV25" s="409">
        <v>1458578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5520</v>
      </c>
      <c r="R26" s="498"/>
      <c r="S26" s="498"/>
      <c r="T26" s="498"/>
      <c r="U26" s="498"/>
      <c r="V26" s="537"/>
      <c r="W26" s="596"/>
      <c r="X26" s="584"/>
      <c r="Y26" s="585"/>
      <c r="Z26" s="496" t="s">
        <v>173</v>
      </c>
      <c r="AA26" s="620"/>
      <c r="AB26" s="620"/>
      <c r="AC26" s="620"/>
      <c r="AD26" s="620"/>
      <c r="AE26" s="620"/>
      <c r="AF26" s="620"/>
      <c r="AG26" s="621"/>
      <c r="AH26" s="497">
        <v>61</v>
      </c>
      <c r="AI26" s="498"/>
      <c r="AJ26" s="498"/>
      <c r="AK26" s="498"/>
      <c r="AL26" s="537"/>
      <c r="AM26" s="497">
        <v>193919</v>
      </c>
      <c r="AN26" s="498"/>
      <c r="AO26" s="498"/>
      <c r="AP26" s="498"/>
      <c r="AQ26" s="498"/>
      <c r="AR26" s="537"/>
      <c r="AS26" s="497">
        <v>3179</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6180</v>
      </c>
      <c r="R27" s="498"/>
      <c r="S27" s="498"/>
      <c r="T27" s="498"/>
      <c r="U27" s="498"/>
      <c r="V27" s="537"/>
      <c r="W27" s="596"/>
      <c r="X27" s="584"/>
      <c r="Y27" s="585"/>
      <c r="Z27" s="496" t="s">
        <v>176</v>
      </c>
      <c r="AA27" s="476"/>
      <c r="AB27" s="476"/>
      <c r="AC27" s="476"/>
      <c r="AD27" s="476"/>
      <c r="AE27" s="476"/>
      <c r="AF27" s="476"/>
      <c r="AG27" s="477"/>
      <c r="AH27" s="497">
        <v>67</v>
      </c>
      <c r="AI27" s="498"/>
      <c r="AJ27" s="498"/>
      <c r="AK27" s="498"/>
      <c r="AL27" s="537"/>
      <c r="AM27" s="497">
        <v>228388</v>
      </c>
      <c r="AN27" s="498"/>
      <c r="AO27" s="498"/>
      <c r="AP27" s="498"/>
      <c r="AQ27" s="498"/>
      <c r="AR27" s="537"/>
      <c r="AS27" s="497">
        <v>3409</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7">
        <v>184</v>
      </c>
      <c r="BO27" s="618"/>
      <c r="BP27" s="618"/>
      <c r="BQ27" s="618"/>
      <c r="BR27" s="618"/>
      <c r="BS27" s="618"/>
      <c r="BT27" s="618"/>
      <c r="BU27" s="619"/>
      <c r="BV27" s="617">
        <v>184</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5350</v>
      </c>
      <c r="R28" s="498"/>
      <c r="S28" s="498"/>
      <c r="T28" s="498"/>
      <c r="U28" s="498"/>
      <c r="V28" s="537"/>
      <c r="W28" s="596"/>
      <c r="X28" s="584"/>
      <c r="Y28" s="585"/>
      <c r="Z28" s="496" t="s">
        <v>179</v>
      </c>
      <c r="AA28" s="476"/>
      <c r="AB28" s="476"/>
      <c r="AC28" s="476"/>
      <c r="AD28" s="476"/>
      <c r="AE28" s="476"/>
      <c r="AF28" s="476"/>
      <c r="AG28" s="477"/>
      <c r="AH28" s="497" t="s">
        <v>133</v>
      </c>
      <c r="AI28" s="498"/>
      <c r="AJ28" s="498"/>
      <c r="AK28" s="498"/>
      <c r="AL28" s="537"/>
      <c r="AM28" s="497" t="s">
        <v>123</v>
      </c>
      <c r="AN28" s="498"/>
      <c r="AO28" s="498"/>
      <c r="AP28" s="498"/>
      <c r="AQ28" s="498"/>
      <c r="AR28" s="537"/>
      <c r="AS28" s="497" t="s">
        <v>170</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1121738</v>
      </c>
      <c r="BO28" s="410"/>
      <c r="BP28" s="410"/>
      <c r="BQ28" s="410"/>
      <c r="BR28" s="410"/>
      <c r="BS28" s="410"/>
      <c r="BT28" s="410"/>
      <c r="BU28" s="411"/>
      <c r="BV28" s="409">
        <v>1121688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16</v>
      </c>
      <c r="M29" s="498"/>
      <c r="N29" s="498"/>
      <c r="O29" s="498"/>
      <c r="P29" s="537"/>
      <c r="Q29" s="497">
        <v>4980</v>
      </c>
      <c r="R29" s="498"/>
      <c r="S29" s="498"/>
      <c r="T29" s="498"/>
      <c r="U29" s="498"/>
      <c r="V29" s="537"/>
      <c r="W29" s="597"/>
      <c r="X29" s="598"/>
      <c r="Y29" s="599"/>
      <c r="Z29" s="496" t="s">
        <v>182</v>
      </c>
      <c r="AA29" s="476"/>
      <c r="AB29" s="476"/>
      <c r="AC29" s="476"/>
      <c r="AD29" s="476"/>
      <c r="AE29" s="476"/>
      <c r="AF29" s="476"/>
      <c r="AG29" s="477"/>
      <c r="AH29" s="497">
        <v>510</v>
      </c>
      <c r="AI29" s="498"/>
      <c r="AJ29" s="498"/>
      <c r="AK29" s="498"/>
      <c r="AL29" s="537"/>
      <c r="AM29" s="497">
        <v>1564476</v>
      </c>
      <c r="AN29" s="498"/>
      <c r="AO29" s="498"/>
      <c r="AP29" s="498"/>
      <c r="AQ29" s="498"/>
      <c r="AR29" s="537"/>
      <c r="AS29" s="497">
        <v>3068</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6661</v>
      </c>
      <c r="BO29" s="447"/>
      <c r="BP29" s="447"/>
      <c r="BQ29" s="447"/>
      <c r="BR29" s="447"/>
      <c r="BS29" s="447"/>
      <c r="BT29" s="447"/>
      <c r="BU29" s="448"/>
      <c r="BV29" s="446">
        <v>1891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96.4</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44</v>
      </c>
      <c r="BD30" s="615"/>
      <c r="BE30" s="615"/>
      <c r="BF30" s="615"/>
      <c r="BG30" s="615"/>
      <c r="BH30" s="615"/>
      <c r="BI30" s="615"/>
      <c r="BJ30" s="615"/>
      <c r="BK30" s="615"/>
      <c r="BL30" s="615"/>
      <c r="BM30" s="616"/>
      <c r="BN30" s="617">
        <v>2576974</v>
      </c>
      <c r="BO30" s="618"/>
      <c r="BP30" s="618"/>
      <c r="BQ30" s="618"/>
      <c r="BR30" s="618"/>
      <c r="BS30" s="618"/>
      <c r="BT30" s="618"/>
      <c r="BU30" s="619"/>
      <c r="BV30" s="617">
        <v>2620495</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IF('各会計、関係団体の財政状況及び健全化判断比率'!B34="","",'各会計、関係団体の財政状況及び健全化判断比率'!B34)</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奈良県葛城地区清掃事務組合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大和高田市土地開発公社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住宅新築資金等貸付金特別会計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国民健康保険天満診療所特別会計</v>
      </c>
      <c r="X35" s="633"/>
      <c r="Y35" s="633"/>
      <c r="Z35" s="633"/>
      <c r="AA35" s="633"/>
      <c r="AB35" s="633"/>
      <c r="AC35" s="633"/>
      <c r="AD35" s="633"/>
      <c r="AE35" s="633"/>
      <c r="AF35" s="633"/>
      <c r="AG35" s="633"/>
      <c r="AH35" s="633"/>
      <c r="AI35" s="633"/>
      <c r="AJ35" s="633"/>
      <c r="AK35" s="633"/>
      <c r="AL35" s="193"/>
      <c r="AM35" s="632">
        <f t="shared" ref="AM35:AM43" si="0">IF(AO35="","",AM34+1)</f>
        <v>10</v>
      </c>
      <c r="AN35" s="632"/>
      <c r="AO35" s="633" t="str">
        <f>IF('各会計、関係団体の財政状況及び健全化判断比率'!B35="","",'各会計、関係団体の財政状況及び健全化判断比率'!B35)</f>
        <v>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葛城広域行政事務組合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駐車場事業特別会計</v>
      </c>
      <c r="X36" s="633"/>
      <c r="Y36" s="633"/>
      <c r="Z36" s="633"/>
      <c r="AA36" s="633"/>
      <c r="AB36" s="633"/>
      <c r="AC36" s="633"/>
      <c r="AD36" s="633"/>
      <c r="AE36" s="633"/>
      <c r="AF36" s="633"/>
      <c r="AG36" s="633"/>
      <c r="AH36" s="633"/>
      <c r="AI36" s="633"/>
      <c r="AJ36" s="633"/>
      <c r="AK36" s="633"/>
      <c r="AL36" s="193"/>
      <c r="AM36" s="632">
        <f t="shared" si="0"/>
        <v>11</v>
      </c>
      <c r="AN36" s="632"/>
      <c r="AO36" s="633" t="str">
        <f>IF('各会計、関係団体の財政状況及び健全化判断比率'!B36="","",'各会計、関係団体の財政状況及び健全化判断比率'!B36)</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奈良県住宅新築資金等貸付金回収管理組合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介護保険事業特別会計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奈良県後期高齢者医療広域連合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介護サービス事業特別会計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奈良県広域消防組合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f t="shared" si="4"/>
        <v>8</v>
      </c>
      <c r="V39" s="632"/>
      <c r="W39" s="633" t="str">
        <f>IF('各会計、関係団体の財政状況及び健全化判断比率'!B33="","",'各会計、関係団体の財政状況及び健全化判断比率'!B33)</f>
        <v>後期高齢者医療保険事業特別会計</v>
      </c>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山辺・県北西部広域環境衛生組合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Qyr1Z4RTEwiFU7TJaIUzpK4klusA9b0oSeJ4Wdt2c5GVFjqZXN6SBx2OoAmY6wZ135Pv4VH3/dDDb6ymosn3w==" saltValue="JhxMIlN0F2gIR8WZ1X4c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24" t="s">
        <v>566</v>
      </c>
      <c r="D34" s="1224"/>
      <c r="E34" s="1225"/>
      <c r="F34" s="32" t="s">
        <v>567</v>
      </c>
      <c r="G34" s="33" t="s">
        <v>568</v>
      </c>
      <c r="H34" s="33" t="s">
        <v>569</v>
      </c>
      <c r="I34" s="33" t="s">
        <v>570</v>
      </c>
      <c r="J34" s="34" t="s">
        <v>571</v>
      </c>
      <c r="K34" s="22"/>
      <c r="L34" s="22"/>
      <c r="M34" s="22"/>
      <c r="N34" s="22"/>
      <c r="O34" s="22"/>
      <c r="P34" s="22"/>
    </row>
    <row r="35" spans="1:16" ht="39" customHeight="1" x14ac:dyDescent="0.15">
      <c r="A35" s="22"/>
      <c r="B35" s="35"/>
      <c r="C35" s="1218" t="s">
        <v>572</v>
      </c>
      <c r="D35" s="1219"/>
      <c r="E35" s="1220"/>
      <c r="F35" s="36" t="s">
        <v>573</v>
      </c>
      <c r="G35" s="37" t="s">
        <v>574</v>
      </c>
      <c r="H35" s="37" t="s">
        <v>575</v>
      </c>
      <c r="I35" s="37" t="s">
        <v>576</v>
      </c>
      <c r="J35" s="38" t="s">
        <v>577</v>
      </c>
      <c r="K35" s="22"/>
      <c r="L35" s="22"/>
      <c r="M35" s="22"/>
      <c r="N35" s="22"/>
      <c r="O35" s="22"/>
      <c r="P35" s="22"/>
    </row>
    <row r="36" spans="1:16" ht="39" customHeight="1" x14ac:dyDescent="0.15">
      <c r="A36" s="22"/>
      <c r="B36" s="35"/>
      <c r="C36" s="1218" t="s">
        <v>578</v>
      </c>
      <c r="D36" s="1219"/>
      <c r="E36" s="1220"/>
      <c r="F36" s="36">
        <v>8.5500000000000007</v>
      </c>
      <c r="G36" s="37">
        <v>9.32</v>
      </c>
      <c r="H36" s="37">
        <v>8.25</v>
      </c>
      <c r="I36" s="37">
        <v>8.5</v>
      </c>
      <c r="J36" s="38">
        <v>11.26</v>
      </c>
      <c r="K36" s="22"/>
      <c r="L36" s="22"/>
      <c r="M36" s="22"/>
      <c r="N36" s="22"/>
      <c r="O36" s="22"/>
      <c r="P36" s="22"/>
    </row>
    <row r="37" spans="1:16" ht="39" customHeight="1" x14ac:dyDescent="0.15">
      <c r="A37" s="22"/>
      <c r="B37" s="35"/>
      <c r="C37" s="1218" t="s">
        <v>579</v>
      </c>
      <c r="D37" s="1219"/>
      <c r="E37" s="1220"/>
      <c r="F37" s="36">
        <v>9.84</v>
      </c>
      <c r="G37" s="37">
        <v>10.42</v>
      </c>
      <c r="H37" s="37">
        <v>8.7799999999999994</v>
      </c>
      <c r="I37" s="37">
        <v>11</v>
      </c>
      <c r="J37" s="38">
        <v>8.1</v>
      </c>
      <c r="K37" s="22"/>
      <c r="L37" s="22"/>
      <c r="M37" s="22"/>
      <c r="N37" s="22"/>
      <c r="O37" s="22"/>
      <c r="P37" s="22"/>
    </row>
    <row r="38" spans="1:16" ht="39" customHeight="1" x14ac:dyDescent="0.15">
      <c r="A38" s="22"/>
      <c r="B38" s="35"/>
      <c r="C38" s="1218" t="s">
        <v>580</v>
      </c>
      <c r="D38" s="1219"/>
      <c r="E38" s="1220"/>
      <c r="F38" s="36">
        <v>3.11</v>
      </c>
      <c r="G38" s="37">
        <v>3.34</v>
      </c>
      <c r="H38" s="37">
        <v>3.76</v>
      </c>
      <c r="I38" s="37">
        <v>4.01</v>
      </c>
      <c r="J38" s="38">
        <v>5.27</v>
      </c>
      <c r="K38" s="22"/>
      <c r="L38" s="22"/>
      <c r="M38" s="22"/>
      <c r="N38" s="22"/>
      <c r="O38" s="22"/>
      <c r="P38" s="22"/>
    </row>
    <row r="39" spans="1:16" ht="39" customHeight="1" x14ac:dyDescent="0.15">
      <c r="A39" s="22"/>
      <c r="B39" s="35"/>
      <c r="C39" s="1218" t="s">
        <v>581</v>
      </c>
      <c r="D39" s="1219"/>
      <c r="E39" s="1220"/>
      <c r="F39" s="36">
        <v>7.07</v>
      </c>
      <c r="G39" s="37">
        <v>6.6</v>
      </c>
      <c r="H39" s="37">
        <v>4.6900000000000004</v>
      </c>
      <c r="I39" s="37">
        <v>5.03</v>
      </c>
      <c r="J39" s="38">
        <v>5.07</v>
      </c>
      <c r="K39" s="22"/>
      <c r="L39" s="22"/>
      <c r="M39" s="22"/>
      <c r="N39" s="22"/>
      <c r="O39" s="22"/>
      <c r="P39" s="22"/>
    </row>
    <row r="40" spans="1:16" ht="39" customHeight="1" x14ac:dyDescent="0.15">
      <c r="A40" s="22"/>
      <c r="B40" s="35"/>
      <c r="C40" s="1218" t="s">
        <v>582</v>
      </c>
      <c r="D40" s="1219"/>
      <c r="E40" s="1220"/>
      <c r="F40" s="36">
        <v>0.31</v>
      </c>
      <c r="G40" s="37">
        <v>0.37</v>
      </c>
      <c r="H40" s="37">
        <v>0.79</v>
      </c>
      <c r="I40" s="37">
        <v>1.19</v>
      </c>
      <c r="J40" s="38">
        <v>1.0900000000000001</v>
      </c>
      <c r="K40" s="22"/>
      <c r="L40" s="22"/>
      <c r="M40" s="22"/>
      <c r="N40" s="22"/>
      <c r="O40" s="22"/>
      <c r="P40" s="22"/>
    </row>
    <row r="41" spans="1:16" ht="39" customHeight="1" x14ac:dyDescent="0.15">
      <c r="A41" s="22"/>
      <c r="B41" s="35"/>
      <c r="C41" s="1218" t="s">
        <v>583</v>
      </c>
      <c r="D41" s="1219"/>
      <c r="E41" s="1220"/>
      <c r="F41" s="36">
        <v>0</v>
      </c>
      <c r="G41" s="37">
        <v>0</v>
      </c>
      <c r="H41" s="37">
        <v>0</v>
      </c>
      <c r="I41" s="37">
        <v>0.08</v>
      </c>
      <c r="J41" s="38">
        <v>0.32</v>
      </c>
      <c r="K41" s="22"/>
      <c r="L41" s="22"/>
      <c r="M41" s="22"/>
      <c r="N41" s="22"/>
      <c r="O41" s="22"/>
      <c r="P41" s="22"/>
    </row>
    <row r="42" spans="1:16" ht="39" customHeight="1" x14ac:dyDescent="0.15">
      <c r="A42" s="22"/>
      <c r="B42" s="39"/>
      <c r="C42" s="1218" t="s">
        <v>584</v>
      </c>
      <c r="D42" s="1219"/>
      <c r="E42" s="1220"/>
      <c r="F42" s="36" t="s">
        <v>519</v>
      </c>
      <c r="G42" s="37" t="s">
        <v>519</v>
      </c>
      <c r="H42" s="37" t="s">
        <v>519</v>
      </c>
      <c r="I42" s="37" t="s">
        <v>519</v>
      </c>
      <c r="J42" s="38" t="s">
        <v>519</v>
      </c>
      <c r="K42" s="22"/>
      <c r="L42" s="22"/>
      <c r="M42" s="22"/>
      <c r="N42" s="22"/>
      <c r="O42" s="22"/>
      <c r="P42" s="22"/>
    </row>
    <row r="43" spans="1:16" ht="39" customHeight="1" thickBot="1" x14ac:dyDescent="0.2">
      <c r="A43" s="22"/>
      <c r="B43" s="40"/>
      <c r="C43" s="1221" t="s">
        <v>585</v>
      </c>
      <c r="D43" s="1222"/>
      <c r="E43" s="1223"/>
      <c r="F43" s="41">
        <v>0.26</v>
      </c>
      <c r="G43" s="42">
        <v>0.24</v>
      </c>
      <c r="H43" s="42">
        <v>0.16</v>
      </c>
      <c r="I43" s="42">
        <v>0.15</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AfO+qnMbjVTXrGDEcu1gPzc+ANJCcyo4GJL6Aau6L4HkqfumrbnjIit8ZY+eFKnzt/+3O2r6M/iJs7XJVLhjg==" saltValue="Z4Pk1o96LZA/vTkawxF5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2678</v>
      </c>
      <c r="L45" s="60">
        <v>2633</v>
      </c>
      <c r="M45" s="60">
        <v>2534</v>
      </c>
      <c r="N45" s="60">
        <v>2408</v>
      </c>
      <c r="O45" s="61">
        <v>2322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519</v>
      </c>
      <c r="L46" s="64" t="s">
        <v>519</v>
      </c>
      <c r="M46" s="64" t="s">
        <v>519</v>
      </c>
      <c r="N46" s="64" t="s">
        <v>519</v>
      </c>
      <c r="O46" s="65" t="s">
        <v>519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519</v>
      </c>
      <c r="L47" s="64" t="s">
        <v>519</v>
      </c>
      <c r="M47" s="64" t="s">
        <v>519</v>
      </c>
      <c r="N47" s="64" t="s">
        <v>519</v>
      </c>
      <c r="O47" s="65" t="s">
        <v>519</v>
      </c>
      <c r="P47" s="48"/>
      <c r="Q47" s="48"/>
      <c r="R47" s="48"/>
      <c r="S47" s="48"/>
      <c r="T47" s="48"/>
      <c r="U47" s="48"/>
    </row>
    <row r="48" spans="1:21" ht="30.75" customHeight="1" x14ac:dyDescent="0.15">
      <c r="A48" s="48"/>
      <c r="B48" s="1236"/>
      <c r="C48" s="1237"/>
      <c r="D48" s="62"/>
      <c r="E48" s="1228" t="s">
        <v>15</v>
      </c>
      <c r="F48" s="1228"/>
      <c r="G48" s="1228"/>
      <c r="H48" s="1228"/>
      <c r="I48" s="1228"/>
      <c r="J48" s="1229"/>
      <c r="K48" s="63">
        <v>833</v>
      </c>
      <c r="L48" s="64">
        <v>915</v>
      </c>
      <c r="M48" s="64">
        <v>910</v>
      </c>
      <c r="N48" s="64">
        <v>944</v>
      </c>
      <c r="O48" s="65">
        <v>1054</v>
      </c>
      <c r="P48" s="48"/>
      <c r="Q48" s="48"/>
      <c r="R48" s="48"/>
      <c r="S48" s="48"/>
      <c r="T48" s="48"/>
      <c r="U48" s="48"/>
    </row>
    <row r="49" spans="1:21" ht="30.75" customHeight="1" x14ac:dyDescent="0.15">
      <c r="A49" s="48"/>
      <c r="B49" s="1236"/>
      <c r="C49" s="1237"/>
      <c r="D49" s="62"/>
      <c r="E49" s="1228" t="s">
        <v>16</v>
      </c>
      <c r="F49" s="1228"/>
      <c r="G49" s="1228"/>
      <c r="H49" s="1228"/>
      <c r="I49" s="1228"/>
      <c r="J49" s="1229"/>
      <c r="K49" s="63">
        <v>212</v>
      </c>
      <c r="L49" s="64">
        <v>207</v>
      </c>
      <c r="M49" s="64">
        <v>204</v>
      </c>
      <c r="N49" s="64">
        <v>175</v>
      </c>
      <c r="O49" s="65">
        <v>116</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519</v>
      </c>
      <c r="L50" s="64" t="s">
        <v>519</v>
      </c>
      <c r="M50" s="64" t="s">
        <v>519</v>
      </c>
      <c r="N50" s="64" t="s">
        <v>519</v>
      </c>
      <c r="O50" s="65" t="s">
        <v>519</v>
      </c>
      <c r="P50" s="48"/>
      <c r="Q50" s="48"/>
      <c r="R50" s="48"/>
      <c r="S50" s="48"/>
      <c r="T50" s="48"/>
      <c r="U50" s="48"/>
    </row>
    <row r="51" spans="1:21" ht="30.75" customHeight="1" x14ac:dyDescent="0.15">
      <c r="A51" s="48"/>
      <c r="B51" s="1238"/>
      <c r="C51" s="1239"/>
      <c r="D51" s="66"/>
      <c r="E51" s="1228" t="s">
        <v>18</v>
      </c>
      <c r="F51" s="1228"/>
      <c r="G51" s="1228"/>
      <c r="H51" s="1228"/>
      <c r="I51" s="1228"/>
      <c r="J51" s="1229"/>
      <c r="K51" s="63">
        <v>2</v>
      </c>
      <c r="L51" s="64">
        <v>1</v>
      </c>
      <c r="M51" s="64">
        <v>1</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2283</v>
      </c>
      <c r="L52" s="64">
        <v>2386</v>
      </c>
      <c r="M52" s="64">
        <v>2262</v>
      </c>
      <c r="N52" s="64">
        <v>2298</v>
      </c>
      <c r="O52" s="65">
        <v>2421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1442</v>
      </c>
      <c r="L53" s="69">
        <v>1370</v>
      </c>
      <c r="M53" s="69">
        <v>1387</v>
      </c>
      <c r="N53" s="69">
        <v>1229</v>
      </c>
      <c r="O53" s="70">
        <v>1071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HbbG8+vRbO8NmjYWhad2vFQk69uh0/RO7IEpe0s+R6UD4qj2jPQ/xt9WJZQ+cNmDuJ8vlLP96MDtj2JVE9Qyw==" saltValue="cyqTp6JgRAGWqrfEposLU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561</v>
      </c>
      <c r="J40" s="79" t="s">
        <v>562</v>
      </c>
      <c r="K40" s="79" t="s">
        <v>563</v>
      </c>
      <c r="L40" s="79" t="s">
        <v>564</v>
      </c>
      <c r="M40" s="80" t="s">
        <v>565</v>
      </c>
    </row>
    <row r="41" spans="2:13" ht="27.75" customHeight="1" x14ac:dyDescent="0.15">
      <c r="B41" s="1242" t="s">
        <v>24</v>
      </c>
      <c r="C41" s="1243"/>
      <c r="D41" s="81"/>
      <c r="E41" s="1248" t="s">
        <v>25</v>
      </c>
      <c r="F41" s="1248"/>
      <c r="G41" s="1248"/>
      <c r="H41" s="1249"/>
      <c r="I41" s="82">
        <v>22757</v>
      </c>
      <c r="J41" s="83">
        <v>22818</v>
      </c>
      <c r="K41" s="83">
        <v>22711</v>
      </c>
      <c r="L41" s="83">
        <v>22113</v>
      </c>
      <c r="M41" s="84">
        <v>21410</v>
      </c>
    </row>
    <row r="42" spans="2:13" ht="27.75" customHeight="1" x14ac:dyDescent="0.15">
      <c r="B42" s="1244"/>
      <c r="C42" s="1245"/>
      <c r="D42" s="85"/>
      <c r="E42" s="1250" t="s">
        <v>26</v>
      </c>
      <c r="F42" s="1250"/>
      <c r="G42" s="1250"/>
      <c r="H42" s="1251"/>
      <c r="I42" s="86" t="s">
        <v>519</v>
      </c>
      <c r="J42" s="87" t="s">
        <v>519</v>
      </c>
      <c r="K42" s="87" t="s">
        <v>519</v>
      </c>
      <c r="L42" s="87" t="s">
        <v>519</v>
      </c>
      <c r="M42" s="88" t="s">
        <v>519</v>
      </c>
    </row>
    <row r="43" spans="2:13" ht="27.75" customHeight="1" x14ac:dyDescent="0.15">
      <c r="B43" s="1244"/>
      <c r="C43" s="1245"/>
      <c r="D43" s="85"/>
      <c r="E43" s="1250" t="s">
        <v>27</v>
      </c>
      <c r="F43" s="1250"/>
      <c r="G43" s="1250"/>
      <c r="H43" s="1251"/>
      <c r="I43" s="86">
        <v>13818</v>
      </c>
      <c r="J43" s="87">
        <v>13591</v>
      </c>
      <c r="K43" s="87">
        <v>14209</v>
      </c>
      <c r="L43" s="87">
        <v>13893</v>
      </c>
      <c r="M43" s="88">
        <v>13306</v>
      </c>
    </row>
    <row r="44" spans="2:13" ht="27.75" customHeight="1" x14ac:dyDescent="0.15">
      <c r="B44" s="1244"/>
      <c r="C44" s="1245"/>
      <c r="D44" s="85"/>
      <c r="E44" s="1250" t="s">
        <v>28</v>
      </c>
      <c r="F44" s="1250"/>
      <c r="G44" s="1250"/>
      <c r="H44" s="1251"/>
      <c r="I44" s="86">
        <v>680</v>
      </c>
      <c r="J44" s="87">
        <v>557</v>
      </c>
      <c r="K44" s="87">
        <v>506</v>
      </c>
      <c r="L44" s="87">
        <v>394</v>
      </c>
      <c r="M44" s="88">
        <v>314</v>
      </c>
    </row>
    <row r="45" spans="2:13" ht="27.75" customHeight="1" x14ac:dyDescent="0.15">
      <c r="B45" s="1244"/>
      <c r="C45" s="1245"/>
      <c r="D45" s="85"/>
      <c r="E45" s="1250" t="s">
        <v>29</v>
      </c>
      <c r="F45" s="1250"/>
      <c r="G45" s="1250"/>
      <c r="H45" s="1251"/>
      <c r="I45" s="86">
        <v>4687</v>
      </c>
      <c r="J45" s="87">
        <v>4346</v>
      </c>
      <c r="K45" s="87">
        <v>3944</v>
      </c>
      <c r="L45" s="87">
        <v>3845</v>
      </c>
      <c r="M45" s="88">
        <v>3629</v>
      </c>
    </row>
    <row r="46" spans="2:13" ht="27.75" customHeight="1" x14ac:dyDescent="0.15">
      <c r="B46" s="1244"/>
      <c r="C46" s="1245"/>
      <c r="D46" s="89"/>
      <c r="E46" s="1250" t="s">
        <v>30</v>
      </c>
      <c r="F46" s="1250"/>
      <c r="G46" s="1250"/>
      <c r="H46" s="1251"/>
      <c r="I46" s="86">
        <v>693</v>
      </c>
      <c r="J46" s="87">
        <v>611</v>
      </c>
      <c r="K46" s="87">
        <v>588</v>
      </c>
      <c r="L46" s="87">
        <v>512</v>
      </c>
      <c r="M46" s="88">
        <v>782</v>
      </c>
    </row>
    <row r="47" spans="2:13" ht="27.75" customHeight="1" x14ac:dyDescent="0.15">
      <c r="B47" s="1244"/>
      <c r="C47" s="1245"/>
      <c r="D47" s="90"/>
      <c r="E47" s="1252" t="s">
        <v>31</v>
      </c>
      <c r="F47" s="1253"/>
      <c r="G47" s="1253"/>
      <c r="H47" s="1254"/>
      <c r="I47" s="86" t="s">
        <v>519</v>
      </c>
      <c r="J47" s="87" t="s">
        <v>519</v>
      </c>
      <c r="K47" s="87" t="s">
        <v>519</v>
      </c>
      <c r="L47" s="87" t="s">
        <v>519</v>
      </c>
      <c r="M47" s="88" t="s">
        <v>519</v>
      </c>
    </row>
    <row r="48" spans="2:13" ht="27.75" customHeight="1" x14ac:dyDescent="0.15">
      <c r="B48" s="1244"/>
      <c r="C48" s="1245"/>
      <c r="D48" s="85"/>
      <c r="E48" s="1250" t="s">
        <v>32</v>
      </c>
      <c r="F48" s="1250"/>
      <c r="G48" s="1250"/>
      <c r="H48" s="1251"/>
      <c r="I48" s="86" t="s">
        <v>519</v>
      </c>
      <c r="J48" s="87" t="s">
        <v>519</v>
      </c>
      <c r="K48" s="87" t="s">
        <v>519</v>
      </c>
      <c r="L48" s="87" t="s">
        <v>519</v>
      </c>
      <c r="M48" s="88" t="s">
        <v>519</v>
      </c>
    </row>
    <row r="49" spans="2:13" ht="27.75" customHeight="1" x14ac:dyDescent="0.15">
      <c r="B49" s="1246"/>
      <c r="C49" s="1247"/>
      <c r="D49" s="85"/>
      <c r="E49" s="1250" t="s">
        <v>33</v>
      </c>
      <c r="F49" s="1250"/>
      <c r="G49" s="1250"/>
      <c r="H49" s="1251"/>
      <c r="I49" s="86" t="s">
        <v>519</v>
      </c>
      <c r="J49" s="87" t="s">
        <v>519</v>
      </c>
      <c r="K49" s="87" t="s">
        <v>519</v>
      </c>
      <c r="L49" s="87" t="s">
        <v>519</v>
      </c>
      <c r="M49" s="88" t="s">
        <v>519</v>
      </c>
    </row>
    <row r="50" spans="2:13" ht="27.75" customHeight="1" x14ac:dyDescent="0.15">
      <c r="B50" s="1255" t="s">
        <v>34</v>
      </c>
      <c r="C50" s="1256"/>
      <c r="D50" s="91"/>
      <c r="E50" s="1250" t="s">
        <v>35</v>
      </c>
      <c r="F50" s="1250"/>
      <c r="G50" s="1250"/>
      <c r="H50" s="1251"/>
      <c r="I50" s="86">
        <v>2419</v>
      </c>
      <c r="J50" s="87">
        <v>3137</v>
      </c>
      <c r="K50" s="87">
        <v>3956</v>
      </c>
      <c r="L50" s="87">
        <v>4167</v>
      </c>
      <c r="M50" s="88">
        <v>4361</v>
      </c>
    </row>
    <row r="51" spans="2:13" ht="27.75" customHeight="1" x14ac:dyDescent="0.15">
      <c r="B51" s="1244"/>
      <c r="C51" s="1245"/>
      <c r="D51" s="85"/>
      <c r="E51" s="1250" t="s">
        <v>36</v>
      </c>
      <c r="F51" s="1250"/>
      <c r="G51" s="1250"/>
      <c r="H51" s="1251"/>
      <c r="I51" s="86">
        <v>6750</v>
      </c>
      <c r="J51" s="87">
        <v>6329</v>
      </c>
      <c r="K51" s="87">
        <v>6141</v>
      </c>
      <c r="L51" s="87">
        <v>6093</v>
      </c>
      <c r="M51" s="88">
        <v>4883</v>
      </c>
    </row>
    <row r="52" spans="2:13" ht="27.75" customHeight="1" x14ac:dyDescent="0.15">
      <c r="B52" s="1246"/>
      <c r="C52" s="1247"/>
      <c r="D52" s="85"/>
      <c r="E52" s="1250" t="s">
        <v>37</v>
      </c>
      <c r="F52" s="1250"/>
      <c r="G52" s="1250"/>
      <c r="H52" s="1251"/>
      <c r="I52" s="86">
        <v>23536</v>
      </c>
      <c r="J52" s="87">
        <v>23914</v>
      </c>
      <c r="K52" s="87">
        <v>24162</v>
      </c>
      <c r="L52" s="87">
        <v>23857</v>
      </c>
      <c r="M52" s="88">
        <v>23571</v>
      </c>
    </row>
    <row r="53" spans="2:13" ht="27.75" customHeight="1" thickBot="1" x14ac:dyDescent="0.2">
      <c r="B53" s="1257" t="s">
        <v>38</v>
      </c>
      <c r="C53" s="1258"/>
      <c r="D53" s="92"/>
      <c r="E53" s="1259" t="s">
        <v>39</v>
      </c>
      <c r="F53" s="1259"/>
      <c r="G53" s="1259"/>
      <c r="H53" s="1260"/>
      <c r="I53" s="93">
        <v>9930</v>
      </c>
      <c r="J53" s="94">
        <v>8543</v>
      </c>
      <c r="K53" s="94">
        <v>7699</v>
      </c>
      <c r="L53" s="94">
        <v>6639</v>
      </c>
      <c r="M53" s="95">
        <v>6627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WAlZRkL8rNaSc5ftHWGaWgSH9f9pM9TFzYx9m4kil7/oVMh77eenzWkM0m+1EyMhFEH5XjyPNP18usC0Z7qwg==" saltValue="guHZY7T8Vu3dQqh/cqNp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69" t="s">
        <v>42</v>
      </c>
      <c r="D55" s="1269"/>
      <c r="E55" s="1270"/>
      <c r="F55" s="107">
        <v>1121</v>
      </c>
      <c r="G55" s="107">
        <v>1122</v>
      </c>
      <c r="H55" s="108">
        <v>1122</v>
      </c>
    </row>
    <row r="56" spans="2:8" ht="52.5" customHeight="1" x14ac:dyDescent="0.15">
      <c r="B56" s="109"/>
      <c r="C56" s="1271" t="s">
        <v>43</v>
      </c>
      <c r="D56" s="1271"/>
      <c r="E56" s="1272"/>
      <c r="F56" s="110">
        <v>2</v>
      </c>
      <c r="G56" s="110">
        <v>2</v>
      </c>
      <c r="H56" s="111">
        <v>7</v>
      </c>
    </row>
    <row r="57" spans="2:8" ht="53.25" customHeight="1" x14ac:dyDescent="0.15">
      <c r="B57" s="109"/>
      <c r="C57" s="1273" t="s">
        <v>44</v>
      </c>
      <c r="D57" s="1273"/>
      <c r="E57" s="1274"/>
      <c r="F57" s="112">
        <v>2618</v>
      </c>
      <c r="G57" s="112">
        <v>2620</v>
      </c>
      <c r="H57" s="113">
        <v>2577</v>
      </c>
    </row>
    <row r="58" spans="2:8" ht="45.75" customHeight="1" x14ac:dyDescent="0.15">
      <c r="B58" s="114"/>
      <c r="C58" s="1261" t="s">
        <v>45</v>
      </c>
      <c r="D58" s="1262"/>
      <c r="E58" s="1263"/>
      <c r="F58" s="115"/>
      <c r="G58" s="115"/>
      <c r="H58" s="116"/>
    </row>
    <row r="59" spans="2:8" ht="45.75" customHeight="1" x14ac:dyDescent="0.15">
      <c r="B59" s="114"/>
      <c r="C59" s="1261" t="s">
        <v>45</v>
      </c>
      <c r="D59" s="1262"/>
      <c r="E59" s="1263"/>
      <c r="F59" s="115"/>
      <c r="G59" s="115"/>
      <c r="H59" s="116"/>
    </row>
    <row r="60" spans="2:8" ht="45.75" customHeight="1" x14ac:dyDescent="0.15">
      <c r="B60" s="114"/>
      <c r="C60" s="1261" t="s">
        <v>45</v>
      </c>
      <c r="D60" s="1262"/>
      <c r="E60" s="1263"/>
      <c r="F60" s="115"/>
      <c r="G60" s="115"/>
      <c r="H60" s="116"/>
    </row>
    <row r="61" spans="2:8" ht="45.75" customHeight="1" x14ac:dyDescent="0.15">
      <c r="B61" s="114"/>
      <c r="C61" s="1261" t="s">
        <v>45</v>
      </c>
      <c r="D61" s="1262"/>
      <c r="E61" s="1263"/>
      <c r="F61" s="115"/>
      <c r="G61" s="115"/>
      <c r="H61" s="116"/>
    </row>
    <row r="62" spans="2:8" ht="45.75" customHeight="1" thickBot="1" x14ac:dyDescent="0.2">
      <c r="B62" s="117"/>
      <c r="C62" s="1264" t="s">
        <v>45</v>
      </c>
      <c r="D62" s="1265"/>
      <c r="E62" s="1266"/>
      <c r="F62" s="118"/>
      <c r="G62" s="118"/>
      <c r="H62" s="119"/>
    </row>
    <row r="63" spans="2:8" ht="52.5" customHeight="1" thickBot="1" x14ac:dyDescent="0.2">
      <c r="B63" s="120"/>
      <c r="C63" s="1267" t="s">
        <v>46</v>
      </c>
      <c r="D63" s="1267"/>
      <c r="E63" s="1268"/>
      <c r="F63" s="121">
        <v>3742</v>
      </c>
      <c r="G63" s="121">
        <v>3744</v>
      </c>
      <c r="H63" s="122">
        <v>3705</v>
      </c>
    </row>
    <row r="64" spans="2:8" ht="15" customHeight="1" x14ac:dyDescent="0.15"/>
    <row r="65" ht="0" hidden="1" customHeight="1" x14ac:dyDescent="0.15"/>
    <row r="66" ht="0" hidden="1" customHeight="1" x14ac:dyDescent="0.15"/>
  </sheetData>
  <sheetProtection algorithmName="SHA-512" hashValue="wCVlqcWQVujazfBDeqm+B2uD51ZaeOB5Oj7nyI3S8N5xlAiRJhiUcuyKfokxDcThYqdS1rGLJ1zCAIuPsYt8oA==" saltValue="WAETaN0dHtYXL6uDdMnF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597</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561</v>
      </c>
      <c r="BQ50" s="1288"/>
      <c r="BR50" s="1288"/>
      <c r="BS50" s="1288"/>
      <c r="BT50" s="1288"/>
      <c r="BU50" s="1288"/>
      <c r="BV50" s="1288"/>
      <c r="BW50" s="1288"/>
      <c r="BX50" s="1288" t="s">
        <v>562</v>
      </c>
      <c r="BY50" s="1288"/>
      <c r="BZ50" s="1288"/>
      <c r="CA50" s="1288"/>
      <c r="CB50" s="1288"/>
      <c r="CC50" s="1288"/>
      <c r="CD50" s="1288"/>
      <c r="CE50" s="1288"/>
      <c r="CF50" s="1288" t="s">
        <v>563</v>
      </c>
      <c r="CG50" s="1288"/>
      <c r="CH50" s="1288"/>
      <c r="CI50" s="1288"/>
      <c r="CJ50" s="1288"/>
      <c r="CK50" s="1288"/>
      <c r="CL50" s="1288"/>
      <c r="CM50" s="1288"/>
      <c r="CN50" s="1288" t="s">
        <v>564</v>
      </c>
      <c r="CO50" s="1288"/>
      <c r="CP50" s="1288"/>
      <c r="CQ50" s="1288"/>
      <c r="CR50" s="1288"/>
      <c r="CS50" s="1288"/>
      <c r="CT50" s="1288"/>
      <c r="CU50" s="1288"/>
      <c r="CV50" s="1288" t="s">
        <v>565</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598</v>
      </c>
      <c r="AO51" s="1292"/>
      <c r="AP51" s="1292"/>
      <c r="AQ51" s="1292"/>
      <c r="AR51" s="1292"/>
      <c r="AS51" s="1292"/>
      <c r="AT51" s="1292"/>
      <c r="AU51" s="1292"/>
      <c r="AV51" s="1292"/>
      <c r="AW51" s="1292"/>
      <c r="AX51" s="1292"/>
      <c r="AY51" s="1292"/>
      <c r="AZ51" s="1292"/>
      <c r="BA51" s="1292"/>
      <c r="BB51" s="1292" t="s">
        <v>599</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53.2</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600</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62.1</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601</v>
      </c>
      <c r="AO55" s="1288"/>
      <c r="AP55" s="1288"/>
      <c r="AQ55" s="1288"/>
      <c r="AR55" s="1288"/>
      <c r="AS55" s="1288"/>
      <c r="AT55" s="1288"/>
      <c r="AU55" s="1288"/>
      <c r="AV55" s="1288"/>
      <c r="AW55" s="1288"/>
      <c r="AX55" s="1288"/>
      <c r="AY55" s="1288"/>
      <c r="AZ55" s="1288"/>
      <c r="BA55" s="1288"/>
      <c r="BB55" s="1292" t="s">
        <v>599</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35.299999999999997</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600</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60.4</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602</v>
      </c>
    </row>
    <row r="64" spans="1:109" x14ac:dyDescent="0.15">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603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597</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561</v>
      </c>
      <c r="BQ72" s="1288"/>
      <c r="BR72" s="1288"/>
      <c r="BS72" s="1288"/>
      <c r="BT72" s="1288"/>
      <c r="BU72" s="1288"/>
      <c r="BV72" s="1288"/>
      <c r="BW72" s="1288"/>
      <c r="BX72" s="1288" t="s">
        <v>562</v>
      </c>
      <c r="BY72" s="1288"/>
      <c r="BZ72" s="1288"/>
      <c r="CA72" s="1288"/>
      <c r="CB72" s="1288"/>
      <c r="CC72" s="1288"/>
      <c r="CD72" s="1288"/>
      <c r="CE72" s="1288"/>
      <c r="CF72" s="1288" t="s">
        <v>563</v>
      </c>
      <c r="CG72" s="1288"/>
      <c r="CH72" s="1288"/>
      <c r="CI72" s="1288"/>
      <c r="CJ72" s="1288"/>
      <c r="CK72" s="1288"/>
      <c r="CL72" s="1288"/>
      <c r="CM72" s="1288"/>
      <c r="CN72" s="1288" t="s">
        <v>564</v>
      </c>
      <c r="CO72" s="1288"/>
      <c r="CP72" s="1288"/>
      <c r="CQ72" s="1288"/>
      <c r="CR72" s="1288"/>
      <c r="CS72" s="1288"/>
      <c r="CT72" s="1288"/>
      <c r="CU72" s="1288"/>
      <c r="CV72" s="1288" t="s">
        <v>565</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598</v>
      </c>
      <c r="AO73" s="1292"/>
      <c r="AP73" s="1292"/>
      <c r="AQ73" s="1292"/>
      <c r="AR73" s="1292"/>
      <c r="AS73" s="1292"/>
      <c r="AT73" s="1292"/>
      <c r="AU73" s="1292"/>
      <c r="AV73" s="1292"/>
      <c r="AW73" s="1292"/>
      <c r="AX73" s="1292"/>
      <c r="AY73" s="1292"/>
      <c r="AZ73" s="1292"/>
      <c r="BA73" s="1292"/>
      <c r="BB73" s="1292" t="s">
        <v>599</v>
      </c>
      <c r="BC73" s="1292"/>
      <c r="BD73" s="1292"/>
      <c r="BE73" s="1292"/>
      <c r="BF73" s="1292"/>
      <c r="BG73" s="1292"/>
      <c r="BH73" s="1292"/>
      <c r="BI73" s="1292"/>
      <c r="BJ73" s="1292"/>
      <c r="BK73" s="1292"/>
      <c r="BL73" s="1292"/>
      <c r="BM73" s="1292"/>
      <c r="BN73" s="1292"/>
      <c r="BO73" s="1292"/>
      <c r="BP73" s="1290">
        <v>80.099999999999994</v>
      </c>
      <c r="BQ73" s="1290"/>
      <c r="BR73" s="1290"/>
      <c r="BS73" s="1290"/>
      <c r="BT73" s="1290"/>
      <c r="BU73" s="1290"/>
      <c r="BV73" s="1290"/>
      <c r="BW73" s="1290"/>
      <c r="BX73" s="1290">
        <v>70</v>
      </c>
      <c r="BY73" s="1290"/>
      <c r="BZ73" s="1290"/>
      <c r="CA73" s="1290"/>
      <c r="CB73" s="1290"/>
      <c r="CC73" s="1290"/>
      <c r="CD73" s="1290"/>
      <c r="CE73" s="1290"/>
      <c r="CF73" s="1290">
        <v>61.1</v>
      </c>
      <c r="CG73" s="1290"/>
      <c r="CH73" s="1290"/>
      <c r="CI73" s="1290"/>
      <c r="CJ73" s="1290"/>
      <c r="CK73" s="1290"/>
      <c r="CL73" s="1290"/>
      <c r="CM73" s="1290"/>
      <c r="CN73" s="1290">
        <v>53.2</v>
      </c>
      <c r="CO73" s="1290"/>
      <c r="CP73" s="1290"/>
      <c r="CQ73" s="1290"/>
      <c r="CR73" s="1290"/>
      <c r="CS73" s="1290"/>
      <c r="CT73" s="1290"/>
      <c r="CU73" s="1290"/>
      <c r="CV73" s="1290">
        <v>52.2</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604</v>
      </c>
      <c r="BC75" s="1292"/>
      <c r="BD75" s="1292"/>
      <c r="BE75" s="1292"/>
      <c r="BF75" s="1292"/>
      <c r="BG75" s="1292"/>
      <c r="BH75" s="1292"/>
      <c r="BI75" s="1292"/>
      <c r="BJ75" s="1292"/>
      <c r="BK75" s="1292"/>
      <c r="BL75" s="1292"/>
      <c r="BM75" s="1292"/>
      <c r="BN75" s="1292"/>
      <c r="BO75" s="1292"/>
      <c r="BP75" s="1290">
        <v>12.2</v>
      </c>
      <c r="BQ75" s="1290"/>
      <c r="BR75" s="1290"/>
      <c r="BS75" s="1290"/>
      <c r="BT75" s="1290"/>
      <c r="BU75" s="1290"/>
      <c r="BV75" s="1290"/>
      <c r="BW75" s="1290"/>
      <c r="BX75" s="1290">
        <v>11.5</v>
      </c>
      <c r="BY75" s="1290"/>
      <c r="BZ75" s="1290"/>
      <c r="CA75" s="1290"/>
      <c r="CB75" s="1290"/>
      <c r="CC75" s="1290"/>
      <c r="CD75" s="1290"/>
      <c r="CE75" s="1290"/>
      <c r="CF75" s="1290">
        <v>11.2</v>
      </c>
      <c r="CG75" s="1290"/>
      <c r="CH75" s="1290"/>
      <c r="CI75" s="1290"/>
      <c r="CJ75" s="1290"/>
      <c r="CK75" s="1290"/>
      <c r="CL75" s="1290"/>
      <c r="CM75" s="1290"/>
      <c r="CN75" s="1290">
        <v>10.6</v>
      </c>
      <c r="CO75" s="1290"/>
      <c r="CP75" s="1290"/>
      <c r="CQ75" s="1290"/>
      <c r="CR75" s="1290"/>
      <c r="CS75" s="1290"/>
      <c r="CT75" s="1290"/>
      <c r="CU75" s="1290"/>
      <c r="CV75" s="1290">
        <v>9.6999999999999993</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601</v>
      </c>
      <c r="AO77" s="1288"/>
      <c r="AP77" s="1288"/>
      <c r="AQ77" s="1288"/>
      <c r="AR77" s="1288"/>
      <c r="AS77" s="1288"/>
      <c r="AT77" s="1288"/>
      <c r="AU77" s="1288"/>
      <c r="AV77" s="1288"/>
      <c r="AW77" s="1288"/>
      <c r="AX77" s="1288"/>
      <c r="AY77" s="1288"/>
      <c r="AZ77" s="1288"/>
      <c r="BA77" s="1288"/>
      <c r="BB77" s="1292" t="s">
        <v>599</v>
      </c>
      <c r="BC77" s="1292"/>
      <c r="BD77" s="1292"/>
      <c r="BE77" s="1292"/>
      <c r="BF77" s="1292"/>
      <c r="BG77" s="1292"/>
      <c r="BH77" s="1292"/>
      <c r="BI77" s="1292"/>
      <c r="BJ77" s="1292"/>
      <c r="BK77" s="1292"/>
      <c r="BL77" s="1292"/>
      <c r="BM77" s="1292"/>
      <c r="BN77" s="1292"/>
      <c r="BO77" s="1292"/>
      <c r="BP77" s="1290">
        <v>56.6</v>
      </c>
      <c r="BQ77" s="1290"/>
      <c r="BR77" s="1290"/>
      <c r="BS77" s="1290"/>
      <c r="BT77" s="1290"/>
      <c r="BU77" s="1290"/>
      <c r="BV77" s="1290"/>
      <c r="BW77" s="1290"/>
      <c r="BX77" s="1290">
        <v>61.3</v>
      </c>
      <c r="BY77" s="1290"/>
      <c r="BZ77" s="1290"/>
      <c r="CA77" s="1290"/>
      <c r="CB77" s="1290"/>
      <c r="CC77" s="1290"/>
      <c r="CD77" s="1290"/>
      <c r="CE77" s="1290"/>
      <c r="CF77" s="1290">
        <v>33.6</v>
      </c>
      <c r="CG77" s="1290"/>
      <c r="CH77" s="1290"/>
      <c r="CI77" s="1290"/>
      <c r="CJ77" s="1290"/>
      <c r="CK77" s="1290"/>
      <c r="CL77" s="1290"/>
      <c r="CM77" s="1290"/>
      <c r="CN77" s="1290">
        <v>35.299999999999997</v>
      </c>
      <c r="CO77" s="1290"/>
      <c r="CP77" s="1290"/>
      <c r="CQ77" s="1290"/>
      <c r="CR77" s="1290"/>
      <c r="CS77" s="1290"/>
      <c r="CT77" s="1290"/>
      <c r="CU77" s="1290"/>
      <c r="CV77" s="1290">
        <v>31.9</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604</v>
      </c>
      <c r="BC79" s="1292"/>
      <c r="BD79" s="1292"/>
      <c r="BE79" s="1292"/>
      <c r="BF79" s="1292"/>
      <c r="BG79" s="1292"/>
      <c r="BH79" s="1292"/>
      <c r="BI79" s="1292"/>
      <c r="BJ79" s="1292"/>
      <c r="BK79" s="1292"/>
      <c r="BL79" s="1292"/>
      <c r="BM79" s="1292"/>
      <c r="BN79" s="1292"/>
      <c r="BO79" s="1292"/>
      <c r="BP79" s="1290">
        <v>9.6</v>
      </c>
      <c r="BQ79" s="1290"/>
      <c r="BR79" s="1290"/>
      <c r="BS79" s="1290"/>
      <c r="BT79" s="1290"/>
      <c r="BU79" s="1290"/>
      <c r="BV79" s="1290"/>
      <c r="BW79" s="1290"/>
      <c r="BX79" s="1290">
        <v>9.3000000000000007</v>
      </c>
      <c r="BY79" s="1290"/>
      <c r="BZ79" s="1290"/>
      <c r="CA79" s="1290"/>
      <c r="CB79" s="1290"/>
      <c r="CC79" s="1290"/>
      <c r="CD79" s="1290"/>
      <c r="CE79" s="1290"/>
      <c r="CF79" s="1290">
        <v>7</v>
      </c>
      <c r="CG79" s="1290"/>
      <c r="CH79" s="1290"/>
      <c r="CI79" s="1290"/>
      <c r="CJ79" s="1290"/>
      <c r="CK79" s="1290"/>
      <c r="CL79" s="1290"/>
      <c r="CM79" s="1290"/>
      <c r="CN79" s="1290">
        <v>6.9</v>
      </c>
      <c r="CO79" s="1290"/>
      <c r="CP79" s="1290"/>
      <c r="CQ79" s="1290"/>
      <c r="CR79" s="1290"/>
      <c r="CS79" s="1290"/>
      <c r="CT79" s="1290"/>
      <c r="CU79" s="1290"/>
      <c r="CV79" s="1290">
        <v>6.6</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rAjd9QwVb0Ip7X8c2i2o+7d28ygvzgRutUJrj7q+OjqV8l3dKYspcRRIAm/UaoFDM7gaS2REgEXFyQoW7OmAg==" saltValue="q87/TLtMC61xrz7GSf618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vVHKnKqAWMxofUW87Wy6PQjo9JymdSnIpwI0U4ghX1wCw5LGcdehCYK0TC064QYGlF+oCqfRMtVyDOygeF4gg==" saltValue="CsNpdjbNs0oIP/m9QF5g4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3FmIAZ47UoktyRO/DnM+svnXQGjYQvkVkxXloxOAyz1wwHCbDvvBBAwiUIqT69rpHZKa1pWmChMGhAqlMtOhA==" saltValue="kiRpVhHU4O9N/U+x9lpFd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558</v>
      </c>
      <c r="G2" s="136"/>
      <c r="H2" s="137"/>
    </row>
    <row r="3" spans="1:8" x14ac:dyDescent="0.15">
      <c r="A3" s="133" t="s">
        <v>551</v>
      </c>
      <c r="B3" s="138"/>
      <c r="C3" s="139"/>
      <c r="D3" s="140">
        <v>23111</v>
      </c>
      <c r="E3" s="141"/>
      <c r="F3" s="142">
        <v>62256</v>
      </c>
      <c r="G3" s="143"/>
      <c r="H3" s="144"/>
    </row>
    <row r="4" spans="1:8" x14ac:dyDescent="0.15">
      <c r="A4" s="145"/>
      <c r="B4" s="146"/>
      <c r="C4" s="147"/>
      <c r="D4" s="148">
        <v>9547</v>
      </c>
      <c r="E4" s="149"/>
      <c r="F4" s="150">
        <v>24482</v>
      </c>
      <c r="G4" s="151"/>
      <c r="H4" s="152"/>
    </row>
    <row r="5" spans="1:8" x14ac:dyDescent="0.15">
      <c r="A5" s="133" t="s">
        <v>553</v>
      </c>
      <c r="B5" s="138"/>
      <c r="C5" s="139"/>
      <c r="D5" s="140">
        <v>34943</v>
      </c>
      <c r="E5" s="141"/>
      <c r="F5" s="142">
        <v>53896</v>
      </c>
      <c r="G5" s="143"/>
      <c r="H5" s="144"/>
    </row>
    <row r="6" spans="1:8" x14ac:dyDescent="0.15">
      <c r="A6" s="145"/>
      <c r="B6" s="146"/>
      <c r="C6" s="147"/>
      <c r="D6" s="148">
        <v>15317</v>
      </c>
      <c r="E6" s="149"/>
      <c r="F6" s="150">
        <v>20608</v>
      </c>
      <c r="G6" s="151"/>
      <c r="H6" s="152"/>
    </row>
    <row r="7" spans="1:8" x14ac:dyDescent="0.15">
      <c r="A7" s="133" t="s">
        <v>554</v>
      </c>
      <c r="B7" s="138"/>
      <c r="C7" s="139"/>
      <c r="D7" s="140">
        <v>36079</v>
      </c>
      <c r="E7" s="141"/>
      <c r="F7" s="142">
        <v>47278</v>
      </c>
      <c r="G7" s="143"/>
      <c r="H7" s="144"/>
    </row>
    <row r="8" spans="1:8" x14ac:dyDescent="0.15">
      <c r="A8" s="145"/>
      <c r="B8" s="146"/>
      <c r="C8" s="147"/>
      <c r="D8" s="148">
        <v>14205</v>
      </c>
      <c r="E8" s="149"/>
      <c r="F8" s="150">
        <v>24096</v>
      </c>
      <c r="G8" s="151"/>
      <c r="H8" s="152"/>
    </row>
    <row r="9" spans="1:8" x14ac:dyDescent="0.15">
      <c r="A9" s="133" t="s">
        <v>555</v>
      </c>
      <c r="B9" s="138"/>
      <c r="C9" s="139"/>
      <c r="D9" s="140">
        <v>25189</v>
      </c>
      <c r="E9" s="141"/>
      <c r="F9" s="142">
        <v>44504</v>
      </c>
      <c r="G9" s="143"/>
      <c r="H9" s="144"/>
    </row>
    <row r="10" spans="1:8" x14ac:dyDescent="0.15">
      <c r="A10" s="145"/>
      <c r="B10" s="146"/>
      <c r="C10" s="147"/>
      <c r="D10" s="148">
        <v>17525</v>
      </c>
      <c r="E10" s="149"/>
      <c r="F10" s="150">
        <v>25876</v>
      </c>
      <c r="G10" s="151"/>
      <c r="H10" s="152"/>
    </row>
    <row r="11" spans="1:8" x14ac:dyDescent="0.15">
      <c r="A11" s="133" t="s">
        <v>556</v>
      </c>
      <c r="B11" s="138"/>
      <c r="C11" s="139"/>
      <c r="D11" s="140">
        <v>21968</v>
      </c>
      <c r="E11" s="141"/>
      <c r="F11" s="142">
        <v>47820</v>
      </c>
      <c r="G11" s="143"/>
      <c r="H11" s="144"/>
    </row>
    <row r="12" spans="1:8" x14ac:dyDescent="0.15">
      <c r="A12" s="145"/>
      <c r="B12" s="146"/>
      <c r="C12" s="153"/>
      <c r="D12" s="148">
        <v>17472</v>
      </c>
      <c r="E12" s="149"/>
      <c r="F12" s="150">
        <v>25855</v>
      </c>
      <c r="G12" s="151"/>
      <c r="H12" s="152"/>
    </row>
    <row r="13" spans="1:8" x14ac:dyDescent="0.15">
      <c r="A13" s="133"/>
      <c r="B13" s="138"/>
      <c r="C13" s="154"/>
      <c r="D13" s="155">
        <v>28258</v>
      </c>
      <c r="E13" s="156"/>
      <c r="F13" s="157">
        <v>51151</v>
      </c>
      <c r="G13" s="158"/>
      <c r="H13" s="144"/>
    </row>
    <row r="14" spans="1:8" x14ac:dyDescent="0.15">
      <c r="A14" s="145"/>
      <c r="B14" s="146"/>
      <c r="C14" s="147"/>
      <c r="D14" s="148">
        <v>14813</v>
      </c>
      <c r="E14" s="149"/>
      <c r="F14" s="150">
        <v>24183</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6.72</v>
      </c>
      <c r="C19" s="159">
        <f>ROUND(VALUE(SUBSTITUTE(実質収支比率等に係る経年分析!G$48,"▲","-")),2)</f>
        <v>7.58</v>
      </c>
      <c r="D19" s="159">
        <f>ROUND(VALUE(SUBSTITUTE(実質収支比率等に係る経年分析!H$48,"▲","-")),2)</f>
        <v>6.51</v>
      </c>
      <c r="E19" s="159">
        <f>ROUND(VALUE(SUBSTITUTE(実質収支比率等に係る経年分析!I$48,"▲","-")),2)</f>
        <v>6.73</v>
      </c>
      <c r="F19" s="159">
        <f>ROUND(VALUE(SUBSTITUTE(実質収支比率等に係る経年分析!J$48,"▲","-")),2)</f>
        <v>9.5399999999999991</v>
      </c>
    </row>
    <row r="20" spans="1:11" x14ac:dyDescent="0.15">
      <c r="A20" s="159" t="s">
        <v>50</v>
      </c>
      <c r="B20" s="159">
        <f>ROUND(VALUE(SUBSTITUTE(実質収支比率等に係る経年分析!F$47,"▲","-")),2)</f>
        <v>5.0599999999999996</v>
      </c>
      <c r="C20" s="159">
        <f>ROUND(VALUE(SUBSTITUTE(実質収支比率等に係る経年分析!G$47,"▲","-")),2)</f>
        <v>6.49</v>
      </c>
      <c r="D20" s="159">
        <f>ROUND(VALUE(SUBSTITUTE(実質収支比率等に係る経年分析!H$47,"▲","-")),2)</f>
        <v>7.71</v>
      </c>
      <c r="E20" s="159">
        <f>ROUND(VALUE(SUBSTITUTE(実質収支比率等に係る経年分析!I$47,"▲","-")),2)</f>
        <v>7.81</v>
      </c>
      <c r="F20" s="159">
        <f>ROUND(VALUE(SUBSTITUTE(実質収支比率等に係る経年分析!J$47,"▲","-")),2)</f>
        <v>7.63</v>
      </c>
    </row>
    <row r="21" spans="1:11" x14ac:dyDescent="0.15">
      <c r="A21" s="159" t="s">
        <v>51</v>
      </c>
      <c r="B21" s="159">
        <f>IF(ISNUMBER(VALUE(SUBSTITUTE(実質収支比率等に係る経年分析!F$49,"▲","-"))),ROUND(VALUE(SUBSTITUTE(実質収支比率等に係る経年分析!F$49,"▲","-")),2),NA())</f>
        <v>3.48</v>
      </c>
      <c r="C21" s="159">
        <f>IF(ISNUMBER(VALUE(SUBSTITUTE(実質収支比率等に係る経年分析!G$49,"▲","-"))),ROUND(VALUE(SUBSTITUTE(実質収支比率等に係る経年分析!G$49,"▲","-")),2),NA())</f>
        <v>2.2400000000000002</v>
      </c>
      <c r="D21" s="159">
        <f>IF(ISNUMBER(VALUE(SUBSTITUTE(実質収支比率等に係る経年分析!H$49,"▲","-"))),ROUND(VALUE(SUBSTITUTE(実質収支比率等に係る経年分析!H$49,"▲","-")),2),NA())</f>
        <v>0.5</v>
      </c>
      <c r="E21" s="159">
        <f>IF(ISNUMBER(VALUE(SUBSTITUTE(実質収支比率等に係る経年分析!I$49,"▲","-"))),ROUND(VALUE(SUBSTITUTE(実質収支比率等に係る経年分析!I$49,"▲","-")),2),NA())</f>
        <v>0.14000000000000001</v>
      </c>
      <c r="F21" s="159">
        <f>IF(ISNUMBER(VALUE(SUBSTITUTE(実質収支比率等に係る経年分析!J$49,"▲","-"))),ROUND(VALUE(SUBSTITUTE(実質収支比率等に係る経年分析!J$49,"▲","-")),2),NA())</f>
        <v>2.96</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0.32</v>
      </c>
    </row>
    <row r="30" spans="1:11" x14ac:dyDescent="0.15">
      <c r="A30" s="160" t="str">
        <f>IF(連結実質赤字比率に係る赤字・黒字の構成分析!C$40="",NA(),連結実質赤字比率に係る赤字・黒字の構成分析!C$40)</f>
        <v>介護保険事業特別会計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0.79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1.19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1.0900000000000001</v>
      </c>
    </row>
    <row r="31" spans="1:11" x14ac:dyDescent="0.15">
      <c r="A31" s="160" t="str">
        <f>IF(連結実質赤字比率に係る赤字・黒字の構成分析!C$39="",NA(),連結実質赤字比率に係る赤字・黒字の構成分析!C$39)</f>
        <v>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6.6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4.6900000000000004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5.03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5.07</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3.34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3.76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4.01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5.27</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9.84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10.42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8.7799999999999994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8.1</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8.5500000000000007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9.32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11.26</v>
      </c>
    </row>
    <row r="35" spans="1:16" x14ac:dyDescent="0.15">
      <c r="A35" s="160" t="str">
        <f>IF(連結実質赤字比率に係る赤字・黒字の構成分析!C$35="",NA(),連結実質赤字比率に係る赤字・黒字の構成分析!C$35)</f>
        <v>住宅新築資金等貸付金特別会計</v>
      </c>
      <c r="B35" s="160">
        <f>IF(ROUND(VALUE(SUBSTITUTE(連結実質赤字比率に係る赤字・黒字の構成分析!F$35,"▲", "-")), 2) &lt; 0, ABS(ROUND(VALUE(SUBSTITUTE(連結実質赤字比率に係る赤字・黒字の構成分析!F$35,"▲", "-")), 2)), NA())</f>
        <v>1.83</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1.75</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1.73</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1.78</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1.72</v>
      </c>
      <c r="K35" s="160" t="e">
        <f>IF(ROUND(VALUE(SUBSTITUTE(連結実質赤字比率に係る赤字・黒字の構成分析!J$35,"▲", "-")), 2) &gt;= 0, ABS(ROUND(VALUE(SUBSTITUTE(連結実質赤字比率に係る赤字・黒字の構成分析!J$35,"▲", "-")), 2)), NA())</f>
        <v>#N/A</v>
      </c>
    </row>
    <row r="36" spans="1:16" x14ac:dyDescent="0.15">
      <c r="A36" s="160" t="str">
        <f>IF(連結実質赤字比率に係る赤字・黒字の構成分析!C$34="",NA(),連結実質赤字比率に係る赤字・黒字の構成分析!C$34)</f>
        <v>駐車場事業特別会計</v>
      </c>
      <c r="B36" s="160">
        <f>IF(ROUND(VALUE(SUBSTITUTE(連結実質赤字比率に係る赤字・黒字の構成分析!F$34,"▲", "-")), 2) &lt; 0, ABS(ROUND(VALUE(SUBSTITUTE(連結実質赤字比率に係る赤字・黒字の構成分析!F$34,"▲", "-")), 2)), NA())</f>
        <v>2.09</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2.23</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2.3199999999999998</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2.33</v>
      </c>
      <c r="K36" s="160" t="e">
        <f>IF(ROUND(VALUE(SUBSTITUTE(連結実質赤字比率に係る赤字・黒字の構成分析!J$34,"▲", "-")), 2) &gt;= 0, ABS(ROUND(VALUE(SUBSTITUTE(連結実質赤字比率に係る赤字・黒字の構成分析!J$34,"▲", "-")), 2)), NA())</f>
        <v>#N/A</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2283</v>
      </c>
      <c r="E42" s="161"/>
      <c r="F42" s="161"/>
      <c r="G42" s="161">
        <f>'実質公債費比率（分子）の構造'!L$52</f>
        <v>2386</v>
      </c>
      <c r="H42" s="161"/>
      <c r="I42" s="161"/>
      <c r="J42" s="161">
        <f>'実質公債費比率（分子）の構造'!M$52</f>
        <v>2262</v>
      </c>
      <c r="K42" s="161"/>
      <c r="L42" s="161"/>
      <c r="M42" s="161">
        <f>'実質公債費比率（分子）の構造'!N$52</f>
        <v>2298</v>
      </c>
      <c r="N42" s="161"/>
      <c r="O42" s="161"/>
      <c r="P42" s="161">
        <f>'実質公債費比率（分子）の構造'!O$52</f>
        <v>2421</v>
      </c>
    </row>
    <row r="43" spans="1:16" x14ac:dyDescent="0.15">
      <c r="A43" s="161" t="s">
        <v>59</v>
      </c>
      <c r="B43" s="161">
        <f>'実質公債費比率（分子）の構造'!K$51</f>
        <v>2</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61</v>
      </c>
      <c r="B45" s="161">
        <f>'実質公債費比率（分子）の構造'!K$49</f>
        <v>212</v>
      </c>
      <c r="C45" s="161"/>
      <c r="D45" s="161"/>
      <c r="E45" s="161">
        <f>'実質公債費比率（分子）の構造'!L$49</f>
        <v>207</v>
      </c>
      <c r="F45" s="161"/>
      <c r="G45" s="161"/>
      <c r="H45" s="161">
        <f>'実質公債費比率（分子）の構造'!M$49</f>
        <v>204</v>
      </c>
      <c r="I45" s="161"/>
      <c r="J45" s="161"/>
      <c r="K45" s="161">
        <f>'実質公債費比率（分子）の構造'!N$49</f>
        <v>175</v>
      </c>
      <c r="L45" s="161"/>
      <c r="M45" s="161"/>
      <c r="N45" s="161">
        <f>'実質公債費比率（分子）の構造'!O$49</f>
        <v>116</v>
      </c>
      <c r="O45" s="161"/>
      <c r="P45" s="161"/>
    </row>
    <row r="46" spans="1:16" x14ac:dyDescent="0.15">
      <c r="A46" s="161" t="s">
        <v>62</v>
      </c>
      <c r="B46" s="161">
        <f>'実質公債費比率（分子）の構造'!K$48</f>
        <v>833</v>
      </c>
      <c r="C46" s="161"/>
      <c r="D46" s="161"/>
      <c r="E46" s="161">
        <f>'実質公債費比率（分子）の構造'!L$48</f>
        <v>915</v>
      </c>
      <c r="F46" s="161"/>
      <c r="G46" s="161"/>
      <c r="H46" s="161">
        <f>'実質公債費比率（分子）の構造'!M$48</f>
        <v>910</v>
      </c>
      <c r="I46" s="161"/>
      <c r="J46" s="161"/>
      <c r="K46" s="161">
        <f>'実質公債費比率（分子）の構造'!N$48</f>
        <v>944</v>
      </c>
      <c r="L46" s="161"/>
      <c r="M46" s="161"/>
      <c r="N46" s="161">
        <f>'実質公債費比率（分子）の構造'!O$48</f>
        <v>1054</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2678</v>
      </c>
      <c r="C49" s="161"/>
      <c r="D49" s="161"/>
      <c r="E49" s="161">
        <f>'実質公債費比率（分子）の構造'!L$45</f>
        <v>2633</v>
      </c>
      <c r="F49" s="161"/>
      <c r="G49" s="161"/>
      <c r="H49" s="161">
        <f>'実質公債費比率（分子）の構造'!M$45</f>
        <v>2534</v>
      </c>
      <c r="I49" s="161"/>
      <c r="J49" s="161"/>
      <c r="K49" s="161">
        <f>'実質公債費比率（分子）の構造'!N$45</f>
        <v>2408</v>
      </c>
      <c r="L49" s="161"/>
      <c r="M49" s="161"/>
      <c r="N49" s="161">
        <f>'実質公債費比率（分子）の構造'!O$45</f>
        <v>2322</v>
      </c>
      <c r="O49" s="161"/>
      <c r="P49" s="161"/>
    </row>
    <row r="50" spans="1:16" x14ac:dyDescent="0.15">
      <c r="A50" s="161" t="s">
        <v>66</v>
      </c>
      <c r="B50" s="161" t="e">
        <f>NA()</f>
        <v>#N/A</v>
      </c>
      <c r="C50" s="161">
        <f>IF(ISNUMBER('実質公債費比率（分子）の構造'!K$53),'実質公債費比率（分子）の構造'!K$53,NA())</f>
        <v>1442</v>
      </c>
      <c r="D50" s="161" t="e">
        <f>NA()</f>
        <v>#N/A</v>
      </c>
      <c r="E50" s="161" t="e">
        <f>NA()</f>
        <v>#N/A</v>
      </c>
      <c r="F50" s="161">
        <f>IF(ISNUMBER('実質公債費比率（分子）の構造'!L$53),'実質公債費比率（分子）の構造'!L$53,NA())</f>
        <v>1370</v>
      </c>
      <c r="G50" s="161" t="e">
        <f>NA()</f>
        <v>#N/A</v>
      </c>
      <c r="H50" s="161" t="e">
        <f>NA()</f>
        <v>#N/A</v>
      </c>
      <c r="I50" s="161">
        <f>IF(ISNUMBER('実質公債費比率（分子）の構造'!M$53),'実質公債費比率（分子）の構造'!M$53,NA())</f>
        <v>1387</v>
      </c>
      <c r="J50" s="161" t="e">
        <f>NA()</f>
        <v>#N/A</v>
      </c>
      <c r="K50" s="161" t="e">
        <f>NA()</f>
        <v>#N/A</v>
      </c>
      <c r="L50" s="161">
        <f>IF(ISNUMBER('実質公債費比率（分子）の構造'!N$53),'実質公債費比率（分子）の構造'!N$53,NA())</f>
        <v>1229</v>
      </c>
      <c r="M50" s="161" t="e">
        <f>NA()</f>
        <v>#N/A</v>
      </c>
      <c r="N50" s="161" t="e">
        <f>NA()</f>
        <v>#N/A</v>
      </c>
      <c r="O50" s="161">
        <f>IF(ISNUMBER('実質公債費比率（分子）の構造'!O$53),'実質公債費比率（分子）の構造'!O$53,NA())</f>
        <v>1071</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23536</v>
      </c>
      <c r="E56" s="160"/>
      <c r="F56" s="160"/>
      <c r="G56" s="160">
        <f>'将来負担比率（分子）の構造'!J$52</f>
        <v>23914</v>
      </c>
      <c r="H56" s="160"/>
      <c r="I56" s="160"/>
      <c r="J56" s="160">
        <f>'将来負担比率（分子）の構造'!K$52</f>
        <v>24162</v>
      </c>
      <c r="K56" s="160"/>
      <c r="L56" s="160"/>
      <c r="M56" s="160">
        <f>'将来負担比率（分子）の構造'!L$52</f>
        <v>23857</v>
      </c>
      <c r="N56" s="160"/>
      <c r="O56" s="160"/>
      <c r="P56" s="160">
        <f>'将来負担比率（分子）の構造'!M$52</f>
        <v>23571</v>
      </c>
    </row>
    <row r="57" spans="1:16" x14ac:dyDescent="0.15">
      <c r="A57" s="160" t="s">
        <v>36</v>
      </c>
      <c r="B57" s="160"/>
      <c r="C57" s="160"/>
      <c r="D57" s="160">
        <f>'将来負担比率（分子）の構造'!I$51</f>
        <v>6750</v>
      </c>
      <c r="E57" s="160"/>
      <c r="F57" s="160"/>
      <c r="G57" s="160">
        <f>'将来負担比率（分子）の構造'!J$51</f>
        <v>6329</v>
      </c>
      <c r="H57" s="160"/>
      <c r="I57" s="160"/>
      <c r="J57" s="160">
        <f>'将来負担比率（分子）の構造'!K$51</f>
        <v>6141</v>
      </c>
      <c r="K57" s="160"/>
      <c r="L57" s="160"/>
      <c r="M57" s="160">
        <f>'将来負担比率（分子）の構造'!L$51</f>
        <v>6093</v>
      </c>
      <c r="N57" s="160"/>
      <c r="O57" s="160"/>
      <c r="P57" s="160">
        <f>'将来負担比率（分子）の構造'!M$51</f>
        <v>4883</v>
      </c>
    </row>
    <row r="58" spans="1:16" x14ac:dyDescent="0.15">
      <c r="A58" s="160" t="s">
        <v>35</v>
      </c>
      <c r="B58" s="160"/>
      <c r="C58" s="160"/>
      <c r="D58" s="160">
        <f>'将来負担比率（分子）の構造'!I$50</f>
        <v>2419</v>
      </c>
      <c r="E58" s="160"/>
      <c r="F58" s="160"/>
      <c r="G58" s="160">
        <f>'将来負担比率（分子）の構造'!J$50</f>
        <v>3137</v>
      </c>
      <c r="H58" s="160"/>
      <c r="I58" s="160"/>
      <c r="J58" s="160">
        <f>'将来負担比率（分子）の構造'!K$50</f>
        <v>3956</v>
      </c>
      <c r="K58" s="160"/>
      <c r="L58" s="160"/>
      <c r="M58" s="160">
        <f>'将来負担比率（分子）の構造'!L$50</f>
        <v>4167</v>
      </c>
      <c r="N58" s="160"/>
      <c r="O58" s="160"/>
      <c r="P58" s="160">
        <f>'将来負担比率（分子）の構造'!M$50</f>
        <v>4361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693</v>
      </c>
      <c r="C61" s="160"/>
      <c r="D61" s="160"/>
      <c r="E61" s="160">
        <f>'将来負担比率（分子）の構造'!J$46</f>
        <v>611</v>
      </c>
      <c r="F61" s="160"/>
      <c r="G61" s="160"/>
      <c r="H61" s="160">
        <f>'将来負担比率（分子）の構造'!K$46</f>
        <v>588</v>
      </c>
      <c r="I61" s="160"/>
      <c r="J61" s="160"/>
      <c r="K61" s="160">
        <f>'将来負担比率（分子）の構造'!L$46</f>
        <v>512</v>
      </c>
      <c r="L61" s="160"/>
      <c r="M61" s="160"/>
      <c r="N61" s="160">
        <f>'将来負担比率（分子）の構造'!M$46</f>
        <v>782</v>
      </c>
      <c r="O61" s="160"/>
      <c r="P61" s="160"/>
    </row>
    <row r="62" spans="1:16" x14ac:dyDescent="0.15">
      <c r="A62" s="160" t="s">
        <v>29</v>
      </c>
      <c r="B62" s="160">
        <f>'将来負担比率（分子）の構造'!I$45</f>
        <v>4687</v>
      </c>
      <c r="C62" s="160"/>
      <c r="D62" s="160"/>
      <c r="E62" s="160">
        <f>'将来負担比率（分子）の構造'!J$45</f>
        <v>4346</v>
      </c>
      <c r="F62" s="160"/>
      <c r="G62" s="160"/>
      <c r="H62" s="160">
        <f>'将来負担比率（分子）の構造'!K$45</f>
        <v>3944</v>
      </c>
      <c r="I62" s="160"/>
      <c r="J62" s="160"/>
      <c r="K62" s="160">
        <f>'将来負担比率（分子）の構造'!L$45</f>
        <v>3845</v>
      </c>
      <c r="L62" s="160"/>
      <c r="M62" s="160"/>
      <c r="N62" s="160">
        <f>'将来負担比率（分子）の構造'!M$45</f>
        <v>3629</v>
      </c>
      <c r="O62" s="160"/>
      <c r="P62" s="160"/>
    </row>
    <row r="63" spans="1:16" x14ac:dyDescent="0.15">
      <c r="A63" s="160" t="s">
        <v>28</v>
      </c>
      <c r="B63" s="160">
        <f>'将来負担比率（分子）の構造'!I$44</f>
        <v>680</v>
      </c>
      <c r="C63" s="160"/>
      <c r="D63" s="160"/>
      <c r="E63" s="160">
        <f>'将来負担比率（分子）の構造'!J$44</f>
        <v>557</v>
      </c>
      <c r="F63" s="160"/>
      <c r="G63" s="160"/>
      <c r="H63" s="160">
        <f>'将来負担比率（分子）の構造'!K$44</f>
        <v>506</v>
      </c>
      <c r="I63" s="160"/>
      <c r="J63" s="160"/>
      <c r="K63" s="160">
        <f>'将来負担比率（分子）の構造'!L$44</f>
        <v>394</v>
      </c>
      <c r="L63" s="160"/>
      <c r="M63" s="160"/>
      <c r="N63" s="160">
        <f>'将来負担比率（分子）の構造'!M$44</f>
        <v>314</v>
      </c>
      <c r="O63" s="160"/>
      <c r="P63" s="160"/>
    </row>
    <row r="64" spans="1:16" x14ac:dyDescent="0.15">
      <c r="A64" s="160" t="s">
        <v>27</v>
      </c>
      <c r="B64" s="160">
        <f>'将来負担比率（分子）の構造'!I$43</f>
        <v>13818</v>
      </c>
      <c r="C64" s="160"/>
      <c r="D64" s="160"/>
      <c r="E64" s="160">
        <f>'将来負担比率（分子）の構造'!J$43</f>
        <v>13591</v>
      </c>
      <c r="F64" s="160"/>
      <c r="G64" s="160"/>
      <c r="H64" s="160">
        <f>'将来負担比率（分子）の構造'!K$43</f>
        <v>14209</v>
      </c>
      <c r="I64" s="160"/>
      <c r="J64" s="160"/>
      <c r="K64" s="160">
        <f>'将来負担比率（分子）の構造'!L$43</f>
        <v>13893</v>
      </c>
      <c r="L64" s="160"/>
      <c r="M64" s="160"/>
      <c r="N64" s="160">
        <f>'将来負担比率（分子）の構造'!M$43</f>
        <v>13306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22757</v>
      </c>
      <c r="C66" s="160"/>
      <c r="D66" s="160"/>
      <c r="E66" s="160">
        <f>'将来負担比率（分子）の構造'!J$41</f>
        <v>22818</v>
      </c>
      <c r="F66" s="160"/>
      <c r="G66" s="160"/>
      <c r="H66" s="160">
        <f>'将来負担比率（分子）の構造'!K$41</f>
        <v>22711</v>
      </c>
      <c r="I66" s="160"/>
      <c r="J66" s="160"/>
      <c r="K66" s="160">
        <f>'将来負担比率（分子）の構造'!L$41</f>
        <v>22113</v>
      </c>
      <c r="L66" s="160"/>
      <c r="M66" s="160"/>
      <c r="N66" s="160">
        <f>'将来負担比率（分子）の構造'!M$41</f>
        <v>21410</v>
      </c>
      <c r="O66" s="160"/>
      <c r="P66" s="160"/>
    </row>
    <row r="67" spans="1:16" x14ac:dyDescent="0.15">
      <c r="A67" s="160" t="s">
        <v>70</v>
      </c>
      <c r="B67" s="160" t="e">
        <f>NA()</f>
        <v>#N/A</v>
      </c>
      <c r="C67" s="160">
        <f>IF(ISNUMBER('将来負担比率（分子）の構造'!I$53), IF('将来負担比率（分子）の構造'!I$53 &lt; 0, 0, '将来負担比率（分子）の構造'!I$53), NA())</f>
        <v>9930</v>
      </c>
      <c r="D67" s="160" t="e">
        <f>NA()</f>
        <v>#N/A</v>
      </c>
      <c r="E67" s="160" t="e">
        <f>NA()</f>
        <v>#N/A</v>
      </c>
      <c r="F67" s="160">
        <f>IF(ISNUMBER('将来負担比率（分子）の構造'!J$53), IF('将来負担比率（分子）の構造'!J$53 &lt; 0, 0, '将来負担比率（分子）の構造'!J$53), NA())</f>
        <v>8543</v>
      </c>
      <c r="G67" s="160" t="e">
        <f>NA()</f>
        <v>#N/A</v>
      </c>
      <c r="H67" s="160" t="e">
        <f>NA()</f>
        <v>#N/A</v>
      </c>
      <c r="I67" s="160">
        <f>IF(ISNUMBER('将来負担比率（分子）の構造'!K$53), IF('将来負担比率（分子）の構造'!K$53 &lt; 0, 0, '将来負担比率（分子）の構造'!K$53), NA())</f>
        <v>7699</v>
      </c>
      <c r="J67" s="160" t="e">
        <f>NA()</f>
        <v>#N/A</v>
      </c>
      <c r="K67" s="160" t="e">
        <f>NA()</f>
        <v>#N/A</v>
      </c>
      <c r="L67" s="160">
        <f>IF(ISNUMBER('将来負担比率（分子）の構造'!L$53), IF('将来負担比率（分子）の構造'!L$53 &lt; 0, 0, '将来負担比率（分子）の構造'!L$53), NA())</f>
        <v>6639</v>
      </c>
      <c r="M67" s="160" t="e">
        <f>NA()</f>
        <v>#N/A</v>
      </c>
      <c r="N67" s="160" t="e">
        <f>NA()</f>
        <v>#N/A</v>
      </c>
      <c r="O67" s="160">
        <f>IF(ISNUMBER('将来負担比率（分子）の構造'!M$53), IF('将来負担比率（分子）の構造'!M$53 &lt; 0, 0, '将来負担比率（分子）の構造'!M$53), NA())</f>
        <v>6627</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1121</v>
      </c>
      <c r="C72" s="164">
        <f>基金残高に係る経年分析!G55</f>
        <v>1122</v>
      </c>
      <c r="D72" s="164">
        <f>基金残高に係る経年分析!H55</f>
        <v>1122</v>
      </c>
    </row>
    <row r="73" spans="1:16" x14ac:dyDescent="0.15">
      <c r="A73" s="163" t="s">
        <v>73</v>
      </c>
      <c r="B73" s="164">
        <f>基金残高に係る経年分析!F56</f>
        <v>2</v>
      </c>
      <c r="C73" s="164">
        <f>基金残高に係る経年分析!G56</f>
        <v>2</v>
      </c>
      <c r="D73" s="164">
        <f>基金残高に係る経年分析!H56</f>
        <v>7</v>
      </c>
    </row>
    <row r="74" spans="1:16" x14ac:dyDescent="0.15">
      <c r="A74" s="163" t="s">
        <v>74</v>
      </c>
      <c r="B74" s="164">
        <f>基金残高に係る経年分析!F57</f>
        <v>2618</v>
      </c>
      <c r="C74" s="164">
        <f>基金残高に係る経年分析!G57</f>
        <v>2620</v>
      </c>
      <c r="D74" s="164">
        <f>基金残高に係る経年分析!H57</f>
        <v>2577</v>
      </c>
    </row>
  </sheetData>
  <sheetProtection algorithmName="SHA-512" hashValue="eRGke0fUIC6edz/iCaTrfD9t5i8fcNjJmkbh12RgiZ3l4+KWiQKUHztVJXcenZtcLDMFkpUf1kCbvS6w8rliJg==" saltValue="+d5hEEGTQKsDRTCgMHZB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6706426</v>
      </c>
      <c r="S5" s="649"/>
      <c r="T5" s="649"/>
      <c r="U5" s="649"/>
      <c r="V5" s="649"/>
      <c r="W5" s="649"/>
      <c r="X5" s="649"/>
      <c r="Y5" s="650"/>
      <c r="Z5" s="651">
        <v>26.3</v>
      </c>
      <c r="AA5" s="651"/>
      <c r="AB5" s="651"/>
      <c r="AC5" s="651"/>
      <c r="AD5" s="652">
        <v>6311095</v>
      </c>
      <c r="AE5" s="652"/>
      <c r="AF5" s="652"/>
      <c r="AG5" s="652"/>
      <c r="AH5" s="652"/>
      <c r="AI5" s="652"/>
      <c r="AJ5" s="652"/>
      <c r="AK5" s="652"/>
      <c r="AL5" s="653">
        <v>45.1</v>
      </c>
      <c r="AM5" s="654"/>
      <c r="AN5" s="654"/>
      <c r="AO5" s="655"/>
      <c r="AP5" s="645" t="s">
        <v>221</v>
      </c>
      <c r="AQ5" s="646"/>
      <c r="AR5" s="646"/>
      <c r="AS5" s="646"/>
      <c r="AT5" s="646"/>
      <c r="AU5" s="646"/>
      <c r="AV5" s="646"/>
      <c r="AW5" s="646"/>
      <c r="AX5" s="646"/>
      <c r="AY5" s="646"/>
      <c r="AZ5" s="646"/>
      <c r="BA5" s="646"/>
      <c r="BB5" s="646"/>
      <c r="BC5" s="646"/>
      <c r="BD5" s="646"/>
      <c r="BE5" s="646"/>
      <c r="BF5" s="647"/>
      <c r="BG5" s="659">
        <v>6311095</v>
      </c>
      <c r="BH5" s="660"/>
      <c r="BI5" s="660"/>
      <c r="BJ5" s="660"/>
      <c r="BK5" s="660"/>
      <c r="BL5" s="660"/>
      <c r="BM5" s="660"/>
      <c r="BN5" s="661"/>
      <c r="BO5" s="662">
        <v>94.1</v>
      </c>
      <c r="BP5" s="662"/>
      <c r="BQ5" s="662"/>
      <c r="BR5" s="662"/>
      <c r="BS5" s="663">
        <v>42565</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114970</v>
      </c>
      <c r="S6" s="660"/>
      <c r="T6" s="660"/>
      <c r="U6" s="660"/>
      <c r="V6" s="660"/>
      <c r="W6" s="660"/>
      <c r="X6" s="660"/>
      <c r="Y6" s="661"/>
      <c r="Z6" s="662">
        <v>0.5</v>
      </c>
      <c r="AA6" s="662"/>
      <c r="AB6" s="662"/>
      <c r="AC6" s="662"/>
      <c r="AD6" s="663">
        <v>114970</v>
      </c>
      <c r="AE6" s="663"/>
      <c r="AF6" s="663"/>
      <c r="AG6" s="663"/>
      <c r="AH6" s="663"/>
      <c r="AI6" s="663"/>
      <c r="AJ6" s="663"/>
      <c r="AK6" s="663"/>
      <c r="AL6" s="664">
        <v>0.8</v>
      </c>
      <c r="AM6" s="665"/>
      <c r="AN6" s="665"/>
      <c r="AO6" s="666"/>
      <c r="AP6" s="656" t="s">
        <v>226</v>
      </c>
      <c r="AQ6" s="657"/>
      <c r="AR6" s="657"/>
      <c r="AS6" s="657"/>
      <c r="AT6" s="657"/>
      <c r="AU6" s="657"/>
      <c r="AV6" s="657"/>
      <c r="AW6" s="657"/>
      <c r="AX6" s="657"/>
      <c r="AY6" s="657"/>
      <c r="AZ6" s="657"/>
      <c r="BA6" s="657"/>
      <c r="BB6" s="657"/>
      <c r="BC6" s="657"/>
      <c r="BD6" s="657"/>
      <c r="BE6" s="657"/>
      <c r="BF6" s="658"/>
      <c r="BG6" s="659">
        <v>6311095</v>
      </c>
      <c r="BH6" s="660"/>
      <c r="BI6" s="660"/>
      <c r="BJ6" s="660"/>
      <c r="BK6" s="660"/>
      <c r="BL6" s="660"/>
      <c r="BM6" s="660"/>
      <c r="BN6" s="661"/>
      <c r="BO6" s="662">
        <v>94.1</v>
      </c>
      <c r="BP6" s="662"/>
      <c r="BQ6" s="662"/>
      <c r="BR6" s="662"/>
      <c r="BS6" s="663">
        <v>42565</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232240</v>
      </c>
      <c r="CS6" s="660"/>
      <c r="CT6" s="660"/>
      <c r="CU6" s="660"/>
      <c r="CV6" s="660"/>
      <c r="CW6" s="660"/>
      <c r="CX6" s="660"/>
      <c r="CY6" s="661"/>
      <c r="CZ6" s="653">
        <v>1</v>
      </c>
      <c r="DA6" s="654"/>
      <c r="DB6" s="654"/>
      <c r="DC6" s="673"/>
      <c r="DD6" s="668" t="s">
        <v>228</v>
      </c>
      <c r="DE6" s="660"/>
      <c r="DF6" s="660"/>
      <c r="DG6" s="660"/>
      <c r="DH6" s="660"/>
      <c r="DI6" s="660"/>
      <c r="DJ6" s="660"/>
      <c r="DK6" s="660"/>
      <c r="DL6" s="660"/>
      <c r="DM6" s="660"/>
      <c r="DN6" s="660"/>
      <c r="DO6" s="660"/>
      <c r="DP6" s="661"/>
      <c r="DQ6" s="668">
        <v>232240</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17903</v>
      </c>
      <c r="S7" s="660"/>
      <c r="T7" s="660"/>
      <c r="U7" s="660"/>
      <c r="V7" s="660"/>
      <c r="W7" s="660"/>
      <c r="X7" s="660"/>
      <c r="Y7" s="661"/>
      <c r="Z7" s="662">
        <v>0.1</v>
      </c>
      <c r="AA7" s="662"/>
      <c r="AB7" s="662"/>
      <c r="AC7" s="662"/>
      <c r="AD7" s="663">
        <v>17903</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3125282</v>
      </c>
      <c r="BH7" s="660"/>
      <c r="BI7" s="660"/>
      <c r="BJ7" s="660"/>
      <c r="BK7" s="660"/>
      <c r="BL7" s="660"/>
      <c r="BM7" s="660"/>
      <c r="BN7" s="661"/>
      <c r="BO7" s="662">
        <v>46.6</v>
      </c>
      <c r="BP7" s="662"/>
      <c r="BQ7" s="662"/>
      <c r="BR7" s="662"/>
      <c r="BS7" s="663">
        <v>42565</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2173981</v>
      </c>
      <c r="CS7" s="660"/>
      <c r="CT7" s="660"/>
      <c r="CU7" s="660"/>
      <c r="CV7" s="660"/>
      <c r="CW7" s="660"/>
      <c r="CX7" s="660"/>
      <c r="CY7" s="661"/>
      <c r="CZ7" s="662">
        <v>9.1</v>
      </c>
      <c r="DA7" s="662"/>
      <c r="DB7" s="662"/>
      <c r="DC7" s="662"/>
      <c r="DD7" s="668">
        <v>263892</v>
      </c>
      <c r="DE7" s="660"/>
      <c r="DF7" s="660"/>
      <c r="DG7" s="660"/>
      <c r="DH7" s="660"/>
      <c r="DI7" s="660"/>
      <c r="DJ7" s="660"/>
      <c r="DK7" s="660"/>
      <c r="DL7" s="660"/>
      <c r="DM7" s="660"/>
      <c r="DN7" s="660"/>
      <c r="DO7" s="660"/>
      <c r="DP7" s="661"/>
      <c r="DQ7" s="668">
        <v>1685183</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68185</v>
      </c>
      <c r="S8" s="660"/>
      <c r="T8" s="660"/>
      <c r="U8" s="660"/>
      <c r="V8" s="660"/>
      <c r="W8" s="660"/>
      <c r="X8" s="660"/>
      <c r="Y8" s="661"/>
      <c r="Z8" s="662">
        <v>0.3</v>
      </c>
      <c r="AA8" s="662"/>
      <c r="AB8" s="662"/>
      <c r="AC8" s="662"/>
      <c r="AD8" s="663">
        <v>68185</v>
      </c>
      <c r="AE8" s="663"/>
      <c r="AF8" s="663"/>
      <c r="AG8" s="663"/>
      <c r="AH8" s="663"/>
      <c r="AI8" s="663"/>
      <c r="AJ8" s="663"/>
      <c r="AK8" s="663"/>
      <c r="AL8" s="664">
        <v>0.5</v>
      </c>
      <c r="AM8" s="665"/>
      <c r="AN8" s="665"/>
      <c r="AO8" s="666"/>
      <c r="AP8" s="656" t="s">
        <v>233</v>
      </c>
      <c r="AQ8" s="657"/>
      <c r="AR8" s="657"/>
      <c r="AS8" s="657"/>
      <c r="AT8" s="657"/>
      <c r="AU8" s="657"/>
      <c r="AV8" s="657"/>
      <c r="AW8" s="657"/>
      <c r="AX8" s="657"/>
      <c r="AY8" s="657"/>
      <c r="AZ8" s="657"/>
      <c r="BA8" s="657"/>
      <c r="BB8" s="657"/>
      <c r="BC8" s="657"/>
      <c r="BD8" s="657"/>
      <c r="BE8" s="657"/>
      <c r="BF8" s="658"/>
      <c r="BG8" s="659">
        <v>103942</v>
      </c>
      <c r="BH8" s="660"/>
      <c r="BI8" s="660"/>
      <c r="BJ8" s="660"/>
      <c r="BK8" s="660"/>
      <c r="BL8" s="660"/>
      <c r="BM8" s="660"/>
      <c r="BN8" s="661"/>
      <c r="BO8" s="662">
        <v>1.5</v>
      </c>
      <c r="BP8" s="662"/>
      <c r="BQ8" s="662"/>
      <c r="BR8" s="662"/>
      <c r="BS8" s="668" t="s">
        <v>170</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11162582</v>
      </c>
      <c r="CS8" s="660"/>
      <c r="CT8" s="660"/>
      <c r="CU8" s="660"/>
      <c r="CV8" s="660"/>
      <c r="CW8" s="660"/>
      <c r="CX8" s="660"/>
      <c r="CY8" s="661"/>
      <c r="CZ8" s="662">
        <v>46.5</v>
      </c>
      <c r="DA8" s="662"/>
      <c r="DB8" s="662"/>
      <c r="DC8" s="662"/>
      <c r="DD8" s="668">
        <v>17417</v>
      </c>
      <c r="DE8" s="660"/>
      <c r="DF8" s="660"/>
      <c r="DG8" s="660"/>
      <c r="DH8" s="660"/>
      <c r="DI8" s="660"/>
      <c r="DJ8" s="660"/>
      <c r="DK8" s="660"/>
      <c r="DL8" s="660"/>
      <c r="DM8" s="660"/>
      <c r="DN8" s="660"/>
      <c r="DO8" s="660"/>
      <c r="DP8" s="661"/>
      <c r="DQ8" s="668">
        <v>5192027</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68167</v>
      </c>
      <c r="S9" s="660"/>
      <c r="T9" s="660"/>
      <c r="U9" s="660"/>
      <c r="V9" s="660"/>
      <c r="W9" s="660"/>
      <c r="X9" s="660"/>
      <c r="Y9" s="661"/>
      <c r="Z9" s="662">
        <v>0.3</v>
      </c>
      <c r="AA9" s="662"/>
      <c r="AB9" s="662"/>
      <c r="AC9" s="662"/>
      <c r="AD9" s="663">
        <v>68167</v>
      </c>
      <c r="AE9" s="663"/>
      <c r="AF9" s="663"/>
      <c r="AG9" s="663"/>
      <c r="AH9" s="663"/>
      <c r="AI9" s="663"/>
      <c r="AJ9" s="663"/>
      <c r="AK9" s="663"/>
      <c r="AL9" s="664">
        <v>0.5</v>
      </c>
      <c r="AM9" s="665"/>
      <c r="AN9" s="665"/>
      <c r="AO9" s="666"/>
      <c r="AP9" s="656" t="s">
        <v>236</v>
      </c>
      <c r="AQ9" s="657"/>
      <c r="AR9" s="657"/>
      <c r="AS9" s="657"/>
      <c r="AT9" s="657"/>
      <c r="AU9" s="657"/>
      <c r="AV9" s="657"/>
      <c r="AW9" s="657"/>
      <c r="AX9" s="657"/>
      <c r="AY9" s="657"/>
      <c r="AZ9" s="657"/>
      <c r="BA9" s="657"/>
      <c r="BB9" s="657"/>
      <c r="BC9" s="657"/>
      <c r="BD9" s="657"/>
      <c r="BE9" s="657"/>
      <c r="BF9" s="658"/>
      <c r="BG9" s="659">
        <v>2669420</v>
      </c>
      <c r="BH9" s="660"/>
      <c r="BI9" s="660"/>
      <c r="BJ9" s="660"/>
      <c r="BK9" s="660"/>
      <c r="BL9" s="660"/>
      <c r="BM9" s="660"/>
      <c r="BN9" s="661"/>
      <c r="BO9" s="662">
        <v>39.799999999999997</v>
      </c>
      <c r="BP9" s="662"/>
      <c r="BQ9" s="662"/>
      <c r="BR9" s="662"/>
      <c r="BS9" s="668" t="s">
        <v>228</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2818134</v>
      </c>
      <c r="CS9" s="660"/>
      <c r="CT9" s="660"/>
      <c r="CU9" s="660"/>
      <c r="CV9" s="660"/>
      <c r="CW9" s="660"/>
      <c r="CX9" s="660"/>
      <c r="CY9" s="661"/>
      <c r="CZ9" s="662">
        <v>11.7</v>
      </c>
      <c r="DA9" s="662"/>
      <c r="DB9" s="662"/>
      <c r="DC9" s="662"/>
      <c r="DD9" s="668">
        <v>224438</v>
      </c>
      <c r="DE9" s="660"/>
      <c r="DF9" s="660"/>
      <c r="DG9" s="660"/>
      <c r="DH9" s="660"/>
      <c r="DI9" s="660"/>
      <c r="DJ9" s="660"/>
      <c r="DK9" s="660"/>
      <c r="DL9" s="660"/>
      <c r="DM9" s="660"/>
      <c r="DN9" s="660"/>
      <c r="DO9" s="660"/>
      <c r="DP9" s="661"/>
      <c r="DQ9" s="668">
        <v>2372984</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228</v>
      </c>
      <c r="AA10" s="662"/>
      <c r="AB10" s="662"/>
      <c r="AC10" s="662"/>
      <c r="AD10" s="663" t="s">
        <v>228</v>
      </c>
      <c r="AE10" s="663"/>
      <c r="AF10" s="663"/>
      <c r="AG10" s="663"/>
      <c r="AH10" s="663"/>
      <c r="AI10" s="663"/>
      <c r="AJ10" s="663"/>
      <c r="AK10" s="663"/>
      <c r="AL10" s="664" t="s">
        <v>228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125695</v>
      </c>
      <c r="BH10" s="660"/>
      <c r="BI10" s="660"/>
      <c r="BJ10" s="660"/>
      <c r="BK10" s="660"/>
      <c r="BL10" s="660"/>
      <c r="BM10" s="660"/>
      <c r="BN10" s="661"/>
      <c r="BO10" s="662">
        <v>1.9</v>
      </c>
      <c r="BP10" s="662"/>
      <c r="BQ10" s="662"/>
      <c r="BR10" s="662"/>
      <c r="BS10" s="668" t="s">
        <v>170</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32825</v>
      </c>
      <c r="CS10" s="660"/>
      <c r="CT10" s="660"/>
      <c r="CU10" s="660"/>
      <c r="CV10" s="660"/>
      <c r="CW10" s="660"/>
      <c r="CX10" s="660"/>
      <c r="CY10" s="661"/>
      <c r="CZ10" s="662">
        <v>0.1</v>
      </c>
      <c r="DA10" s="662"/>
      <c r="DB10" s="662"/>
      <c r="DC10" s="662"/>
      <c r="DD10" s="668" t="s">
        <v>228</v>
      </c>
      <c r="DE10" s="660"/>
      <c r="DF10" s="660"/>
      <c r="DG10" s="660"/>
      <c r="DH10" s="660"/>
      <c r="DI10" s="660"/>
      <c r="DJ10" s="660"/>
      <c r="DK10" s="660"/>
      <c r="DL10" s="660"/>
      <c r="DM10" s="660"/>
      <c r="DN10" s="660"/>
      <c r="DO10" s="660"/>
      <c r="DP10" s="661"/>
      <c r="DQ10" s="668">
        <v>32565</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228</v>
      </c>
      <c r="AA11" s="662"/>
      <c r="AB11" s="662"/>
      <c r="AC11" s="662"/>
      <c r="AD11" s="663" t="s">
        <v>228</v>
      </c>
      <c r="AE11" s="663"/>
      <c r="AF11" s="663"/>
      <c r="AG11" s="663"/>
      <c r="AH11" s="663"/>
      <c r="AI11" s="663"/>
      <c r="AJ11" s="663"/>
      <c r="AK11" s="663"/>
      <c r="AL11" s="664" t="s">
        <v>170</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226225</v>
      </c>
      <c r="BH11" s="660"/>
      <c r="BI11" s="660"/>
      <c r="BJ11" s="660"/>
      <c r="BK11" s="660"/>
      <c r="BL11" s="660"/>
      <c r="BM11" s="660"/>
      <c r="BN11" s="661"/>
      <c r="BO11" s="662">
        <v>3.4</v>
      </c>
      <c r="BP11" s="662"/>
      <c r="BQ11" s="662"/>
      <c r="BR11" s="662"/>
      <c r="BS11" s="668">
        <v>42565</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118069</v>
      </c>
      <c r="CS11" s="660"/>
      <c r="CT11" s="660"/>
      <c r="CU11" s="660"/>
      <c r="CV11" s="660"/>
      <c r="CW11" s="660"/>
      <c r="CX11" s="660"/>
      <c r="CY11" s="661"/>
      <c r="CZ11" s="662">
        <v>0.5</v>
      </c>
      <c r="DA11" s="662"/>
      <c r="DB11" s="662"/>
      <c r="DC11" s="662"/>
      <c r="DD11" s="668">
        <v>52459</v>
      </c>
      <c r="DE11" s="660"/>
      <c r="DF11" s="660"/>
      <c r="DG11" s="660"/>
      <c r="DH11" s="660"/>
      <c r="DI11" s="660"/>
      <c r="DJ11" s="660"/>
      <c r="DK11" s="660"/>
      <c r="DL11" s="660"/>
      <c r="DM11" s="660"/>
      <c r="DN11" s="660"/>
      <c r="DO11" s="660"/>
      <c r="DP11" s="661"/>
      <c r="DQ11" s="668">
        <v>73568</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943942</v>
      </c>
      <c r="S12" s="660"/>
      <c r="T12" s="660"/>
      <c r="U12" s="660"/>
      <c r="V12" s="660"/>
      <c r="W12" s="660"/>
      <c r="X12" s="660"/>
      <c r="Y12" s="661"/>
      <c r="Z12" s="662">
        <v>3.7</v>
      </c>
      <c r="AA12" s="662"/>
      <c r="AB12" s="662"/>
      <c r="AC12" s="662"/>
      <c r="AD12" s="663">
        <v>943942</v>
      </c>
      <c r="AE12" s="663"/>
      <c r="AF12" s="663"/>
      <c r="AG12" s="663"/>
      <c r="AH12" s="663"/>
      <c r="AI12" s="663"/>
      <c r="AJ12" s="663"/>
      <c r="AK12" s="663"/>
      <c r="AL12" s="664">
        <v>6.7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2696717</v>
      </c>
      <c r="BH12" s="660"/>
      <c r="BI12" s="660"/>
      <c r="BJ12" s="660"/>
      <c r="BK12" s="660"/>
      <c r="BL12" s="660"/>
      <c r="BM12" s="660"/>
      <c r="BN12" s="661"/>
      <c r="BO12" s="662">
        <v>40.200000000000003</v>
      </c>
      <c r="BP12" s="662"/>
      <c r="BQ12" s="662"/>
      <c r="BR12" s="662"/>
      <c r="BS12" s="668" t="s">
        <v>170</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118019</v>
      </c>
      <c r="CS12" s="660"/>
      <c r="CT12" s="660"/>
      <c r="CU12" s="660"/>
      <c r="CV12" s="660"/>
      <c r="CW12" s="660"/>
      <c r="CX12" s="660"/>
      <c r="CY12" s="661"/>
      <c r="CZ12" s="662">
        <v>0.5</v>
      </c>
      <c r="DA12" s="662"/>
      <c r="DB12" s="662"/>
      <c r="DC12" s="662"/>
      <c r="DD12" s="668" t="s">
        <v>228</v>
      </c>
      <c r="DE12" s="660"/>
      <c r="DF12" s="660"/>
      <c r="DG12" s="660"/>
      <c r="DH12" s="660"/>
      <c r="DI12" s="660"/>
      <c r="DJ12" s="660"/>
      <c r="DK12" s="660"/>
      <c r="DL12" s="660"/>
      <c r="DM12" s="660"/>
      <c r="DN12" s="660"/>
      <c r="DO12" s="660"/>
      <c r="DP12" s="661"/>
      <c r="DQ12" s="668">
        <v>106719</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228</v>
      </c>
      <c r="S13" s="660"/>
      <c r="T13" s="660"/>
      <c r="U13" s="660"/>
      <c r="V13" s="660"/>
      <c r="W13" s="660"/>
      <c r="X13" s="660"/>
      <c r="Y13" s="661"/>
      <c r="Z13" s="662" t="s">
        <v>170</v>
      </c>
      <c r="AA13" s="662"/>
      <c r="AB13" s="662"/>
      <c r="AC13" s="662"/>
      <c r="AD13" s="663" t="s">
        <v>170</v>
      </c>
      <c r="AE13" s="663"/>
      <c r="AF13" s="663"/>
      <c r="AG13" s="663"/>
      <c r="AH13" s="663"/>
      <c r="AI13" s="663"/>
      <c r="AJ13" s="663"/>
      <c r="AK13" s="663"/>
      <c r="AL13" s="664" t="s">
        <v>228</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2685724</v>
      </c>
      <c r="BH13" s="660"/>
      <c r="BI13" s="660"/>
      <c r="BJ13" s="660"/>
      <c r="BK13" s="660"/>
      <c r="BL13" s="660"/>
      <c r="BM13" s="660"/>
      <c r="BN13" s="661"/>
      <c r="BO13" s="662">
        <v>40</v>
      </c>
      <c r="BP13" s="662"/>
      <c r="BQ13" s="662"/>
      <c r="BR13" s="662"/>
      <c r="BS13" s="668" t="s">
        <v>228</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1614106</v>
      </c>
      <c r="CS13" s="660"/>
      <c r="CT13" s="660"/>
      <c r="CU13" s="660"/>
      <c r="CV13" s="660"/>
      <c r="CW13" s="660"/>
      <c r="CX13" s="660"/>
      <c r="CY13" s="661"/>
      <c r="CZ13" s="662">
        <v>6.7</v>
      </c>
      <c r="DA13" s="662"/>
      <c r="DB13" s="662"/>
      <c r="DC13" s="662"/>
      <c r="DD13" s="668">
        <v>429119</v>
      </c>
      <c r="DE13" s="660"/>
      <c r="DF13" s="660"/>
      <c r="DG13" s="660"/>
      <c r="DH13" s="660"/>
      <c r="DI13" s="660"/>
      <c r="DJ13" s="660"/>
      <c r="DK13" s="660"/>
      <c r="DL13" s="660"/>
      <c r="DM13" s="660"/>
      <c r="DN13" s="660"/>
      <c r="DO13" s="660"/>
      <c r="DP13" s="661"/>
      <c r="DQ13" s="668">
        <v>1256510</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170</v>
      </c>
      <c r="AA14" s="662"/>
      <c r="AB14" s="662"/>
      <c r="AC14" s="662"/>
      <c r="AD14" s="663" t="s">
        <v>228</v>
      </c>
      <c r="AE14" s="663"/>
      <c r="AF14" s="663"/>
      <c r="AG14" s="663"/>
      <c r="AH14" s="663"/>
      <c r="AI14" s="663"/>
      <c r="AJ14" s="663"/>
      <c r="AK14" s="663"/>
      <c r="AL14" s="664" t="s">
        <v>228</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143568</v>
      </c>
      <c r="BH14" s="660"/>
      <c r="BI14" s="660"/>
      <c r="BJ14" s="660"/>
      <c r="BK14" s="660"/>
      <c r="BL14" s="660"/>
      <c r="BM14" s="660"/>
      <c r="BN14" s="661"/>
      <c r="BO14" s="662">
        <v>2.1</v>
      </c>
      <c r="BP14" s="662"/>
      <c r="BQ14" s="662"/>
      <c r="BR14" s="662"/>
      <c r="BS14" s="668" t="s">
        <v>170</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833022</v>
      </c>
      <c r="CS14" s="660"/>
      <c r="CT14" s="660"/>
      <c r="CU14" s="660"/>
      <c r="CV14" s="660"/>
      <c r="CW14" s="660"/>
      <c r="CX14" s="660"/>
      <c r="CY14" s="661"/>
      <c r="CZ14" s="662">
        <v>3.5</v>
      </c>
      <c r="DA14" s="662"/>
      <c r="DB14" s="662"/>
      <c r="DC14" s="662"/>
      <c r="DD14" s="668">
        <v>19255</v>
      </c>
      <c r="DE14" s="660"/>
      <c r="DF14" s="660"/>
      <c r="DG14" s="660"/>
      <c r="DH14" s="660"/>
      <c r="DI14" s="660"/>
      <c r="DJ14" s="660"/>
      <c r="DK14" s="660"/>
      <c r="DL14" s="660"/>
      <c r="DM14" s="660"/>
      <c r="DN14" s="660"/>
      <c r="DO14" s="660"/>
      <c r="DP14" s="661"/>
      <c r="DQ14" s="668">
        <v>825045</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37936</v>
      </c>
      <c r="S15" s="660"/>
      <c r="T15" s="660"/>
      <c r="U15" s="660"/>
      <c r="V15" s="660"/>
      <c r="W15" s="660"/>
      <c r="X15" s="660"/>
      <c r="Y15" s="661"/>
      <c r="Z15" s="662">
        <v>0.1</v>
      </c>
      <c r="AA15" s="662"/>
      <c r="AB15" s="662"/>
      <c r="AC15" s="662"/>
      <c r="AD15" s="663">
        <v>37936</v>
      </c>
      <c r="AE15" s="663"/>
      <c r="AF15" s="663"/>
      <c r="AG15" s="663"/>
      <c r="AH15" s="663"/>
      <c r="AI15" s="663"/>
      <c r="AJ15" s="663"/>
      <c r="AK15" s="663"/>
      <c r="AL15" s="664">
        <v>0.3</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345528</v>
      </c>
      <c r="BH15" s="660"/>
      <c r="BI15" s="660"/>
      <c r="BJ15" s="660"/>
      <c r="BK15" s="660"/>
      <c r="BL15" s="660"/>
      <c r="BM15" s="660"/>
      <c r="BN15" s="661"/>
      <c r="BO15" s="662">
        <v>5.2</v>
      </c>
      <c r="BP15" s="662"/>
      <c r="BQ15" s="662"/>
      <c r="BR15" s="662"/>
      <c r="BS15" s="668" t="s">
        <v>170</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2564709</v>
      </c>
      <c r="CS15" s="660"/>
      <c r="CT15" s="660"/>
      <c r="CU15" s="660"/>
      <c r="CV15" s="660"/>
      <c r="CW15" s="660"/>
      <c r="CX15" s="660"/>
      <c r="CY15" s="661"/>
      <c r="CZ15" s="662">
        <v>10.7</v>
      </c>
      <c r="DA15" s="662"/>
      <c r="DB15" s="662"/>
      <c r="DC15" s="662"/>
      <c r="DD15" s="668">
        <v>441234</v>
      </c>
      <c r="DE15" s="660"/>
      <c r="DF15" s="660"/>
      <c r="DG15" s="660"/>
      <c r="DH15" s="660"/>
      <c r="DI15" s="660"/>
      <c r="DJ15" s="660"/>
      <c r="DK15" s="660"/>
      <c r="DL15" s="660"/>
      <c r="DM15" s="660"/>
      <c r="DN15" s="660"/>
      <c r="DO15" s="660"/>
      <c r="DP15" s="661"/>
      <c r="DQ15" s="668">
        <v>1935933</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228</v>
      </c>
      <c r="AA16" s="662"/>
      <c r="AB16" s="662"/>
      <c r="AC16" s="662"/>
      <c r="AD16" s="663" t="s">
        <v>228</v>
      </c>
      <c r="AE16" s="663"/>
      <c r="AF16" s="663"/>
      <c r="AG16" s="663"/>
      <c r="AH16" s="663"/>
      <c r="AI16" s="663"/>
      <c r="AJ16" s="663"/>
      <c r="AK16" s="663"/>
      <c r="AL16" s="664" t="s">
        <v>228</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170</v>
      </c>
      <c r="BH16" s="660"/>
      <c r="BI16" s="660"/>
      <c r="BJ16" s="660"/>
      <c r="BK16" s="660"/>
      <c r="BL16" s="660"/>
      <c r="BM16" s="660"/>
      <c r="BN16" s="661"/>
      <c r="BO16" s="662" t="s">
        <v>228</v>
      </c>
      <c r="BP16" s="662"/>
      <c r="BQ16" s="662"/>
      <c r="BR16" s="662"/>
      <c r="BS16" s="668" t="s">
        <v>170</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16814</v>
      </c>
      <c r="CS16" s="660"/>
      <c r="CT16" s="660"/>
      <c r="CU16" s="660"/>
      <c r="CV16" s="660"/>
      <c r="CW16" s="660"/>
      <c r="CX16" s="660"/>
      <c r="CY16" s="661"/>
      <c r="CZ16" s="662">
        <v>0.1</v>
      </c>
      <c r="DA16" s="662"/>
      <c r="DB16" s="662"/>
      <c r="DC16" s="662"/>
      <c r="DD16" s="668" t="s">
        <v>170</v>
      </c>
      <c r="DE16" s="660"/>
      <c r="DF16" s="660"/>
      <c r="DG16" s="660"/>
      <c r="DH16" s="660"/>
      <c r="DI16" s="660"/>
      <c r="DJ16" s="660"/>
      <c r="DK16" s="660"/>
      <c r="DL16" s="660"/>
      <c r="DM16" s="660"/>
      <c r="DN16" s="660"/>
      <c r="DO16" s="660"/>
      <c r="DP16" s="661"/>
      <c r="DQ16" s="668">
        <v>3954</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32365</v>
      </c>
      <c r="S17" s="660"/>
      <c r="T17" s="660"/>
      <c r="U17" s="660"/>
      <c r="V17" s="660"/>
      <c r="W17" s="660"/>
      <c r="X17" s="660"/>
      <c r="Y17" s="661"/>
      <c r="Z17" s="662">
        <v>0.1</v>
      </c>
      <c r="AA17" s="662"/>
      <c r="AB17" s="662"/>
      <c r="AC17" s="662"/>
      <c r="AD17" s="663">
        <v>32365</v>
      </c>
      <c r="AE17" s="663"/>
      <c r="AF17" s="663"/>
      <c r="AG17" s="663"/>
      <c r="AH17" s="663"/>
      <c r="AI17" s="663"/>
      <c r="AJ17" s="663"/>
      <c r="AK17" s="663"/>
      <c r="AL17" s="664">
        <v>0.2</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228</v>
      </c>
      <c r="BP17" s="662"/>
      <c r="BQ17" s="662"/>
      <c r="BR17" s="662"/>
      <c r="BS17" s="668" t="s">
        <v>228</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2325044</v>
      </c>
      <c r="CS17" s="660"/>
      <c r="CT17" s="660"/>
      <c r="CU17" s="660"/>
      <c r="CV17" s="660"/>
      <c r="CW17" s="660"/>
      <c r="CX17" s="660"/>
      <c r="CY17" s="661"/>
      <c r="CZ17" s="662">
        <v>9.6999999999999993</v>
      </c>
      <c r="DA17" s="662"/>
      <c r="DB17" s="662"/>
      <c r="DC17" s="662"/>
      <c r="DD17" s="668" t="s">
        <v>228</v>
      </c>
      <c r="DE17" s="660"/>
      <c r="DF17" s="660"/>
      <c r="DG17" s="660"/>
      <c r="DH17" s="660"/>
      <c r="DI17" s="660"/>
      <c r="DJ17" s="660"/>
      <c r="DK17" s="660"/>
      <c r="DL17" s="660"/>
      <c r="DM17" s="660"/>
      <c r="DN17" s="660"/>
      <c r="DO17" s="660"/>
      <c r="DP17" s="661"/>
      <c r="DQ17" s="668">
        <v>2277182</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7258626</v>
      </c>
      <c r="S18" s="660"/>
      <c r="T18" s="660"/>
      <c r="U18" s="660"/>
      <c r="V18" s="660"/>
      <c r="W18" s="660"/>
      <c r="X18" s="660"/>
      <c r="Y18" s="661"/>
      <c r="Z18" s="662">
        <v>28.5</v>
      </c>
      <c r="AA18" s="662"/>
      <c r="AB18" s="662"/>
      <c r="AC18" s="662"/>
      <c r="AD18" s="663">
        <v>6354893</v>
      </c>
      <c r="AE18" s="663"/>
      <c r="AF18" s="663"/>
      <c r="AG18" s="663"/>
      <c r="AH18" s="663"/>
      <c r="AI18" s="663"/>
      <c r="AJ18" s="663"/>
      <c r="AK18" s="663"/>
      <c r="AL18" s="664">
        <v>45.4</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228</v>
      </c>
      <c r="BP18" s="662"/>
      <c r="BQ18" s="662"/>
      <c r="BR18" s="662"/>
      <c r="BS18" s="668" t="s">
        <v>228</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228</v>
      </c>
      <c r="DA18" s="662"/>
      <c r="DB18" s="662"/>
      <c r="DC18" s="662"/>
      <c r="DD18" s="668" t="s">
        <v>228</v>
      </c>
      <c r="DE18" s="660"/>
      <c r="DF18" s="660"/>
      <c r="DG18" s="660"/>
      <c r="DH18" s="660"/>
      <c r="DI18" s="660"/>
      <c r="DJ18" s="660"/>
      <c r="DK18" s="660"/>
      <c r="DL18" s="660"/>
      <c r="DM18" s="660"/>
      <c r="DN18" s="660"/>
      <c r="DO18" s="660"/>
      <c r="DP18" s="661"/>
      <c r="DQ18" s="668" t="s">
        <v>170</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6354893</v>
      </c>
      <c r="S19" s="660"/>
      <c r="T19" s="660"/>
      <c r="U19" s="660"/>
      <c r="V19" s="660"/>
      <c r="W19" s="660"/>
      <c r="X19" s="660"/>
      <c r="Y19" s="661"/>
      <c r="Z19" s="662">
        <v>24.9</v>
      </c>
      <c r="AA19" s="662"/>
      <c r="AB19" s="662"/>
      <c r="AC19" s="662"/>
      <c r="AD19" s="663">
        <v>6354893</v>
      </c>
      <c r="AE19" s="663"/>
      <c r="AF19" s="663"/>
      <c r="AG19" s="663"/>
      <c r="AH19" s="663"/>
      <c r="AI19" s="663"/>
      <c r="AJ19" s="663"/>
      <c r="AK19" s="663"/>
      <c r="AL19" s="664">
        <v>45.4</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395331</v>
      </c>
      <c r="BH19" s="660"/>
      <c r="BI19" s="660"/>
      <c r="BJ19" s="660"/>
      <c r="BK19" s="660"/>
      <c r="BL19" s="660"/>
      <c r="BM19" s="660"/>
      <c r="BN19" s="661"/>
      <c r="BO19" s="662">
        <v>5.9</v>
      </c>
      <c r="BP19" s="662"/>
      <c r="BQ19" s="662"/>
      <c r="BR19" s="662"/>
      <c r="BS19" s="668" t="s">
        <v>228</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228</v>
      </c>
      <c r="DA19" s="662"/>
      <c r="DB19" s="662"/>
      <c r="DC19" s="662"/>
      <c r="DD19" s="668" t="s">
        <v>228</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903733</v>
      </c>
      <c r="S20" s="660"/>
      <c r="T20" s="660"/>
      <c r="U20" s="660"/>
      <c r="V20" s="660"/>
      <c r="W20" s="660"/>
      <c r="X20" s="660"/>
      <c r="Y20" s="661"/>
      <c r="Z20" s="662">
        <v>3.5</v>
      </c>
      <c r="AA20" s="662"/>
      <c r="AB20" s="662"/>
      <c r="AC20" s="662"/>
      <c r="AD20" s="663" t="s">
        <v>228</v>
      </c>
      <c r="AE20" s="663"/>
      <c r="AF20" s="663"/>
      <c r="AG20" s="663"/>
      <c r="AH20" s="663"/>
      <c r="AI20" s="663"/>
      <c r="AJ20" s="663"/>
      <c r="AK20" s="663"/>
      <c r="AL20" s="664" t="s">
        <v>170</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395331</v>
      </c>
      <c r="BH20" s="660"/>
      <c r="BI20" s="660"/>
      <c r="BJ20" s="660"/>
      <c r="BK20" s="660"/>
      <c r="BL20" s="660"/>
      <c r="BM20" s="660"/>
      <c r="BN20" s="661"/>
      <c r="BO20" s="662">
        <v>5.9</v>
      </c>
      <c r="BP20" s="662"/>
      <c r="BQ20" s="662"/>
      <c r="BR20" s="662"/>
      <c r="BS20" s="668" t="s">
        <v>170</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24009545</v>
      </c>
      <c r="CS20" s="660"/>
      <c r="CT20" s="660"/>
      <c r="CU20" s="660"/>
      <c r="CV20" s="660"/>
      <c r="CW20" s="660"/>
      <c r="CX20" s="660"/>
      <c r="CY20" s="661"/>
      <c r="CZ20" s="662">
        <v>100</v>
      </c>
      <c r="DA20" s="662"/>
      <c r="DB20" s="662"/>
      <c r="DC20" s="662"/>
      <c r="DD20" s="668">
        <v>1447814</v>
      </c>
      <c r="DE20" s="660"/>
      <c r="DF20" s="660"/>
      <c r="DG20" s="660"/>
      <c r="DH20" s="660"/>
      <c r="DI20" s="660"/>
      <c r="DJ20" s="660"/>
      <c r="DK20" s="660"/>
      <c r="DL20" s="660"/>
      <c r="DM20" s="660"/>
      <c r="DN20" s="660"/>
      <c r="DO20" s="660"/>
      <c r="DP20" s="661"/>
      <c r="DQ20" s="668">
        <v>15993910</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228</v>
      </c>
      <c r="S21" s="660"/>
      <c r="T21" s="660"/>
      <c r="U21" s="660"/>
      <c r="V21" s="660"/>
      <c r="W21" s="660"/>
      <c r="X21" s="660"/>
      <c r="Y21" s="661"/>
      <c r="Z21" s="662" t="s">
        <v>228</v>
      </c>
      <c r="AA21" s="662"/>
      <c r="AB21" s="662"/>
      <c r="AC21" s="662"/>
      <c r="AD21" s="663" t="s">
        <v>228</v>
      </c>
      <c r="AE21" s="663"/>
      <c r="AF21" s="663"/>
      <c r="AG21" s="663"/>
      <c r="AH21" s="663"/>
      <c r="AI21" s="663"/>
      <c r="AJ21" s="663"/>
      <c r="AK21" s="663"/>
      <c r="AL21" s="664" t="s">
        <v>228</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170</v>
      </c>
      <c r="BH21" s="660"/>
      <c r="BI21" s="660"/>
      <c r="BJ21" s="660"/>
      <c r="BK21" s="660"/>
      <c r="BL21" s="660"/>
      <c r="BM21" s="660"/>
      <c r="BN21" s="661"/>
      <c r="BO21" s="662" t="s">
        <v>228</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15248520</v>
      </c>
      <c r="S22" s="660"/>
      <c r="T22" s="660"/>
      <c r="U22" s="660"/>
      <c r="V22" s="660"/>
      <c r="W22" s="660"/>
      <c r="X22" s="660"/>
      <c r="Y22" s="661"/>
      <c r="Z22" s="662">
        <v>59.9</v>
      </c>
      <c r="AA22" s="662"/>
      <c r="AB22" s="662"/>
      <c r="AC22" s="662"/>
      <c r="AD22" s="663">
        <v>13949456</v>
      </c>
      <c r="AE22" s="663"/>
      <c r="AF22" s="663"/>
      <c r="AG22" s="663"/>
      <c r="AH22" s="663"/>
      <c r="AI22" s="663"/>
      <c r="AJ22" s="663"/>
      <c r="AK22" s="663"/>
      <c r="AL22" s="664">
        <v>99.7</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170</v>
      </c>
      <c r="BH22" s="660"/>
      <c r="BI22" s="660"/>
      <c r="BJ22" s="660"/>
      <c r="BK22" s="660"/>
      <c r="BL22" s="660"/>
      <c r="BM22" s="660"/>
      <c r="BN22" s="661"/>
      <c r="BO22" s="662" t="s">
        <v>170</v>
      </c>
      <c r="BP22" s="662"/>
      <c r="BQ22" s="662"/>
      <c r="BR22" s="662"/>
      <c r="BS22" s="668" t="s">
        <v>228</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7576</v>
      </c>
      <c r="S23" s="660"/>
      <c r="T23" s="660"/>
      <c r="U23" s="660"/>
      <c r="V23" s="660"/>
      <c r="W23" s="660"/>
      <c r="X23" s="660"/>
      <c r="Y23" s="661"/>
      <c r="Z23" s="662">
        <v>0</v>
      </c>
      <c r="AA23" s="662"/>
      <c r="AB23" s="662"/>
      <c r="AC23" s="662"/>
      <c r="AD23" s="663">
        <v>7576</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395331</v>
      </c>
      <c r="BH23" s="660"/>
      <c r="BI23" s="660"/>
      <c r="BJ23" s="660"/>
      <c r="BK23" s="660"/>
      <c r="BL23" s="660"/>
      <c r="BM23" s="660"/>
      <c r="BN23" s="661"/>
      <c r="BO23" s="662">
        <v>5.9</v>
      </c>
      <c r="BP23" s="662"/>
      <c r="BQ23" s="662"/>
      <c r="BR23" s="662"/>
      <c r="BS23" s="668" t="s">
        <v>228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338759</v>
      </c>
      <c r="S24" s="660"/>
      <c r="T24" s="660"/>
      <c r="U24" s="660"/>
      <c r="V24" s="660"/>
      <c r="W24" s="660"/>
      <c r="X24" s="660"/>
      <c r="Y24" s="661"/>
      <c r="Z24" s="662">
        <v>1.3</v>
      </c>
      <c r="AA24" s="662"/>
      <c r="AB24" s="662"/>
      <c r="AC24" s="662"/>
      <c r="AD24" s="663" t="s">
        <v>170</v>
      </c>
      <c r="AE24" s="663"/>
      <c r="AF24" s="663"/>
      <c r="AG24" s="663"/>
      <c r="AH24" s="663"/>
      <c r="AI24" s="663"/>
      <c r="AJ24" s="663"/>
      <c r="AK24" s="663"/>
      <c r="AL24" s="664" t="s">
        <v>170</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228</v>
      </c>
      <c r="BP24" s="662"/>
      <c r="BQ24" s="662"/>
      <c r="BR24" s="662"/>
      <c r="BS24" s="668" t="s">
        <v>170</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12948982</v>
      </c>
      <c r="CS24" s="649"/>
      <c r="CT24" s="649"/>
      <c r="CU24" s="649"/>
      <c r="CV24" s="649"/>
      <c r="CW24" s="649"/>
      <c r="CX24" s="649"/>
      <c r="CY24" s="650"/>
      <c r="CZ24" s="653">
        <v>53.9</v>
      </c>
      <c r="DA24" s="654"/>
      <c r="DB24" s="654"/>
      <c r="DC24" s="673"/>
      <c r="DD24" s="696">
        <v>7848637</v>
      </c>
      <c r="DE24" s="649"/>
      <c r="DF24" s="649"/>
      <c r="DG24" s="649"/>
      <c r="DH24" s="649"/>
      <c r="DI24" s="649"/>
      <c r="DJ24" s="649"/>
      <c r="DK24" s="650"/>
      <c r="DL24" s="696">
        <v>7762826</v>
      </c>
      <c r="DM24" s="649"/>
      <c r="DN24" s="649"/>
      <c r="DO24" s="649"/>
      <c r="DP24" s="649"/>
      <c r="DQ24" s="649"/>
      <c r="DR24" s="649"/>
      <c r="DS24" s="649"/>
      <c r="DT24" s="649"/>
      <c r="DU24" s="649"/>
      <c r="DV24" s="650"/>
      <c r="DW24" s="653">
        <v>52.3</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556850</v>
      </c>
      <c r="S25" s="660"/>
      <c r="T25" s="660"/>
      <c r="U25" s="660"/>
      <c r="V25" s="660"/>
      <c r="W25" s="660"/>
      <c r="X25" s="660"/>
      <c r="Y25" s="661"/>
      <c r="Z25" s="662">
        <v>2.2000000000000002</v>
      </c>
      <c r="AA25" s="662"/>
      <c r="AB25" s="662"/>
      <c r="AC25" s="662"/>
      <c r="AD25" s="663">
        <v>32133</v>
      </c>
      <c r="AE25" s="663"/>
      <c r="AF25" s="663"/>
      <c r="AG25" s="663"/>
      <c r="AH25" s="663"/>
      <c r="AI25" s="663"/>
      <c r="AJ25" s="663"/>
      <c r="AK25" s="663"/>
      <c r="AL25" s="664">
        <v>0.2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170</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4173700</v>
      </c>
      <c r="CS25" s="692"/>
      <c r="CT25" s="692"/>
      <c r="CU25" s="692"/>
      <c r="CV25" s="692"/>
      <c r="CW25" s="692"/>
      <c r="CX25" s="692"/>
      <c r="CY25" s="693"/>
      <c r="CZ25" s="664">
        <v>17.399999999999999</v>
      </c>
      <c r="DA25" s="694"/>
      <c r="DB25" s="694"/>
      <c r="DC25" s="697"/>
      <c r="DD25" s="668">
        <v>3883250</v>
      </c>
      <c r="DE25" s="692"/>
      <c r="DF25" s="692"/>
      <c r="DG25" s="692"/>
      <c r="DH25" s="692"/>
      <c r="DI25" s="692"/>
      <c r="DJ25" s="692"/>
      <c r="DK25" s="693"/>
      <c r="DL25" s="668">
        <v>3799964</v>
      </c>
      <c r="DM25" s="692"/>
      <c r="DN25" s="692"/>
      <c r="DO25" s="692"/>
      <c r="DP25" s="692"/>
      <c r="DQ25" s="692"/>
      <c r="DR25" s="692"/>
      <c r="DS25" s="692"/>
      <c r="DT25" s="692"/>
      <c r="DU25" s="692"/>
      <c r="DV25" s="693"/>
      <c r="DW25" s="664">
        <v>25.6</v>
      </c>
      <c r="DX25" s="694"/>
      <c r="DY25" s="694"/>
      <c r="DZ25" s="694"/>
      <c r="EA25" s="694"/>
      <c r="EB25" s="694"/>
      <c r="EC25" s="695"/>
    </row>
    <row r="26" spans="2:133" ht="11.25" customHeight="1" x14ac:dyDescent="0.15">
      <c r="B26" s="656" t="s">
        <v>289</v>
      </c>
      <c r="C26" s="657"/>
      <c r="D26" s="657"/>
      <c r="E26" s="657"/>
      <c r="F26" s="657"/>
      <c r="G26" s="657"/>
      <c r="H26" s="657"/>
      <c r="I26" s="657"/>
      <c r="J26" s="657"/>
      <c r="K26" s="657"/>
      <c r="L26" s="657"/>
      <c r="M26" s="657"/>
      <c r="N26" s="657"/>
      <c r="O26" s="657"/>
      <c r="P26" s="657"/>
      <c r="Q26" s="658"/>
      <c r="R26" s="659">
        <v>279887</v>
      </c>
      <c r="S26" s="660"/>
      <c r="T26" s="660"/>
      <c r="U26" s="660"/>
      <c r="V26" s="660"/>
      <c r="W26" s="660"/>
      <c r="X26" s="660"/>
      <c r="Y26" s="661"/>
      <c r="Z26" s="662">
        <v>1.1000000000000001</v>
      </c>
      <c r="AA26" s="662"/>
      <c r="AB26" s="662"/>
      <c r="AC26" s="662"/>
      <c r="AD26" s="663" t="s">
        <v>228</v>
      </c>
      <c r="AE26" s="663"/>
      <c r="AF26" s="663"/>
      <c r="AG26" s="663"/>
      <c r="AH26" s="663"/>
      <c r="AI26" s="663"/>
      <c r="AJ26" s="663"/>
      <c r="AK26" s="663"/>
      <c r="AL26" s="664" t="s">
        <v>170</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170</v>
      </c>
      <c r="BP26" s="662"/>
      <c r="BQ26" s="662"/>
      <c r="BR26" s="662"/>
      <c r="BS26" s="668" t="s">
        <v>228</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2815170</v>
      </c>
      <c r="CS26" s="660"/>
      <c r="CT26" s="660"/>
      <c r="CU26" s="660"/>
      <c r="CV26" s="660"/>
      <c r="CW26" s="660"/>
      <c r="CX26" s="660"/>
      <c r="CY26" s="661"/>
      <c r="CZ26" s="664">
        <v>11.7</v>
      </c>
      <c r="DA26" s="694"/>
      <c r="DB26" s="694"/>
      <c r="DC26" s="697"/>
      <c r="DD26" s="668">
        <v>2540324</v>
      </c>
      <c r="DE26" s="660"/>
      <c r="DF26" s="660"/>
      <c r="DG26" s="660"/>
      <c r="DH26" s="660"/>
      <c r="DI26" s="660"/>
      <c r="DJ26" s="660"/>
      <c r="DK26" s="661"/>
      <c r="DL26" s="668" t="s">
        <v>170</v>
      </c>
      <c r="DM26" s="660"/>
      <c r="DN26" s="660"/>
      <c r="DO26" s="660"/>
      <c r="DP26" s="660"/>
      <c r="DQ26" s="660"/>
      <c r="DR26" s="660"/>
      <c r="DS26" s="660"/>
      <c r="DT26" s="660"/>
      <c r="DU26" s="660"/>
      <c r="DV26" s="661"/>
      <c r="DW26" s="664" t="s">
        <v>228</v>
      </c>
      <c r="DX26" s="694"/>
      <c r="DY26" s="694"/>
      <c r="DZ26" s="694"/>
      <c r="EA26" s="694"/>
      <c r="EB26" s="694"/>
      <c r="EC26" s="695"/>
    </row>
    <row r="27" spans="2:133" ht="11.25" customHeight="1" x14ac:dyDescent="0.15">
      <c r="B27" s="656" t="s">
        <v>292</v>
      </c>
      <c r="C27" s="657"/>
      <c r="D27" s="657"/>
      <c r="E27" s="657"/>
      <c r="F27" s="657"/>
      <c r="G27" s="657"/>
      <c r="H27" s="657"/>
      <c r="I27" s="657"/>
      <c r="J27" s="657"/>
      <c r="K27" s="657"/>
      <c r="L27" s="657"/>
      <c r="M27" s="657"/>
      <c r="N27" s="657"/>
      <c r="O27" s="657"/>
      <c r="P27" s="657"/>
      <c r="Q27" s="658"/>
      <c r="R27" s="659">
        <v>4517282</v>
      </c>
      <c r="S27" s="660"/>
      <c r="T27" s="660"/>
      <c r="U27" s="660"/>
      <c r="V27" s="660"/>
      <c r="W27" s="660"/>
      <c r="X27" s="660"/>
      <c r="Y27" s="661"/>
      <c r="Z27" s="662">
        <v>17.7</v>
      </c>
      <c r="AA27" s="662"/>
      <c r="AB27" s="662"/>
      <c r="AC27" s="662"/>
      <c r="AD27" s="663" t="s">
        <v>228</v>
      </c>
      <c r="AE27" s="663"/>
      <c r="AF27" s="663"/>
      <c r="AG27" s="663"/>
      <c r="AH27" s="663"/>
      <c r="AI27" s="663"/>
      <c r="AJ27" s="663"/>
      <c r="AK27" s="663"/>
      <c r="AL27" s="664" t="s">
        <v>228</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6706426</v>
      </c>
      <c r="BH27" s="660"/>
      <c r="BI27" s="660"/>
      <c r="BJ27" s="660"/>
      <c r="BK27" s="660"/>
      <c r="BL27" s="660"/>
      <c r="BM27" s="660"/>
      <c r="BN27" s="661"/>
      <c r="BO27" s="662">
        <v>100</v>
      </c>
      <c r="BP27" s="662"/>
      <c r="BQ27" s="662"/>
      <c r="BR27" s="662"/>
      <c r="BS27" s="668">
        <v>42565</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6450416</v>
      </c>
      <c r="CS27" s="692"/>
      <c r="CT27" s="692"/>
      <c r="CU27" s="692"/>
      <c r="CV27" s="692"/>
      <c r="CW27" s="692"/>
      <c r="CX27" s="692"/>
      <c r="CY27" s="693"/>
      <c r="CZ27" s="664">
        <v>26.9</v>
      </c>
      <c r="DA27" s="694"/>
      <c r="DB27" s="694"/>
      <c r="DC27" s="697"/>
      <c r="DD27" s="668">
        <v>1688383</v>
      </c>
      <c r="DE27" s="692"/>
      <c r="DF27" s="692"/>
      <c r="DG27" s="692"/>
      <c r="DH27" s="692"/>
      <c r="DI27" s="692"/>
      <c r="DJ27" s="692"/>
      <c r="DK27" s="693"/>
      <c r="DL27" s="668">
        <v>1688383</v>
      </c>
      <c r="DM27" s="692"/>
      <c r="DN27" s="692"/>
      <c r="DO27" s="692"/>
      <c r="DP27" s="692"/>
      <c r="DQ27" s="692"/>
      <c r="DR27" s="692"/>
      <c r="DS27" s="692"/>
      <c r="DT27" s="692"/>
      <c r="DU27" s="692"/>
      <c r="DV27" s="693"/>
      <c r="DW27" s="664">
        <v>11.4</v>
      </c>
      <c r="DX27" s="694"/>
      <c r="DY27" s="694"/>
      <c r="DZ27" s="694"/>
      <c r="EA27" s="694"/>
      <c r="EB27" s="694"/>
      <c r="EC27" s="695"/>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170</v>
      </c>
      <c r="S28" s="660"/>
      <c r="T28" s="660"/>
      <c r="U28" s="660"/>
      <c r="V28" s="660"/>
      <c r="W28" s="660"/>
      <c r="X28" s="660"/>
      <c r="Y28" s="661"/>
      <c r="Z28" s="662" t="s">
        <v>228</v>
      </c>
      <c r="AA28" s="662"/>
      <c r="AB28" s="662"/>
      <c r="AC28" s="662"/>
      <c r="AD28" s="663" t="s">
        <v>228</v>
      </c>
      <c r="AE28" s="663"/>
      <c r="AF28" s="663"/>
      <c r="AG28" s="663"/>
      <c r="AH28" s="663"/>
      <c r="AI28" s="663"/>
      <c r="AJ28" s="663"/>
      <c r="AK28" s="663"/>
      <c r="AL28" s="664" t="s">
        <v>170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2324866</v>
      </c>
      <c r="CS28" s="660"/>
      <c r="CT28" s="660"/>
      <c r="CU28" s="660"/>
      <c r="CV28" s="660"/>
      <c r="CW28" s="660"/>
      <c r="CX28" s="660"/>
      <c r="CY28" s="661"/>
      <c r="CZ28" s="664">
        <v>9.6999999999999993</v>
      </c>
      <c r="DA28" s="694"/>
      <c r="DB28" s="694"/>
      <c r="DC28" s="697"/>
      <c r="DD28" s="668">
        <v>2277004</v>
      </c>
      <c r="DE28" s="660"/>
      <c r="DF28" s="660"/>
      <c r="DG28" s="660"/>
      <c r="DH28" s="660"/>
      <c r="DI28" s="660"/>
      <c r="DJ28" s="660"/>
      <c r="DK28" s="661"/>
      <c r="DL28" s="668">
        <v>2274479</v>
      </c>
      <c r="DM28" s="660"/>
      <c r="DN28" s="660"/>
      <c r="DO28" s="660"/>
      <c r="DP28" s="660"/>
      <c r="DQ28" s="660"/>
      <c r="DR28" s="660"/>
      <c r="DS28" s="660"/>
      <c r="DT28" s="660"/>
      <c r="DU28" s="660"/>
      <c r="DV28" s="661"/>
      <c r="DW28" s="664">
        <v>15.3</v>
      </c>
      <c r="DX28" s="694"/>
      <c r="DY28" s="694"/>
      <c r="DZ28" s="694"/>
      <c r="EA28" s="694"/>
      <c r="EB28" s="694"/>
      <c r="EC28" s="695"/>
    </row>
    <row r="29" spans="2:133" ht="11.25" customHeight="1" x14ac:dyDescent="0.15">
      <c r="B29" s="656" t="s">
        <v>297</v>
      </c>
      <c r="C29" s="657"/>
      <c r="D29" s="657"/>
      <c r="E29" s="657"/>
      <c r="F29" s="657"/>
      <c r="G29" s="657"/>
      <c r="H29" s="657"/>
      <c r="I29" s="657"/>
      <c r="J29" s="657"/>
      <c r="K29" s="657"/>
      <c r="L29" s="657"/>
      <c r="M29" s="657"/>
      <c r="N29" s="657"/>
      <c r="O29" s="657"/>
      <c r="P29" s="657"/>
      <c r="Q29" s="658"/>
      <c r="R29" s="659">
        <v>1495314</v>
      </c>
      <c r="S29" s="660"/>
      <c r="T29" s="660"/>
      <c r="U29" s="660"/>
      <c r="V29" s="660"/>
      <c r="W29" s="660"/>
      <c r="X29" s="660"/>
      <c r="Y29" s="661"/>
      <c r="Z29" s="662">
        <v>5.9</v>
      </c>
      <c r="AA29" s="662"/>
      <c r="AB29" s="662"/>
      <c r="AC29" s="662"/>
      <c r="AD29" s="663" t="s">
        <v>228</v>
      </c>
      <c r="AE29" s="663"/>
      <c r="AF29" s="663"/>
      <c r="AG29" s="663"/>
      <c r="AH29" s="663"/>
      <c r="AI29" s="663"/>
      <c r="AJ29" s="663"/>
      <c r="AK29" s="663"/>
      <c r="AL29" s="664" t="s">
        <v>228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65</v>
      </c>
      <c r="CG29" s="675"/>
      <c r="CH29" s="675"/>
      <c r="CI29" s="675"/>
      <c r="CJ29" s="675"/>
      <c r="CK29" s="675"/>
      <c r="CL29" s="675"/>
      <c r="CM29" s="675"/>
      <c r="CN29" s="675"/>
      <c r="CO29" s="675"/>
      <c r="CP29" s="675"/>
      <c r="CQ29" s="676"/>
      <c r="CR29" s="659">
        <v>2324730</v>
      </c>
      <c r="CS29" s="692"/>
      <c r="CT29" s="692"/>
      <c r="CU29" s="692"/>
      <c r="CV29" s="692"/>
      <c r="CW29" s="692"/>
      <c r="CX29" s="692"/>
      <c r="CY29" s="693"/>
      <c r="CZ29" s="664">
        <v>9.6999999999999993</v>
      </c>
      <c r="DA29" s="694"/>
      <c r="DB29" s="694"/>
      <c r="DC29" s="697"/>
      <c r="DD29" s="668">
        <v>2276868</v>
      </c>
      <c r="DE29" s="692"/>
      <c r="DF29" s="692"/>
      <c r="DG29" s="692"/>
      <c r="DH29" s="692"/>
      <c r="DI29" s="692"/>
      <c r="DJ29" s="692"/>
      <c r="DK29" s="693"/>
      <c r="DL29" s="668">
        <v>2274343</v>
      </c>
      <c r="DM29" s="692"/>
      <c r="DN29" s="692"/>
      <c r="DO29" s="692"/>
      <c r="DP29" s="692"/>
      <c r="DQ29" s="692"/>
      <c r="DR29" s="692"/>
      <c r="DS29" s="692"/>
      <c r="DT29" s="692"/>
      <c r="DU29" s="692"/>
      <c r="DV29" s="693"/>
      <c r="DW29" s="664">
        <v>15.3</v>
      </c>
      <c r="DX29" s="694"/>
      <c r="DY29" s="694"/>
      <c r="DZ29" s="694"/>
      <c r="EA29" s="694"/>
      <c r="EB29" s="694"/>
      <c r="EC29" s="695"/>
    </row>
    <row r="30" spans="2:133" ht="11.25" customHeight="1" x14ac:dyDescent="0.15">
      <c r="B30" s="656" t="s">
        <v>301</v>
      </c>
      <c r="C30" s="657"/>
      <c r="D30" s="657"/>
      <c r="E30" s="657"/>
      <c r="F30" s="657"/>
      <c r="G30" s="657"/>
      <c r="H30" s="657"/>
      <c r="I30" s="657"/>
      <c r="J30" s="657"/>
      <c r="K30" s="657"/>
      <c r="L30" s="657"/>
      <c r="M30" s="657"/>
      <c r="N30" s="657"/>
      <c r="O30" s="657"/>
      <c r="P30" s="657"/>
      <c r="Q30" s="658"/>
      <c r="R30" s="659">
        <v>231297</v>
      </c>
      <c r="S30" s="660"/>
      <c r="T30" s="660"/>
      <c r="U30" s="660"/>
      <c r="V30" s="660"/>
      <c r="W30" s="660"/>
      <c r="X30" s="660"/>
      <c r="Y30" s="661"/>
      <c r="Z30" s="662">
        <v>0.9</v>
      </c>
      <c r="AA30" s="662"/>
      <c r="AB30" s="662"/>
      <c r="AC30" s="662"/>
      <c r="AD30" s="663" t="s">
        <v>228</v>
      </c>
      <c r="AE30" s="663"/>
      <c r="AF30" s="663"/>
      <c r="AG30" s="663"/>
      <c r="AH30" s="663"/>
      <c r="AI30" s="663"/>
      <c r="AJ30" s="663"/>
      <c r="AK30" s="663"/>
      <c r="AL30" s="664" t="s">
        <v>170</v>
      </c>
      <c r="AM30" s="665"/>
      <c r="AN30" s="665"/>
      <c r="AO30" s="666"/>
      <c r="AP30" s="707" t="s">
        <v>302</v>
      </c>
      <c r="AQ30" s="708"/>
      <c r="AR30" s="708"/>
      <c r="AS30" s="708"/>
      <c r="AT30" s="713" t="s">
        <v>303</v>
      </c>
      <c r="AU30" s="210"/>
      <c r="AV30" s="210"/>
      <c r="AW30" s="210"/>
      <c r="AX30" s="645" t="s">
        <v>182</v>
      </c>
      <c r="AY30" s="646"/>
      <c r="AZ30" s="646"/>
      <c r="BA30" s="646"/>
      <c r="BB30" s="646"/>
      <c r="BC30" s="646"/>
      <c r="BD30" s="646"/>
      <c r="BE30" s="646"/>
      <c r="BF30" s="647"/>
      <c r="BG30" s="719">
        <v>98.7</v>
      </c>
      <c r="BH30" s="720"/>
      <c r="BI30" s="720"/>
      <c r="BJ30" s="720"/>
      <c r="BK30" s="720"/>
      <c r="BL30" s="720"/>
      <c r="BM30" s="654">
        <v>95.1</v>
      </c>
      <c r="BN30" s="720"/>
      <c r="BO30" s="720"/>
      <c r="BP30" s="720"/>
      <c r="BQ30" s="721"/>
      <c r="BR30" s="719">
        <v>97.9</v>
      </c>
      <c r="BS30" s="720"/>
      <c r="BT30" s="720"/>
      <c r="BU30" s="720"/>
      <c r="BV30" s="720"/>
      <c r="BW30" s="720"/>
      <c r="BX30" s="654">
        <v>93.9</v>
      </c>
      <c r="BY30" s="720"/>
      <c r="BZ30" s="720"/>
      <c r="CA30" s="720"/>
      <c r="CB30" s="721"/>
      <c r="CD30" s="724"/>
      <c r="CE30" s="725"/>
      <c r="CF30" s="674" t="s">
        <v>304</v>
      </c>
      <c r="CG30" s="675"/>
      <c r="CH30" s="675"/>
      <c r="CI30" s="675"/>
      <c r="CJ30" s="675"/>
      <c r="CK30" s="675"/>
      <c r="CL30" s="675"/>
      <c r="CM30" s="675"/>
      <c r="CN30" s="675"/>
      <c r="CO30" s="675"/>
      <c r="CP30" s="675"/>
      <c r="CQ30" s="676"/>
      <c r="CR30" s="659">
        <v>2131330</v>
      </c>
      <c r="CS30" s="660"/>
      <c r="CT30" s="660"/>
      <c r="CU30" s="660"/>
      <c r="CV30" s="660"/>
      <c r="CW30" s="660"/>
      <c r="CX30" s="660"/>
      <c r="CY30" s="661"/>
      <c r="CZ30" s="664">
        <v>8.9</v>
      </c>
      <c r="DA30" s="694"/>
      <c r="DB30" s="694"/>
      <c r="DC30" s="697"/>
      <c r="DD30" s="668">
        <v>2095233</v>
      </c>
      <c r="DE30" s="660"/>
      <c r="DF30" s="660"/>
      <c r="DG30" s="660"/>
      <c r="DH30" s="660"/>
      <c r="DI30" s="660"/>
      <c r="DJ30" s="660"/>
      <c r="DK30" s="661"/>
      <c r="DL30" s="668">
        <v>2092708</v>
      </c>
      <c r="DM30" s="660"/>
      <c r="DN30" s="660"/>
      <c r="DO30" s="660"/>
      <c r="DP30" s="660"/>
      <c r="DQ30" s="660"/>
      <c r="DR30" s="660"/>
      <c r="DS30" s="660"/>
      <c r="DT30" s="660"/>
      <c r="DU30" s="660"/>
      <c r="DV30" s="661"/>
      <c r="DW30" s="664">
        <v>14.1</v>
      </c>
      <c r="DX30" s="694"/>
      <c r="DY30" s="694"/>
      <c r="DZ30" s="694"/>
      <c r="EA30" s="694"/>
      <c r="EB30" s="694"/>
      <c r="EC30" s="695"/>
    </row>
    <row r="31" spans="2:133" ht="11.25" customHeight="1" x14ac:dyDescent="0.15">
      <c r="B31" s="656" t="s">
        <v>305</v>
      </c>
      <c r="C31" s="657"/>
      <c r="D31" s="657"/>
      <c r="E31" s="657"/>
      <c r="F31" s="657"/>
      <c r="G31" s="657"/>
      <c r="H31" s="657"/>
      <c r="I31" s="657"/>
      <c r="J31" s="657"/>
      <c r="K31" s="657"/>
      <c r="L31" s="657"/>
      <c r="M31" s="657"/>
      <c r="N31" s="657"/>
      <c r="O31" s="657"/>
      <c r="P31" s="657"/>
      <c r="Q31" s="658"/>
      <c r="R31" s="659">
        <v>5473</v>
      </c>
      <c r="S31" s="660"/>
      <c r="T31" s="660"/>
      <c r="U31" s="660"/>
      <c r="V31" s="660"/>
      <c r="W31" s="660"/>
      <c r="X31" s="660"/>
      <c r="Y31" s="661"/>
      <c r="Z31" s="662">
        <v>0</v>
      </c>
      <c r="AA31" s="662"/>
      <c r="AB31" s="662"/>
      <c r="AC31" s="662"/>
      <c r="AD31" s="663" t="s">
        <v>228</v>
      </c>
      <c r="AE31" s="663"/>
      <c r="AF31" s="663"/>
      <c r="AG31" s="663"/>
      <c r="AH31" s="663"/>
      <c r="AI31" s="663"/>
      <c r="AJ31" s="663"/>
      <c r="AK31" s="663"/>
      <c r="AL31" s="664" t="s">
        <v>170</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98.9</v>
      </c>
      <c r="BH31" s="692"/>
      <c r="BI31" s="692"/>
      <c r="BJ31" s="692"/>
      <c r="BK31" s="692"/>
      <c r="BL31" s="692"/>
      <c r="BM31" s="665">
        <v>96</v>
      </c>
      <c r="BN31" s="717"/>
      <c r="BO31" s="717"/>
      <c r="BP31" s="717"/>
      <c r="BQ31" s="718"/>
      <c r="BR31" s="716">
        <v>98.9</v>
      </c>
      <c r="BS31" s="692"/>
      <c r="BT31" s="692"/>
      <c r="BU31" s="692"/>
      <c r="BV31" s="692"/>
      <c r="BW31" s="692"/>
      <c r="BX31" s="665">
        <v>95.7</v>
      </c>
      <c r="BY31" s="717"/>
      <c r="BZ31" s="717"/>
      <c r="CA31" s="717"/>
      <c r="CB31" s="718"/>
      <c r="CD31" s="724"/>
      <c r="CE31" s="725"/>
      <c r="CF31" s="674" t="s">
        <v>308</v>
      </c>
      <c r="CG31" s="675"/>
      <c r="CH31" s="675"/>
      <c r="CI31" s="675"/>
      <c r="CJ31" s="675"/>
      <c r="CK31" s="675"/>
      <c r="CL31" s="675"/>
      <c r="CM31" s="675"/>
      <c r="CN31" s="675"/>
      <c r="CO31" s="675"/>
      <c r="CP31" s="675"/>
      <c r="CQ31" s="676"/>
      <c r="CR31" s="659">
        <v>193400</v>
      </c>
      <c r="CS31" s="692"/>
      <c r="CT31" s="692"/>
      <c r="CU31" s="692"/>
      <c r="CV31" s="692"/>
      <c r="CW31" s="692"/>
      <c r="CX31" s="692"/>
      <c r="CY31" s="693"/>
      <c r="CZ31" s="664">
        <v>0.8</v>
      </c>
      <c r="DA31" s="694"/>
      <c r="DB31" s="694"/>
      <c r="DC31" s="697"/>
      <c r="DD31" s="668">
        <v>181635</v>
      </c>
      <c r="DE31" s="692"/>
      <c r="DF31" s="692"/>
      <c r="DG31" s="692"/>
      <c r="DH31" s="692"/>
      <c r="DI31" s="692"/>
      <c r="DJ31" s="692"/>
      <c r="DK31" s="693"/>
      <c r="DL31" s="668">
        <v>181635</v>
      </c>
      <c r="DM31" s="692"/>
      <c r="DN31" s="692"/>
      <c r="DO31" s="692"/>
      <c r="DP31" s="692"/>
      <c r="DQ31" s="692"/>
      <c r="DR31" s="692"/>
      <c r="DS31" s="692"/>
      <c r="DT31" s="692"/>
      <c r="DU31" s="692"/>
      <c r="DV31" s="693"/>
      <c r="DW31" s="664">
        <v>1.2</v>
      </c>
      <c r="DX31" s="694"/>
      <c r="DY31" s="694"/>
      <c r="DZ31" s="694"/>
      <c r="EA31" s="694"/>
      <c r="EB31" s="694"/>
      <c r="EC31" s="695"/>
    </row>
    <row r="32" spans="2:133" ht="11.25" customHeight="1" x14ac:dyDescent="0.15">
      <c r="B32" s="656" t="s">
        <v>309</v>
      </c>
      <c r="C32" s="657"/>
      <c r="D32" s="657"/>
      <c r="E32" s="657"/>
      <c r="F32" s="657"/>
      <c r="G32" s="657"/>
      <c r="H32" s="657"/>
      <c r="I32" s="657"/>
      <c r="J32" s="657"/>
      <c r="K32" s="657"/>
      <c r="L32" s="657"/>
      <c r="M32" s="657"/>
      <c r="N32" s="657"/>
      <c r="O32" s="657"/>
      <c r="P32" s="657"/>
      <c r="Q32" s="658"/>
      <c r="R32" s="659">
        <v>57500</v>
      </c>
      <c r="S32" s="660"/>
      <c r="T32" s="660"/>
      <c r="U32" s="660"/>
      <c r="V32" s="660"/>
      <c r="W32" s="660"/>
      <c r="X32" s="660"/>
      <c r="Y32" s="661"/>
      <c r="Z32" s="662">
        <v>0.2</v>
      </c>
      <c r="AA32" s="662"/>
      <c r="AB32" s="662"/>
      <c r="AC32" s="662"/>
      <c r="AD32" s="663" t="s">
        <v>228</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98.5</v>
      </c>
      <c r="BH32" s="729"/>
      <c r="BI32" s="729"/>
      <c r="BJ32" s="729"/>
      <c r="BK32" s="729"/>
      <c r="BL32" s="729"/>
      <c r="BM32" s="730">
        <v>93.9</v>
      </c>
      <c r="BN32" s="729"/>
      <c r="BO32" s="729"/>
      <c r="BP32" s="729"/>
      <c r="BQ32" s="731"/>
      <c r="BR32" s="728">
        <v>96.7</v>
      </c>
      <c r="BS32" s="729"/>
      <c r="BT32" s="729"/>
      <c r="BU32" s="729"/>
      <c r="BV32" s="729"/>
      <c r="BW32" s="729"/>
      <c r="BX32" s="730">
        <v>91.5</v>
      </c>
      <c r="BY32" s="729"/>
      <c r="BZ32" s="729"/>
      <c r="CA32" s="729"/>
      <c r="CB32" s="731"/>
      <c r="CD32" s="726"/>
      <c r="CE32" s="727"/>
      <c r="CF32" s="674" t="s">
        <v>311</v>
      </c>
      <c r="CG32" s="675"/>
      <c r="CH32" s="675"/>
      <c r="CI32" s="675"/>
      <c r="CJ32" s="675"/>
      <c r="CK32" s="675"/>
      <c r="CL32" s="675"/>
      <c r="CM32" s="675"/>
      <c r="CN32" s="675"/>
      <c r="CO32" s="675"/>
      <c r="CP32" s="675"/>
      <c r="CQ32" s="676"/>
      <c r="CR32" s="659">
        <v>136</v>
      </c>
      <c r="CS32" s="660"/>
      <c r="CT32" s="660"/>
      <c r="CU32" s="660"/>
      <c r="CV32" s="660"/>
      <c r="CW32" s="660"/>
      <c r="CX32" s="660"/>
      <c r="CY32" s="661"/>
      <c r="CZ32" s="664">
        <v>0</v>
      </c>
      <c r="DA32" s="694"/>
      <c r="DB32" s="694"/>
      <c r="DC32" s="697"/>
      <c r="DD32" s="668">
        <v>136</v>
      </c>
      <c r="DE32" s="660"/>
      <c r="DF32" s="660"/>
      <c r="DG32" s="660"/>
      <c r="DH32" s="660"/>
      <c r="DI32" s="660"/>
      <c r="DJ32" s="660"/>
      <c r="DK32" s="661"/>
      <c r="DL32" s="668">
        <v>136</v>
      </c>
      <c r="DM32" s="660"/>
      <c r="DN32" s="660"/>
      <c r="DO32" s="660"/>
      <c r="DP32" s="660"/>
      <c r="DQ32" s="660"/>
      <c r="DR32" s="660"/>
      <c r="DS32" s="660"/>
      <c r="DT32" s="660"/>
      <c r="DU32" s="660"/>
      <c r="DV32" s="661"/>
      <c r="DW32" s="664">
        <v>0</v>
      </c>
      <c r="DX32" s="694"/>
      <c r="DY32" s="694"/>
      <c r="DZ32" s="694"/>
      <c r="EA32" s="694"/>
      <c r="EB32" s="694"/>
      <c r="EC32" s="695"/>
    </row>
    <row r="33" spans="2:133" ht="11.25" customHeight="1" x14ac:dyDescent="0.15">
      <c r="B33" s="656" t="s">
        <v>312</v>
      </c>
      <c r="C33" s="657"/>
      <c r="D33" s="657"/>
      <c r="E33" s="657"/>
      <c r="F33" s="657"/>
      <c r="G33" s="657"/>
      <c r="H33" s="657"/>
      <c r="I33" s="657"/>
      <c r="J33" s="657"/>
      <c r="K33" s="657"/>
      <c r="L33" s="657"/>
      <c r="M33" s="657"/>
      <c r="N33" s="657"/>
      <c r="O33" s="657"/>
      <c r="P33" s="657"/>
      <c r="Q33" s="658"/>
      <c r="R33" s="659">
        <v>1045231</v>
      </c>
      <c r="S33" s="660"/>
      <c r="T33" s="660"/>
      <c r="U33" s="660"/>
      <c r="V33" s="660"/>
      <c r="W33" s="660"/>
      <c r="X33" s="660"/>
      <c r="Y33" s="661"/>
      <c r="Z33" s="662">
        <v>4.0999999999999996</v>
      </c>
      <c r="AA33" s="662"/>
      <c r="AB33" s="662"/>
      <c r="AC33" s="662"/>
      <c r="AD33" s="663" t="s">
        <v>170</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9595935</v>
      </c>
      <c r="CS33" s="692"/>
      <c r="CT33" s="692"/>
      <c r="CU33" s="692"/>
      <c r="CV33" s="692"/>
      <c r="CW33" s="692"/>
      <c r="CX33" s="692"/>
      <c r="CY33" s="693"/>
      <c r="CZ33" s="664">
        <v>40</v>
      </c>
      <c r="DA33" s="694"/>
      <c r="DB33" s="694"/>
      <c r="DC33" s="697"/>
      <c r="DD33" s="668">
        <v>7462310</v>
      </c>
      <c r="DE33" s="692"/>
      <c r="DF33" s="692"/>
      <c r="DG33" s="692"/>
      <c r="DH33" s="692"/>
      <c r="DI33" s="692"/>
      <c r="DJ33" s="692"/>
      <c r="DK33" s="693"/>
      <c r="DL33" s="668">
        <v>6561621</v>
      </c>
      <c r="DM33" s="692"/>
      <c r="DN33" s="692"/>
      <c r="DO33" s="692"/>
      <c r="DP33" s="692"/>
      <c r="DQ33" s="692"/>
      <c r="DR33" s="692"/>
      <c r="DS33" s="692"/>
      <c r="DT33" s="692"/>
      <c r="DU33" s="692"/>
      <c r="DV33" s="693"/>
      <c r="DW33" s="664">
        <v>44.2</v>
      </c>
      <c r="DX33" s="694"/>
      <c r="DY33" s="694"/>
      <c r="DZ33" s="694"/>
      <c r="EA33" s="694"/>
      <c r="EB33" s="694"/>
      <c r="EC33" s="695"/>
    </row>
    <row r="34" spans="2:133" ht="11.25" customHeight="1" x14ac:dyDescent="0.15">
      <c r="B34" s="656" t="s">
        <v>314</v>
      </c>
      <c r="C34" s="657"/>
      <c r="D34" s="657"/>
      <c r="E34" s="657"/>
      <c r="F34" s="657"/>
      <c r="G34" s="657"/>
      <c r="H34" s="657"/>
      <c r="I34" s="657"/>
      <c r="J34" s="657"/>
      <c r="K34" s="657"/>
      <c r="L34" s="657"/>
      <c r="M34" s="657"/>
      <c r="N34" s="657"/>
      <c r="O34" s="657"/>
      <c r="P34" s="657"/>
      <c r="Q34" s="658"/>
      <c r="R34" s="659">
        <v>264727</v>
      </c>
      <c r="S34" s="660"/>
      <c r="T34" s="660"/>
      <c r="U34" s="660"/>
      <c r="V34" s="660"/>
      <c r="W34" s="660"/>
      <c r="X34" s="660"/>
      <c r="Y34" s="661"/>
      <c r="Z34" s="662">
        <v>1</v>
      </c>
      <c r="AA34" s="662"/>
      <c r="AB34" s="662"/>
      <c r="AC34" s="662"/>
      <c r="AD34" s="663">
        <v>983</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3476376</v>
      </c>
      <c r="CS34" s="660"/>
      <c r="CT34" s="660"/>
      <c r="CU34" s="660"/>
      <c r="CV34" s="660"/>
      <c r="CW34" s="660"/>
      <c r="CX34" s="660"/>
      <c r="CY34" s="661"/>
      <c r="CZ34" s="664">
        <v>14.5</v>
      </c>
      <c r="DA34" s="694"/>
      <c r="DB34" s="694"/>
      <c r="DC34" s="697"/>
      <c r="DD34" s="668">
        <v>2353028</v>
      </c>
      <c r="DE34" s="660"/>
      <c r="DF34" s="660"/>
      <c r="DG34" s="660"/>
      <c r="DH34" s="660"/>
      <c r="DI34" s="660"/>
      <c r="DJ34" s="660"/>
      <c r="DK34" s="661"/>
      <c r="DL34" s="668">
        <v>2125905</v>
      </c>
      <c r="DM34" s="660"/>
      <c r="DN34" s="660"/>
      <c r="DO34" s="660"/>
      <c r="DP34" s="660"/>
      <c r="DQ34" s="660"/>
      <c r="DR34" s="660"/>
      <c r="DS34" s="660"/>
      <c r="DT34" s="660"/>
      <c r="DU34" s="660"/>
      <c r="DV34" s="661"/>
      <c r="DW34" s="664">
        <v>14.3</v>
      </c>
      <c r="DX34" s="694"/>
      <c r="DY34" s="694"/>
      <c r="DZ34" s="694"/>
      <c r="EA34" s="694"/>
      <c r="EB34" s="694"/>
      <c r="EC34" s="695"/>
    </row>
    <row r="35" spans="2:133" ht="11.25" customHeight="1" x14ac:dyDescent="0.15">
      <c r="B35" s="656" t="s">
        <v>318</v>
      </c>
      <c r="C35" s="657"/>
      <c r="D35" s="657"/>
      <c r="E35" s="657"/>
      <c r="F35" s="657"/>
      <c r="G35" s="657"/>
      <c r="H35" s="657"/>
      <c r="I35" s="657"/>
      <c r="J35" s="657"/>
      <c r="K35" s="657"/>
      <c r="L35" s="657"/>
      <c r="M35" s="657"/>
      <c r="N35" s="657"/>
      <c r="O35" s="657"/>
      <c r="P35" s="657"/>
      <c r="Q35" s="658"/>
      <c r="R35" s="659">
        <v>1428800</v>
      </c>
      <c r="S35" s="660"/>
      <c r="T35" s="660"/>
      <c r="U35" s="660"/>
      <c r="V35" s="660"/>
      <c r="W35" s="660"/>
      <c r="X35" s="660"/>
      <c r="Y35" s="661"/>
      <c r="Z35" s="662">
        <v>5.6</v>
      </c>
      <c r="AA35" s="662"/>
      <c r="AB35" s="662"/>
      <c r="AC35" s="662"/>
      <c r="AD35" s="663" t="s">
        <v>228</v>
      </c>
      <c r="AE35" s="663"/>
      <c r="AF35" s="663"/>
      <c r="AG35" s="663"/>
      <c r="AH35" s="663"/>
      <c r="AI35" s="663"/>
      <c r="AJ35" s="663"/>
      <c r="AK35" s="663"/>
      <c r="AL35" s="664" t="s">
        <v>228</v>
      </c>
      <c r="AM35" s="665"/>
      <c r="AN35" s="665"/>
      <c r="AO35" s="666"/>
      <c r="AP35" s="214"/>
      <c r="AQ35" s="732" t="s">
        <v>319</v>
      </c>
      <c r="AR35" s="733"/>
      <c r="AS35" s="733"/>
      <c r="AT35" s="733"/>
      <c r="AU35" s="733"/>
      <c r="AV35" s="733"/>
      <c r="AW35" s="733"/>
      <c r="AX35" s="733"/>
      <c r="AY35" s="734"/>
      <c r="AZ35" s="648">
        <v>3703282</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774999</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69160</v>
      </c>
      <c r="CS35" s="692"/>
      <c r="CT35" s="692"/>
      <c r="CU35" s="692"/>
      <c r="CV35" s="692"/>
      <c r="CW35" s="692"/>
      <c r="CX35" s="692"/>
      <c r="CY35" s="693"/>
      <c r="CZ35" s="664">
        <v>0.3</v>
      </c>
      <c r="DA35" s="694"/>
      <c r="DB35" s="694"/>
      <c r="DC35" s="697"/>
      <c r="DD35" s="668">
        <v>35923</v>
      </c>
      <c r="DE35" s="692"/>
      <c r="DF35" s="692"/>
      <c r="DG35" s="692"/>
      <c r="DH35" s="692"/>
      <c r="DI35" s="692"/>
      <c r="DJ35" s="692"/>
      <c r="DK35" s="693"/>
      <c r="DL35" s="668">
        <v>35923</v>
      </c>
      <c r="DM35" s="692"/>
      <c r="DN35" s="692"/>
      <c r="DO35" s="692"/>
      <c r="DP35" s="692"/>
      <c r="DQ35" s="692"/>
      <c r="DR35" s="692"/>
      <c r="DS35" s="692"/>
      <c r="DT35" s="692"/>
      <c r="DU35" s="692"/>
      <c r="DV35" s="693"/>
      <c r="DW35" s="664">
        <v>0.2</v>
      </c>
      <c r="DX35" s="694"/>
      <c r="DY35" s="694"/>
      <c r="DZ35" s="694"/>
      <c r="EA35" s="694"/>
      <c r="EB35" s="694"/>
      <c r="EC35" s="695"/>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228</v>
      </c>
      <c r="AA36" s="662"/>
      <c r="AB36" s="662"/>
      <c r="AC36" s="662"/>
      <c r="AD36" s="663" t="s">
        <v>228</v>
      </c>
      <c r="AE36" s="663"/>
      <c r="AF36" s="663"/>
      <c r="AG36" s="663"/>
      <c r="AH36" s="663"/>
      <c r="AI36" s="663"/>
      <c r="AJ36" s="663"/>
      <c r="AK36" s="663"/>
      <c r="AL36" s="664" t="s">
        <v>170</v>
      </c>
      <c r="AM36" s="665"/>
      <c r="AN36" s="665"/>
      <c r="AO36" s="666"/>
      <c r="AQ36" s="736" t="s">
        <v>323</v>
      </c>
      <c r="AR36" s="737"/>
      <c r="AS36" s="737"/>
      <c r="AT36" s="737"/>
      <c r="AU36" s="737"/>
      <c r="AV36" s="737"/>
      <c r="AW36" s="737"/>
      <c r="AX36" s="737"/>
      <c r="AY36" s="738"/>
      <c r="AZ36" s="659">
        <v>680000</v>
      </c>
      <c r="BA36" s="660"/>
      <c r="BB36" s="660"/>
      <c r="BC36" s="660"/>
      <c r="BD36" s="692"/>
      <c r="BE36" s="692"/>
      <c r="BF36" s="718"/>
      <c r="BG36" s="674" t="s">
        <v>324</v>
      </c>
      <c r="BH36" s="675"/>
      <c r="BI36" s="675"/>
      <c r="BJ36" s="675"/>
      <c r="BK36" s="675"/>
      <c r="BL36" s="675"/>
      <c r="BM36" s="675"/>
      <c r="BN36" s="675"/>
      <c r="BO36" s="675"/>
      <c r="BP36" s="675"/>
      <c r="BQ36" s="675"/>
      <c r="BR36" s="675"/>
      <c r="BS36" s="675"/>
      <c r="BT36" s="675"/>
      <c r="BU36" s="676"/>
      <c r="BV36" s="659">
        <v>624168</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3598784</v>
      </c>
      <c r="CS36" s="660"/>
      <c r="CT36" s="660"/>
      <c r="CU36" s="660"/>
      <c r="CV36" s="660"/>
      <c r="CW36" s="660"/>
      <c r="CX36" s="660"/>
      <c r="CY36" s="661"/>
      <c r="CZ36" s="664">
        <v>15</v>
      </c>
      <c r="DA36" s="694"/>
      <c r="DB36" s="694"/>
      <c r="DC36" s="697"/>
      <c r="DD36" s="668">
        <v>3202308</v>
      </c>
      <c r="DE36" s="660"/>
      <c r="DF36" s="660"/>
      <c r="DG36" s="660"/>
      <c r="DH36" s="660"/>
      <c r="DI36" s="660"/>
      <c r="DJ36" s="660"/>
      <c r="DK36" s="661"/>
      <c r="DL36" s="668">
        <v>2664447</v>
      </c>
      <c r="DM36" s="660"/>
      <c r="DN36" s="660"/>
      <c r="DO36" s="660"/>
      <c r="DP36" s="660"/>
      <c r="DQ36" s="660"/>
      <c r="DR36" s="660"/>
      <c r="DS36" s="660"/>
      <c r="DT36" s="660"/>
      <c r="DU36" s="660"/>
      <c r="DV36" s="661"/>
      <c r="DW36" s="664">
        <v>17.899999999999999</v>
      </c>
      <c r="DX36" s="694"/>
      <c r="DY36" s="694"/>
      <c r="DZ36" s="694"/>
      <c r="EA36" s="694"/>
      <c r="EB36" s="694"/>
      <c r="EC36" s="695"/>
    </row>
    <row r="37" spans="2:133" ht="11.25" customHeight="1" x14ac:dyDescent="0.15">
      <c r="B37" s="656" t="s">
        <v>326</v>
      </c>
      <c r="C37" s="657"/>
      <c r="D37" s="657"/>
      <c r="E37" s="657"/>
      <c r="F37" s="657"/>
      <c r="G37" s="657"/>
      <c r="H37" s="657"/>
      <c r="I37" s="657"/>
      <c r="J37" s="657"/>
      <c r="K37" s="657"/>
      <c r="L37" s="657"/>
      <c r="M37" s="657"/>
      <c r="N37" s="657"/>
      <c r="O37" s="657"/>
      <c r="P37" s="657"/>
      <c r="Q37" s="658"/>
      <c r="R37" s="659">
        <v>865600</v>
      </c>
      <c r="S37" s="660"/>
      <c r="T37" s="660"/>
      <c r="U37" s="660"/>
      <c r="V37" s="660"/>
      <c r="W37" s="660"/>
      <c r="X37" s="660"/>
      <c r="Y37" s="661"/>
      <c r="Z37" s="662">
        <v>3.4</v>
      </c>
      <c r="AA37" s="662"/>
      <c r="AB37" s="662"/>
      <c r="AC37" s="662"/>
      <c r="AD37" s="663" t="s">
        <v>170</v>
      </c>
      <c r="AE37" s="663"/>
      <c r="AF37" s="663"/>
      <c r="AG37" s="663"/>
      <c r="AH37" s="663"/>
      <c r="AI37" s="663"/>
      <c r="AJ37" s="663"/>
      <c r="AK37" s="663"/>
      <c r="AL37" s="664" t="s">
        <v>228</v>
      </c>
      <c r="AM37" s="665"/>
      <c r="AN37" s="665"/>
      <c r="AO37" s="666"/>
      <c r="AQ37" s="736" t="s">
        <v>327</v>
      </c>
      <c r="AR37" s="737"/>
      <c r="AS37" s="737"/>
      <c r="AT37" s="737"/>
      <c r="AU37" s="737"/>
      <c r="AV37" s="737"/>
      <c r="AW37" s="737"/>
      <c r="AX37" s="737"/>
      <c r="AY37" s="738"/>
      <c r="AZ37" s="659">
        <v>584500</v>
      </c>
      <c r="BA37" s="660"/>
      <c r="BB37" s="660"/>
      <c r="BC37" s="660"/>
      <c r="BD37" s="692"/>
      <c r="BE37" s="692"/>
      <c r="BF37" s="718"/>
      <c r="BG37" s="674" t="s">
        <v>328</v>
      </c>
      <c r="BH37" s="675"/>
      <c r="BI37" s="675"/>
      <c r="BJ37" s="675"/>
      <c r="BK37" s="675"/>
      <c r="BL37" s="675"/>
      <c r="BM37" s="675"/>
      <c r="BN37" s="675"/>
      <c r="BO37" s="675"/>
      <c r="BP37" s="675"/>
      <c r="BQ37" s="675"/>
      <c r="BR37" s="675"/>
      <c r="BS37" s="675"/>
      <c r="BT37" s="675"/>
      <c r="BU37" s="676"/>
      <c r="BV37" s="659">
        <v>10157</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1359357</v>
      </c>
      <c r="CS37" s="692"/>
      <c r="CT37" s="692"/>
      <c r="CU37" s="692"/>
      <c r="CV37" s="692"/>
      <c r="CW37" s="692"/>
      <c r="CX37" s="692"/>
      <c r="CY37" s="693"/>
      <c r="CZ37" s="664">
        <v>5.7</v>
      </c>
      <c r="DA37" s="694"/>
      <c r="DB37" s="694"/>
      <c r="DC37" s="697"/>
      <c r="DD37" s="668">
        <v>1348409</v>
      </c>
      <c r="DE37" s="692"/>
      <c r="DF37" s="692"/>
      <c r="DG37" s="692"/>
      <c r="DH37" s="692"/>
      <c r="DI37" s="692"/>
      <c r="DJ37" s="692"/>
      <c r="DK37" s="693"/>
      <c r="DL37" s="668">
        <v>1215182</v>
      </c>
      <c r="DM37" s="692"/>
      <c r="DN37" s="692"/>
      <c r="DO37" s="692"/>
      <c r="DP37" s="692"/>
      <c r="DQ37" s="692"/>
      <c r="DR37" s="692"/>
      <c r="DS37" s="692"/>
      <c r="DT37" s="692"/>
      <c r="DU37" s="692"/>
      <c r="DV37" s="693"/>
      <c r="DW37" s="664">
        <v>8.1999999999999993</v>
      </c>
      <c r="DX37" s="694"/>
      <c r="DY37" s="694"/>
      <c r="DZ37" s="694"/>
      <c r="EA37" s="694"/>
      <c r="EB37" s="694"/>
      <c r="EC37" s="695"/>
    </row>
    <row r="38" spans="2:133" ht="11.25" customHeight="1" x14ac:dyDescent="0.15">
      <c r="B38" s="704" t="s">
        <v>330</v>
      </c>
      <c r="C38" s="705"/>
      <c r="D38" s="705"/>
      <c r="E38" s="705"/>
      <c r="F38" s="705"/>
      <c r="G38" s="705"/>
      <c r="H38" s="705"/>
      <c r="I38" s="705"/>
      <c r="J38" s="705"/>
      <c r="K38" s="705"/>
      <c r="L38" s="705"/>
      <c r="M38" s="705"/>
      <c r="N38" s="705"/>
      <c r="O38" s="705"/>
      <c r="P38" s="705"/>
      <c r="Q38" s="706"/>
      <c r="R38" s="739">
        <v>25477216</v>
      </c>
      <c r="S38" s="740"/>
      <c r="T38" s="740"/>
      <c r="U38" s="740"/>
      <c r="V38" s="740"/>
      <c r="W38" s="740"/>
      <c r="X38" s="740"/>
      <c r="Y38" s="741"/>
      <c r="Z38" s="742">
        <v>100</v>
      </c>
      <c r="AA38" s="742"/>
      <c r="AB38" s="742"/>
      <c r="AC38" s="742"/>
      <c r="AD38" s="743">
        <v>13990148</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5966</v>
      </c>
      <c r="BA38" s="660"/>
      <c r="BB38" s="660"/>
      <c r="BC38" s="660"/>
      <c r="BD38" s="692"/>
      <c r="BE38" s="692"/>
      <c r="BF38" s="718"/>
      <c r="BG38" s="674" t="s">
        <v>332</v>
      </c>
      <c r="BH38" s="675"/>
      <c r="BI38" s="675"/>
      <c r="BJ38" s="675"/>
      <c r="BK38" s="675"/>
      <c r="BL38" s="675"/>
      <c r="BM38" s="675"/>
      <c r="BN38" s="675"/>
      <c r="BO38" s="675"/>
      <c r="BP38" s="675"/>
      <c r="BQ38" s="675"/>
      <c r="BR38" s="675"/>
      <c r="BS38" s="675"/>
      <c r="BT38" s="675"/>
      <c r="BU38" s="676"/>
      <c r="BV38" s="659">
        <v>16767</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2432816</v>
      </c>
      <c r="CS38" s="660"/>
      <c r="CT38" s="660"/>
      <c r="CU38" s="660"/>
      <c r="CV38" s="660"/>
      <c r="CW38" s="660"/>
      <c r="CX38" s="660"/>
      <c r="CY38" s="661"/>
      <c r="CZ38" s="664">
        <v>10.1</v>
      </c>
      <c r="DA38" s="694"/>
      <c r="DB38" s="694"/>
      <c r="DC38" s="697"/>
      <c r="DD38" s="668">
        <v>1870961</v>
      </c>
      <c r="DE38" s="660"/>
      <c r="DF38" s="660"/>
      <c r="DG38" s="660"/>
      <c r="DH38" s="660"/>
      <c r="DI38" s="660"/>
      <c r="DJ38" s="660"/>
      <c r="DK38" s="661"/>
      <c r="DL38" s="668">
        <v>1735346</v>
      </c>
      <c r="DM38" s="660"/>
      <c r="DN38" s="660"/>
      <c r="DO38" s="660"/>
      <c r="DP38" s="660"/>
      <c r="DQ38" s="660"/>
      <c r="DR38" s="660"/>
      <c r="DS38" s="660"/>
      <c r="DT38" s="660"/>
      <c r="DU38" s="660"/>
      <c r="DV38" s="661"/>
      <c r="DW38" s="664">
        <v>11.7</v>
      </c>
      <c r="DX38" s="694"/>
      <c r="DY38" s="694"/>
      <c r="DZ38" s="694"/>
      <c r="EA38" s="694"/>
      <c r="EB38" s="694"/>
      <c r="EC38" s="695"/>
    </row>
    <row r="39" spans="2:133" ht="11.25" customHeight="1" x14ac:dyDescent="0.15">
      <c r="AQ39" s="736" t="s">
        <v>334</v>
      </c>
      <c r="AR39" s="737"/>
      <c r="AS39" s="737"/>
      <c r="AT39" s="737"/>
      <c r="AU39" s="737"/>
      <c r="AV39" s="737"/>
      <c r="AW39" s="737"/>
      <c r="AX39" s="737"/>
      <c r="AY39" s="738"/>
      <c r="AZ39" s="659" t="s">
        <v>228</v>
      </c>
      <c r="BA39" s="660"/>
      <c r="BB39" s="660"/>
      <c r="BC39" s="660"/>
      <c r="BD39" s="692"/>
      <c r="BE39" s="692"/>
      <c r="BF39" s="718"/>
      <c r="BG39" s="750" t="s">
        <v>335</v>
      </c>
      <c r="BH39" s="751"/>
      <c r="BI39" s="751"/>
      <c r="BJ39" s="751"/>
      <c r="BK39" s="751"/>
      <c r="BL39" s="215"/>
      <c r="BM39" s="675" t="s">
        <v>336</v>
      </c>
      <c r="BN39" s="675"/>
      <c r="BO39" s="675"/>
      <c r="BP39" s="675"/>
      <c r="BQ39" s="675"/>
      <c r="BR39" s="675"/>
      <c r="BS39" s="675"/>
      <c r="BT39" s="675"/>
      <c r="BU39" s="676"/>
      <c r="BV39" s="659">
        <v>82</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18799</v>
      </c>
      <c r="CS39" s="692"/>
      <c r="CT39" s="692"/>
      <c r="CU39" s="692"/>
      <c r="CV39" s="692"/>
      <c r="CW39" s="692"/>
      <c r="CX39" s="692"/>
      <c r="CY39" s="693"/>
      <c r="CZ39" s="664">
        <v>0.1</v>
      </c>
      <c r="DA39" s="694"/>
      <c r="DB39" s="694"/>
      <c r="DC39" s="697"/>
      <c r="DD39" s="668">
        <v>90</v>
      </c>
      <c r="DE39" s="692"/>
      <c r="DF39" s="692"/>
      <c r="DG39" s="692"/>
      <c r="DH39" s="692"/>
      <c r="DI39" s="692"/>
      <c r="DJ39" s="692"/>
      <c r="DK39" s="693"/>
      <c r="DL39" s="668" t="s">
        <v>228</v>
      </c>
      <c r="DM39" s="692"/>
      <c r="DN39" s="692"/>
      <c r="DO39" s="692"/>
      <c r="DP39" s="692"/>
      <c r="DQ39" s="692"/>
      <c r="DR39" s="692"/>
      <c r="DS39" s="692"/>
      <c r="DT39" s="692"/>
      <c r="DU39" s="692"/>
      <c r="DV39" s="693"/>
      <c r="DW39" s="664" t="s">
        <v>170</v>
      </c>
      <c r="DX39" s="694"/>
      <c r="DY39" s="694"/>
      <c r="DZ39" s="694"/>
      <c r="EA39" s="694"/>
      <c r="EB39" s="694"/>
      <c r="EC39" s="695"/>
    </row>
    <row r="40" spans="2:133" ht="11.25" customHeight="1" x14ac:dyDescent="0.15">
      <c r="AQ40" s="736" t="s">
        <v>338</v>
      </c>
      <c r="AR40" s="737"/>
      <c r="AS40" s="737"/>
      <c r="AT40" s="737"/>
      <c r="AU40" s="737"/>
      <c r="AV40" s="737"/>
      <c r="AW40" s="737"/>
      <c r="AX40" s="737"/>
      <c r="AY40" s="738"/>
      <c r="AZ40" s="659">
        <v>727300</v>
      </c>
      <c r="BA40" s="660"/>
      <c r="BB40" s="660"/>
      <c r="BC40" s="660"/>
      <c r="BD40" s="692"/>
      <c r="BE40" s="692"/>
      <c r="BF40" s="718"/>
      <c r="BG40" s="750"/>
      <c r="BH40" s="751"/>
      <c r="BI40" s="751"/>
      <c r="BJ40" s="751"/>
      <c r="BK40" s="751"/>
      <c r="BL40" s="215"/>
      <c r="BM40" s="675" t="s">
        <v>339</v>
      </c>
      <c r="BN40" s="675"/>
      <c r="BO40" s="675"/>
      <c r="BP40" s="675"/>
      <c r="BQ40" s="675"/>
      <c r="BR40" s="675"/>
      <c r="BS40" s="675"/>
      <c r="BT40" s="675"/>
      <c r="BU40" s="676"/>
      <c r="BV40" s="659">
        <v>128</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t="s">
        <v>228</v>
      </c>
      <c r="CS40" s="660"/>
      <c r="CT40" s="660"/>
      <c r="CU40" s="660"/>
      <c r="CV40" s="660"/>
      <c r="CW40" s="660"/>
      <c r="CX40" s="660"/>
      <c r="CY40" s="661"/>
      <c r="CZ40" s="664" t="s">
        <v>228</v>
      </c>
      <c r="DA40" s="694"/>
      <c r="DB40" s="694"/>
      <c r="DC40" s="697"/>
      <c r="DD40" s="668" t="s">
        <v>228</v>
      </c>
      <c r="DE40" s="660"/>
      <c r="DF40" s="660"/>
      <c r="DG40" s="660"/>
      <c r="DH40" s="660"/>
      <c r="DI40" s="660"/>
      <c r="DJ40" s="660"/>
      <c r="DK40" s="661"/>
      <c r="DL40" s="668" t="s">
        <v>170</v>
      </c>
      <c r="DM40" s="660"/>
      <c r="DN40" s="660"/>
      <c r="DO40" s="660"/>
      <c r="DP40" s="660"/>
      <c r="DQ40" s="660"/>
      <c r="DR40" s="660"/>
      <c r="DS40" s="660"/>
      <c r="DT40" s="660"/>
      <c r="DU40" s="660"/>
      <c r="DV40" s="661"/>
      <c r="DW40" s="664" t="s">
        <v>228</v>
      </c>
      <c r="DX40" s="694"/>
      <c r="DY40" s="694"/>
      <c r="DZ40" s="694"/>
      <c r="EA40" s="694"/>
      <c r="EB40" s="694"/>
      <c r="EC40" s="695"/>
    </row>
    <row r="41" spans="2:133" ht="11.25" customHeight="1" x14ac:dyDescent="0.15">
      <c r="AQ41" s="746" t="s">
        <v>341</v>
      </c>
      <c r="AR41" s="747"/>
      <c r="AS41" s="747"/>
      <c r="AT41" s="747"/>
      <c r="AU41" s="747"/>
      <c r="AV41" s="747"/>
      <c r="AW41" s="747"/>
      <c r="AX41" s="747"/>
      <c r="AY41" s="748"/>
      <c r="AZ41" s="739">
        <v>1705516</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300</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170</v>
      </c>
      <c r="CS41" s="692"/>
      <c r="CT41" s="692"/>
      <c r="CU41" s="692"/>
      <c r="CV41" s="692"/>
      <c r="CW41" s="692"/>
      <c r="CX41" s="692"/>
      <c r="CY41" s="693"/>
      <c r="CZ41" s="664" t="s">
        <v>228</v>
      </c>
      <c r="DA41" s="694"/>
      <c r="DB41" s="694"/>
      <c r="DC41" s="697"/>
      <c r="DD41" s="668" t="s">
        <v>228</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1464628</v>
      </c>
      <c r="CS42" s="660"/>
      <c r="CT42" s="660"/>
      <c r="CU42" s="660"/>
      <c r="CV42" s="660"/>
      <c r="CW42" s="660"/>
      <c r="CX42" s="660"/>
      <c r="CY42" s="661"/>
      <c r="CZ42" s="664">
        <v>6.1</v>
      </c>
      <c r="DA42" s="665"/>
      <c r="DB42" s="665"/>
      <c r="DC42" s="760"/>
      <c r="DD42" s="668">
        <v>682963</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140551</v>
      </c>
      <c r="CS43" s="692"/>
      <c r="CT43" s="692"/>
      <c r="CU43" s="692"/>
      <c r="CV43" s="692"/>
      <c r="CW43" s="692"/>
      <c r="CX43" s="692"/>
      <c r="CY43" s="693"/>
      <c r="CZ43" s="664">
        <v>0.6</v>
      </c>
      <c r="DA43" s="694"/>
      <c r="DB43" s="694"/>
      <c r="DC43" s="697"/>
      <c r="DD43" s="668">
        <v>140551</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220" t="s">
        <v>348</v>
      </c>
      <c r="CD44" s="771" t="s">
        <v>300</v>
      </c>
      <c r="CE44" s="772"/>
      <c r="CF44" s="656" t="s">
        <v>349</v>
      </c>
      <c r="CG44" s="657"/>
      <c r="CH44" s="657"/>
      <c r="CI44" s="657"/>
      <c r="CJ44" s="657"/>
      <c r="CK44" s="657"/>
      <c r="CL44" s="657"/>
      <c r="CM44" s="657"/>
      <c r="CN44" s="657"/>
      <c r="CO44" s="657"/>
      <c r="CP44" s="657"/>
      <c r="CQ44" s="658"/>
      <c r="CR44" s="659">
        <v>1447814</v>
      </c>
      <c r="CS44" s="660"/>
      <c r="CT44" s="660"/>
      <c r="CU44" s="660"/>
      <c r="CV44" s="660"/>
      <c r="CW44" s="660"/>
      <c r="CX44" s="660"/>
      <c r="CY44" s="661"/>
      <c r="CZ44" s="664">
        <v>6</v>
      </c>
      <c r="DA44" s="665"/>
      <c r="DB44" s="665"/>
      <c r="DC44" s="760"/>
      <c r="DD44" s="668">
        <v>679009</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CD45" s="773"/>
      <c r="CE45" s="774"/>
      <c r="CF45" s="656" t="s">
        <v>350</v>
      </c>
      <c r="CG45" s="657"/>
      <c r="CH45" s="657"/>
      <c r="CI45" s="657"/>
      <c r="CJ45" s="657"/>
      <c r="CK45" s="657"/>
      <c r="CL45" s="657"/>
      <c r="CM45" s="657"/>
      <c r="CN45" s="657"/>
      <c r="CO45" s="657"/>
      <c r="CP45" s="657"/>
      <c r="CQ45" s="658"/>
      <c r="CR45" s="659">
        <v>291884</v>
      </c>
      <c r="CS45" s="692"/>
      <c r="CT45" s="692"/>
      <c r="CU45" s="692"/>
      <c r="CV45" s="692"/>
      <c r="CW45" s="692"/>
      <c r="CX45" s="692"/>
      <c r="CY45" s="693"/>
      <c r="CZ45" s="664">
        <v>1.2</v>
      </c>
      <c r="DA45" s="694"/>
      <c r="DB45" s="694"/>
      <c r="DC45" s="697"/>
      <c r="DD45" s="668">
        <v>10520</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CD46" s="773"/>
      <c r="CE46" s="774"/>
      <c r="CF46" s="656" t="s">
        <v>351</v>
      </c>
      <c r="CG46" s="657"/>
      <c r="CH46" s="657"/>
      <c r="CI46" s="657"/>
      <c r="CJ46" s="657"/>
      <c r="CK46" s="657"/>
      <c r="CL46" s="657"/>
      <c r="CM46" s="657"/>
      <c r="CN46" s="657"/>
      <c r="CO46" s="657"/>
      <c r="CP46" s="657"/>
      <c r="CQ46" s="658"/>
      <c r="CR46" s="659">
        <v>1151498</v>
      </c>
      <c r="CS46" s="660"/>
      <c r="CT46" s="660"/>
      <c r="CU46" s="660"/>
      <c r="CV46" s="660"/>
      <c r="CW46" s="660"/>
      <c r="CX46" s="660"/>
      <c r="CY46" s="661"/>
      <c r="CZ46" s="664">
        <v>4.8</v>
      </c>
      <c r="DA46" s="665"/>
      <c r="DB46" s="665"/>
      <c r="DC46" s="760"/>
      <c r="DD46" s="668">
        <v>667957</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CD47" s="773"/>
      <c r="CE47" s="774"/>
      <c r="CF47" s="656" t="s">
        <v>352</v>
      </c>
      <c r="CG47" s="657"/>
      <c r="CH47" s="657"/>
      <c r="CI47" s="657"/>
      <c r="CJ47" s="657"/>
      <c r="CK47" s="657"/>
      <c r="CL47" s="657"/>
      <c r="CM47" s="657"/>
      <c r="CN47" s="657"/>
      <c r="CO47" s="657"/>
      <c r="CP47" s="657"/>
      <c r="CQ47" s="658"/>
      <c r="CR47" s="659">
        <v>16814</v>
      </c>
      <c r="CS47" s="692"/>
      <c r="CT47" s="692"/>
      <c r="CU47" s="692"/>
      <c r="CV47" s="692"/>
      <c r="CW47" s="692"/>
      <c r="CX47" s="692"/>
      <c r="CY47" s="693"/>
      <c r="CZ47" s="664">
        <v>0.1</v>
      </c>
      <c r="DA47" s="694"/>
      <c r="DB47" s="694"/>
      <c r="DC47" s="697"/>
      <c r="DD47" s="668">
        <v>3954</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x14ac:dyDescent="0.15">
      <c r="CD48" s="775"/>
      <c r="CE48" s="776"/>
      <c r="CF48" s="656" t="s">
        <v>353</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228</v>
      </c>
      <c r="DA48" s="665"/>
      <c r="DB48" s="665"/>
      <c r="DC48" s="760"/>
      <c r="DD48" s="668" t="s">
        <v>170</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x14ac:dyDescent="0.15">
      <c r="CD49" s="704" t="s">
        <v>354</v>
      </c>
      <c r="CE49" s="705"/>
      <c r="CF49" s="705"/>
      <c r="CG49" s="705"/>
      <c r="CH49" s="705"/>
      <c r="CI49" s="705"/>
      <c r="CJ49" s="705"/>
      <c r="CK49" s="705"/>
      <c r="CL49" s="705"/>
      <c r="CM49" s="705"/>
      <c r="CN49" s="705"/>
      <c r="CO49" s="705"/>
      <c r="CP49" s="705"/>
      <c r="CQ49" s="706"/>
      <c r="CR49" s="739">
        <v>24009545</v>
      </c>
      <c r="CS49" s="729"/>
      <c r="CT49" s="729"/>
      <c r="CU49" s="729"/>
      <c r="CV49" s="729"/>
      <c r="CW49" s="729"/>
      <c r="CX49" s="729"/>
      <c r="CY49" s="761"/>
      <c r="CZ49" s="744">
        <v>100</v>
      </c>
      <c r="DA49" s="762"/>
      <c r="DB49" s="762"/>
      <c r="DC49" s="763"/>
      <c r="DD49" s="764">
        <v>15993910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yzOAHt2HUW9qPTat4czzv+roxtnrdwMn16yxzTD+riWDTlvVIuvXa1lFxIr/g7EEKK3CRdJFOEHAI18fqMvdfg==" saltValue="NZ77uhIL78g8Ce/734ja/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25871</v>
      </c>
      <c r="R7" s="795"/>
      <c r="S7" s="795"/>
      <c r="T7" s="795"/>
      <c r="U7" s="795"/>
      <c r="V7" s="795">
        <v>24150</v>
      </c>
      <c r="W7" s="795"/>
      <c r="X7" s="795"/>
      <c r="Y7" s="795"/>
      <c r="Z7" s="795"/>
      <c r="AA7" s="795">
        <v>1721</v>
      </c>
      <c r="AB7" s="795"/>
      <c r="AC7" s="795"/>
      <c r="AD7" s="795"/>
      <c r="AE7" s="796"/>
      <c r="AF7" s="797">
        <v>1655</v>
      </c>
      <c r="AG7" s="798"/>
      <c r="AH7" s="798"/>
      <c r="AI7" s="798"/>
      <c r="AJ7" s="799"/>
      <c r="AK7" s="834">
        <v>58</v>
      </c>
      <c r="AL7" s="835"/>
      <c r="AM7" s="835"/>
      <c r="AN7" s="835"/>
      <c r="AO7" s="835"/>
      <c r="AP7" s="835">
        <v>21380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592</v>
      </c>
      <c r="BT7" s="839"/>
      <c r="BU7" s="839"/>
      <c r="BV7" s="839"/>
      <c r="BW7" s="839"/>
      <c r="BX7" s="839"/>
      <c r="BY7" s="839"/>
      <c r="BZ7" s="839"/>
      <c r="CA7" s="839"/>
      <c r="CB7" s="839"/>
      <c r="CC7" s="839"/>
      <c r="CD7" s="839"/>
      <c r="CE7" s="839"/>
      <c r="CF7" s="839"/>
      <c r="CG7" s="840"/>
      <c r="CH7" s="831">
        <v>4</v>
      </c>
      <c r="CI7" s="832"/>
      <c r="CJ7" s="832"/>
      <c r="CK7" s="832"/>
      <c r="CL7" s="833"/>
      <c r="CM7" s="831">
        <v>151</v>
      </c>
      <c r="CN7" s="832"/>
      <c r="CO7" s="832"/>
      <c r="CP7" s="832"/>
      <c r="CQ7" s="833"/>
      <c r="CR7" s="831">
        <v>5</v>
      </c>
      <c r="CS7" s="832"/>
      <c r="CT7" s="832"/>
      <c r="CU7" s="832"/>
      <c r="CV7" s="833"/>
      <c r="CW7" s="831">
        <v>1</v>
      </c>
      <c r="CX7" s="832"/>
      <c r="CY7" s="832"/>
      <c r="CZ7" s="832"/>
      <c r="DA7" s="833"/>
      <c r="DB7" s="831" t="s">
        <v>519</v>
      </c>
      <c r="DC7" s="832"/>
      <c r="DD7" s="832"/>
      <c r="DE7" s="832"/>
      <c r="DF7" s="833"/>
      <c r="DG7" s="831">
        <v>779</v>
      </c>
      <c r="DH7" s="832"/>
      <c r="DI7" s="832"/>
      <c r="DJ7" s="832"/>
      <c r="DK7" s="833"/>
      <c r="DL7" s="831" t="s">
        <v>519</v>
      </c>
      <c r="DM7" s="832"/>
      <c r="DN7" s="832"/>
      <c r="DO7" s="832"/>
      <c r="DP7" s="833"/>
      <c r="DQ7" s="831">
        <v>777</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19</v>
      </c>
      <c r="R8" s="819"/>
      <c r="S8" s="819"/>
      <c r="T8" s="819"/>
      <c r="U8" s="819"/>
      <c r="V8" s="819">
        <v>273</v>
      </c>
      <c r="W8" s="819"/>
      <c r="X8" s="819"/>
      <c r="Y8" s="819"/>
      <c r="Z8" s="819"/>
      <c r="AA8" s="819">
        <v>-254</v>
      </c>
      <c r="AB8" s="819"/>
      <c r="AC8" s="819"/>
      <c r="AD8" s="819"/>
      <c r="AE8" s="820"/>
      <c r="AF8" s="821">
        <v>-254</v>
      </c>
      <c r="AG8" s="822"/>
      <c r="AH8" s="822"/>
      <c r="AI8" s="822"/>
      <c r="AJ8" s="823"/>
      <c r="AK8" s="824" t="s">
        <v>519</v>
      </c>
      <c r="AL8" s="825"/>
      <c r="AM8" s="825"/>
      <c r="AN8" s="825"/>
      <c r="AO8" s="825"/>
      <c r="AP8" s="825">
        <v>30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25477</v>
      </c>
      <c r="R23" s="854"/>
      <c r="S23" s="854"/>
      <c r="T23" s="854"/>
      <c r="U23" s="854"/>
      <c r="V23" s="854">
        <v>24010</v>
      </c>
      <c r="W23" s="854"/>
      <c r="X23" s="854"/>
      <c r="Y23" s="854"/>
      <c r="Z23" s="854"/>
      <c r="AA23" s="854">
        <v>1468</v>
      </c>
      <c r="AB23" s="854"/>
      <c r="AC23" s="854"/>
      <c r="AD23" s="854"/>
      <c r="AE23" s="855"/>
      <c r="AF23" s="856">
        <v>1401</v>
      </c>
      <c r="AG23" s="854"/>
      <c r="AH23" s="854"/>
      <c r="AI23" s="854"/>
      <c r="AJ23" s="857"/>
      <c r="AK23" s="858"/>
      <c r="AL23" s="859"/>
      <c r="AM23" s="859"/>
      <c r="AN23" s="859"/>
      <c r="AO23" s="859"/>
      <c r="AP23" s="854">
        <v>21410</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9396</v>
      </c>
      <c r="R28" s="883"/>
      <c r="S28" s="883"/>
      <c r="T28" s="883"/>
      <c r="U28" s="883"/>
      <c r="V28" s="883">
        <v>8621</v>
      </c>
      <c r="W28" s="883"/>
      <c r="X28" s="883"/>
      <c r="Y28" s="883"/>
      <c r="Z28" s="883"/>
      <c r="AA28" s="883">
        <v>775</v>
      </c>
      <c r="AB28" s="883"/>
      <c r="AC28" s="883"/>
      <c r="AD28" s="883"/>
      <c r="AE28" s="884"/>
      <c r="AF28" s="885">
        <v>775</v>
      </c>
      <c r="AG28" s="883"/>
      <c r="AH28" s="883"/>
      <c r="AI28" s="883"/>
      <c r="AJ28" s="886"/>
      <c r="AK28" s="887">
        <v>727</v>
      </c>
      <c r="AL28" s="878"/>
      <c r="AM28" s="878"/>
      <c r="AN28" s="878"/>
      <c r="AO28" s="878"/>
      <c r="AP28" s="878" t="s">
        <v>519</v>
      </c>
      <c r="AQ28" s="878"/>
      <c r="AR28" s="878"/>
      <c r="AS28" s="878"/>
      <c r="AT28" s="878"/>
      <c r="AU28" s="878" t="s">
        <v>519</v>
      </c>
      <c r="AV28" s="878"/>
      <c r="AW28" s="878"/>
      <c r="AX28" s="878"/>
      <c r="AY28" s="878"/>
      <c r="AZ28" s="879" t="s">
        <v>519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130</v>
      </c>
      <c r="R29" s="819"/>
      <c r="S29" s="819"/>
      <c r="T29" s="819"/>
      <c r="U29" s="819"/>
      <c r="V29" s="819">
        <v>129</v>
      </c>
      <c r="W29" s="819"/>
      <c r="X29" s="819"/>
      <c r="Y29" s="819"/>
      <c r="Z29" s="819"/>
      <c r="AA29" s="819">
        <v>1</v>
      </c>
      <c r="AB29" s="819"/>
      <c r="AC29" s="819"/>
      <c r="AD29" s="819"/>
      <c r="AE29" s="820"/>
      <c r="AF29" s="821">
        <v>1</v>
      </c>
      <c r="AG29" s="822"/>
      <c r="AH29" s="822"/>
      <c r="AI29" s="822"/>
      <c r="AJ29" s="823"/>
      <c r="AK29" s="890">
        <v>0</v>
      </c>
      <c r="AL29" s="891"/>
      <c r="AM29" s="891"/>
      <c r="AN29" s="891"/>
      <c r="AO29" s="891"/>
      <c r="AP29" s="891" t="s">
        <v>519</v>
      </c>
      <c r="AQ29" s="891"/>
      <c r="AR29" s="891"/>
      <c r="AS29" s="891"/>
      <c r="AT29" s="891"/>
      <c r="AU29" s="891" t="s">
        <v>519</v>
      </c>
      <c r="AV29" s="891"/>
      <c r="AW29" s="891"/>
      <c r="AX29" s="891"/>
      <c r="AY29" s="891"/>
      <c r="AZ29" s="892" t="s">
        <v>519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19</v>
      </c>
      <c r="R30" s="819"/>
      <c r="S30" s="819"/>
      <c r="T30" s="819"/>
      <c r="U30" s="819"/>
      <c r="V30" s="819">
        <v>362</v>
      </c>
      <c r="W30" s="819"/>
      <c r="X30" s="819"/>
      <c r="Y30" s="819"/>
      <c r="Z30" s="819"/>
      <c r="AA30" s="819">
        <v>-343</v>
      </c>
      <c r="AB30" s="819"/>
      <c r="AC30" s="819"/>
      <c r="AD30" s="819"/>
      <c r="AE30" s="820"/>
      <c r="AF30" s="821">
        <v>-343</v>
      </c>
      <c r="AG30" s="822"/>
      <c r="AH30" s="822"/>
      <c r="AI30" s="822"/>
      <c r="AJ30" s="823"/>
      <c r="AK30" s="890" t="s">
        <v>519</v>
      </c>
      <c r="AL30" s="891"/>
      <c r="AM30" s="891"/>
      <c r="AN30" s="891"/>
      <c r="AO30" s="891"/>
      <c r="AP30" s="891" t="s">
        <v>519</v>
      </c>
      <c r="AQ30" s="891"/>
      <c r="AR30" s="891"/>
      <c r="AS30" s="891"/>
      <c r="AT30" s="891"/>
      <c r="AU30" s="891" t="s">
        <v>519</v>
      </c>
      <c r="AV30" s="891"/>
      <c r="AW30" s="891"/>
      <c r="AX30" s="891"/>
      <c r="AY30" s="891"/>
      <c r="AZ30" s="892" t="s">
        <v>519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5859</v>
      </c>
      <c r="R31" s="819"/>
      <c r="S31" s="819"/>
      <c r="T31" s="819"/>
      <c r="U31" s="819"/>
      <c r="V31" s="819">
        <v>5697</v>
      </c>
      <c r="W31" s="819"/>
      <c r="X31" s="819"/>
      <c r="Y31" s="819"/>
      <c r="Z31" s="819"/>
      <c r="AA31" s="819">
        <v>162</v>
      </c>
      <c r="AB31" s="819"/>
      <c r="AC31" s="819"/>
      <c r="AD31" s="819"/>
      <c r="AE31" s="820"/>
      <c r="AF31" s="821">
        <v>162</v>
      </c>
      <c r="AG31" s="822"/>
      <c r="AH31" s="822"/>
      <c r="AI31" s="822"/>
      <c r="AJ31" s="823"/>
      <c r="AK31" s="890">
        <v>819</v>
      </c>
      <c r="AL31" s="891"/>
      <c r="AM31" s="891"/>
      <c r="AN31" s="891"/>
      <c r="AO31" s="891"/>
      <c r="AP31" s="891" t="s">
        <v>519</v>
      </c>
      <c r="AQ31" s="891"/>
      <c r="AR31" s="891"/>
      <c r="AS31" s="891"/>
      <c r="AT31" s="891"/>
      <c r="AU31" s="891" t="s">
        <v>519</v>
      </c>
      <c r="AV31" s="891"/>
      <c r="AW31" s="891"/>
      <c r="AX31" s="891"/>
      <c r="AY31" s="891"/>
      <c r="AZ31" s="892" t="s">
        <v>519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55</v>
      </c>
      <c r="R32" s="819"/>
      <c r="S32" s="819"/>
      <c r="T32" s="819"/>
      <c r="U32" s="819"/>
      <c r="V32" s="819">
        <v>42</v>
      </c>
      <c r="W32" s="819"/>
      <c r="X32" s="819"/>
      <c r="Y32" s="819"/>
      <c r="Z32" s="819"/>
      <c r="AA32" s="819">
        <v>14</v>
      </c>
      <c r="AB32" s="819"/>
      <c r="AC32" s="819"/>
      <c r="AD32" s="819"/>
      <c r="AE32" s="820"/>
      <c r="AF32" s="821">
        <v>14</v>
      </c>
      <c r="AG32" s="822"/>
      <c r="AH32" s="822"/>
      <c r="AI32" s="822"/>
      <c r="AJ32" s="823"/>
      <c r="AK32" s="890">
        <v>13</v>
      </c>
      <c r="AL32" s="891"/>
      <c r="AM32" s="891"/>
      <c r="AN32" s="891"/>
      <c r="AO32" s="891"/>
      <c r="AP32" s="891" t="s">
        <v>519</v>
      </c>
      <c r="AQ32" s="891"/>
      <c r="AR32" s="891"/>
      <c r="AS32" s="891"/>
      <c r="AT32" s="891"/>
      <c r="AU32" s="891" t="s">
        <v>519</v>
      </c>
      <c r="AV32" s="891"/>
      <c r="AW32" s="891"/>
      <c r="AX32" s="891"/>
      <c r="AY32" s="891"/>
      <c r="AZ32" s="892" t="s">
        <v>519</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762</v>
      </c>
      <c r="R33" s="819"/>
      <c r="S33" s="819"/>
      <c r="T33" s="819"/>
      <c r="U33" s="819"/>
      <c r="V33" s="819">
        <v>760</v>
      </c>
      <c r="W33" s="819"/>
      <c r="X33" s="819"/>
      <c r="Y33" s="819"/>
      <c r="Z33" s="819"/>
      <c r="AA33" s="819">
        <v>2</v>
      </c>
      <c r="AB33" s="819"/>
      <c r="AC33" s="819"/>
      <c r="AD33" s="819"/>
      <c r="AE33" s="820"/>
      <c r="AF33" s="821">
        <v>2</v>
      </c>
      <c r="AG33" s="822"/>
      <c r="AH33" s="822"/>
      <c r="AI33" s="822"/>
      <c r="AJ33" s="823"/>
      <c r="AK33" s="890">
        <v>208</v>
      </c>
      <c r="AL33" s="891"/>
      <c r="AM33" s="891"/>
      <c r="AN33" s="891"/>
      <c r="AO33" s="891"/>
      <c r="AP33" s="891" t="s">
        <v>519</v>
      </c>
      <c r="AQ33" s="891"/>
      <c r="AR33" s="891"/>
      <c r="AS33" s="891"/>
      <c r="AT33" s="891"/>
      <c r="AU33" s="891" t="s">
        <v>519</v>
      </c>
      <c r="AV33" s="891"/>
      <c r="AW33" s="891"/>
      <c r="AX33" s="891"/>
      <c r="AY33" s="891"/>
      <c r="AZ33" s="892" t="s">
        <v>519</v>
      </c>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399</v>
      </c>
      <c r="C34" s="816"/>
      <c r="D34" s="816"/>
      <c r="E34" s="816"/>
      <c r="F34" s="816"/>
      <c r="G34" s="816"/>
      <c r="H34" s="816"/>
      <c r="I34" s="816"/>
      <c r="J34" s="816"/>
      <c r="K34" s="816"/>
      <c r="L34" s="816"/>
      <c r="M34" s="816"/>
      <c r="N34" s="816"/>
      <c r="O34" s="816"/>
      <c r="P34" s="817"/>
      <c r="Q34" s="818">
        <v>1742</v>
      </c>
      <c r="R34" s="819"/>
      <c r="S34" s="819"/>
      <c r="T34" s="819"/>
      <c r="U34" s="819"/>
      <c r="V34" s="819">
        <v>1511</v>
      </c>
      <c r="W34" s="819"/>
      <c r="X34" s="819"/>
      <c r="Y34" s="819"/>
      <c r="Z34" s="819"/>
      <c r="AA34" s="819">
        <v>231</v>
      </c>
      <c r="AB34" s="819"/>
      <c r="AC34" s="819"/>
      <c r="AD34" s="819"/>
      <c r="AE34" s="820"/>
      <c r="AF34" s="821">
        <v>745</v>
      </c>
      <c r="AG34" s="822"/>
      <c r="AH34" s="822"/>
      <c r="AI34" s="822"/>
      <c r="AJ34" s="823"/>
      <c r="AK34" s="890">
        <v>6</v>
      </c>
      <c r="AL34" s="891"/>
      <c r="AM34" s="891"/>
      <c r="AN34" s="891"/>
      <c r="AO34" s="891"/>
      <c r="AP34" s="891">
        <v>2056</v>
      </c>
      <c r="AQ34" s="891"/>
      <c r="AR34" s="891"/>
      <c r="AS34" s="891"/>
      <c r="AT34" s="891"/>
      <c r="AU34" s="891" t="s">
        <v>519</v>
      </c>
      <c r="AV34" s="891"/>
      <c r="AW34" s="891"/>
      <c r="AX34" s="891"/>
      <c r="AY34" s="891"/>
      <c r="AZ34" s="892" t="s">
        <v>519</v>
      </c>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401</v>
      </c>
      <c r="C35" s="816"/>
      <c r="D35" s="816"/>
      <c r="E35" s="816"/>
      <c r="F35" s="816"/>
      <c r="G35" s="816"/>
      <c r="H35" s="816"/>
      <c r="I35" s="816"/>
      <c r="J35" s="816"/>
      <c r="K35" s="816"/>
      <c r="L35" s="816"/>
      <c r="M35" s="816"/>
      <c r="N35" s="816"/>
      <c r="O35" s="816"/>
      <c r="P35" s="817"/>
      <c r="Q35" s="818">
        <v>7401</v>
      </c>
      <c r="R35" s="819"/>
      <c r="S35" s="819"/>
      <c r="T35" s="819"/>
      <c r="U35" s="819"/>
      <c r="V35" s="819">
        <v>7401</v>
      </c>
      <c r="W35" s="819"/>
      <c r="X35" s="819"/>
      <c r="Y35" s="819"/>
      <c r="Z35" s="819"/>
      <c r="AA35" s="819">
        <v>0</v>
      </c>
      <c r="AB35" s="819"/>
      <c r="AC35" s="819"/>
      <c r="AD35" s="819"/>
      <c r="AE35" s="820"/>
      <c r="AF35" s="821">
        <v>1190</v>
      </c>
      <c r="AG35" s="822"/>
      <c r="AH35" s="822"/>
      <c r="AI35" s="822"/>
      <c r="AJ35" s="823"/>
      <c r="AK35" s="890">
        <v>585</v>
      </c>
      <c r="AL35" s="891"/>
      <c r="AM35" s="891"/>
      <c r="AN35" s="891"/>
      <c r="AO35" s="891"/>
      <c r="AP35" s="891">
        <v>4403</v>
      </c>
      <c r="AQ35" s="891"/>
      <c r="AR35" s="891"/>
      <c r="AS35" s="891"/>
      <c r="AT35" s="891"/>
      <c r="AU35" s="891">
        <v>2756</v>
      </c>
      <c r="AV35" s="891"/>
      <c r="AW35" s="891"/>
      <c r="AX35" s="891"/>
      <c r="AY35" s="891"/>
      <c r="AZ35" s="892" t="s">
        <v>519</v>
      </c>
      <c r="BA35" s="892"/>
      <c r="BB35" s="892"/>
      <c r="BC35" s="892"/>
      <c r="BD35" s="892"/>
      <c r="BE35" s="888" t="s">
        <v>402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403</v>
      </c>
      <c r="C36" s="816"/>
      <c r="D36" s="816"/>
      <c r="E36" s="816"/>
      <c r="F36" s="816"/>
      <c r="G36" s="816"/>
      <c r="H36" s="816"/>
      <c r="I36" s="816"/>
      <c r="J36" s="816"/>
      <c r="K36" s="816"/>
      <c r="L36" s="816"/>
      <c r="M36" s="816"/>
      <c r="N36" s="816"/>
      <c r="O36" s="816"/>
      <c r="P36" s="817"/>
      <c r="Q36" s="818">
        <v>1335</v>
      </c>
      <c r="R36" s="819"/>
      <c r="S36" s="819"/>
      <c r="T36" s="819"/>
      <c r="U36" s="819"/>
      <c r="V36" s="819">
        <v>1284</v>
      </c>
      <c r="W36" s="819"/>
      <c r="X36" s="819"/>
      <c r="Y36" s="819"/>
      <c r="Z36" s="819"/>
      <c r="AA36" s="819">
        <v>51</v>
      </c>
      <c r="AB36" s="819"/>
      <c r="AC36" s="819"/>
      <c r="AD36" s="819"/>
      <c r="AE36" s="820"/>
      <c r="AF36" s="821">
        <v>47</v>
      </c>
      <c r="AG36" s="822"/>
      <c r="AH36" s="822"/>
      <c r="AI36" s="822"/>
      <c r="AJ36" s="823"/>
      <c r="AK36" s="890">
        <v>680</v>
      </c>
      <c r="AL36" s="891"/>
      <c r="AM36" s="891"/>
      <c r="AN36" s="891"/>
      <c r="AO36" s="891"/>
      <c r="AP36" s="891">
        <v>15050</v>
      </c>
      <c r="AQ36" s="891"/>
      <c r="AR36" s="891"/>
      <c r="AS36" s="891"/>
      <c r="AT36" s="891"/>
      <c r="AU36" s="891">
        <v>10550</v>
      </c>
      <c r="AV36" s="891"/>
      <c r="AW36" s="891"/>
      <c r="AX36" s="891"/>
      <c r="AY36" s="891"/>
      <c r="AZ36" s="892" t="s">
        <v>519</v>
      </c>
      <c r="BA36" s="892"/>
      <c r="BB36" s="892"/>
      <c r="BC36" s="892"/>
      <c r="BD36" s="892"/>
      <c r="BE36" s="888" t="s">
        <v>404</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2593</v>
      </c>
      <c r="AG63" s="902"/>
      <c r="AH63" s="902"/>
      <c r="AI63" s="902"/>
      <c r="AJ63" s="903"/>
      <c r="AK63" s="904"/>
      <c r="AL63" s="899"/>
      <c r="AM63" s="899"/>
      <c r="AN63" s="899"/>
      <c r="AO63" s="899"/>
      <c r="AP63" s="902">
        <v>21508</v>
      </c>
      <c r="AQ63" s="902"/>
      <c r="AR63" s="902"/>
      <c r="AS63" s="902"/>
      <c r="AT63" s="902"/>
      <c r="AU63" s="902">
        <v>13306</v>
      </c>
      <c r="AV63" s="902"/>
      <c r="AW63" s="902"/>
      <c r="AX63" s="902"/>
      <c r="AY63" s="902"/>
      <c r="AZ63" s="906"/>
      <c r="BA63" s="906"/>
      <c r="BB63" s="906"/>
      <c r="BC63" s="906"/>
      <c r="BD63" s="906"/>
      <c r="BE63" s="907"/>
      <c r="BF63" s="907"/>
      <c r="BG63" s="907"/>
      <c r="BH63" s="907"/>
      <c r="BI63" s="908"/>
      <c r="BJ63" s="909" t="s">
        <v>170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387</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586</v>
      </c>
      <c r="C68" s="930"/>
      <c r="D68" s="930"/>
      <c r="E68" s="930"/>
      <c r="F68" s="930"/>
      <c r="G68" s="930"/>
      <c r="H68" s="930"/>
      <c r="I68" s="930"/>
      <c r="J68" s="930"/>
      <c r="K68" s="930"/>
      <c r="L68" s="930"/>
      <c r="M68" s="930"/>
      <c r="N68" s="930"/>
      <c r="O68" s="930"/>
      <c r="P68" s="931"/>
      <c r="Q68" s="932">
        <v>1776</v>
      </c>
      <c r="R68" s="926"/>
      <c r="S68" s="926"/>
      <c r="T68" s="926"/>
      <c r="U68" s="926"/>
      <c r="V68" s="926">
        <v>1762</v>
      </c>
      <c r="W68" s="926"/>
      <c r="X68" s="926"/>
      <c r="Y68" s="926"/>
      <c r="Z68" s="926"/>
      <c r="AA68" s="926">
        <v>14</v>
      </c>
      <c r="AB68" s="926"/>
      <c r="AC68" s="926"/>
      <c r="AD68" s="926"/>
      <c r="AE68" s="926"/>
      <c r="AF68" s="926">
        <v>14</v>
      </c>
      <c r="AG68" s="926"/>
      <c r="AH68" s="926"/>
      <c r="AI68" s="926"/>
      <c r="AJ68" s="926"/>
      <c r="AK68" s="926">
        <v>140</v>
      </c>
      <c r="AL68" s="926"/>
      <c r="AM68" s="926"/>
      <c r="AN68" s="926"/>
      <c r="AO68" s="926"/>
      <c r="AP68" s="926">
        <v>36</v>
      </c>
      <c r="AQ68" s="926"/>
      <c r="AR68" s="926"/>
      <c r="AS68" s="926"/>
      <c r="AT68" s="926"/>
      <c r="AU68" s="926">
        <v>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587</v>
      </c>
      <c r="C69" s="934"/>
      <c r="D69" s="934"/>
      <c r="E69" s="934"/>
      <c r="F69" s="934"/>
      <c r="G69" s="934"/>
      <c r="H69" s="934"/>
      <c r="I69" s="934"/>
      <c r="J69" s="934"/>
      <c r="K69" s="934"/>
      <c r="L69" s="934"/>
      <c r="M69" s="934"/>
      <c r="N69" s="934"/>
      <c r="O69" s="934"/>
      <c r="P69" s="935"/>
      <c r="Q69" s="936">
        <v>141</v>
      </c>
      <c r="R69" s="891"/>
      <c r="S69" s="891"/>
      <c r="T69" s="891"/>
      <c r="U69" s="891"/>
      <c r="V69" s="891">
        <v>104</v>
      </c>
      <c r="W69" s="891"/>
      <c r="X69" s="891"/>
      <c r="Y69" s="891"/>
      <c r="Z69" s="891"/>
      <c r="AA69" s="891">
        <v>37</v>
      </c>
      <c r="AB69" s="891"/>
      <c r="AC69" s="891"/>
      <c r="AD69" s="891"/>
      <c r="AE69" s="891"/>
      <c r="AF69" s="891">
        <v>37</v>
      </c>
      <c r="AG69" s="891"/>
      <c r="AH69" s="891"/>
      <c r="AI69" s="891"/>
      <c r="AJ69" s="891"/>
      <c r="AK69" s="891">
        <v>0</v>
      </c>
      <c r="AL69" s="891"/>
      <c r="AM69" s="891"/>
      <c r="AN69" s="891"/>
      <c r="AO69" s="891"/>
      <c r="AP69" s="891">
        <v>4</v>
      </c>
      <c r="AQ69" s="891"/>
      <c r="AR69" s="891"/>
      <c r="AS69" s="891"/>
      <c r="AT69" s="891"/>
      <c r="AU69" s="891">
        <v>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588</v>
      </c>
      <c r="C70" s="934"/>
      <c r="D70" s="934"/>
      <c r="E70" s="934"/>
      <c r="F70" s="934"/>
      <c r="G70" s="934"/>
      <c r="H70" s="934"/>
      <c r="I70" s="934"/>
      <c r="J70" s="934"/>
      <c r="K70" s="934"/>
      <c r="L70" s="934"/>
      <c r="M70" s="934"/>
      <c r="N70" s="934"/>
      <c r="O70" s="934"/>
      <c r="P70" s="935"/>
      <c r="Q70" s="936">
        <v>233</v>
      </c>
      <c r="R70" s="891"/>
      <c r="S70" s="891"/>
      <c r="T70" s="891"/>
      <c r="U70" s="891"/>
      <c r="V70" s="891">
        <v>233</v>
      </c>
      <c r="W70" s="891"/>
      <c r="X70" s="891"/>
      <c r="Y70" s="891"/>
      <c r="Z70" s="891"/>
      <c r="AA70" s="891">
        <v>0</v>
      </c>
      <c r="AB70" s="891"/>
      <c r="AC70" s="891"/>
      <c r="AD70" s="891"/>
      <c r="AE70" s="891"/>
      <c r="AF70" s="891">
        <v>0</v>
      </c>
      <c r="AG70" s="891"/>
      <c r="AH70" s="891"/>
      <c r="AI70" s="891"/>
      <c r="AJ70" s="891"/>
      <c r="AK70" s="891">
        <v>1</v>
      </c>
      <c r="AL70" s="891"/>
      <c r="AM70" s="891"/>
      <c r="AN70" s="891"/>
      <c r="AO70" s="891"/>
      <c r="AP70" s="891" t="s">
        <v>519</v>
      </c>
      <c r="AQ70" s="891"/>
      <c r="AR70" s="891"/>
      <c r="AS70" s="891"/>
      <c r="AT70" s="891"/>
      <c r="AU70" s="891" t="s">
        <v>519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589</v>
      </c>
      <c r="C71" s="934"/>
      <c r="D71" s="934"/>
      <c r="E71" s="934"/>
      <c r="F71" s="934"/>
      <c r="G71" s="934"/>
      <c r="H71" s="934"/>
      <c r="I71" s="934"/>
      <c r="J71" s="934"/>
      <c r="K71" s="934"/>
      <c r="L71" s="934"/>
      <c r="M71" s="934"/>
      <c r="N71" s="934"/>
      <c r="O71" s="934"/>
      <c r="P71" s="935"/>
      <c r="Q71" s="936">
        <v>191</v>
      </c>
      <c r="R71" s="891"/>
      <c r="S71" s="891"/>
      <c r="T71" s="891"/>
      <c r="U71" s="891"/>
      <c r="V71" s="891">
        <v>108</v>
      </c>
      <c r="W71" s="891"/>
      <c r="X71" s="891"/>
      <c r="Y71" s="891"/>
      <c r="Z71" s="891"/>
      <c r="AA71" s="891">
        <v>83</v>
      </c>
      <c r="AB71" s="891"/>
      <c r="AC71" s="891"/>
      <c r="AD71" s="891"/>
      <c r="AE71" s="891"/>
      <c r="AF71" s="891">
        <v>83</v>
      </c>
      <c r="AG71" s="891"/>
      <c r="AH71" s="891"/>
      <c r="AI71" s="891"/>
      <c r="AJ71" s="891"/>
      <c r="AK71" s="891">
        <v>0</v>
      </c>
      <c r="AL71" s="891"/>
      <c r="AM71" s="891"/>
      <c r="AN71" s="891"/>
      <c r="AO71" s="891"/>
      <c r="AP71" s="891" t="s">
        <v>519</v>
      </c>
      <c r="AQ71" s="891"/>
      <c r="AR71" s="891"/>
      <c r="AS71" s="891"/>
      <c r="AT71" s="891"/>
      <c r="AU71" s="891" t="s">
        <v>519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590</v>
      </c>
      <c r="C72" s="934"/>
      <c r="D72" s="934"/>
      <c r="E72" s="934"/>
      <c r="F72" s="934"/>
      <c r="G72" s="934"/>
      <c r="H72" s="934"/>
      <c r="I72" s="934"/>
      <c r="J72" s="934"/>
      <c r="K72" s="934"/>
      <c r="L72" s="934"/>
      <c r="M72" s="934"/>
      <c r="N72" s="934"/>
      <c r="O72" s="934"/>
      <c r="P72" s="935"/>
      <c r="Q72" s="936">
        <v>13791</v>
      </c>
      <c r="R72" s="891"/>
      <c r="S72" s="891"/>
      <c r="T72" s="891"/>
      <c r="U72" s="891"/>
      <c r="V72" s="891">
        <v>13536</v>
      </c>
      <c r="W72" s="891"/>
      <c r="X72" s="891"/>
      <c r="Y72" s="891"/>
      <c r="Z72" s="891"/>
      <c r="AA72" s="891">
        <v>256</v>
      </c>
      <c r="AB72" s="891"/>
      <c r="AC72" s="891"/>
      <c r="AD72" s="891"/>
      <c r="AE72" s="891"/>
      <c r="AF72" s="891">
        <v>256</v>
      </c>
      <c r="AG72" s="891"/>
      <c r="AH72" s="891"/>
      <c r="AI72" s="891"/>
      <c r="AJ72" s="891"/>
      <c r="AK72" s="891">
        <v>60</v>
      </c>
      <c r="AL72" s="891"/>
      <c r="AM72" s="891"/>
      <c r="AN72" s="891"/>
      <c r="AO72" s="891"/>
      <c r="AP72" s="891">
        <v>4030</v>
      </c>
      <c r="AQ72" s="891"/>
      <c r="AR72" s="891"/>
      <c r="AS72" s="891"/>
      <c r="AT72" s="891"/>
      <c r="AU72" s="891">
        <v>304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591</v>
      </c>
      <c r="C73" s="934"/>
      <c r="D73" s="934"/>
      <c r="E73" s="934"/>
      <c r="F73" s="934"/>
      <c r="G73" s="934"/>
      <c r="H73" s="934"/>
      <c r="I73" s="934"/>
      <c r="J73" s="934"/>
      <c r="K73" s="934"/>
      <c r="L73" s="934"/>
      <c r="M73" s="934"/>
      <c r="N73" s="934"/>
      <c r="O73" s="934"/>
      <c r="P73" s="935"/>
      <c r="Q73" s="936">
        <v>326</v>
      </c>
      <c r="R73" s="891"/>
      <c r="S73" s="891"/>
      <c r="T73" s="891"/>
      <c r="U73" s="891"/>
      <c r="V73" s="891">
        <v>305</v>
      </c>
      <c r="W73" s="891"/>
      <c r="X73" s="891"/>
      <c r="Y73" s="891"/>
      <c r="Z73" s="891"/>
      <c r="AA73" s="891">
        <v>22</v>
      </c>
      <c r="AB73" s="891"/>
      <c r="AC73" s="891"/>
      <c r="AD73" s="891"/>
      <c r="AE73" s="891"/>
      <c r="AF73" s="891">
        <v>22</v>
      </c>
      <c r="AG73" s="891"/>
      <c r="AH73" s="891"/>
      <c r="AI73" s="891"/>
      <c r="AJ73" s="891"/>
      <c r="AK73" s="891">
        <v>0</v>
      </c>
      <c r="AL73" s="891"/>
      <c r="AM73" s="891"/>
      <c r="AN73" s="891"/>
      <c r="AO73" s="891"/>
      <c r="AP73" s="891" t="s">
        <v>519</v>
      </c>
      <c r="AQ73" s="891"/>
      <c r="AR73" s="891"/>
      <c r="AS73" s="891"/>
      <c r="AT73" s="891"/>
      <c r="AU73" s="891" t="s">
        <v>519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412</v>
      </c>
      <c r="AG88" s="902"/>
      <c r="AH88" s="902"/>
      <c r="AI88" s="902"/>
      <c r="AJ88" s="902"/>
      <c r="AK88" s="899"/>
      <c r="AL88" s="899"/>
      <c r="AM88" s="899"/>
      <c r="AN88" s="899"/>
      <c r="AO88" s="899"/>
      <c r="AP88" s="902">
        <v>4071</v>
      </c>
      <c r="AQ88" s="902"/>
      <c r="AR88" s="902"/>
      <c r="AS88" s="902"/>
      <c r="AT88" s="902"/>
      <c r="AU88" s="902">
        <v>314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v>1</v>
      </c>
      <c r="CX102" s="910"/>
      <c r="CY102" s="910"/>
      <c r="CZ102" s="910"/>
      <c r="DA102" s="953"/>
      <c r="DB102" s="952" t="s">
        <v>519</v>
      </c>
      <c r="DC102" s="910"/>
      <c r="DD102" s="910"/>
      <c r="DE102" s="910"/>
      <c r="DF102" s="953"/>
      <c r="DG102" s="952">
        <v>779</v>
      </c>
      <c r="DH102" s="910"/>
      <c r="DI102" s="910"/>
      <c r="DJ102" s="910"/>
      <c r="DK102" s="953"/>
      <c r="DL102" s="952" t="s">
        <v>519</v>
      </c>
      <c r="DM102" s="910"/>
      <c r="DN102" s="910"/>
      <c r="DO102" s="910"/>
      <c r="DP102" s="953"/>
      <c r="DQ102" s="952">
        <v>777</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299</v>
      </c>
      <c r="AG109" s="955"/>
      <c r="AH109" s="955"/>
      <c r="AI109" s="955"/>
      <c r="AJ109" s="956"/>
      <c r="AK109" s="954" t="s">
        <v>298</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299</v>
      </c>
      <c r="BW109" s="955"/>
      <c r="BX109" s="955"/>
      <c r="BY109" s="955"/>
      <c r="BZ109" s="956"/>
      <c r="CA109" s="954" t="s">
        <v>298</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299</v>
      </c>
      <c r="DM109" s="955"/>
      <c r="DN109" s="955"/>
      <c r="DO109" s="955"/>
      <c r="DP109" s="956"/>
      <c r="DQ109" s="954" t="s">
        <v>298</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2534074</v>
      </c>
      <c r="AB110" s="962"/>
      <c r="AC110" s="962"/>
      <c r="AD110" s="962"/>
      <c r="AE110" s="963"/>
      <c r="AF110" s="964">
        <v>2407769</v>
      </c>
      <c r="AG110" s="962"/>
      <c r="AH110" s="962"/>
      <c r="AI110" s="962"/>
      <c r="AJ110" s="963"/>
      <c r="AK110" s="964">
        <v>2322205</v>
      </c>
      <c r="AL110" s="962"/>
      <c r="AM110" s="962"/>
      <c r="AN110" s="962"/>
      <c r="AO110" s="963"/>
      <c r="AP110" s="965">
        <v>18.3</v>
      </c>
      <c r="AQ110" s="966"/>
      <c r="AR110" s="966"/>
      <c r="AS110" s="966"/>
      <c r="AT110" s="967"/>
      <c r="AU110" s="968" t="s">
        <v>68</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22710943</v>
      </c>
      <c r="BR110" s="997"/>
      <c r="BS110" s="997"/>
      <c r="BT110" s="997"/>
      <c r="BU110" s="997"/>
      <c r="BV110" s="997">
        <v>22113011</v>
      </c>
      <c r="BW110" s="997"/>
      <c r="BX110" s="997"/>
      <c r="BY110" s="997"/>
      <c r="BZ110" s="997"/>
      <c r="CA110" s="997">
        <v>21410481</v>
      </c>
      <c r="CB110" s="997"/>
      <c r="CC110" s="997"/>
      <c r="CD110" s="997"/>
      <c r="CE110" s="997"/>
      <c r="CF110" s="1011">
        <v>168.9</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431</v>
      </c>
      <c r="DM110" s="997"/>
      <c r="DN110" s="997"/>
      <c r="DO110" s="997"/>
      <c r="DP110" s="997"/>
      <c r="DQ110" s="997" t="s">
        <v>431</v>
      </c>
      <c r="DR110" s="997"/>
      <c r="DS110" s="997"/>
      <c r="DT110" s="997"/>
      <c r="DU110" s="997"/>
      <c r="DV110" s="998" t="s">
        <v>431</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433</v>
      </c>
      <c r="AG111" s="1004"/>
      <c r="AH111" s="1004"/>
      <c r="AI111" s="1004"/>
      <c r="AJ111" s="1005"/>
      <c r="AK111" s="1006" t="s">
        <v>433</v>
      </c>
      <c r="AL111" s="1004"/>
      <c r="AM111" s="1004"/>
      <c r="AN111" s="1004"/>
      <c r="AO111" s="1005"/>
      <c r="AP111" s="1007" t="s">
        <v>433</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t="s">
        <v>431</v>
      </c>
      <c r="BR111" s="990"/>
      <c r="BS111" s="990"/>
      <c r="BT111" s="990"/>
      <c r="BU111" s="990"/>
      <c r="BV111" s="990" t="s">
        <v>431</v>
      </c>
      <c r="BW111" s="990"/>
      <c r="BX111" s="990"/>
      <c r="BY111" s="990"/>
      <c r="BZ111" s="990"/>
      <c r="CA111" s="990" t="s">
        <v>431</v>
      </c>
      <c r="CB111" s="990"/>
      <c r="CC111" s="990"/>
      <c r="CD111" s="990"/>
      <c r="CE111" s="990"/>
      <c r="CF111" s="984" t="s">
        <v>431</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431</v>
      </c>
      <c r="DM111" s="990"/>
      <c r="DN111" s="990"/>
      <c r="DO111" s="990"/>
      <c r="DP111" s="990"/>
      <c r="DQ111" s="990" t="s">
        <v>431</v>
      </c>
      <c r="DR111" s="990"/>
      <c r="DS111" s="990"/>
      <c r="DT111" s="990"/>
      <c r="DU111" s="990"/>
      <c r="DV111" s="991" t="s">
        <v>431</v>
      </c>
      <c r="DW111" s="991"/>
      <c r="DX111" s="991"/>
      <c r="DY111" s="991"/>
      <c r="DZ111" s="992"/>
    </row>
    <row r="112" spans="1:131" s="226" customFormat="1" ht="26.25" customHeight="1" x14ac:dyDescent="0.15">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438</v>
      </c>
      <c r="AB112" s="1029"/>
      <c r="AC112" s="1029"/>
      <c r="AD112" s="1029"/>
      <c r="AE112" s="1030"/>
      <c r="AF112" s="1031" t="s">
        <v>439</v>
      </c>
      <c r="AG112" s="1029"/>
      <c r="AH112" s="1029"/>
      <c r="AI112" s="1029"/>
      <c r="AJ112" s="1030"/>
      <c r="AK112" s="1031" t="s">
        <v>440</v>
      </c>
      <c r="AL112" s="1029"/>
      <c r="AM112" s="1029"/>
      <c r="AN112" s="1029"/>
      <c r="AO112" s="1030"/>
      <c r="AP112" s="1032" t="s">
        <v>441</v>
      </c>
      <c r="AQ112" s="1033"/>
      <c r="AR112" s="1033"/>
      <c r="AS112" s="1033"/>
      <c r="AT112" s="1034"/>
      <c r="AU112" s="970"/>
      <c r="AV112" s="971"/>
      <c r="AW112" s="971"/>
      <c r="AX112" s="971"/>
      <c r="AY112" s="971"/>
      <c r="AZ112" s="1019" t="s">
        <v>442</v>
      </c>
      <c r="BA112" s="1020"/>
      <c r="BB112" s="1020"/>
      <c r="BC112" s="1020"/>
      <c r="BD112" s="1020"/>
      <c r="BE112" s="1020"/>
      <c r="BF112" s="1020"/>
      <c r="BG112" s="1020"/>
      <c r="BH112" s="1020"/>
      <c r="BI112" s="1020"/>
      <c r="BJ112" s="1020"/>
      <c r="BK112" s="1020"/>
      <c r="BL112" s="1020"/>
      <c r="BM112" s="1020"/>
      <c r="BN112" s="1020"/>
      <c r="BO112" s="1020"/>
      <c r="BP112" s="1021"/>
      <c r="BQ112" s="989">
        <v>14209296</v>
      </c>
      <c r="BR112" s="990"/>
      <c r="BS112" s="990"/>
      <c r="BT112" s="990"/>
      <c r="BU112" s="990"/>
      <c r="BV112" s="990">
        <v>13893015</v>
      </c>
      <c r="BW112" s="990"/>
      <c r="BX112" s="990"/>
      <c r="BY112" s="990"/>
      <c r="BZ112" s="990"/>
      <c r="CA112" s="990">
        <v>13305969</v>
      </c>
      <c r="CB112" s="990"/>
      <c r="CC112" s="990"/>
      <c r="CD112" s="990"/>
      <c r="CE112" s="990"/>
      <c r="CF112" s="984">
        <v>105</v>
      </c>
      <c r="CG112" s="985"/>
      <c r="CH112" s="985"/>
      <c r="CI112" s="985"/>
      <c r="CJ112" s="985"/>
      <c r="CK112" s="1015"/>
      <c r="CL112" s="1016"/>
      <c r="CM112" s="986" t="s">
        <v>443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438</v>
      </c>
      <c r="DH112" s="990"/>
      <c r="DI112" s="990"/>
      <c r="DJ112" s="990"/>
      <c r="DK112" s="990"/>
      <c r="DL112" s="990" t="s">
        <v>440</v>
      </c>
      <c r="DM112" s="990"/>
      <c r="DN112" s="990"/>
      <c r="DO112" s="990"/>
      <c r="DP112" s="990"/>
      <c r="DQ112" s="990" t="s">
        <v>439</v>
      </c>
      <c r="DR112" s="990"/>
      <c r="DS112" s="990"/>
      <c r="DT112" s="990"/>
      <c r="DU112" s="990"/>
      <c r="DV112" s="991" t="s">
        <v>440</v>
      </c>
      <c r="DW112" s="991"/>
      <c r="DX112" s="991"/>
      <c r="DY112" s="991"/>
      <c r="DZ112" s="992"/>
    </row>
    <row r="113" spans="1:130" s="226" customFormat="1" ht="26.25" customHeight="1" x14ac:dyDescent="0.15">
      <c r="A113" s="1024"/>
      <c r="B113" s="1025"/>
      <c r="C113" s="1020" t="s">
        <v>444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909768</v>
      </c>
      <c r="AB113" s="1004"/>
      <c r="AC113" s="1004"/>
      <c r="AD113" s="1004"/>
      <c r="AE113" s="1005"/>
      <c r="AF113" s="1006">
        <v>944053</v>
      </c>
      <c r="AG113" s="1004"/>
      <c r="AH113" s="1004"/>
      <c r="AI113" s="1004"/>
      <c r="AJ113" s="1005"/>
      <c r="AK113" s="1006">
        <v>1054439</v>
      </c>
      <c r="AL113" s="1004"/>
      <c r="AM113" s="1004"/>
      <c r="AN113" s="1004"/>
      <c r="AO113" s="1005"/>
      <c r="AP113" s="1007">
        <v>8.3000000000000007</v>
      </c>
      <c r="AQ113" s="1008"/>
      <c r="AR113" s="1008"/>
      <c r="AS113" s="1008"/>
      <c r="AT113" s="1009"/>
      <c r="AU113" s="970"/>
      <c r="AV113" s="971"/>
      <c r="AW113" s="971"/>
      <c r="AX113" s="971"/>
      <c r="AY113" s="971"/>
      <c r="AZ113" s="1019" t="s">
        <v>445</v>
      </c>
      <c r="BA113" s="1020"/>
      <c r="BB113" s="1020"/>
      <c r="BC113" s="1020"/>
      <c r="BD113" s="1020"/>
      <c r="BE113" s="1020"/>
      <c r="BF113" s="1020"/>
      <c r="BG113" s="1020"/>
      <c r="BH113" s="1020"/>
      <c r="BI113" s="1020"/>
      <c r="BJ113" s="1020"/>
      <c r="BK113" s="1020"/>
      <c r="BL113" s="1020"/>
      <c r="BM113" s="1020"/>
      <c r="BN113" s="1020"/>
      <c r="BO113" s="1020"/>
      <c r="BP113" s="1021"/>
      <c r="BQ113" s="989">
        <v>505733</v>
      </c>
      <c r="BR113" s="990"/>
      <c r="BS113" s="990"/>
      <c r="BT113" s="990"/>
      <c r="BU113" s="990"/>
      <c r="BV113" s="990">
        <v>394163</v>
      </c>
      <c r="BW113" s="990"/>
      <c r="BX113" s="990"/>
      <c r="BY113" s="990"/>
      <c r="BZ113" s="990"/>
      <c r="CA113" s="990">
        <v>314437</v>
      </c>
      <c r="CB113" s="990"/>
      <c r="CC113" s="990"/>
      <c r="CD113" s="990"/>
      <c r="CE113" s="990"/>
      <c r="CF113" s="984">
        <v>2.5</v>
      </c>
      <c r="CG113" s="985"/>
      <c r="CH113" s="985"/>
      <c r="CI113" s="985"/>
      <c r="CJ113" s="985"/>
      <c r="CK113" s="1015"/>
      <c r="CL113" s="1016"/>
      <c r="CM113" s="986" t="s">
        <v>446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441</v>
      </c>
      <c r="DH113" s="1029"/>
      <c r="DI113" s="1029"/>
      <c r="DJ113" s="1029"/>
      <c r="DK113" s="1030"/>
      <c r="DL113" s="1031" t="s">
        <v>440</v>
      </c>
      <c r="DM113" s="1029"/>
      <c r="DN113" s="1029"/>
      <c r="DO113" s="1029"/>
      <c r="DP113" s="1030"/>
      <c r="DQ113" s="1031" t="s">
        <v>438</v>
      </c>
      <c r="DR113" s="1029"/>
      <c r="DS113" s="1029"/>
      <c r="DT113" s="1029"/>
      <c r="DU113" s="1030"/>
      <c r="DV113" s="1032" t="s">
        <v>439</v>
      </c>
      <c r="DW113" s="1033"/>
      <c r="DX113" s="1033"/>
      <c r="DY113" s="1033"/>
      <c r="DZ113" s="1034"/>
    </row>
    <row r="114" spans="1:130" s="226" customFormat="1" ht="26.25" customHeight="1" x14ac:dyDescent="0.15">
      <c r="A114" s="1024"/>
      <c r="B114" s="1025"/>
      <c r="C114" s="1020" t="s">
        <v>447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204032</v>
      </c>
      <c r="AB114" s="1029"/>
      <c r="AC114" s="1029"/>
      <c r="AD114" s="1029"/>
      <c r="AE114" s="1030"/>
      <c r="AF114" s="1031">
        <v>174704</v>
      </c>
      <c r="AG114" s="1029"/>
      <c r="AH114" s="1029"/>
      <c r="AI114" s="1029"/>
      <c r="AJ114" s="1030"/>
      <c r="AK114" s="1031">
        <v>115754</v>
      </c>
      <c r="AL114" s="1029"/>
      <c r="AM114" s="1029"/>
      <c r="AN114" s="1029"/>
      <c r="AO114" s="1030"/>
      <c r="AP114" s="1032">
        <v>0.9</v>
      </c>
      <c r="AQ114" s="1033"/>
      <c r="AR114" s="1033"/>
      <c r="AS114" s="1033"/>
      <c r="AT114" s="1034"/>
      <c r="AU114" s="970"/>
      <c r="AV114" s="971"/>
      <c r="AW114" s="971"/>
      <c r="AX114" s="971"/>
      <c r="AY114" s="971"/>
      <c r="AZ114" s="1019" t="s">
        <v>448</v>
      </c>
      <c r="BA114" s="1020"/>
      <c r="BB114" s="1020"/>
      <c r="BC114" s="1020"/>
      <c r="BD114" s="1020"/>
      <c r="BE114" s="1020"/>
      <c r="BF114" s="1020"/>
      <c r="BG114" s="1020"/>
      <c r="BH114" s="1020"/>
      <c r="BI114" s="1020"/>
      <c r="BJ114" s="1020"/>
      <c r="BK114" s="1020"/>
      <c r="BL114" s="1020"/>
      <c r="BM114" s="1020"/>
      <c r="BN114" s="1020"/>
      <c r="BO114" s="1020"/>
      <c r="BP114" s="1021"/>
      <c r="BQ114" s="989">
        <v>3943814</v>
      </c>
      <c r="BR114" s="990"/>
      <c r="BS114" s="990"/>
      <c r="BT114" s="990"/>
      <c r="BU114" s="990"/>
      <c r="BV114" s="990">
        <v>3844501</v>
      </c>
      <c r="BW114" s="990"/>
      <c r="BX114" s="990"/>
      <c r="BY114" s="990"/>
      <c r="BZ114" s="990"/>
      <c r="CA114" s="990">
        <v>3628518</v>
      </c>
      <c r="CB114" s="990"/>
      <c r="CC114" s="990"/>
      <c r="CD114" s="990"/>
      <c r="CE114" s="990"/>
      <c r="CF114" s="984">
        <v>28.6</v>
      </c>
      <c r="CG114" s="985"/>
      <c r="CH114" s="985"/>
      <c r="CI114" s="985"/>
      <c r="CJ114" s="985"/>
      <c r="CK114" s="1015"/>
      <c r="CL114" s="1016"/>
      <c r="CM114" s="986" t="s">
        <v>449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439</v>
      </c>
      <c r="DH114" s="1029"/>
      <c r="DI114" s="1029"/>
      <c r="DJ114" s="1029"/>
      <c r="DK114" s="1030"/>
      <c r="DL114" s="1031" t="s">
        <v>439</v>
      </c>
      <c r="DM114" s="1029"/>
      <c r="DN114" s="1029"/>
      <c r="DO114" s="1029"/>
      <c r="DP114" s="1030"/>
      <c r="DQ114" s="1031" t="s">
        <v>440</v>
      </c>
      <c r="DR114" s="1029"/>
      <c r="DS114" s="1029"/>
      <c r="DT114" s="1029"/>
      <c r="DU114" s="1030"/>
      <c r="DV114" s="1032" t="s">
        <v>439</v>
      </c>
      <c r="DW114" s="1033"/>
      <c r="DX114" s="1033"/>
      <c r="DY114" s="1033"/>
      <c r="DZ114" s="1034"/>
    </row>
    <row r="115" spans="1:130" s="226" customFormat="1" ht="26.25" customHeight="1" x14ac:dyDescent="0.15">
      <c r="A115" s="1024"/>
      <c r="B115" s="1025"/>
      <c r="C115" s="1020" t="s">
        <v>450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440</v>
      </c>
      <c r="AB115" s="1004"/>
      <c r="AC115" s="1004"/>
      <c r="AD115" s="1004"/>
      <c r="AE115" s="1005"/>
      <c r="AF115" s="1006" t="s">
        <v>440</v>
      </c>
      <c r="AG115" s="1004"/>
      <c r="AH115" s="1004"/>
      <c r="AI115" s="1004"/>
      <c r="AJ115" s="1005"/>
      <c r="AK115" s="1006" t="s">
        <v>441</v>
      </c>
      <c r="AL115" s="1004"/>
      <c r="AM115" s="1004"/>
      <c r="AN115" s="1004"/>
      <c r="AO115" s="1005"/>
      <c r="AP115" s="1007" t="s">
        <v>438</v>
      </c>
      <c r="AQ115" s="1008"/>
      <c r="AR115" s="1008"/>
      <c r="AS115" s="1008"/>
      <c r="AT115" s="1009"/>
      <c r="AU115" s="970"/>
      <c r="AV115" s="971"/>
      <c r="AW115" s="971"/>
      <c r="AX115" s="971"/>
      <c r="AY115" s="971"/>
      <c r="AZ115" s="1019" t="s">
        <v>451</v>
      </c>
      <c r="BA115" s="1020"/>
      <c r="BB115" s="1020"/>
      <c r="BC115" s="1020"/>
      <c r="BD115" s="1020"/>
      <c r="BE115" s="1020"/>
      <c r="BF115" s="1020"/>
      <c r="BG115" s="1020"/>
      <c r="BH115" s="1020"/>
      <c r="BI115" s="1020"/>
      <c r="BJ115" s="1020"/>
      <c r="BK115" s="1020"/>
      <c r="BL115" s="1020"/>
      <c r="BM115" s="1020"/>
      <c r="BN115" s="1020"/>
      <c r="BO115" s="1020"/>
      <c r="BP115" s="1021"/>
      <c r="BQ115" s="989">
        <v>587835</v>
      </c>
      <c r="BR115" s="990"/>
      <c r="BS115" s="990"/>
      <c r="BT115" s="990"/>
      <c r="BU115" s="990"/>
      <c r="BV115" s="990">
        <v>511724</v>
      </c>
      <c r="BW115" s="990"/>
      <c r="BX115" s="990"/>
      <c r="BY115" s="990"/>
      <c r="BZ115" s="990"/>
      <c r="CA115" s="990">
        <v>781913</v>
      </c>
      <c r="CB115" s="990"/>
      <c r="CC115" s="990"/>
      <c r="CD115" s="990"/>
      <c r="CE115" s="990"/>
      <c r="CF115" s="984">
        <v>6.2</v>
      </c>
      <c r="CG115" s="985"/>
      <c r="CH115" s="985"/>
      <c r="CI115" s="985"/>
      <c r="CJ115" s="985"/>
      <c r="CK115" s="1015"/>
      <c r="CL115" s="1016"/>
      <c r="CM115" s="1019" t="s">
        <v>452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441</v>
      </c>
      <c r="DH115" s="1029"/>
      <c r="DI115" s="1029"/>
      <c r="DJ115" s="1029"/>
      <c r="DK115" s="1030"/>
      <c r="DL115" s="1031" t="s">
        <v>439</v>
      </c>
      <c r="DM115" s="1029"/>
      <c r="DN115" s="1029"/>
      <c r="DO115" s="1029"/>
      <c r="DP115" s="1030"/>
      <c r="DQ115" s="1031" t="s">
        <v>453</v>
      </c>
      <c r="DR115" s="1029"/>
      <c r="DS115" s="1029"/>
      <c r="DT115" s="1029"/>
      <c r="DU115" s="1030"/>
      <c r="DV115" s="1032" t="s">
        <v>439</v>
      </c>
      <c r="DW115" s="1033"/>
      <c r="DX115" s="1033"/>
      <c r="DY115" s="1033"/>
      <c r="DZ115" s="1034"/>
    </row>
    <row r="116" spans="1:130" s="226" customFormat="1" ht="26.25" customHeight="1" x14ac:dyDescent="0.15">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603</v>
      </c>
      <c r="AB116" s="1029"/>
      <c r="AC116" s="1029"/>
      <c r="AD116" s="1029"/>
      <c r="AE116" s="1030"/>
      <c r="AF116" s="1031">
        <v>454</v>
      </c>
      <c r="AG116" s="1029"/>
      <c r="AH116" s="1029"/>
      <c r="AI116" s="1029"/>
      <c r="AJ116" s="1030"/>
      <c r="AK116" s="1031">
        <v>136</v>
      </c>
      <c r="AL116" s="1029"/>
      <c r="AM116" s="1029"/>
      <c r="AN116" s="1029"/>
      <c r="AO116" s="1030"/>
      <c r="AP116" s="1032">
        <v>0</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438</v>
      </c>
      <c r="BR116" s="990"/>
      <c r="BS116" s="990"/>
      <c r="BT116" s="990"/>
      <c r="BU116" s="990"/>
      <c r="BV116" s="990" t="s">
        <v>438</v>
      </c>
      <c r="BW116" s="990"/>
      <c r="BX116" s="990"/>
      <c r="BY116" s="990"/>
      <c r="BZ116" s="990"/>
      <c r="CA116" s="990" t="s">
        <v>439</v>
      </c>
      <c r="CB116" s="990"/>
      <c r="CC116" s="990"/>
      <c r="CD116" s="990"/>
      <c r="CE116" s="990"/>
      <c r="CF116" s="984" t="s">
        <v>438</v>
      </c>
      <c r="CG116" s="985"/>
      <c r="CH116" s="985"/>
      <c r="CI116" s="985"/>
      <c r="CJ116" s="985"/>
      <c r="CK116" s="1015"/>
      <c r="CL116" s="1016"/>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438</v>
      </c>
      <c r="DH116" s="1029"/>
      <c r="DI116" s="1029"/>
      <c r="DJ116" s="1029"/>
      <c r="DK116" s="1030"/>
      <c r="DL116" s="1031" t="s">
        <v>440</v>
      </c>
      <c r="DM116" s="1029"/>
      <c r="DN116" s="1029"/>
      <c r="DO116" s="1029"/>
      <c r="DP116" s="1030"/>
      <c r="DQ116" s="1031" t="s">
        <v>438</v>
      </c>
      <c r="DR116" s="1029"/>
      <c r="DS116" s="1029"/>
      <c r="DT116" s="1029"/>
      <c r="DU116" s="1030"/>
      <c r="DV116" s="1032" t="s">
        <v>439</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457</v>
      </c>
      <c r="Z117" s="956"/>
      <c r="AA117" s="1046">
        <v>3648477</v>
      </c>
      <c r="AB117" s="1047"/>
      <c r="AC117" s="1047"/>
      <c r="AD117" s="1047"/>
      <c r="AE117" s="1048"/>
      <c r="AF117" s="1049">
        <v>3526980</v>
      </c>
      <c r="AG117" s="1047"/>
      <c r="AH117" s="1047"/>
      <c r="AI117" s="1047"/>
      <c r="AJ117" s="1048"/>
      <c r="AK117" s="1049">
        <v>3492534</v>
      </c>
      <c r="AL117" s="1047"/>
      <c r="AM117" s="1047"/>
      <c r="AN117" s="1047"/>
      <c r="AO117" s="1048"/>
      <c r="AP117" s="1050"/>
      <c r="AQ117" s="1051"/>
      <c r="AR117" s="1051"/>
      <c r="AS117" s="1051"/>
      <c r="AT117" s="1052"/>
      <c r="AU117" s="970"/>
      <c r="AV117" s="971"/>
      <c r="AW117" s="971"/>
      <c r="AX117" s="971"/>
      <c r="AY117" s="971"/>
      <c r="AZ117" s="1037" t="s">
        <v>458</v>
      </c>
      <c r="BA117" s="1038"/>
      <c r="BB117" s="1038"/>
      <c r="BC117" s="1038"/>
      <c r="BD117" s="1038"/>
      <c r="BE117" s="1038"/>
      <c r="BF117" s="1038"/>
      <c r="BG117" s="1038"/>
      <c r="BH117" s="1038"/>
      <c r="BI117" s="1038"/>
      <c r="BJ117" s="1038"/>
      <c r="BK117" s="1038"/>
      <c r="BL117" s="1038"/>
      <c r="BM117" s="1038"/>
      <c r="BN117" s="1038"/>
      <c r="BO117" s="1038"/>
      <c r="BP117" s="1039"/>
      <c r="BQ117" s="989" t="s">
        <v>440</v>
      </c>
      <c r="BR117" s="990"/>
      <c r="BS117" s="990"/>
      <c r="BT117" s="990"/>
      <c r="BU117" s="990"/>
      <c r="BV117" s="990" t="s">
        <v>440</v>
      </c>
      <c r="BW117" s="990"/>
      <c r="BX117" s="990"/>
      <c r="BY117" s="990"/>
      <c r="BZ117" s="990"/>
      <c r="CA117" s="990" t="s">
        <v>440</v>
      </c>
      <c r="CB117" s="990"/>
      <c r="CC117" s="990"/>
      <c r="CD117" s="990"/>
      <c r="CE117" s="990"/>
      <c r="CF117" s="984" t="s">
        <v>440</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440</v>
      </c>
      <c r="DH117" s="1029"/>
      <c r="DI117" s="1029"/>
      <c r="DJ117" s="1029"/>
      <c r="DK117" s="1030"/>
      <c r="DL117" s="1031" t="s">
        <v>440</v>
      </c>
      <c r="DM117" s="1029"/>
      <c r="DN117" s="1029"/>
      <c r="DO117" s="1029"/>
      <c r="DP117" s="1030"/>
      <c r="DQ117" s="1031" t="s">
        <v>440</v>
      </c>
      <c r="DR117" s="1029"/>
      <c r="DS117" s="1029"/>
      <c r="DT117" s="1029"/>
      <c r="DU117" s="1030"/>
      <c r="DV117" s="1032" t="s">
        <v>440</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299</v>
      </c>
      <c r="AG118" s="955"/>
      <c r="AH118" s="955"/>
      <c r="AI118" s="955"/>
      <c r="AJ118" s="956"/>
      <c r="AK118" s="954" t="s">
        <v>298</v>
      </c>
      <c r="AL118" s="955"/>
      <c r="AM118" s="955"/>
      <c r="AN118" s="955"/>
      <c r="AO118" s="956"/>
      <c r="AP118" s="1041" t="s">
        <v>425</v>
      </c>
      <c r="AQ118" s="1042"/>
      <c r="AR118" s="1042"/>
      <c r="AS118" s="1042"/>
      <c r="AT118" s="1043"/>
      <c r="AU118" s="970"/>
      <c r="AV118" s="971"/>
      <c r="AW118" s="971"/>
      <c r="AX118" s="971"/>
      <c r="AY118" s="971"/>
      <c r="AZ118" s="1044" t="s">
        <v>460</v>
      </c>
      <c r="BA118" s="1035"/>
      <c r="BB118" s="1035"/>
      <c r="BC118" s="1035"/>
      <c r="BD118" s="1035"/>
      <c r="BE118" s="1035"/>
      <c r="BF118" s="1035"/>
      <c r="BG118" s="1035"/>
      <c r="BH118" s="1035"/>
      <c r="BI118" s="1035"/>
      <c r="BJ118" s="1035"/>
      <c r="BK118" s="1035"/>
      <c r="BL118" s="1035"/>
      <c r="BM118" s="1035"/>
      <c r="BN118" s="1035"/>
      <c r="BO118" s="1035"/>
      <c r="BP118" s="1036"/>
      <c r="BQ118" s="1067" t="s">
        <v>439</v>
      </c>
      <c r="BR118" s="1068"/>
      <c r="BS118" s="1068"/>
      <c r="BT118" s="1068"/>
      <c r="BU118" s="1068"/>
      <c r="BV118" s="1068" t="s">
        <v>440</v>
      </c>
      <c r="BW118" s="1068"/>
      <c r="BX118" s="1068"/>
      <c r="BY118" s="1068"/>
      <c r="BZ118" s="1068"/>
      <c r="CA118" s="1068" t="s">
        <v>439</v>
      </c>
      <c r="CB118" s="1068"/>
      <c r="CC118" s="1068"/>
      <c r="CD118" s="1068"/>
      <c r="CE118" s="1068"/>
      <c r="CF118" s="984" t="s">
        <v>440</v>
      </c>
      <c r="CG118" s="985"/>
      <c r="CH118" s="985"/>
      <c r="CI118" s="985"/>
      <c r="CJ118" s="985"/>
      <c r="CK118" s="1015"/>
      <c r="CL118" s="1016"/>
      <c r="CM118" s="986" t="s">
        <v>461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439</v>
      </c>
      <c r="DH118" s="1029"/>
      <c r="DI118" s="1029"/>
      <c r="DJ118" s="1029"/>
      <c r="DK118" s="1030"/>
      <c r="DL118" s="1031" t="s">
        <v>439</v>
      </c>
      <c r="DM118" s="1029"/>
      <c r="DN118" s="1029"/>
      <c r="DO118" s="1029"/>
      <c r="DP118" s="1030"/>
      <c r="DQ118" s="1031" t="s">
        <v>439</v>
      </c>
      <c r="DR118" s="1029"/>
      <c r="DS118" s="1029"/>
      <c r="DT118" s="1029"/>
      <c r="DU118" s="1030"/>
      <c r="DV118" s="1032" t="s">
        <v>440</v>
      </c>
      <c r="DW118" s="1033"/>
      <c r="DX118" s="1033"/>
      <c r="DY118" s="1033"/>
      <c r="DZ118" s="1034"/>
    </row>
    <row r="119" spans="1:130" s="226" customFormat="1" ht="26.25" customHeight="1" x14ac:dyDescent="0.15">
      <c r="A119" s="1129"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439</v>
      </c>
      <c r="AB119" s="962"/>
      <c r="AC119" s="962"/>
      <c r="AD119" s="962"/>
      <c r="AE119" s="963"/>
      <c r="AF119" s="964" t="s">
        <v>439</v>
      </c>
      <c r="AG119" s="962"/>
      <c r="AH119" s="962"/>
      <c r="AI119" s="962"/>
      <c r="AJ119" s="963"/>
      <c r="AK119" s="964" t="s">
        <v>439</v>
      </c>
      <c r="AL119" s="962"/>
      <c r="AM119" s="962"/>
      <c r="AN119" s="962"/>
      <c r="AO119" s="963"/>
      <c r="AP119" s="965" t="s">
        <v>439</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462</v>
      </c>
      <c r="BP119" s="1076"/>
      <c r="BQ119" s="1067">
        <v>41957621</v>
      </c>
      <c r="BR119" s="1068"/>
      <c r="BS119" s="1068"/>
      <c r="BT119" s="1068"/>
      <c r="BU119" s="1068"/>
      <c r="BV119" s="1068">
        <v>40756414</v>
      </c>
      <c r="BW119" s="1068"/>
      <c r="BX119" s="1068"/>
      <c r="BY119" s="1068"/>
      <c r="BZ119" s="1068"/>
      <c r="CA119" s="1068">
        <v>39441318</v>
      </c>
      <c r="CB119" s="1068"/>
      <c r="CC119" s="1068"/>
      <c r="CD119" s="1068"/>
      <c r="CE119" s="1068"/>
      <c r="CF119" s="1069"/>
      <c r="CG119" s="1070"/>
      <c r="CH119" s="1070"/>
      <c r="CI119" s="1070"/>
      <c r="CJ119" s="1071"/>
      <c r="CK119" s="1017"/>
      <c r="CL119" s="1018"/>
      <c r="CM119" s="1072" t="s">
        <v>463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453</v>
      </c>
      <c r="DH119" s="1054"/>
      <c r="DI119" s="1054"/>
      <c r="DJ119" s="1054"/>
      <c r="DK119" s="1055"/>
      <c r="DL119" s="1053" t="s">
        <v>453</v>
      </c>
      <c r="DM119" s="1054"/>
      <c r="DN119" s="1054"/>
      <c r="DO119" s="1054"/>
      <c r="DP119" s="1055"/>
      <c r="DQ119" s="1053" t="s">
        <v>453</v>
      </c>
      <c r="DR119" s="1054"/>
      <c r="DS119" s="1054"/>
      <c r="DT119" s="1054"/>
      <c r="DU119" s="1055"/>
      <c r="DV119" s="1056" t="s">
        <v>453</v>
      </c>
      <c r="DW119" s="1057"/>
      <c r="DX119" s="1057"/>
      <c r="DY119" s="1057"/>
      <c r="DZ119" s="1058"/>
    </row>
    <row r="120" spans="1:130" s="226" customFormat="1" ht="26.25" customHeight="1" x14ac:dyDescent="0.15">
      <c r="A120" s="1130"/>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453</v>
      </c>
      <c r="AB120" s="1029"/>
      <c r="AC120" s="1029"/>
      <c r="AD120" s="1029"/>
      <c r="AE120" s="1030"/>
      <c r="AF120" s="1031" t="s">
        <v>453</v>
      </c>
      <c r="AG120" s="1029"/>
      <c r="AH120" s="1029"/>
      <c r="AI120" s="1029"/>
      <c r="AJ120" s="1030"/>
      <c r="AK120" s="1031" t="s">
        <v>453</v>
      </c>
      <c r="AL120" s="1029"/>
      <c r="AM120" s="1029"/>
      <c r="AN120" s="1029"/>
      <c r="AO120" s="1030"/>
      <c r="AP120" s="1032" t="s">
        <v>453</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3955738</v>
      </c>
      <c r="BR120" s="997"/>
      <c r="BS120" s="997"/>
      <c r="BT120" s="997"/>
      <c r="BU120" s="997"/>
      <c r="BV120" s="997">
        <v>4167245</v>
      </c>
      <c r="BW120" s="997"/>
      <c r="BX120" s="997"/>
      <c r="BY120" s="997"/>
      <c r="BZ120" s="997"/>
      <c r="CA120" s="997">
        <v>4360532</v>
      </c>
      <c r="CB120" s="997"/>
      <c r="CC120" s="997"/>
      <c r="CD120" s="997"/>
      <c r="CE120" s="997"/>
      <c r="CF120" s="1011">
        <v>34.4</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v>10818089</v>
      </c>
      <c r="DH120" s="997"/>
      <c r="DI120" s="997"/>
      <c r="DJ120" s="997"/>
      <c r="DK120" s="997"/>
      <c r="DL120" s="997">
        <v>10738512</v>
      </c>
      <c r="DM120" s="997"/>
      <c r="DN120" s="997"/>
      <c r="DO120" s="997"/>
      <c r="DP120" s="997"/>
      <c r="DQ120" s="997">
        <v>10549726</v>
      </c>
      <c r="DR120" s="997"/>
      <c r="DS120" s="997"/>
      <c r="DT120" s="997"/>
      <c r="DU120" s="997"/>
      <c r="DV120" s="998">
        <v>83.2</v>
      </c>
      <c r="DW120" s="998"/>
      <c r="DX120" s="998"/>
      <c r="DY120" s="998"/>
      <c r="DZ120" s="999"/>
    </row>
    <row r="121" spans="1:130" s="226" customFormat="1" ht="26.25" customHeight="1" x14ac:dyDescent="0.15">
      <c r="A121" s="1130"/>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453</v>
      </c>
      <c r="AB121" s="1029"/>
      <c r="AC121" s="1029"/>
      <c r="AD121" s="1029"/>
      <c r="AE121" s="1030"/>
      <c r="AF121" s="1031" t="s">
        <v>453</v>
      </c>
      <c r="AG121" s="1029"/>
      <c r="AH121" s="1029"/>
      <c r="AI121" s="1029"/>
      <c r="AJ121" s="1030"/>
      <c r="AK121" s="1031" t="s">
        <v>453</v>
      </c>
      <c r="AL121" s="1029"/>
      <c r="AM121" s="1029"/>
      <c r="AN121" s="1029"/>
      <c r="AO121" s="1030"/>
      <c r="AP121" s="1032" t="s">
        <v>453</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6141350</v>
      </c>
      <c r="BR121" s="990"/>
      <c r="BS121" s="990"/>
      <c r="BT121" s="990"/>
      <c r="BU121" s="990"/>
      <c r="BV121" s="990">
        <v>6092853</v>
      </c>
      <c r="BW121" s="990"/>
      <c r="BX121" s="990"/>
      <c r="BY121" s="990"/>
      <c r="BZ121" s="990"/>
      <c r="CA121" s="990">
        <v>4882943</v>
      </c>
      <c r="CB121" s="990"/>
      <c r="CC121" s="990"/>
      <c r="CD121" s="990"/>
      <c r="CE121" s="990"/>
      <c r="CF121" s="984">
        <v>38.5</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3391207</v>
      </c>
      <c r="DH121" s="990"/>
      <c r="DI121" s="990"/>
      <c r="DJ121" s="990"/>
      <c r="DK121" s="990"/>
      <c r="DL121" s="990">
        <v>3154503</v>
      </c>
      <c r="DM121" s="990"/>
      <c r="DN121" s="990"/>
      <c r="DO121" s="990"/>
      <c r="DP121" s="990"/>
      <c r="DQ121" s="990">
        <v>2756243</v>
      </c>
      <c r="DR121" s="990"/>
      <c r="DS121" s="990"/>
      <c r="DT121" s="990"/>
      <c r="DU121" s="990"/>
      <c r="DV121" s="991">
        <v>21.7</v>
      </c>
      <c r="DW121" s="991"/>
      <c r="DX121" s="991"/>
      <c r="DY121" s="991"/>
      <c r="DZ121" s="992"/>
    </row>
    <row r="122" spans="1:130" s="226" customFormat="1" ht="26.25" customHeight="1" x14ac:dyDescent="0.15">
      <c r="A122" s="1130"/>
      <c r="B122" s="1016"/>
      <c r="C122" s="986" t="s">
        <v>449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453</v>
      </c>
      <c r="AB122" s="1029"/>
      <c r="AC122" s="1029"/>
      <c r="AD122" s="1029"/>
      <c r="AE122" s="1030"/>
      <c r="AF122" s="1031" t="s">
        <v>453</v>
      </c>
      <c r="AG122" s="1029"/>
      <c r="AH122" s="1029"/>
      <c r="AI122" s="1029"/>
      <c r="AJ122" s="1030"/>
      <c r="AK122" s="1031" t="s">
        <v>453</v>
      </c>
      <c r="AL122" s="1029"/>
      <c r="AM122" s="1029"/>
      <c r="AN122" s="1029"/>
      <c r="AO122" s="1030"/>
      <c r="AP122" s="1032" t="s">
        <v>453</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24161831</v>
      </c>
      <c r="BR122" s="1068"/>
      <c r="BS122" s="1068"/>
      <c r="BT122" s="1068"/>
      <c r="BU122" s="1068"/>
      <c r="BV122" s="1068">
        <v>23857354</v>
      </c>
      <c r="BW122" s="1068"/>
      <c r="BX122" s="1068"/>
      <c r="BY122" s="1068"/>
      <c r="BZ122" s="1068"/>
      <c r="CA122" s="1068">
        <v>23570739</v>
      </c>
      <c r="CB122" s="1068"/>
      <c r="CC122" s="1068"/>
      <c r="CD122" s="1068"/>
      <c r="CE122" s="1068"/>
      <c r="CF122" s="1088">
        <v>185.9</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t="s">
        <v>438</v>
      </c>
      <c r="DH122" s="990"/>
      <c r="DI122" s="990"/>
      <c r="DJ122" s="990"/>
      <c r="DK122" s="990"/>
      <c r="DL122" s="990" t="s">
        <v>431</v>
      </c>
      <c r="DM122" s="990"/>
      <c r="DN122" s="990"/>
      <c r="DO122" s="990"/>
      <c r="DP122" s="990"/>
      <c r="DQ122" s="990" t="s">
        <v>473</v>
      </c>
      <c r="DR122" s="990"/>
      <c r="DS122" s="990"/>
      <c r="DT122" s="990"/>
      <c r="DU122" s="990"/>
      <c r="DV122" s="991" t="s">
        <v>473</v>
      </c>
      <c r="DW122" s="991"/>
      <c r="DX122" s="991"/>
      <c r="DY122" s="991"/>
      <c r="DZ122" s="992"/>
    </row>
    <row r="123" spans="1:130" s="226" customFormat="1" ht="26.25" customHeight="1" x14ac:dyDescent="0.15">
      <c r="A123" s="1130"/>
      <c r="B123" s="1016"/>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431</v>
      </c>
      <c r="AB123" s="1029"/>
      <c r="AC123" s="1029"/>
      <c r="AD123" s="1029"/>
      <c r="AE123" s="1030"/>
      <c r="AF123" s="1031" t="s">
        <v>474</v>
      </c>
      <c r="AG123" s="1029"/>
      <c r="AH123" s="1029"/>
      <c r="AI123" s="1029"/>
      <c r="AJ123" s="1030"/>
      <c r="AK123" s="1031" t="s">
        <v>475</v>
      </c>
      <c r="AL123" s="1029"/>
      <c r="AM123" s="1029"/>
      <c r="AN123" s="1029"/>
      <c r="AO123" s="1030"/>
      <c r="AP123" s="1032" t="s">
        <v>473</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476</v>
      </c>
      <c r="BP123" s="1076"/>
      <c r="BQ123" s="1136">
        <v>34258919</v>
      </c>
      <c r="BR123" s="1102"/>
      <c r="BS123" s="1102"/>
      <c r="BT123" s="1102"/>
      <c r="BU123" s="1102"/>
      <c r="BV123" s="1102">
        <v>34117452</v>
      </c>
      <c r="BW123" s="1102"/>
      <c r="BX123" s="1102"/>
      <c r="BY123" s="1102"/>
      <c r="BZ123" s="1102"/>
      <c r="CA123" s="1102">
        <v>32814214</v>
      </c>
      <c r="CB123" s="1102"/>
      <c r="CC123" s="1102"/>
      <c r="CD123" s="1102"/>
      <c r="CE123" s="1102"/>
      <c r="CF123" s="1069"/>
      <c r="CG123" s="1070"/>
      <c r="CH123" s="1070"/>
      <c r="CI123" s="1070"/>
      <c r="CJ123" s="1071"/>
      <c r="CK123" s="1080"/>
      <c r="CL123" s="1081"/>
      <c r="CM123" s="1081"/>
      <c r="CN123" s="1081"/>
      <c r="CO123" s="1082"/>
      <c r="CP123" s="1090" t="s">
        <v>477</v>
      </c>
      <c r="CQ123" s="1091"/>
      <c r="CR123" s="1091"/>
      <c r="CS123" s="1091"/>
      <c r="CT123" s="1091"/>
      <c r="CU123" s="1091"/>
      <c r="CV123" s="1091"/>
      <c r="CW123" s="1091"/>
      <c r="CX123" s="1091"/>
      <c r="CY123" s="1091"/>
      <c r="CZ123" s="1091"/>
      <c r="DA123" s="1091"/>
      <c r="DB123" s="1091"/>
      <c r="DC123" s="1091"/>
      <c r="DD123" s="1091"/>
      <c r="DE123" s="1091"/>
      <c r="DF123" s="1092"/>
      <c r="DG123" s="1028" t="s">
        <v>438</v>
      </c>
      <c r="DH123" s="1029"/>
      <c r="DI123" s="1029"/>
      <c r="DJ123" s="1029"/>
      <c r="DK123" s="1030"/>
      <c r="DL123" s="1031" t="s">
        <v>475</v>
      </c>
      <c r="DM123" s="1029"/>
      <c r="DN123" s="1029"/>
      <c r="DO123" s="1029"/>
      <c r="DP123" s="1030"/>
      <c r="DQ123" s="1031" t="s">
        <v>170</v>
      </c>
      <c r="DR123" s="1029"/>
      <c r="DS123" s="1029"/>
      <c r="DT123" s="1029"/>
      <c r="DU123" s="1030"/>
      <c r="DV123" s="1032" t="s">
        <v>438</v>
      </c>
      <c r="DW123" s="1033"/>
      <c r="DX123" s="1033"/>
      <c r="DY123" s="1033"/>
      <c r="DZ123" s="1034"/>
    </row>
    <row r="124" spans="1:130" s="226" customFormat="1" ht="26.25" customHeight="1" thickBot="1" x14ac:dyDescent="0.2">
      <c r="A124" s="1130"/>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478</v>
      </c>
      <c r="AB124" s="1029"/>
      <c r="AC124" s="1029"/>
      <c r="AD124" s="1029"/>
      <c r="AE124" s="1030"/>
      <c r="AF124" s="1031" t="s">
        <v>433</v>
      </c>
      <c r="AG124" s="1029"/>
      <c r="AH124" s="1029"/>
      <c r="AI124" s="1029"/>
      <c r="AJ124" s="1030"/>
      <c r="AK124" s="1031" t="s">
        <v>478</v>
      </c>
      <c r="AL124" s="1029"/>
      <c r="AM124" s="1029"/>
      <c r="AN124" s="1029"/>
      <c r="AO124" s="1030"/>
      <c r="AP124" s="1032" t="s">
        <v>170</v>
      </c>
      <c r="AQ124" s="1033"/>
      <c r="AR124" s="1033"/>
      <c r="AS124" s="1033"/>
      <c r="AT124" s="1034"/>
      <c r="AU124" s="1132" t="s">
        <v>479</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61.1</v>
      </c>
      <c r="BR124" s="1098"/>
      <c r="BS124" s="1098"/>
      <c r="BT124" s="1098"/>
      <c r="BU124" s="1098"/>
      <c r="BV124" s="1098">
        <v>53.2</v>
      </c>
      <c r="BW124" s="1098"/>
      <c r="BX124" s="1098"/>
      <c r="BY124" s="1098"/>
      <c r="BZ124" s="1098"/>
      <c r="CA124" s="1098">
        <v>52.2</v>
      </c>
      <c r="CB124" s="1098"/>
      <c r="CC124" s="1098"/>
      <c r="CD124" s="1098"/>
      <c r="CE124" s="1098"/>
      <c r="CF124" s="1099"/>
      <c r="CG124" s="1100"/>
      <c r="CH124" s="1100"/>
      <c r="CI124" s="1100"/>
      <c r="CJ124" s="1101"/>
      <c r="CK124" s="1083"/>
      <c r="CL124" s="1083"/>
      <c r="CM124" s="1083"/>
      <c r="CN124" s="1083"/>
      <c r="CO124" s="1084"/>
      <c r="CP124" s="1090" t="s">
        <v>480</v>
      </c>
      <c r="CQ124" s="1091"/>
      <c r="CR124" s="1091"/>
      <c r="CS124" s="1091"/>
      <c r="CT124" s="1091"/>
      <c r="CU124" s="1091"/>
      <c r="CV124" s="1091"/>
      <c r="CW124" s="1091"/>
      <c r="CX124" s="1091"/>
      <c r="CY124" s="1091"/>
      <c r="CZ124" s="1091"/>
      <c r="DA124" s="1091"/>
      <c r="DB124" s="1091"/>
      <c r="DC124" s="1091"/>
      <c r="DD124" s="1091"/>
      <c r="DE124" s="1091"/>
      <c r="DF124" s="1092"/>
      <c r="DG124" s="1075" t="s">
        <v>433</v>
      </c>
      <c r="DH124" s="1054"/>
      <c r="DI124" s="1054"/>
      <c r="DJ124" s="1054"/>
      <c r="DK124" s="1055"/>
      <c r="DL124" s="1053" t="s">
        <v>433</v>
      </c>
      <c r="DM124" s="1054"/>
      <c r="DN124" s="1054"/>
      <c r="DO124" s="1054"/>
      <c r="DP124" s="1055"/>
      <c r="DQ124" s="1053" t="s">
        <v>475</v>
      </c>
      <c r="DR124" s="1054"/>
      <c r="DS124" s="1054"/>
      <c r="DT124" s="1054"/>
      <c r="DU124" s="1055"/>
      <c r="DV124" s="1056" t="s">
        <v>481</v>
      </c>
      <c r="DW124" s="1057"/>
      <c r="DX124" s="1057"/>
      <c r="DY124" s="1057"/>
      <c r="DZ124" s="1058"/>
    </row>
    <row r="125" spans="1:130" s="226" customFormat="1" ht="26.25" customHeight="1" x14ac:dyDescent="0.15">
      <c r="A125" s="1130"/>
      <c r="B125" s="1016"/>
      <c r="C125" s="986" t="s">
        <v>461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438</v>
      </c>
      <c r="AB125" s="1029"/>
      <c r="AC125" s="1029"/>
      <c r="AD125" s="1029"/>
      <c r="AE125" s="1030"/>
      <c r="AF125" s="1031" t="s">
        <v>481</v>
      </c>
      <c r="AG125" s="1029"/>
      <c r="AH125" s="1029"/>
      <c r="AI125" s="1029"/>
      <c r="AJ125" s="1030"/>
      <c r="AK125" s="1031" t="s">
        <v>482</v>
      </c>
      <c r="AL125" s="1029"/>
      <c r="AM125" s="1029"/>
      <c r="AN125" s="1029"/>
      <c r="AO125" s="1030"/>
      <c r="AP125" s="1032" t="s">
        <v>482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483</v>
      </c>
      <c r="CL125" s="1078"/>
      <c r="CM125" s="1078"/>
      <c r="CN125" s="1078"/>
      <c r="CO125" s="1079"/>
      <c r="CP125" s="1010" t="s">
        <v>484</v>
      </c>
      <c r="CQ125" s="959"/>
      <c r="CR125" s="959"/>
      <c r="CS125" s="959"/>
      <c r="CT125" s="959"/>
      <c r="CU125" s="959"/>
      <c r="CV125" s="959"/>
      <c r="CW125" s="959"/>
      <c r="CX125" s="959"/>
      <c r="CY125" s="959"/>
      <c r="CZ125" s="959"/>
      <c r="DA125" s="959"/>
      <c r="DB125" s="959"/>
      <c r="DC125" s="959"/>
      <c r="DD125" s="959"/>
      <c r="DE125" s="959"/>
      <c r="DF125" s="960"/>
      <c r="DG125" s="996" t="s">
        <v>170</v>
      </c>
      <c r="DH125" s="997"/>
      <c r="DI125" s="997"/>
      <c r="DJ125" s="997"/>
      <c r="DK125" s="997"/>
      <c r="DL125" s="997" t="s">
        <v>170</v>
      </c>
      <c r="DM125" s="997"/>
      <c r="DN125" s="997"/>
      <c r="DO125" s="997"/>
      <c r="DP125" s="997"/>
      <c r="DQ125" s="997" t="s">
        <v>481</v>
      </c>
      <c r="DR125" s="997"/>
      <c r="DS125" s="997"/>
      <c r="DT125" s="997"/>
      <c r="DU125" s="997"/>
      <c r="DV125" s="998" t="s">
        <v>482</v>
      </c>
      <c r="DW125" s="998"/>
      <c r="DX125" s="998"/>
      <c r="DY125" s="998"/>
      <c r="DZ125" s="999"/>
    </row>
    <row r="126" spans="1:130" s="226" customFormat="1" ht="26.25" customHeight="1" thickBot="1" x14ac:dyDescent="0.2">
      <c r="A126" s="1130"/>
      <c r="B126" s="1016"/>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481</v>
      </c>
      <c r="AB126" s="1029"/>
      <c r="AC126" s="1029"/>
      <c r="AD126" s="1029"/>
      <c r="AE126" s="1030"/>
      <c r="AF126" s="1031" t="s">
        <v>474</v>
      </c>
      <c r="AG126" s="1029"/>
      <c r="AH126" s="1029"/>
      <c r="AI126" s="1029"/>
      <c r="AJ126" s="1030"/>
      <c r="AK126" s="1031" t="s">
        <v>482</v>
      </c>
      <c r="AL126" s="1029"/>
      <c r="AM126" s="1029"/>
      <c r="AN126" s="1029"/>
      <c r="AO126" s="1030"/>
      <c r="AP126" s="1032" t="s">
        <v>482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485</v>
      </c>
      <c r="CQ126" s="1020"/>
      <c r="CR126" s="1020"/>
      <c r="CS126" s="1020"/>
      <c r="CT126" s="1020"/>
      <c r="CU126" s="1020"/>
      <c r="CV126" s="1020"/>
      <c r="CW126" s="1020"/>
      <c r="CX126" s="1020"/>
      <c r="CY126" s="1020"/>
      <c r="CZ126" s="1020"/>
      <c r="DA126" s="1020"/>
      <c r="DB126" s="1020"/>
      <c r="DC126" s="1020"/>
      <c r="DD126" s="1020"/>
      <c r="DE126" s="1020"/>
      <c r="DF126" s="1021"/>
      <c r="DG126" s="989">
        <v>582453</v>
      </c>
      <c r="DH126" s="990"/>
      <c r="DI126" s="990"/>
      <c r="DJ126" s="990"/>
      <c r="DK126" s="990"/>
      <c r="DL126" s="990">
        <v>506705</v>
      </c>
      <c r="DM126" s="990"/>
      <c r="DN126" s="990"/>
      <c r="DO126" s="990"/>
      <c r="DP126" s="990"/>
      <c r="DQ126" s="990">
        <v>777054</v>
      </c>
      <c r="DR126" s="990"/>
      <c r="DS126" s="990"/>
      <c r="DT126" s="990"/>
      <c r="DU126" s="990"/>
      <c r="DV126" s="991">
        <v>6.1</v>
      </c>
      <c r="DW126" s="991"/>
      <c r="DX126" s="991"/>
      <c r="DY126" s="991"/>
      <c r="DZ126" s="992"/>
    </row>
    <row r="127" spans="1:130" s="226" customFormat="1" ht="26.25" customHeight="1" x14ac:dyDescent="0.15">
      <c r="A127" s="1131"/>
      <c r="B127" s="1018"/>
      <c r="C127" s="1072" t="s">
        <v>486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481</v>
      </c>
      <c r="AB127" s="1029"/>
      <c r="AC127" s="1029"/>
      <c r="AD127" s="1029"/>
      <c r="AE127" s="1030"/>
      <c r="AF127" s="1031" t="s">
        <v>482</v>
      </c>
      <c r="AG127" s="1029"/>
      <c r="AH127" s="1029"/>
      <c r="AI127" s="1029"/>
      <c r="AJ127" s="1030"/>
      <c r="AK127" s="1031" t="s">
        <v>474</v>
      </c>
      <c r="AL127" s="1029"/>
      <c r="AM127" s="1029"/>
      <c r="AN127" s="1029"/>
      <c r="AO127" s="1030"/>
      <c r="AP127" s="1032" t="s">
        <v>481</v>
      </c>
      <c r="AQ127" s="1033"/>
      <c r="AR127" s="1033"/>
      <c r="AS127" s="1033"/>
      <c r="AT127" s="1034"/>
      <c r="AU127" s="262"/>
      <c r="AV127" s="262"/>
      <c r="AW127" s="262"/>
      <c r="AX127" s="1103" t="s">
        <v>487</v>
      </c>
      <c r="AY127" s="1104"/>
      <c r="AZ127" s="1104"/>
      <c r="BA127" s="1104"/>
      <c r="BB127" s="1104"/>
      <c r="BC127" s="1104"/>
      <c r="BD127" s="1104"/>
      <c r="BE127" s="1105"/>
      <c r="BF127" s="1106" t="s">
        <v>488</v>
      </c>
      <c r="BG127" s="1104"/>
      <c r="BH127" s="1104"/>
      <c r="BI127" s="1104"/>
      <c r="BJ127" s="1104"/>
      <c r="BK127" s="1104"/>
      <c r="BL127" s="1105"/>
      <c r="BM127" s="1106" t="s">
        <v>489</v>
      </c>
      <c r="BN127" s="1104"/>
      <c r="BO127" s="1104"/>
      <c r="BP127" s="1104"/>
      <c r="BQ127" s="1104"/>
      <c r="BR127" s="1104"/>
      <c r="BS127" s="1105"/>
      <c r="BT127" s="1106" t="s">
        <v>490</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491</v>
      </c>
      <c r="CQ127" s="1020"/>
      <c r="CR127" s="1020"/>
      <c r="CS127" s="1020"/>
      <c r="CT127" s="1020"/>
      <c r="CU127" s="1020"/>
      <c r="CV127" s="1020"/>
      <c r="CW127" s="1020"/>
      <c r="CX127" s="1020"/>
      <c r="CY127" s="1020"/>
      <c r="CZ127" s="1020"/>
      <c r="DA127" s="1020"/>
      <c r="DB127" s="1020"/>
      <c r="DC127" s="1020"/>
      <c r="DD127" s="1020"/>
      <c r="DE127" s="1020"/>
      <c r="DF127" s="1021"/>
      <c r="DG127" s="989" t="s">
        <v>438</v>
      </c>
      <c r="DH127" s="990"/>
      <c r="DI127" s="990"/>
      <c r="DJ127" s="990"/>
      <c r="DK127" s="990"/>
      <c r="DL127" s="990" t="s">
        <v>475</v>
      </c>
      <c r="DM127" s="990"/>
      <c r="DN127" s="990"/>
      <c r="DO127" s="990"/>
      <c r="DP127" s="990"/>
      <c r="DQ127" s="990" t="s">
        <v>482</v>
      </c>
      <c r="DR127" s="990"/>
      <c r="DS127" s="990"/>
      <c r="DT127" s="990"/>
      <c r="DU127" s="990"/>
      <c r="DV127" s="991" t="s">
        <v>474</v>
      </c>
      <c r="DW127" s="991"/>
      <c r="DX127" s="991"/>
      <c r="DY127" s="991"/>
      <c r="DZ127" s="992"/>
    </row>
    <row r="128" spans="1:130" s="226" customFormat="1" ht="26.25" customHeight="1" thickBot="1" x14ac:dyDescent="0.2">
      <c r="A128" s="1114" t="s">
        <v>492</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493</v>
      </c>
      <c r="X128" s="1116"/>
      <c r="Y128" s="1116"/>
      <c r="Z128" s="1117"/>
      <c r="AA128" s="1118">
        <v>319329</v>
      </c>
      <c r="AB128" s="1119"/>
      <c r="AC128" s="1119"/>
      <c r="AD128" s="1119"/>
      <c r="AE128" s="1120"/>
      <c r="AF128" s="1121">
        <v>398541</v>
      </c>
      <c r="AG128" s="1119"/>
      <c r="AH128" s="1119"/>
      <c r="AI128" s="1119"/>
      <c r="AJ128" s="1120"/>
      <c r="AK128" s="1121">
        <v>406042</v>
      </c>
      <c r="AL128" s="1119"/>
      <c r="AM128" s="1119"/>
      <c r="AN128" s="1119"/>
      <c r="AO128" s="1120"/>
      <c r="AP128" s="1122"/>
      <c r="AQ128" s="1123"/>
      <c r="AR128" s="1123"/>
      <c r="AS128" s="1123"/>
      <c r="AT128" s="1124"/>
      <c r="AU128" s="262"/>
      <c r="AV128" s="262"/>
      <c r="AW128" s="262"/>
      <c r="AX128" s="958" t="s">
        <v>494</v>
      </c>
      <c r="AY128" s="959"/>
      <c r="AZ128" s="959"/>
      <c r="BA128" s="959"/>
      <c r="BB128" s="959"/>
      <c r="BC128" s="959"/>
      <c r="BD128" s="959"/>
      <c r="BE128" s="960"/>
      <c r="BF128" s="1125" t="s">
        <v>433</v>
      </c>
      <c r="BG128" s="1126"/>
      <c r="BH128" s="1126"/>
      <c r="BI128" s="1126"/>
      <c r="BJ128" s="1126"/>
      <c r="BK128" s="1126"/>
      <c r="BL128" s="1127"/>
      <c r="BM128" s="1125">
        <v>12.8</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495</v>
      </c>
      <c r="CQ128" s="1108"/>
      <c r="CR128" s="1108"/>
      <c r="CS128" s="1108"/>
      <c r="CT128" s="1108"/>
      <c r="CU128" s="1108"/>
      <c r="CV128" s="1108"/>
      <c r="CW128" s="1108"/>
      <c r="CX128" s="1108"/>
      <c r="CY128" s="1108"/>
      <c r="CZ128" s="1108"/>
      <c r="DA128" s="1108"/>
      <c r="DB128" s="1108"/>
      <c r="DC128" s="1108"/>
      <c r="DD128" s="1108"/>
      <c r="DE128" s="1108"/>
      <c r="DF128" s="1109"/>
      <c r="DG128" s="1110">
        <v>5382</v>
      </c>
      <c r="DH128" s="1111"/>
      <c r="DI128" s="1111"/>
      <c r="DJ128" s="1111"/>
      <c r="DK128" s="1111"/>
      <c r="DL128" s="1111">
        <v>5019</v>
      </c>
      <c r="DM128" s="1111"/>
      <c r="DN128" s="1111"/>
      <c r="DO128" s="1111"/>
      <c r="DP128" s="1111"/>
      <c r="DQ128" s="1111">
        <v>4859</v>
      </c>
      <c r="DR128" s="1111"/>
      <c r="DS128" s="1111"/>
      <c r="DT128" s="1111"/>
      <c r="DU128" s="1111"/>
      <c r="DV128" s="1112">
        <v>0</v>
      </c>
      <c r="DW128" s="1112"/>
      <c r="DX128" s="1112"/>
      <c r="DY128" s="1112"/>
      <c r="DZ128" s="1113"/>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496</v>
      </c>
      <c r="X129" s="1144"/>
      <c r="Y129" s="1144"/>
      <c r="Z129" s="1145"/>
      <c r="AA129" s="1028">
        <v>14543292</v>
      </c>
      <c r="AB129" s="1029"/>
      <c r="AC129" s="1029"/>
      <c r="AD129" s="1029"/>
      <c r="AE129" s="1030"/>
      <c r="AF129" s="1031">
        <v>14368827</v>
      </c>
      <c r="AG129" s="1029"/>
      <c r="AH129" s="1029"/>
      <c r="AI129" s="1029"/>
      <c r="AJ129" s="1030"/>
      <c r="AK129" s="1031">
        <v>14693380</v>
      </c>
      <c r="AL129" s="1029"/>
      <c r="AM129" s="1029"/>
      <c r="AN129" s="1029"/>
      <c r="AO129" s="1030"/>
      <c r="AP129" s="1146"/>
      <c r="AQ129" s="1147"/>
      <c r="AR129" s="1147"/>
      <c r="AS129" s="1147"/>
      <c r="AT129" s="1148"/>
      <c r="AU129" s="264"/>
      <c r="AV129" s="264"/>
      <c r="AW129" s="264"/>
      <c r="AX129" s="1137" t="s">
        <v>497</v>
      </c>
      <c r="AY129" s="1020"/>
      <c r="AZ129" s="1020"/>
      <c r="BA129" s="1020"/>
      <c r="BB129" s="1020"/>
      <c r="BC129" s="1020"/>
      <c r="BD129" s="1020"/>
      <c r="BE129" s="1021"/>
      <c r="BF129" s="1138" t="s">
        <v>433</v>
      </c>
      <c r="BG129" s="1139"/>
      <c r="BH129" s="1139"/>
      <c r="BI129" s="1139"/>
      <c r="BJ129" s="1139"/>
      <c r="BK129" s="1139"/>
      <c r="BL129" s="1140"/>
      <c r="BM129" s="1138">
        <v>17.8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499</v>
      </c>
      <c r="X130" s="1144"/>
      <c r="Y130" s="1144"/>
      <c r="Z130" s="1145"/>
      <c r="AA130" s="1028">
        <v>1943976</v>
      </c>
      <c r="AB130" s="1029"/>
      <c r="AC130" s="1029"/>
      <c r="AD130" s="1029"/>
      <c r="AE130" s="1030"/>
      <c r="AF130" s="1031">
        <v>1898158</v>
      </c>
      <c r="AG130" s="1029"/>
      <c r="AH130" s="1029"/>
      <c r="AI130" s="1029"/>
      <c r="AJ130" s="1030"/>
      <c r="AK130" s="1031">
        <v>2015685</v>
      </c>
      <c r="AL130" s="1029"/>
      <c r="AM130" s="1029"/>
      <c r="AN130" s="1029"/>
      <c r="AO130" s="1030"/>
      <c r="AP130" s="1146"/>
      <c r="AQ130" s="1147"/>
      <c r="AR130" s="1147"/>
      <c r="AS130" s="1147"/>
      <c r="AT130" s="1148"/>
      <c r="AU130" s="264"/>
      <c r="AV130" s="264"/>
      <c r="AW130" s="264"/>
      <c r="AX130" s="1137" t="s">
        <v>500</v>
      </c>
      <c r="AY130" s="1020"/>
      <c r="AZ130" s="1020"/>
      <c r="BA130" s="1020"/>
      <c r="BB130" s="1020"/>
      <c r="BC130" s="1020"/>
      <c r="BD130" s="1020"/>
      <c r="BE130" s="1021"/>
      <c r="BF130" s="1174">
        <v>9.6999999999999993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501</v>
      </c>
      <c r="X131" s="1182"/>
      <c r="Y131" s="1182"/>
      <c r="Z131" s="1183"/>
      <c r="AA131" s="1075">
        <v>12599316</v>
      </c>
      <c r="AB131" s="1054"/>
      <c r="AC131" s="1054"/>
      <c r="AD131" s="1054"/>
      <c r="AE131" s="1055"/>
      <c r="AF131" s="1053">
        <v>12470669</v>
      </c>
      <c r="AG131" s="1054"/>
      <c r="AH131" s="1054"/>
      <c r="AI131" s="1054"/>
      <c r="AJ131" s="1055"/>
      <c r="AK131" s="1053">
        <v>12677695</v>
      </c>
      <c r="AL131" s="1054"/>
      <c r="AM131" s="1054"/>
      <c r="AN131" s="1054"/>
      <c r="AO131" s="1055"/>
      <c r="AP131" s="1184"/>
      <c r="AQ131" s="1185"/>
      <c r="AR131" s="1185"/>
      <c r="AS131" s="1185"/>
      <c r="AT131" s="1186"/>
      <c r="AU131" s="264"/>
      <c r="AV131" s="264"/>
      <c r="AW131" s="264"/>
      <c r="AX131" s="1156" t="s">
        <v>502</v>
      </c>
      <c r="AY131" s="1108"/>
      <c r="AZ131" s="1108"/>
      <c r="BA131" s="1108"/>
      <c r="BB131" s="1108"/>
      <c r="BC131" s="1108"/>
      <c r="BD131" s="1108"/>
      <c r="BE131" s="1109"/>
      <c r="BF131" s="1157">
        <v>52.2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504</v>
      </c>
      <c r="W132" s="1167"/>
      <c r="X132" s="1167"/>
      <c r="Y132" s="1167"/>
      <c r="Z132" s="1168"/>
      <c r="AA132" s="1169">
        <v>10.994025389999999</v>
      </c>
      <c r="AB132" s="1170"/>
      <c r="AC132" s="1170"/>
      <c r="AD132" s="1170"/>
      <c r="AE132" s="1171"/>
      <c r="AF132" s="1172">
        <v>9.8653969569999997</v>
      </c>
      <c r="AG132" s="1170"/>
      <c r="AH132" s="1170"/>
      <c r="AI132" s="1170"/>
      <c r="AJ132" s="1171"/>
      <c r="AK132" s="1172">
        <v>8.4463855609999996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505</v>
      </c>
      <c r="W133" s="1150"/>
      <c r="X133" s="1150"/>
      <c r="Y133" s="1150"/>
      <c r="Z133" s="1151"/>
      <c r="AA133" s="1152">
        <v>11.2</v>
      </c>
      <c r="AB133" s="1153"/>
      <c r="AC133" s="1153"/>
      <c r="AD133" s="1153"/>
      <c r="AE133" s="1154"/>
      <c r="AF133" s="1152">
        <v>10.6</v>
      </c>
      <c r="AG133" s="1153"/>
      <c r="AH133" s="1153"/>
      <c r="AI133" s="1153"/>
      <c r="AJ133" s="1154"/>
      <c r="AK133" s="1152">
        <v>9.6999999999999993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6B5K1rcA+Fk3/ob/+qMDNYx4EFi15bDF42lWpwN4mW4Av8yf+G0NmnqN/OIA+nY7/pZsrPiwWD3n8sb1bumwQ==" saltValue="pCwQ4gP5eMxp1wIOuzRA7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18" orientation="landscape"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IGwyN94+LoPg88xVHevoGKrSzGUWBn42TDioV9pO9a3ncIH0jhP0TJgsbSZygL+vS4fw6qYMuodvk9NLh87Jg==" saltValue="zdW/XnDWODfNwNvIGG0Gf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mcS4YdTDDf5qp52jFuo4dadrU8OmB71wFUpsYlV4J1kb5PYi5HGQ4jPCnuIeSsgg7QKOECu0VY/GfdA0xcfZg==" saltValue="X+VZMT6+gdDDcyRETbSEeQ=="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514</v>
      </c>
      <c r="AL9" s="1193"/>
      <c r="AM9" s="1193"/>
      <c r="AN9" s="1194"/>
      <c r="AO9" s="292">
        <v>4173700</v>
      </c>
      <c r="AP9" s="292">
        <v>63329</v>
      </c>
      <c r="AQ9" s="293">
        <v>57316</v>
      </c>
      <c r="AR9" s="294">
        <v>10.5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515</v>
      </c>
      <c r="AL10" s="1193"/>
      <c r="AM10" s="1193"/>
      <c r="AN10" s="1194"/>
      <c r="AO10" s="295">
        <v>610945</v>
      </c>
      <c r="AP10" s="295">
        <v>9270</v>
      </c>
      <c r="AQ10" s="296">
        <v>3762</v>
      </c>
      <c r="AR10" s="297">
        <v>146.4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516</v>
      </c>
      <c r="AL11" s="1193"/>
      <c r="AM11" s="1193"/>
      <c r="AN11" s="1194"/>
      <c r="AO11" s="295">
        <v>655367</v>
      </c>
      <c r="AP11" s="295">
        <v>9944</v>
      </c>
      <c r="AQ11" s="296">
        <v>6408</v>
      </c>
      <c r="AR11" s="297">
        <v>55.2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517</v>
      </c>
      <c r="AL12" s="1193"/>
      <c r="AM12" s="1193"/>
      <c r="AN12" s="1194"/>
      <c r="AO12" s="295">
        <v>130000</v>
      </c>
      <c r="AP12" s="295">
        <v>1973</v>
      </c>
      <c r="AQ12" s="296">
        <v>891</v>
      </c>
      <c r="AR12" s="297">
        <v>121.4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518</v>
      </c>
      <c r="AL13" s="1193"/>
      <c r="AM13" s="1193"/>
      <c r="AN13" s="1194"/>
      <c r="AO13" s="295" t="s">
        <v>519</v>
      </c>
      <c r="AP13" s="295" t="s">
        <v>519</v>
      </c>
      <c r="AQ13" s="296">
        <v>1</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520</v>
      </c>
      <c r="AL14" s="1193"/>
      <c r="AM14" s="1193"/>
      <c r="AN14" s="1194"/>
      <c r="AO14" s="295">
        <v>131199</v>
      </c>
      <c r="AP14" s="295">
        <v>1991</v>
      </c>
      <c r="AQ14" s="296">
        <v>2694</v>
      </c>
      <c r="AR14" s="297">
        <v>-26.1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521</v>
      </c>
      <c r="AL15" s="1193"/>
      <c r="AM15" s="1193"/>
      <c r="AN15" s="1194"/>
      <c r="AO15" s="295">
        <v>140551</v>
      </c>
      <c r="AP15" s="295">
        <v>2133</v>
      </c>
      <c r="AQ15" s="296">
        <v>1362</v>
      </c>
      <c r="AR15" s="297">
        <v>56.6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522</v>
      </c>
      <c r="AL16" s="1196"/>
      <c r="AM16" s="1196"/>
      <c r="AN16" s="1197"/>
      <c r="AO16" s="295">
        <v>-336300</v>
      </c>
      <c r="AP16" s="295">
        <v>-5103</v>
      </c>
      <c r="AQ16" s="296">
        <v>-4530</v>
      </c>
      <c r="AR16" s="297">
        <v>12.6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5505462</v>
      </c>
      <c r="AP17" s="295">
        <v>83536</v>
      </c>
      <c r="AQ17" s="296">
        <v>67903</v>
      </c>
      <c r="AR17" s="297">
        <v>23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527</v>
      </c>
      <c r="AL21" s="1188"/>
      <c r="AM21" s="1188"/>
      <c r="AN21" s="1189"/>
      <c r="AO21" s="307">
        <v>7.74</v>
      </c>
      <c r="AP21" s="308">
        <v>6.2</v>
      </c>
      <c r="AQ21" s="309">
        <v>1.54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528</v>
      </c>
      <c r="AL22" s="1188"/>
      <c r="AM22" s="1188"/>
      <c r="AN22" s="1189"/>
      <c r="AO22" s="312">
        <v>96.4</v>
      </c>
      <c r="AP22" s="313">
        <v>98.7</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533</v>
      </c>
      <c r="AL32" s="1204"/>
      <c r="AM32" s="1204"/>
      <c r="AN32" s="1205"/>
      <c r="AO32" s="322">
        <v>2322205</v>
      </c>
      <c r="AP32" s="322">
        <v>35236</v>
      </c>
      <c r="AQ32" s="323">
        <v>34720</v>
      </c>
      <c r="AR32" s="324">
        <v>1.5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534</v>
      </c>
      <c r="AL33" s="1204"/>
      <c r="AM33" s="1204"/>
      <c r="AN33" s="1205"/>
      <c r="AO33" s="322" t="s">
        <v>519</v>
      </c>
      <c r="AP33" s="322" t="s">
        <v>519</v>
      </c>
      <c r="AQ33" s="323">
        <v>1</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535</v>
      </c>
      <c r="AL34" s="1204"/>
      <c r="AM34" s="1204"/>
      <c r="AN34" s="1205"/>
      <c r="AO34" s="322" t="s">
        <v>519</v>
      </c>
      <c r="AP34" s="322" t="s">
        <v>519</v>
      </c>
      <c r="AQ34" s="323">
        <v>22</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536</v>
      </c>
      <c r="AL35" s="1204"/>
      <c r="AM35" s="1204"/>
      <c r="AN35" s="1205"/>
      <c r="AO35" s="322">
        <v>1054439</v>
      </c>
      <c r="AP35" s="322">
        <v>15999</v>
      </c>
      <c r="AQ35" s="323">
        <v>9232</v>
      </c>
      <c r="AR35" s="324">
        <v>73.3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537</v>
      </c>
      <c r="AL36" s="1204"/>
      <c r="AM36" s="1204"/>
      <c r="AN36" s="1205"/>
      <c r="AO36" s="322">
        <v>115754</v>
      </c>
      <c r="AP36" s="322">
        <v>1756</v>
      </c>
      <c r="AQ36" s="323">
        <v>2017</v>
      </c>
      <c r="AR36" s="324">
        <v>-12.9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538</v>
      </c>
      <c r="AL37" s="1204"/>
      <c r="AM37" s="1204"/>
      <c r="AN37" s="1205"/>
      <c r="AO37" s="322" t="s">
        <v>519</v>
      </c>
      <c r="AP37" s="322" t="s">
        <v>519</v>
      </c>
      <c r="AQ37" s="323">
        <v>1146</v>
      </c>
      <c r="AR37" s="324" t="s">
        <v>519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539</v>
      </c>
      <c r="AL38" s="1207"/>
      <c r="AM38" s="1207"/>
      <c r="AN38" s="1208"/>
      <c r="AO38" s="325">
        <v>136</v>
      </c>
      <c r="AP38" s="325">
        <v>2</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540</v>
      </c>
      <c r="AL39" s="1207"/>
      <c r="AM39" s="1207"/>
      <c r="AN39" s="1208"/>
      <c r="AO39" s="322">
        <v>-406042</v>
      </c>
      <c r="AP39" s="322">
        <v>-6161</v>
      </c>
      <c r="AQ39" s="323">
        <v>-6713</v>
      </c>
      <c r="AR39" s="324">
        <v>-8.1999999999999993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541</v>
      </c>
      <c r="AL40" s="1204"/>
      <c r="AM40" s="1204"/>
      <c r="AN40" s="1205"/>
      <c r="AO40" s="322">
        <v>-2015685</v>
      </c>
      <c r="AP40" s="322">
        <v>-30585</v>
      </c>
      <c r="AQ40" s="323">
        <v>-28519</v>
      </c>
      <c r="AR40" s="324">
        <v>7.2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1070807</v>
      </c>
      <c r="AP41" s="322">
        <v>16248</v>
      </c>
      <c r="AQ41" s="323">
        <v>11906</v>
      </c>
      <c r="AR41" s="324">
        <v>36.5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509</v>
      </c>
      <c r="AN49" s="1200" t="s">
        <v>545</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1590011</v>
      </c>
      <c r="AN51" s="344">
        <v>23111</v>
      </c>
      <c r="AO51" s="345">
        <v>-6.1</v>
      </c>
      <c r="AP51" s="346">
        <v>62256</v>
      </c>
      <c r="AQ51" s="347">
        <v>71.099999999999994</v>
      </c>
      <c r="AR51" s="348">
        <v>-77.2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656860</v>
      </c>
      <c r="AN52" s="352">
        <v>9547</v>
      </c>
      <c r="AO52" s="353">
        <v>-28.4</v>
      </c>
      <c r="AP52" s="354">
        <v>24482</v>
      </c>
      <c r="AQ52" s="355">
        <v>28.5</v>
      </c>
      <c r="AR52" s="356">
        <v>-56.9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2380992</v>
      </c>
      <c r="AN53" s="344">
        <v>34943</v>
      </c>
      <c r="AO53" s="345">
        <v>51.2</v>
      </c>
      <c r="AP53" s="346">
        <v>53896</v>
      </c>
      <c r="AQ53" s="347">
        <v>-13.4</v>
      </c>
      <c r="AR53" s="348">
        <v>64.599999999999994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1043681</v>
      </c>
      <c r="AN54" s="352">
        <v>15317</v>
      </c>
      <c r="AO54" s="353">
        <v>60.4</v>
      </c>
      <c r="AP54" s="354">
        <v>20608</v>
      </c>
      <c r="AQ54" s="355">
        <v>-15.8</v>
      </c>
      <c r="AR54" s="356">
        <v>76.2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2435178</v>
      </c>
      <c r="AN55" s="344">
        <v>36079</v>
      </c>
      <c r="AO55" s="345">
        <v>3.3</v>
      </c>
      <c r="AP55" s="346">
        <v>47278</v>
      </c>
      <c r="AQ55" s="347">
        <v>-12.3</v>
      </c>
      <c r="AR55" s="348">
        <v>15.6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958809</v>
      </c>
      <c r="AN56" s="352">
        <v>14205</v>
      </c>
      <c r="AO56" s="353">
        <v>-7.3</v>
      </c>
      <c r="AP56" s="354">
        <v>24096</v>
      </c>
      <c r="AQ56" s="355">
        <v>16.899999999999999</v>
      </c>
      <c r="AR56" s="356">
        <v>-24.2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1682203</v>
      </c>
      <c r="AN57" s="344">
        <v>25189</v>
      </c>
      <c r="AO57" s="345">
        <v>-30.2</v>
      </c>
      <c r="AP57" s="346">
        <v>44504</v>
      </c>
      <c r="AQ57" s="347">
        <v>-5.9</v>
      </c>
      <c r="AR57" s="348">
        <v>-24.3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1170382</v>
      </c>
      <c r="AN58" s="352">
        <v>17525</v>
      </c>
      <c r="AO58" s="353">
        <v>23.4</v>
      </c>
      <c r="AP58" s="354">
        <v>25876</v>
      </c>
      <c r="AQ58" s="355">
        <v>7.4</v>
      </c>
      <c r="AR58" s="356">
        <v>16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1447814</v>
      </c>
      <c r="AN59" s="344">
        <v>21968</v>
      </c>
      <c r="AO59" s="345">
        <v>-12.8</v>
      </c>
      <c r="AP59" s="346">
        <v>47820</v>
      </c>
      <c r="AQ59" s="347">
        <v>7.5</v>
      </c>
      <c r="AR59" s="348">
        <v>-20.3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1151498</v>
      </c>
      <c r="AN60" s="352">
        <v>17472</v>
      </c>
      <c r="AO60" s="353">
        <v>-0.3</v>
      </c>
      <c r="AP60" s="354">
        <v>25855</v>
      </c>
      <c r="AQ60" s="355">
        <v>-0.1</v>
      </c>
      <c r="AR60" s="356">
        <v>-0.2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1907240</v>
      </c>
      <c r="AN61" s="359">
        <v>28258</v>
      </c>
      <c r="AO61" s="360">
        <v>1.1000000000000001</v>
      </c>
      <c r="AP61" s="361">
        <v>51151</v>
      </c>
      <c r="AQ61" s="362">
        <v>9.4</v>
      </c>
      <c r="AR61" s="348">
        <v>-8.3000000000000007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996246</v>
      </c>
      <c r="AN62" s="352">
        <v>14813</v>
      </c>
      <c r="AO62" s="353">
        <v>9.6</v>
      </c>
      <c r="AP62" s="354">
        <v>24183</v>
      </c>
      <c r="AQ62" s="355">
        <v>7.4</v>
      </c>
      <c r="AR62" s="356">
        <v>2.2000000000000002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VPqXEdQuGXYJIrMBFKgTZjr90yRvlSaRVehYhSRs4zyO/tRHbvb2lBqV9hgSkuhVJEyizg5eaaLhJ2xsmdAdA==" saltValue="8+Zch9kO2f6TPTmEU9UsM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9"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kuCKQNqWNT7DUMJ55A/l1d04xs3ii6XrRh7D04bdV73ulAfzP0VOhJQudt29GtLLkErSBYmM7Oa+dC7lawT5Q==" saltValue="gH7T0T/EPA8bVS56hOWm7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W1KWvW5fkMBydfYhvRn+gp96G8FscELh6sxw6kLf4QH4Mq3L91cvXUTl9vAL2uS2+f0WpjLf6rG2sYWC/88sQ==" saltValue="sm+8m5xJz9v/6wRAmkmZn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12" t="s">
        <v>3</v>
      </c>
      <c r="D47" s="1212"/>
      <c r="E47" s="1213"/>
      <c r="F47" s="11">
        <v>5.0599999999999996</v>
      </c>
      <c r="G47" s="12">
        <v>6.49</v>
      </c>
      <c r="H47" s="12">
        <v>7.71</v>
      </c>
      <c r="I47" s="12">
        <v>7.81</v>
      </c>
      <c r="J47" s="13">
        <v>7.63</v>
      </c>
    </row>
    <row r="48" spans="2:10" ht="57.75" customHeight="1" x14ac:dyDescent="0.15">
      <c r="B48" s="14"/>
      <c r="C48" s="1214" t="s">
        <v>4</v>
      </c>
      <c r="D48" s="1214"/>
      <c r="E48" s="1215"/>
      <c r="F48" s="15">
        <v>6.72</v>
      </c>
      <c r="G48" s="16">
        <v>7.58</v>
      </c>
      <c r="H48" s="16">
        <v>6.51</v>
      </c>
      <c r="I48" s="16">
        <v>6.73</v>
      </c>
      <c r="J48" s="17">
        <v>9.5399999999999991</v>
      </c>
    </row>
    <row r="49" spans="2:10" ht="57.75" customHeight="1" thickBot="1" x14ac:dyDescent="0.2">
      <c r="B49" s="18"/>
      <c r="C49" s="1216" t="s">
        <v>5</v>
      </c>
      <c r="D49" s="1216"/>
      <c r="E49" s="1217"/>
      <c r="F49" s="19">
        <v>3.48</v>
      </c>
      <c r="G49" s="20">
        <v>2.2400000000000002</v>
      </c>
      <c r="H49" s="20">
        <v>0.5</v>
      </c>
      <c r="I49" s="20">
        <v>0.14000000000000001</v>
      </c>
      <c r="J49" s="21">
        <v>2.96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Y+mSxis3dhxp4BE+bx1VrVh5PhB6p701NZl6tD+iUX1WIrnR0k6ePouBRIQcc7gabFYcySxeV9yiYtSwXoTDw==" saltValue="XP3SX4s5qHLm4uRHoNRE/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2019-10-30T09:35:58Z</cp:lastPrinted>
  <dcterms:created xsi:type="dcterms:W3CDTF">2019-06-06T07:09:32Z</dcterms:created>
  <dcterms:modified xsi:type="dcterms:W3CDTF">2019-10-30T09:37:22Z</dcterms:modified>
  <cp:category/>
</cp:coreProperties>
</file>