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H31(H29決算）\07財政状況資料集の作成について\04_市町村からの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<sst xmlns="http://schemas.openxmlformats.org/spreadsheetml/2006/main" count="1069" uniqueCount="589">
  <si>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</si>
  <si>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</si>
  <si>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</si>
  <si>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</si>
  <si>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</si>
  <si>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</si>
  <si>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</si>
  <si>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</si>
  <si>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</si>
  <si>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</si>
  <si>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</si>
  <si>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</si>
  <si>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</si>
  <si>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</si>
  <si>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</si>
  <si>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</si>
  <si>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</si>
  <si>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</si>
  <si>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</si>
  <si>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</si>
  <si>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</si>
  <si>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</si>
  <si>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</si>
  <si>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</si>
  <si>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</si>
  <si>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</si>
  <si>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</si>
  <si>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</si>
  <si>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</si>
  <si>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</si>
  <si>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</si>
  <si>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</si>
  <si>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</si>
  <si>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</si>
  <si>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</si>
  <si>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</si>
  <si>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</si>
  <si>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</si>
  <si>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</si>
  <si>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</si>
  <si>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</si>
  <si>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</si>
  <si>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</si>
  <si>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</si>
  <si>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</si>
  <si>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</si>
  <si>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</si>
  <si>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</si>
  <si>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</si>
  <si>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</si>
  <si>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</si>
  <si>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</si>
  <si>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</si>
  <si>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</si>
  <si>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</si>
  <si>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</si>
  <si>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</si>
  <si>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</si>
  <si>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</si>
  <si>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</si>
  <si>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</si>
  <si>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</si>
  <si>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</si>
  <si>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</si>
  <si>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</si>
  <si>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</si>
  <si>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</si>
  <si>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</si>
  <si>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</si>
  <si>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</si>
  <si>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</si>
  <si>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</si>
  <si>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</si>
  <si>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</si>
  <si>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</si>
  <si>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</si>
  <si>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</si>
  <si>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</si>
  <si>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</si>
  <si>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</si>
  <si>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</si>
  <si>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</si>
  <si>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</si>
  <si>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</si>
  <si>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</si>
  <si>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</si>
  <si>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</si>
  <si>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</si>
  <si>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</si>
  <si>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</si>
  <si>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</si>
  <si>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</si>
  <si>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橿原市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</si>
  <si>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</si>
  <si>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</si>
  <si>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</si>
  <si>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</si>
  <si>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</si>
  <si>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</si>
  <si>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</si>
  <si>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</si>
  <si>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</si>
  <si>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</si>
  <si>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</si>
  <si>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</si>
  <si>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</si>
  <si>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</si>
  <si>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</si>
  <si>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</si>
  <si>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</si>
  <si>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</si>
  <si>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</si>
  <si>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</si>
  <si>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</si>
  <si>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</si>
  <si>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</si>
  <si>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</si>
  <si>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</si>
  <si>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</si>
  <si>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</si>
  <si>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</si>
  <si>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</si>
  <si>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</si>
  <si>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</si>
  <si>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</si>
  <si>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</si>
  <si>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</si>
  <si>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</si>
  <si>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</si>
  <si>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</si>
  <si>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</si>
  <si>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</si>
  <si>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</si>
  <si>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</si>
  <si>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</si>
  <si>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</si>
  <si>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</si>
  <si>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</si>
  <si>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</si>
  <si>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</si>
  <si>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</si>
  <si>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</si>
  <si>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</si>
  <si>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</si>
  <si>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</si>
  <si>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</si>
  <si>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</si>
  <si>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</si>
  <si>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</si>
  <si>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</si>
  <si>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</si>
  <si>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</si>
  <si>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</si>
  <si>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</si>
  <si>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</si>
  <si>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</si>
  <si>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</si>
  <si>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</si>
  <si>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</si>
  <si>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</si>
  <si>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</si>
  <si>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</si>
  <si>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</si>
  <si>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</si>
  <si>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</si>
  <si>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</si>
  <si>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</si>
  <si>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</si>
  <si>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</si>
  <si>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</si>
  <si>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</si>
  <si>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</si>
  <si>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</si>
  <si>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</si>
  <si>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</si>
  <si>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</si>
  <si>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</si>
  <si>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</si>
  <si>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</si>
  <si>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</si>
  <si>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</si>
  <si>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</si>
  <si>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</si>
  <si>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</si>
  <si>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</si>
  <si>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</si>
  <si>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</si>
  <si>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</si>
  <si>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</si>
  <si>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</si>
  <si>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</si>
  <si>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</si>
  <si>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</si>
  <si>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</si>
  <si>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</si>
  <si>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</si>
  <si>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</si>
  <si>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</si>
  <si>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</si>
  <si>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</si>
  <si>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</si>
  <si>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</si>
  <si>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</si>
  <si>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</si>
  <si>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</si>
  <si>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</si>
  <si>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奈良県橿原市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</si>
  <si>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</si>
  <si>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</si>
  <si>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</si>
  <si>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</si>
  <si>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</si>
  <si>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</si>
  <si>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</si>
  <si>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</si>
  <si>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</si>
  <si>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</si>
  <si>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</si>
  <si>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</si>
  <si>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</si>
  <si>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</si>
  <si>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</si>
  <si>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</si>
  <si>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</si>
  <si>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</si>
  <si>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</si>
  <si>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</si>
  <si>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</si>
  <si>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</si>
  <si>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</si>
  <si>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</si>
  <si>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</si>
  <si>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</si>
  <si>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</si>
  <si>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</si>
  <si>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</si>
  <si>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</si>
  <si>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</si>
  <si>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</si>
  <si>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</si>
  <si>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</si>
  <si>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</si>
  <si>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</si>
  <si>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</si>
  <si>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</si>
  <si>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</si>
  <si>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</si>
  <si>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</si>
  <si>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</si>
  <si>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</si>
  <si>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</si>
  <si>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</si>
  <si>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</si>
  <si>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</si>
  <si>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</si>
  <si>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</si>
  <si>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</si>
  <si>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</si>
  <si>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</si>
  <si>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</si>
  <si>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</si>
  <si>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</si>
  <si>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</si>
  <si>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</si>
  <si>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</si>
  <si>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</si>
  <si>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</si>
  <si>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</si>
  <si>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</si>
  <si>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</si>
  <si>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</si>
  <si>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</si>
  <si>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</si>
  <si>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</si>
  <si>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</si>
  <si>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</si>
  <si>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</si>
  <si>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</si>
  <si>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</si>
  <si>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</si>
  <si>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</si>
  <si>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</si>
  <si>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</si>
  <si>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</si>
  <si>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</si>
  <si>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</si>
  <si>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</si>
  <si>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</si>
  <si>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</si>
  <si>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</si>
  <si>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</si>
  <si>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</si>
  <si>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</si>
  <si>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</si>
  <si>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</si>
  <si>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</si>
  <si>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</si>
  <si>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</si>
  <si>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</si>
  <si>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</si>
  <si>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</si>
  <si>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</si>
  <si>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</si>
  <si>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</si>
  <si>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</si>
  <si>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</si>
  <si>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</si>
  <si>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</si>
  <si>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</si>
  <si>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</si>
  <si>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</si>
  <si>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</si>
  <si>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</si>
  <si>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</si>
  <si>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</si>
  <si>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</si>
  <si>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</si>
  <si>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</si>
  <si>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</si>
  <si>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</si>
  <si>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</si>
  <si>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</si>
  <si>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</si>
  <si>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</si>
  <si>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</si>
  <si>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</si>
  <si>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</si>
  <si>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</si>
  <si>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</si>
  <si>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</si>
  <si>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</si>
  <si>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</si>
  <si>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</si>
  <si>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</si>
  <si>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</si>
  <si>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</si>
  <si>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</si>
  <si>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</si>
  <si>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</si>
  <si>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</si>
  <si>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</si>
  <si>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</si>
  <si>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</si>
  <si>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</si>
  <si>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</si>
  <si>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</si>
  <si>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</si>
  <si>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</si>
  <si>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</si>
  <si>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</si>
  <si>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</si>
  <si>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</si>
  <si>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</si>
  <si>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</si>
  <si>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</si>
  <si>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</si>
  <si>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奈良県橿原市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</si>
  <si>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</si>
  <si>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</si>
  <si>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</si>
  <si>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</si>
  <si>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</si>
  <si>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</si>
  <si>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</si>
  <si>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</si>
  <si>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</si>
  <si>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</si>
  <si>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</si>
  <si>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</si>
  <si>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</si>
  <si>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</si>
  <si>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</si>
  <si>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</si>
  <si>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</si>
  <si>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</si>
  <si>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</si>
  <si>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</si>
  <si>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t>
    <phoneticPr fontId="5"/>
  </si>
  <si>
    <t>墓園事業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</si>
  <si>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</si>
  <si>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</si>
  <si>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</si>
  <si>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</si>
  <si>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</si>
  <si>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</si>
  <si>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</si>
  <si>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</si>
  <si>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</si>
  <si>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</si>
  <si>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</si>
  <si>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</si>
  <si>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</si>
  <si>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</si>
  <si>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</si>
  <si>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</si>
  <si>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駐車場事業</t>
    <phoneticPr fontId="5"/>
  </si>
  <si>
    <t>上水道事業</t>
    <phoneticPr fontId="5"/>
  </si>
  <si>
    <t>法適用企業</t>
    <phoneticPr fontId="5"/>
  </si>
  <si>
    <t>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</si>
  <si>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</si>
  <si>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</si>
  <si>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</si>
  <si>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</si>
  <si>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</si>
  <si>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</si>
  <si>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</si>
  <si>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</si>
  <si>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</si>
  <si>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</si>
  <si>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</si>
  <si>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</si>
  <si>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</si>
  <si>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</si>
  <si>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</si>
  <si>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</si>
  <si>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</si>
  <si>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</si>
  <si>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</si>
  <si>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</si>
  <si>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</si>
  <si>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</si>
  <si>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</si>
  <si>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</si>
  <si>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</si>
  <si>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</si>
  <si>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</si>
  <si>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</si>
  <si>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</si>
  <si>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</si>
  <si>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</si>
  <si>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</si>
  <si>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</si>
  <si>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</si>
  <si>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</si>
  <si>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</si>
  <si>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</si>
  <si>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</si>
  <si>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</si>
  <si>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</si>
  <si>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</si>
  <si>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</si>
  <si>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</si>
  <si>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</si>
  <si>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</si>
  <si>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</si>
  <si>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</si>
  <si>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</si>
  <si>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</si>
  <si>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</si>
  <si>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</si>
  <si>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</si>
  <si>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</si>
  <si>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</si>
  <si>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</si>
  <si>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</si>
  <si>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</si>
  <si>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</si>
  <si>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</si>
  <si>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</si>
  <si>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</si>
  <si>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</si>
  <si>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</si>
  <si>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</si>
  <si>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</si>
  <si>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</si>
  <si>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</si>
  <si>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</si>
  <si>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</si>
  <si>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</si>
  <si>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</si>
  <si>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</si>
  <si>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</si>
  <si>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</si>
  <si>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</si>
  <si>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</si>
  <si>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</si>
  <si>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</si>
  <si>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</si>
  <si>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</si>
  <si>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</si>
  <si>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</si>
  <si>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</si>
  <si>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</si>
  <si>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</si>
  <si>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</si>
  <si>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</si>
  <si>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</si>
  <si>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</si>
  <si>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</si>
  <si>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</si>
  <si>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</si>
  <si>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</si>
  <si>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</si>
  <si>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</si>
  <si>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</si>
  <si>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</si>
  <si>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</si>
  <si>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</si>
  <si>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</si>
  <si>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</si>
  <si>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</si>
  <si>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</si>
  <si>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</si>
  <si>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</si>
  <si>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</si>
  <si>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</si>
  <si>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</si>
  <si>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</si>
  <si>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</si>
  <si>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</si>
  <si>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</si>
  <si>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</si>
  <si>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</si>
  <si>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</si>
  <si>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</si>
  <si>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</si>
  <si>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</si>
  <si>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</si>
  <si>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</si>
  <si>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</si>
  <si>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</si>
  <si>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</si>
  <si>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</si>
  <si>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</si>
  <si>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</si>
  <si>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</si>
  <si>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</si>
  <si>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</si>
  <si>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</si>
  <si>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</si>
  <si>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</si>
  <si>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</si>
  <si>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</si>
  <si>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</si>
  <si>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</si>
  <si>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</si>
  <si>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</si>
  <si>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</si>
  <si>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</si>
  <si>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</si>
  <si>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</si>
  <si>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</si>
  <si>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0.62</t>
  </si>
  <si>
    <t>▲ 2.06</t>
  </si>
  <si>
    <t>上水道事業</t>
  </si>
  <si>
    <t>下水道事業</t>
  </si>
  <si>
    <t>介護保険</t>
  </si>
  <si>
    <t>国民健康保険</t>
  </si>
  <si>
    <t>一般会計</t>
  </si>
  <si>
    <t>駐車場事業</t>
  </si>
  <si>
    <t>墓園事業</t>
  </si>
  <si>
    <t>後期高齢者医療</t>
  </si>
  <si>
    <t>その他会計（赤字）</t>
  </si>
  <si>
    <t>▲ 0.12</t>
  </si>
  <si>
    <t>▲ 0.13</t>
  </si>
  <si>
    <t>▲ 0.60</t>
  </si>
  <si>
    <t>▲ 0.19</t>
  </si>
  <si>
    <t>その他会計（黒字）</t>
  </si>
  <si>
    <t>奈良県市町村総合事務組合</t>
    <rPh sb="0" eb="3">
      <t>ナラケン</t>
    </rPh>
    <rPh sb="3" eb="6">
      <t>シチョウソン</t>
    </rPh>
    <rPh sb="6" eb="8">
      <t>ソウゴウ</t>
    </rPh>
    <rPh sb="8" eb="10">
      <t>ジム</t>
    </rPh>
    <rPh sb="10" eb="12">
      <t>クミアイ</t>
    </rPh>
    <phoneticPr fontId="2"/>
  </si>
  <si>
    <t>奈良広域水質検査センター組合</t>
    <rPh sb="0" eb="2">
      <t>ナラ</t>
    </rPh>
    <rPh sb="2" eb="4">
      <t>コウイキ</t>
    </rPh>
    <rPh sb="4" eb="6">
      <t>スイシツ</t>
    </rPh>
    <rPh sb="6" eb="8">
      <t>ケンサ</t>
    </rPh>
    <rPh sb="12" eb="14">
      <t>クミアイ</t>
    </rPh>
    <phoneticPr fontId="2"/>
  </si>
  <si>
    <t>飛鳥広域行政事務組合</t>
    <rPh sb="0" eb="2">
      <t>アスカ</t>
    </rPh>
    <rPh sb="2" eb="4">
      <t>コウイキ</t>
    </rPh>
    <rPh sb="4" eb="6">
      <t>ギョウセイ</t>
    </rPh>
    <rPh sb="6" eb="8">
      <t>ジム</t>
    </rPh>
    <rPh sb="8" eb="10">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</si>
  <si>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</si>
  <si>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</si>
  <si>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</si>
  <si>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橿原市土地開発公社</t>
    <rPh sb="0" eb="3">
      <t>カシハラシ</t>
    </rPh>
    <rPh sb="3" eb="5">
      <t>トチ</t>
    </rPh>
    <rPh sb="5" eb="7">
      <t>カイハツ</t>
    </rPh>
    <rPh sb="7" eb="9">
      <t>コウシャ</t>
    </rPh>
    <phoneticPr fontId="2"/>
  </si>
  <si>
    <t>-</t>
    <phoneticPr fontId="2"/>
  </si>
  <si>
    <t>公共施設整備基金</t>
    <phoneticPr fontId="11"/>
  </si>
  <si>
    <t>退職手当基金</t>
    <phoneticPr fontId="11"/>
  </si>
  <si>
    <t>かしはら元気っ子基金</t>
    <phoneticPr fontId="11"/>
  </si>
  <si>
    <t>墓園管理基金</t>
    <phoneticPr fontId="11"/>
  </si>
  <si>
    <t>橿原運動公園硬式野球場整備基金</t>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</si>
  <si>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</si>
  <si>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</si>
  <si>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</si>
  <si>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</si>
  <si>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</si>
  <si>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</si>
  <si>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の平均と比較すると、どの年度も将来負担比率、有形固定資産減価償却率ともに、当市のほうが高くなっている。今後の施設老朽化によって、有形固定資産減価償却率は増加することとなる。また、その対策として、施設の長寿命化や統廃合を行うには、市債の借入が不可欠であるので将来負担比率が増加することとなる。両方の数値を同時に減少させることは困難であるが、まずは、コストの削減が可能となる長寿命化や統廃合を行い有形固定資産減価償却率の改善から考えていきたい。</t>
    <rPh sb="0" eb="2">
      <t>ルイジ</t>
    </rPh>
    <rPh sb="2" eb="4">
      <t>ダンタイ</t>
    </rPh>
    <rPh sb="5" eb="7">
      <t>ヘイキン</t>
    </rPh>
    <rPh sb="8" eb="10">
      <t>ヒカク</t>
    </rPh>
    <rPh sb="16" eb="18">
      <t>ネンド</t>
    </rPh>
    <rPh sb="19" eb="21">
      <t>ショウライ</t>
    </rPh>
    <rPh sb="21" eb="23">
      <t>フタン</t>
    </rPh>
    <rPh sb="23" eb="25">
      <t>ヒリツ</t>
    </rPh>
    <rPh sb="26" eb="28">
      <t>ユウケイ</t>
    </rPh>
    <rPh sb="28" eb="30">
      <t>コテイ</t>
    </rPh>
    <rPh sb="30" eb="32">
      <t>シサン</t>
    </rPh>
    <rPh sb="32" eb="34">
      <t>ゲンカ</t>
    </rPh>
    <rPh sb="34" eb="36">
      <t>ショウキャク</t>
    </rPh>
    <rPh sb="36" eb="37">
      <t>リツ</t>
    </rPh>
    <rPh sb="41" eb="43">
      <t>トウシ</t>
    </rPh>
    <rPh sb="47" eb="48">
      <t>タカ</t>
    </rPh>
    <rPh sb="55" eb="57">
      <t>コンゴ</t>
    </rPh>
    <rPh sb="58" eb="60">
      <t>シセツ</t>
    </rPh>
    <rPh sb="60" eb="62">
      <t>ロウキュウ</t>
    </rPh>
    <rPh sb="62" eb="63">
      <t>カ</t>
    </rPh>
    <rPh sb="68" eb="70">
      <t>ユウケイ</t>
    </rPh>
    <rPh sb="70" eb="72">
      <t>コテイ</t>
    </rPh>
    <rPh sb="72" eb="74">
      <t>シサン</t>
    </rPh>
    <rPh sb="74" eb="76">
      <t>ゲンカ</t>
    </rPh>
    <rPh sb="76" eb="78">
      <t>ショウキャク</t>
    </rPh>
    <rPh sb="78" eb="79">
      <t>リツ</t>
    </rPh>
    <rPh sb="80" eb="82">
      <t>ゾウカ</t>
    </rPh>
    <rPh sb="95" eb="97">
      <t>タイサク</t>
    </rPh>
    <rPh sb="101" eb="103">
      <t>シセツ</t>
    </rPh>
    <rPh sb="104" eb="108">
      <t>チョウジュミョウカ</t>
    </rPh>
    <rPh sb="109" eb="112">
      <t>トウハイゴウ</t>
    </rPh>
    <rPh sb="113" eb="114">
      <t>オコナ</t>
    </rPh>
    <rPh sb="118" eb="120">
      <t>シサイ</t>
    </rPh>
    <rPh sb="121" eb="123">
      <t>カリイレ</t>
    </rPh>
    <rPh sb="124" eb="127">
      <t>フカケツ</t>
    </rPh>
    <rPh sb="132" eb="134">
      <t>ショウライ</t>
    </rPh>
    <rPh sb="134" eb="136">
      <t>フタン</t>
    </rPh>
    <rPh sb="136" eb="138">
      <t>ヒリツ</t>
    </rPh>
    <rPh sb="139" eb="141">
      <t>ゾウカ</t>
    </rPh>
    <rPh sb="149" eb="151">
      <t>リョウホウ</t>
    </rPh>
    <rPh sb="152" eb="154">
      <t>スウチ</t>
    </rPh>
    <rPh sb="155" eb="157">
      <t>ドウジ</t>
    </rPh>
    <rPh sb="158" eb="160">
      <t>ゲンショウ</t>
    </rPh>
    <rPh sb="166" eb="168">
      <t>コンナン</t>
    </rPh>
    <rPh sb="181" eb="183">
      <t>サクゲン</t>
    </rPh>
    <rPh sb="184" eb="186">
      <t>カノウ</t>
    </rPh>
    <rPh sb="189" eb="193">
      <t>チョウジュミョウカ</t>
    </rPh>
    <rPh sb="194" eb="197">
      <t>トウハイゴウ</t>
    </rPh>
    <rPh sb="198" eb="199">
      <t>オコナ</t>
    </rPh>
    <rPh sb="200" eb="202">
      <t>ユウケイ</t>
    </rPh>
    <rPh sb="202" eb="204">
      <t>コテイ</t>
    </rPh>
    <rPh sb="204" eb="206">
      <t>シサン</t>
    </rPh>
    <rPh sb="206" eb="208">
      <t>ゲンカ</t>
    </rPh>
    <rPh sb="208" eb="210">
      <t>ショウキャク</t>
    </rPh>
    <rPh sb="210" eb="211">
      <t>リツ</t>
    </rPh>
    <rPh sb="212" eb="214">
      <t>カイゼン</t>
    </rPh>
    <rPh sb="216" eb="217">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</si>
  <si>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</si>
  <si>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</si>
  <si>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</si>
  <si>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</si>
  <si>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</si>
  <si>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</si>
  <si>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類似団体の平均と比較すると、将来負担比率、実質公債費比率ともに、当市のほうが高い結果となった。今後、施設の老朽化対策等により、両方の数値は増加していくことが予想される。</t>
    <rPh sb="1" eb="3">
      <t>ルイジ</t>
    </rPh>
    <rPh sb="3" eb="5">
      <t>ダンタイ</t>
    </rPh>
    <rPh sb="6" eb="8">
      <t>ヘイキン</t>
    </rPh>
    <rPh sb="9" eb="11">
      <t>ヒカク</t>
    </rPh>
    <rPh sb="15" eb="17">
      <t>ショウライ</t>
    </rPh>
    <rPh sb="17" eb="19">
      <t>フタン</t>
    </rPh>
    <rPh sb="19" eb="21">
      <t>ヒリツ</t>
    </rPh>
    <rPh sb="22" eb="24">
      <t>ジッシツ</t>
    </rPh>
    <rPh sb="24" eb="27">
      <t>コウサイヒ</t>
    </rPh>
    <rPh sb="27" eb="29">
      <t>ヒリツ</t>
    </rPh>
    <rPh sb="33" eb="35">
      <t>トウシ</t>
    </rPh>
    <rPh sb="39" eb="40">
      <t>タカ</t>
    </rPh>
    <rPh sb="41" eb="43">
      <t>ケッカ</t>
    </rPh>
    <rPh sb="48" eb="50">
      <t>コンゴ</t>
    </rPh>
    <rPh sb="51" eb="53">
      <t>シセツ</t>
    </rPh>
    <rPh sb="54" eb="57">
      <t>ロウキュウカ</t>
    </rPh>
    <rPh sb="57" eb="59">
      <t>タイサク</t>
    </rPh>
    <rPh sb="59" eb="60">
      <t>トウ</t>
    </rPh>
    <rPh sb="64" eb="66">
      <t>リョウホウ</t>
    </rPh>
    <rPh sb="67" eb="69">
      <t>スウチ</t>
    </rPh>
    <rPh sb="70" eb="72">
      <t>ゾウカ</t>
    </rPh>
    <rPh sb="79" eb="81">
      <t>ヨソウ</t>
    </rPh>
    <phoneticPr fontId="2"/>
  </si>
  <si>
    <t>将来負担比率</t>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</si>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</sst>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44267</c:v>
                </c:pt>
                <c:pt idx="3">
                  <c:v>40879</c:v>
                </c:pt>
                <c:pt idx="4">
                  <c:v>42651</c:v>
                </c:pt>
              </c:numCache>
            </c:numRef>
          </c:val>
          <c:smooth val="0"/>
          <c:extLst xmlns:c16r2="http://schemas.microsoft.com/office/drawing/2015/06/chart">
            <c:ext xmlns:c16="http://schemas.microsoft.com/office/drawing/2014/chart" uri="{C3380CC4-5D6E-409C-BE32-E72D297353CC}">
              <c16:uniqueId val="{00000000-B548-4AB7-BDF2-D5ECC84A55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36637</c:v>
                </c:pt>
                <c:pt idx="1">
                  <c:v>24891</c:v>
                </c:pt>
                <c:pt idx="2">
                  <c:v>31974</c:v>
                </c:pt>
                <c:pt idx="3">
                  <c:v>26593</c:v>
                </c:pt>
                <c:pt idx="4">
                  <c:v>47862</c:v>
                </c:pt>
              </c:numCache>
            </c:numRef>
          </c:val>
          <c:smooth val="0"/>
          <c:extLst xmlns:c16r2="http://schemas.microsoft.com/office/drawing/2015/06/chart">
            <c:ext xmlns:c16="http://schemas.microsoft.com/office/drawing/2014/chart" uri="{C3380CC4-5D6E-409C-BE32-E72D297353CC}">
              <c16:uniqueId val="{00000001-B548-4AB7-BDF2-D5ECC84A5582}"/>
            </c:ext>
          </c:extLst>
        </c:ser>
        <c:dLbls>
          <c:showLegendKey val="0"/>
          <c:showVal val="0"/>
          <c:showCatName val="0"/>
          <c:showSerName val="0"/>
          <c:showPercent val="0"/>
          <c:showBubbleSize val="0"/>
        </c:dLbls>
        <c:marker val="1"/>
        <c:smooth val="0"/>
        <c:axId val="368594816"/>
        <c:axId val="368595208"/>
      </c:lineChart>
      <c:catAx>
        <c:axId val="368594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8595208"/>
        <c:crosses val="autoZero"/>
        <c:auto val="1"/>
        <c:lblAlgn val="ctr"/>
        <c:lblOffset val="100"/>
        <c:tickLblSkip val="1"/>
        <c:tickMarkSkip val="1"/>
        <c:noMultiLvlLbl val="0"/>
      </c:catAx>
      <c:valAx>
        <c:axId val="36859520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8594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7.3</c:v>
                </c:pt>
                <c:pt idx="1">
                  <c:v>6.54</c:v>
                </c:pt>
                <c:pt idx="2">
                  <c:v>5.83</c:v>
                </c:pt>
                <c:pt idx="3">
                  <c:v>3.91</c:v>
                </c:pt>
                <c:pt idx="4">
                  <c:v>0.56999999999999995</c:v>
                </c:pt>
              </c:numCache>
            </c:numRef>
          </c:val>
          <c:extLst xmlns:c16r2="http://schemas.microsoft.com/office/drawing/2015/06/chart">
            <c:ext xmlns:c16="http://schemas.microsoft.com/office/drawing/2014/chart" uri="{C3380CC4-5D6E-409C-BE32-E72D297353CC}">
              <c16:uniqueId val="{00000000-A624-43C5-A94C-73DBBF5BB7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4.71</c:v>
                </c:pt>
                <c:pt idx="1">
                  <c:v>6.83</c:v>
                </c:pt>
                <c:pt idx="2">
                  <c:v>8.92</c:v>
                </c:pt>
                <c:pt idx="3">
                  <c:v>10.16</c:v>
                </c:pt>
                <c:pt idx="4">
                  <c:v>11.41</c:v>
                </c:pt>
              </c:numCache>
            </c:numRef>
          </c:val>
          <c:extLst xmlns:c16r2="http://schemas.microsoft.com/office/drawing/2015/06/chart">
            <c:ext xmlns:c16="http://schemas.microsoft.com/office/drawing/2014/chart" uri="{C3380CC4-5D6E-409C-BE32-E72D297353CC}">
              <c16:uniqueId val="{00000001-A624-43C5-A94C-73DBBF5BB7FD}"/>
            </c:ext>
          </c:extLst>
        </c:ser>
        <c:dLbls>
          <c:showLegendKey val="0"/>
          <c:showVal val="0"/>
          <c:showCatName val="0"/>
          <c:showSerName val="0"/>
          <c:showPercent val="0"/>
          <c:showBubbleSize val="0"/>
        </c:dLbls>
        <c:gapWidth val="250"/>
        <c:overlap val="100"/>
        <c:axId val="540232088"/>
        <c:axId val="540233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4.1100000000000003</c:v>
                </c:pt>
                <c:pt idx="1">
                  <c:v>1.41</c:v>
                </c:pt>
                <c:pt idx="2">
                  <c:v>1.45</c:v>
                </c:pt>
                <c:pt idx="3">
                  <c:v>-0.62</c:v>
                </c:pt>
                <c:pt idx="4">
                  <c:v>-2.06</c:v>
                </c:pt>
              </c:numCache>
            </c:numRef>
          </c:val>
          <c:smooth val="0"/>
          <c:extLst xmlns:c16r2="http://schemas.microsoft.com/office/drawing/2015/06/chart">
            <c:ext xmlns:c16="http://schemas.microsoft.com/office/drawing/2014/chart" uri="{C3380CC4-5D6E-409C-BE32-E72D297353CC}">
              <c16:uniqueId val="{00000002-A624-43C5-A94C-73DBBF5BB7FD}"/>
            </c:ext>
          </c:extLst>
        </c:ser>
        <c:dLbls>
          <c:showLegendKey val="0"/>
          <c:showVal val="0"/>
          <c:showCatName val="0"/>
          <c:showSerName val="0"/>
          <c:showPercent val="0"/>
          <c:showBubbleSize val="0"/>
        </c:dLbls>
        <c:marker val="1"/>
        <c:smooth val="0"/>
        <c:axId val="540232088"/>
        <c:axId val="540233264"/>
      </c:lineChart>
      <c:catAx>
        <c:axId val="540232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0233264"/>
        <c:crosses val="autoZero"/>
        <c:auto val="1"/>
        <c:lblAlgn val="ctr"/>
        <c:lblOffset val="100"/>
        <c:tickLblSkip val="1"/>
        <c:tickMarkSkip val="1"/>
        <c:noMultiLvlLbl val="0"/>
      </c:catAx>
      <c:valAx>
        <c:axId val="540233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0232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0-D1FF-4FE8-9986-BC6066C032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0.12</c:v>
                </c:pt>
                <c:pt idx="1">
                  <c:v>#N/A</c:v>
                </c:pt>
                <c:pt idx="2">
                  <c:v>0.13</c:v>
                </c:pt>
                <c:pt idx="3">
                  <c:v>#N/A</c:v>
                </c:pt>
                <c:pt idx="4">
                  <c:v>0.6</c:v>
                </c:pt>
                <c:pt idx="5">
                  <c:v>#N/A</c:v>
                </c:pt>
                <c:pt idx="6">
                  <c:v>0.19</c:v>
                </c:pt>
                <c:pt idx="7">
                  <c:v>#N/A</c:v>
                </c:pt>
                <c:pt idx="8">
                  <c:v>0</c:v>
                </c:pt>
                <c:pt idx="9">
                  <c:v>0</c:v>
                </c:pt>
              </c:numCache>
            </c:numRef>
          </c:val>
          <c:extLst xmlns:c16r2="http://schemas.microsoft.com/office/drawing/2015/06/chart">
            <c:ext xmlns:c16="http://schemas.microsoft.com/office/drawing/2014/chart" uri="{C3380CC4-5D6E-409C-BE32-E72D297353CC}">
              <c16:uniqueId val="{00000001-D1FF-4FE8-9986-BC6066C032C6}"/>
            </c:ext>
          </c:extLst>
        </c:ser>
        <c:ser>
          <c:idx val="2"/>
          <c:order val="2"/>
          <c:tx>
            <c:strRef>
              <c:f>データシート!$A$29</c:f>
              <c:strCache>
                <c:ptCount val="1"/>
                <c:pt idx="0">
                  <c:v>後期高齢者医療</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D1FF-4FE8-9986-BC6066C032C6}"/>
            </c:ext>
          </c:extLst>
        </c:ser>
        <c:ser>
          <c:idx val="3"/>
          <c:order val="3"/>
          <c:tx>
            <c:strRef>
              <c:f>データシート!$A$30</c:f>
              <c:strCache>
                <c:ptCount val="1"/>
                <c:pt idx="0">
                  <c:v>墓園事業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0.05</c:v>
                </c:pt>
                <c:pt idx="4">
                  <c:v>#N/A</c:v>
                </c:pt>
                <c:pt idx="5">
                  <c:v>0.01</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3-D1FF-4FE8-9986-BC6066C032C6}"/>
            </c:ext>
          </c:extLst>
        </c:ser>
        <c:ser>
          <c:idx val="4"/>
          <c:order val="4"/>
          <c:tx>
            <c:strRef>
              <c:f>データシート!$A$31</c:f>
              <c:strCache>
                <c:ptCount val="1"/>
                <c:pt idx="0">
                  <c:v>駐車場事業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4-D1FF-4FE8-9986-BC6066C032C6}"/>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7.36</c:v>
                </c:pt>
                <c:pt idx="2">
                  <c:v>#N/A</c:v>
                </c:pt>
                <c:pt idx="3">
                  <c:v>6.62</c:v>
                </c:pt>
                <c:pt idx="4">
                  <c:v>#N/A</c:v>
                </c:pt>
                <c:pt idx="5">
                  <c:v>5.98</c:v>
                </c:pt>
                <c:pt idx="6">
                  <c:v>#N/A</c:v>
                </c:pt>
                <c:pt idx="7">
                  <c:v>4.08</c:v>
                </c:pt>
                <c:pt idx="8">
                  <c:v>#N/A</c:v>
                </c:pt>
                <c:pt idx="9">
                  <c:v>0.54</c:v>
                </c:pt>
              </c:numCache>
            </c:numRef>
          </c:val>
          <c:extLst xmlns:c16r2="http://schemas.microsoft.com/office/drawing/2015/06/chart">
            <c:ext xmlns:c16="http://schemas.microsoft.com/office/drawing/2014/chart" uri="{C3380CC4-5D6E-409C-BE32-E72D297353CC}">
              <c16:uniqueId val="{00000005-D1FF-4FE8-9986-BC6066C032C6}"/>
            </c:ext>
          </c:extLst>
        </c:ser>
        <c:ser>
          <c:idx val="6"/>
          <c:order val="6"/>
          <c:tx>
            <c:strRef>
              <c:f>データシート!$A$33</c:f>
              <c:strCache>
                <c:ptCount val="1"/>
                <c:pt idx="0">
                  <c:v>国民健康保険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0.84</c:v>
                </c:pt>
                <c:pt idx="2">
                  <c:v>#N/A</c:v>
                </c:pt>
                <c:pt idx="3">
                  <c:v>0.8</c:v>
                </c:pt>
                <c:pt idx="4">
                  <c:v>#N/A</c:v>
                </c:pt>
                <c:pt idx="5">
                  <c:v>0.48</c:v>
                </c:pt>
                <c:pt idx="6">
                  <c:v>#N/A</c:v>
                </c:pt>
                <c:pt idx="7">
                  <c:v>0.52</c:v>
                </c:pt>
                <c:pt idx="8">
                  <c:v>#N/A</c:v>
                </c:pt>
                <c:pt idx="9">
                  <c:v>0.57999999999999996</c:v>
                </c:pt>
              </c:numCache>
            </c:numRef>
          </c:val>
          <c:extLst xmlns:c16r2="http://schemas.microsoft.com/office/drawing/2015/06/chart">
            <c:ext xmlns:c16="http://schemas.microsoft.com/office/drawing/2014/chart" uri="{C3380CC4-5D6E-409C-BE32-E72D297353CC}">
              <c16:uniqueId val="{00000006-D1FF-4FE8-9986-BC6066C032C6}"/>
            </c:ext>
          </c:extLst>
        </c:ser>
        <c:ser>
          <c:idx val="7"/>
          <c:order val="7"/>
          <c:tx>
            <c:strRef>
              <c:f>データシート!$A$34</c:f>
              <c:strCache>
                <c:ptCount val="1"/>
                <c:pt idx="0">
                  <c:v>介護保険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0.21</c:v>
                </c:pt>
                <c:pt idx="2">
                  <c:v>#N/A</c:v>
                </c:pt>
                <c:pt idx="3">
                  <c:v>0.76</c:v>
                </c:pt>
                <c:pt idx="4">
                  <c:v>#N/A</c:v>
                </c:pt>
                <c:pt idx="5">
                  <c:v>1.49</c:v>
                </c:pt>
                <c:pt idx="6">
                  <c:v>#N/A</c:v>
                </c:pt>
                <c:pt idx="7">
                  <c:v>0.98</c:v>
                </c:pt>
                <c:pt idx="8">
                  <c:v>#N/A</c:v>
                </c:pt>
                <c:pt idx="9">
                  <c:v>0.76</c:v>
                </c:pt>
              </c:numCache>
            </c:numRef>
          </c:val>
          <c:extLst xmlns:c16r2="http://schemas.microsoft.com/office/drawing/2015/06/chart">
            <c:ext xmlns:c16="http://schemas.microsoft.com/office/drawing/2014/chart" uri="{C3380CC4-5D6E-409C-BE32-E72D297353CC}">
              <c16:uniqueId val="{00000007-D1FF-4FE8-9986-BC6066C032C6}"/>
            </c:ext>
          </c:extLst>
        </c:ser>
        <c:ser>
          <c:idx val="8"/>
          <c:order val="8"/>
          <c:tx>
            <c:strRef>
              <c:f>データシート!$A$35</c:f>
              <c:strCache>
                <c:ptCount val="1"/>
                <c:pt idx="0">
                  <c:v>下水道事業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1.23</c:v>
                </c:pt>
                <c:pt idx="8">
                  <c:v>#N/A</c:v>
                </c:pt>
                <c:pt idx="9">
                  <c:v>1.89</c:v>
                </c:pt>
              </c:numCache>
            </c:numRef>
          </c:val>
          <c:extLst xmlns:c16r2="http://schemas.microsoft.com/office/drawing/2015/06/chart">
            <c:ext xmlns:c16="http://schemas.microsoft.com/office/drawing/2014/chart" uri="{C3380CC4-5D6E-409C-BE32-E72D297353CC}">
              <c16:uniqueId val="{00000008-D1FF-4FE8-9986-BC6066C032C6}"/>
            </c:ext>
          </c:extLst>
        </c:ser>
        <c:ser>
          <c:idx val="9"/>
          <c:order val="9"/>
          <c:tx>
            <c:strRef>
              <c:f>データシート!$A$36</c:f>
              <c:strCache>
                <c:ptCount val="1"/>
                <c:pt idx="0">
                  <c:v>上水道事業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9.58</c:v>
                </c:pt>
                <c:pt idx="2">
                  <c:v>#N/A</c:v>
                </c:pt>
                <c:pt idx="3">
                  <c:v>10.8</c:v>
                </c:pt>
                <c:pt idx="4">
                  <c:v>#N/A</c:v>
                </c:pt>
                <c:pt idx="5">
                  <c:v>12.31</c:v>
                </c:pt>
                <c:pt idx="6">
                  <c:v>#N/A</c:v>
                </c:pt>
                <c:pt idx="7">
                  <c:v>14.7</c:v>
                </c:pt>
                <c:pt idx="8">
                  <c:v>#N/A</c:v>
                </c:pt>
                <c:pt idx="9">
                  <c:v>13.36</c:v>
                </c:pt>
              </c:numCache>
            </c:numRef>
          </c:val>
          <c:extLst xmlns:c16r2="http://schemas.microsoft.com/office/drawing/2015/06/chart">
            <c:ext xmlns:c16="http://schemas.microsoft.com/office/drawing/2014/chart" uri="{C3380CC4-5D6E-409C-BE32-E72D297353CC}">
              <c16:uniqueId val="{00000009-D1FF-4FE8-9986-BC6066C032C6}"/>
            </c:ext>
          </c:extLst>
        </c:ser>
        <c:dLbls>
          <c:showLegendKey val="0"/>
          <c:showVal val="0"/>
          <c:showCatName val="0"/>
          <c:showSerName val="0"/>
          <c:showPercent val="0"/>
          <c:showBubbleSize val="0"/>
        </c:dLbls>
        <c:gapWidth val="150"/>
        <c:overlap val="100"/>
        <c:axId val="540234832"/>
        <c:axId val="540230520"/>
      </c:barChart>
      <c:catAx>
        <c:axId val="54023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0230520"/>
        <c:crosses val="autoZero"/>
        <c:auto val="1"/>
        <c:lblAlgn val="ctr"/>
        <c:lblOffset val="100"/>
        <c:tickLblSkip val="1"/>
        <c:tickMarkSkip val="1"/>
        <c:noMultiLvlLbl val="0"/>
      </c:catAx>
      <c:valAx>
        <c:axId val="540230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0234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4356</c:v>
                </c:pt>
                <c:pt idx="5">
                  <c:v>4414</c:v>
                </c:pt>
                <c:pt idx="8">
                  <c:v>3863</c:v>
                </c:pt>
                <c:pt idx="11">
                  <c:v>4344</c:v>
                </c:pt>
                <c:pt idx="14">
                  <c:v>4184</c:v>
                </c:pt>
              </c:numCache>
            </c:numRef>
          </c:val>
          <c:extLst xmlns:c16r2="http://schemas.microsoft.com/office/drawing/2015/06/chart">
            <c:ext xmlns:c16="http://schemas.microsoft.com/office/drawing/2014/chart" uri="{C3380CC4-5D6E-409C-BE32-E72D297353CC}">
              <c16:uniqueId val="{00000000-4C14-43A1-B7A3-00BEED55E2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C14-43A1-B7A3-00BEED55E2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400</c:v>
                </c:pt>
                <c:pt idx="3">
                  <c:v>400</c:v>
                </c:pt>
                <c:pt idx="6">
                  <c:v>400</c:v>
                </c:pt>
                <c:pt idx="9">
                  <c:v>400</c:v>
                </c:pt>
                <c:pt idx="12">
                  <c:v>400</c:v>
                </c:pt>
              </c:numCache>
            </c:numRef>
          </c:val>
          <c:extLst xmlns:c16r2="http://schemas.microsoft.com/office/drawing/2015/06/chart">
            <c:ext xmlns:c16="http://schemas.microsoft.com/office/drawing/2014/chart" uri="{C3380CC4-5D6E-409C-BE32-E72D297353CC}">
              <c16:uniqueId val="{00000002-4C14-43A1-B7A3-00BEED55E2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56</c:v>
                </c:pt>
                <c:pt idx="3">
                  <c:v>48</c:v>
                </c:pt>
                <c:pt idx="6">
                  <c:v>39</c:v>
                </c:pt>
                <c:pt idx="9">
                  <c:v>50</c:v>
                </c:pt>
                <c:pt idx="12">
                  <c:v>77</c:v>
                </c:pt>
              </c:numCache>
            </c:numRef>
          </c:val>
          <c:extLst xmlns:c16r2="http://schemas.microsoft.com/office/drawing/2015/06/chart">
            <c:ext xmlns:c16="http://schemas.microsoft.com/office/drawing/2014/chart" uri="{C3380CC4-5D6E-409C-BE32-E72D297353CC}">
              <c16:uniqueId val="{00000003-4C14-43A1-B7A3-00BEED55E2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665</c:v>
                </c:pt>
                <c:pt idx="3">
                  <c:v>704</c:v>
                </c:pt>
                <c:pt idx="6">
                  <c:v>718</c:v>
                </c:pt>
                <c:pt idx="9">
                  <c:v>879</c:v>
                </c:pt>
                <c:pt idx="12">
                  <c:v>777</c:v>
                </c:pt>
              </c:numCache>
            </c:numRef>
          </c:val>
          <c:extLst xmlns:c16r2="http://schemas.microsoft.com/office/drawing/2015/06/chart">
            <c:ext xmlns:c16="http://schemas.microsoft.com/office/drawing/2014/chart" uri="{C3380CC4-5D6E-409C-BE32-E72D297353CC}">
              <c16:uniqueId val="{00000004-4C14-43A1-B7A3-00BEED55E2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C14-43A1-B7A3-00BEED55E2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C14-43A1-B7A3-00BEED55E2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5054</c:v>
                </c:pt>
                <c:pt idx="3">
                  <c:v>5040</c:v>
                </c:pt>
                <c:pt idx="6">
                  <c:v>4489</c:v>
                </c:pt>
                <c:pt idx="9">
                  <c:v>4552</c:v>
                </c:pt>
                <c:pt idx="12">
                  <c:v>4308</c:v>
                </c:pt>
              </c:numCache>
            </c:numRef>
          </c:val>
          <c:extLst xmlns:c16r2="http://schemas.microsoft.com/office/drawing/2015/06/chart">
            <c:ext xmlns:c16="http://schemas.microsoft.com/office/drawing/2014/chart" uri="{C3380CC4-5D6E-409C-BE32-E72D297353CC}">
              <c16:uniqueId val="{00000007-4C14-43A1-B7A3-00BEED55E224}"/>
            </c:ext>
          </c:extLst>
        </c:ser>
        <c:dLbls>
          <c:showLegendKey val="0"/>
          <c:showVal val="0"/>
          <c:showCatName val="0"/>
          <c:showSerName val="0"/>
          <c:showPercent val="0"/>
          <c:showBubbleSize val="0"/>
        </c:dLbls>
        <c:gapWidth val="100"/>
        <c:overlap val="100"/>
        <c:axId val="540235224"/>
        <c:axId val="540232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1819</c:v>
                </c:pt>
                <c:pt idx="2">
                  <c:v>#N/A</c:v>
                </c:pt>
                <c:pt idx="3">
                  <c:v>#N/A</c:v>
                </c:pt>
                <c:pt idx="4">
                  <c:v>1778</c:v>
                </c:pt>
                <c:pt idx="5">
                  <c:v>#N/A</c:v>
                </c:pt>
                <c:pt idx="6">
                  <c:v>#N/A</c:v>
                </c:pt>
                <c:pt idx="7">
                  <c:v>1783</c:v>
                </c:pt>
                <c:pt idx="8">
                  <c:v>#N/A</c:v>
                </c:pt>
                <c:pt idx="9">
                  <c:v>#N/A</c:v>
                </c:pt>
                <c:pt idx="10">
                  <c:v>1537</c:v>
                </c:pt>
                <c:pt idx="11">
                  <c:v>#N/A</c:v>
                </c:pt>
                <c:pt idx="12">
                  <c:v>#N/A</c:v>
                </c:pt>
                <c:pt idx="13">
                  <c:v>1378</c:v>
                </c:pt>
                <c:pt idx="14">
                  <c:v>#N/A</c:v>
                </c:pt>
              </c:numCache>
            </c:numRef>
          </c:val>
          <c:smooth val="0"/>
          <c:extLst xmlns:c16r2="http://schemas.microsoft.com/office/drawing/2015/06/chart">
            <c:ext xmlns:c16="http://schemas.microsoft.com/office/drawing/2014/chart" uri="{C3380CC4-5D6E-409C-BE32-E72D297353CC}">
              <c16:uniqueId val="{00000008-4C14-43A1-B7A3-00BEED55E224}"/>
            </c:ext>
          </c:extLst>
        </c:ser>
        <c:dLbls>
          <c:showLegendKey val="0"/>
          <c:showVal val="0"/>
          <c:showCatName val="0"/>
          <c:showSerName val="0"/>
          <c:showPercent val="0"/>
          <c:showBubbleSize val="0"/>
        </c:dLbls>
        <c:marker val="1"/>
        <c:smooth val="0"/>
        <c:axId val="540235224"/>
        <c:axId val="540232480"/>
      </c:lineChart>
      <c:catAx>
        <c:axId val="540235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0232480"/>
        <c:crosses val="autoZero"/>
        <c:auto val="1"/>
        <c:lblAlgn val="ctr"/>
        <c:lblOffset val="100"/>
        <c:tickLblSkip val="1"/>
        <c:tickMarkSkip val="1"/>
        <c:noMultiLvlLbl val="0"/>
      </c:catAx>
      <c:valAx>
        <c:axId val="540232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0235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38054</c:v>
                </c:pt>
                <c:pt idx="5">
                  <c:v>37444</c:v>
                </c:pt>
                <c:pt idx="8">
                  <c:v>37344</c:v>
                </c:pt>
                <c:pt idx="11">
                  <c:v>36279</c:v>
                </c:pt>
                <c:pt idx="14">
                  <c:v>35386</c:v>
                </c:pt>
              </c:numCache>
            </c:numRef>
          </c:val>
          <c:extLst xmlns:c16r2="http://schemas.microsoft.com/office/drawing/2015/06/chart">
            <c:ext xmlns:c16="http://schemas.microsoft.com/office/drawing/2014/chart" uri="{C3380CC4-5D6E-409C-BE32-E72D297353CC}">
              <c16:uniqueId val="{00000000-9BE9-41B8-9235-AB5330814E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5759</c:v>
                </c:pt>
                <c:pt idx="5">
                  <c:v>4706</c:v>
                </c:pt>
                <c:pt idx="8">
                  <c:v>3636</c:v>
                </c:pt>
                <c:pt idx="11">
                  <c:v>8634</c:v>
                </c:pt>
                <c:pt idx="14">
                  <c:v>8353</c:v>
                </c:pt>
              </c:numCache>
            </c:numRef>
          </c:val>
          <c:extLst xmlns:c16r2="http://schemas.microsoft.com/office/drawing/2015/06/chart">
            <c:ext xmlns:c16="http://schemas.microsoft.com/office/drawing/2014/chart" uri="{C3380CC4-5D6E-409C-BE32-E72D297353CC}">
              <c16:uniqueId val="{00000001-9BE9-41B8-9235-AB5330814E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4406</c:v>
                </c:pt>
                <c:pt idx="5">
                  <c:v>5073</c:v>
                </c:pt>
                <c:pt idx="8">
                  <c:v>5839</c:v>
                </c:pt>
                <c:pt idx="11">
                  <c:v>6413</c:v>
                </c:pt>
                <c:pt idx="14">
                  <c:v>7186</c:v>
                </c:pt>
              </c:numCache>
            </c:numRef>
          </c:val>
          <c:extLst xmlns:c16r2="http://schemas.microsoft.com/office/drawing/2015/06/chart">
            <c:ext xmlns:c16="http://schemas.microsoft.com/office/drawing/2014/chart" uri="{C3380CC4-5D6E-409C-BE32-E72D297353CC}">
              <c16:uniqueId val="{00000002-9BE9-41B8-9235-AB5330814E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BE9-41B8-9235-AB5330814E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BE9-41B8-9235-AB5330814E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4057</c:v>
                </c:pt>
                <c:pt idx="3">
                  <c:v>3938</c:v>
                </c:pt>
                <c:pt idx="6">
                  <c:v>3811</c:v>
                </c:pt>
                <c:pt idx="9">
                  <c:v>3500</c:v>
                </c:pt>
                <c:pt idx="12">
                  <c:v>3302</c:v>
                </c:pt>
              </c:numCache>
            </c:numRef>
          </c:val>
          <c:extLst xmlns:c16r2="http://schemas.microsoft.com/office/drawing/2015/06/chart">
            <c:ext xmlns:c16="http://schemas.microsoft.com/office/drawing/2014/chart" uri="{C3380CC4-5D6E-409C-BE32-E72D297353CC}">
              <c16:uniqueId val="{00000005-9BE9-41B8-9235-AB5330814E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6317</c:v>
                </c:pt>
                <c:pt idx="3">
                  <c:v>5384</c:v>
                </c:pt>
                <c:pt idx="6">
                  <c:v>4892</c:v>
                </c:pt>
                <c:pt idx="9">
                  <c:v>5038</c:v>
                </c:pt>
                <c:pt idx="12">
                  <c:v>5008</c:v>
                </c:pt>
              </c:numCache>
            </c:numRef>
          </c:val>
          <c:extLst xmlns:c16r2="http://schemas.microsoft.com/office/drawing/2015/06/chart">
            <c:ext xmlns:c16="http://schemas.microsoft.com/office/drawing/2014/chart" uri="{C3380CC4-5D6E-409C-BE32-E72D297353CC}">
              <c16:uniqueId val="{00000006-9BE9-41B8-9235-AB5330814E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173</c:v>
                </c:pt>
                <c:pt idx="3">
                  <c:v>260</c:v>
                </c:pt>
                <c:pt idx="6">
                  <c:v>463</c:v>
                </c:pt>
                <c:pt idx="9">
                  <c:v>510</c:v>
                </c:pt>
                <c:pt idx="12">
                  <c:v>492</c:v>
                </c:pt>
              </c:numCache>
            </c:numRef>
          </c:val>
          <c:extLst xmlns:c16r2="http://schemas.microsoft.com/office/drawing/2015/06/chart">
            <c:ext xmlns:c16="http://schemas.microsoft.com/office/drawing/2014/chart" uri="{C3380CC4-5D6E-409C-BE32-E72D297353CC}">
              <c16:uniqueId val="{00000007-9BE9-41B8-9235-AB5330814E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12834</c:v>
                </c:pt>
                <c:pt idx="3">
                  <c:v>12939</c:v>
                </c:pt>
                <c:pt idx="6">
                  <c:v>12995</c:v>
                </c:pt>
                <c:pt idx="9">
                  <c:v>12635</c:v>
                </c:pt>
                <c:pt idx="12">
                  <c:v>11788</c:v>
                </c:pt>
              </c:numCache>
            </c:numRef>
          </c:val>
          <c:extLst xmlns:c16r2="http://schemas.microsoft.com/office/drawing/2015/06/chart">
            <c:ext xmlns:c16="http://schemas.microsoft.com/office/drawing/2014/chart" uri="{C3380CC4-5D6E-409C-BE32-E72D297353CC}">
              <c16:uniqueId val="{00000008-9BE9-41B8-9235-AB5330814E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2484</c:v>
                </c:pt>
                <c:pt idx="3">
                  <c:v>1997</c:v>
                </c:pt>
                <c:pt idx="6">
                  <c:v>1482</c:v>
                </c:pt>
                <c:pt idx="9">
                  <c:v>1076</c:v>
                </c:pt>
                <c:pt idx="12">
                  <c:v>5297</c:v>
                </c:pt>
              </c:numCache>
            </c:numRef>
          </c:val>
          <c:extLst xmlns:c16r2="http://schemas.microsoft.com/office/drawing/2015/06/chart">
            <c:ext xmlns:c16="http://schemas.microsoft.com/office/drawing/2014/chart" uri="{C3380CC4-5D6E-409C-BE32-E72D297353CC}">
              <c16:uniqueId val="{00000009-9BE9-41B8-9235-AB5330814E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41044</c:v>
                </c:pt>
                <c:pt idx="3">
                  <c:v>39442</c:v>
                </c:pt>
                <c:pt idx="6">
                  <c:v>38645</c:v>
                </c:pt>
                <c:pt idx="9">
                  <c:v>36888</c:v>
                </c:pt>
                <c:pt idx="12">
                  <c:v>37929</c:v>
                </c:pt>
              </c:numCache>
            </c:numRef>
          </c:val>
          <c:extLst xmlns:c16r2="http://schemas.microsoft.com/office/drawing/2015/06/chart">
            <c:ext xmlns:c16="http://schemas.microsoft.com/office/drawing/2014/chart" uri="{C3380CC4-5D6E-409C-BE32-E72D297353CC}">
              <c16:uniqueId val="{0000000A-9BE9-41B8-9235-AB5330814E08}"/>
            </c:ext>
          </c:extLst>
        </c:ser>
        <c:dLbls>
          <c:showLegendKey val="0"/>
          <c:showVal val="0"/>
          <c:showCatName val="0"/>
          <c:showSerName val="0"/>
          <c:showPercent val="0"/>
          <c:showBubbleSize val="0"/>
        </c:dLbls>
        <c:gapWidth val="100"/>
        <c:overlap val="100"/>
        <c:axId val="540231696"/>
        <c:axId val="540234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18691</c:v>
                </c:pt>
                <c:pt idx="2">
                  <c:v>#N/A</c:v>
                </c:pt>
                <c:pt idx="3">
                  <c:v>#N/A</c:v>
                </c:pt>
                <c:pt idx="4">
                  <c:v>16736</c:v>
                </c:pt>
                <c:pt idx="5">
                  <c:v>#N/A</c:v>
                </c:pt>
                <c:pt idx="6">
                  <c:v>#N/A</c:v>
                </c:pt>
                <c:pt idx="7">
                  <c:v>15469</c:v>
                </c:pt>
                <c:pt idx="8">
                  <c:v>#N/A</c:v>
                </c:pt>
                <c:pt idx="9">
                  <c:v>#N/A</c:v>
                </c:pt>
                <c:pt idx="10">
                  <c:v>8321</c:v>
                </c:pt>
                <c:pt idx="11">
                  <c:v>#N/A</c:v>
                </c:pt>
                <c:pt idx="12">
                  <c:v>#N/A</c:v>
                </c:pt>
                <c:pt idx="13">
                  <c:v>12892</c:v>
                </c:pt>
                <c:pt idx="14">
                  <c:v>#N/A</c:v>
                </c:pt>
              </c:numCache>
            </c:numRef>
          </c:val>
          <c:smooth val="0"/>
          <c:extLst xmlns:c16r2="http://schemas.microsoft.com/office/drawing/2015/06/chart">
            <c:ext xmlns:c16="http://schemas.microsoft.com/office/drawing/2014/chart" uri="{C3380CC4-5D6E-409C-BE32-E72D297353CC}">
              <c16:uniqueId val="{0000000B-9BE9-41B8-9235-AB5330814E08}"/>
            </c:ext>
          </c:extLst>
        </c:ser>
        <c:dLbls>
          <c:showLegendKey val="0"/>
          <c:showVal val="0"/>
          <c:showCatName val="0"/>
          <c:showSerName val="0"/>
          <c:showPercent val="0"/>
          <c:showBubbleSize val="0"/>
        </c:dLbls>
        <c:marker val="1"/>
        <c:smooth val="0"/>
        <c:axId val="540231696"/>
        <c:axId val="540234440"/>
      </c:lineChart>
      <c:catAx>
        <c:axId val="54023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0234440"/>
        <c:crosses val="autoZero"/>
        <c:auto val="1"/>
        <c:lblAlgn val="ctr"/>
        <c:lblOffset val="100"/>
        <c:tickLblSkip val="1"/>
        <c:tickMarkSkip val="1"/>
        <c:noMultiLvlLbl val="0"/>
      </c:catAx>
      <c:valAx>
        <c:axId val="540234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023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2109</c:v>
                </c:pt>
                <c:pt idx="1">
                  <c:v>2412</c:v>
                </c:pt>
                <c:pt idx="2">
                  <c:v>2713</c:v>
                </c:pt>
              </c:numCache>
            </c:numRef>
          </c:val>
          <c:extLst xmlns:c16r2="http://schemas.microsoft.com/office/drawing/2015/06/chart">
            <c:ext xmlns:c16="http://schemas.microsoft.com/office/drawing/2014/chart" uri="{C3380CC4-5D6E-409C-BE32-E72D297353CC}">
              <c16:uniqueId val="{00000000-17AC-4059-B14A-2DBD33FEB8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183</c:v>
                </c:pt>
                <c:pt idx="1">
                  <c:v>65</c:v>
                </c:pt>
                <c:pt idx="2">
                  <c:v>4</c:v>
                </c:pt>
              </c:numCache>
            </c:numRef>
          </c:val>
          <c:extLst xmlns:c16r2="http://schemas.microsoft.com/office/drawing/2015/06/chart">
            <c:ext xmlns:c16="http://schemas.microsoft.com/office/drawing/2014/chart" uri="{C3380CC4-5D6E-409C-BE32-E72D297353CC}">
              <c16:uniqueId val="{00000001-17AC-4059-B14A-2DBD33FEB8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3542</c:v>
                </c:pt>
                <c:pt idx="1">
                  <c:v>3931</c:v>
                </c:pt>
                <c:pt idx="2">
                  <c:v>4264</c:v>
                </c:pt>
              </c:numCache>
            </c:numRef>
          </c:val>
          <c:extLst xmlns:c16r2="http://schemas.microsoft.com/office/drawing/2015/06/chart">
            <c:ext xmlns:c16="http://schemas.microsoft.com/office/drawing/2014/chart" uri="{C3380CC4-5D6E-409C-BE32-E72D297353CC}">
              <c16:uniqueId val="{00000002-17AC-4059-B14A-2DBD33FEB80B}"/>
            </c:ext>
          </c:extLst>
        </c:ser>
        <c:dLbls>
          <c:showLegendKey val="0"/>
          <c:showVal val="0"/>
          <c:showCatName val="0"/>
          <c:showSerName val="0"/>
          <c:showPercent val="0"/>
          <c:showBubbleSize val="0"/>
        </c:dLbls>
        <c:gapWidth val="120"/>
        <c:overlap val="100"/>
        <c:axId val="544296848"/>
        <c:axId val="544292928"/>
      </c:barChart>
      <c:catAx>
        <c:axId val="54429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4292928"/>
        <c:crosses val="autoZero"/>
        <c:auto val="1"/>
        <c:lblAlgn val="ctr"/>
        <c:lblOffset val="100"/>
        <c:tickLblSkip val="1"/>
        <c:tickMarkSkip val="1"/>
        <c:noMultiLvlLbl val="0"/>
      </c:catAx>
      <c:valAx>
        <c:axId val="5442929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4296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BD4-4A0D-9E86-14BF5E07AD8D}"/>
                </c:ext>
                <c:ext xmlns:c15="http://schemas.microsoft.com/office/drawing/2012/chart" uri="{CE6537A1-D6FC-4f65-9D91-7224C49458BB}">
                  <c15:dlblFieldTable>
                    <c15:dlblFTEntry>
                      <c15:txfldGUID>{6515AB46-9F96-4F34-87B9-0D8BD9D409D9}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BD4-4A0D-9E86-14BF5E07AD8D}"/>
                </c:ext>
                <c:ext xmlns:c15="http://schemas.microsoft.com/office/drawing/2012/chart" uri="{CE6537A1-D6FC-4f65-9D91-7224C49458BB}">
                  <c15:dlblFieldTable>
                    <c15:dlblFTEntry>
                      <c15:txfldGUID>{7620803D-617A-4C88-8980-F0DFE1E81EA2}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BD4-4A0D-9E86-14BF5E07AD8D}"/>
                </c:ext>
                <c:ext xmlns:c15="http://schemas.microsoft.com/office/drawing/2012/chart" uri="{CE6537A1-D6FC-4f65-9D91-7224C49458BB}">
                  <c15:dlblFieldTable>
                    <c15:dlblFTEntry>
                      <c15:txfldGUID>{6EC8B481-E991-47A1-863B-395C507A08AF}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BD4-4A0D-9E86-14BF5E07AD8D}"/>
                </c:ext>
                <c:ext xmlns:c15="http://schemas.microsoft.com/office/drawing/2012/chart" uri="{CE6537A1-D6FC-4f65-9D91-7224C49458BB}">
                  <c15:dlblFieldTable>
                    <c15:dlblFTEntry>
                      <c15:txfldGUID>{E1C03855-543C-42E1-B411-C01EEAB91CEC}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BD4-4A0D-9E86-14BF5E07AD8D}"/>
                </c:ext>
                <c:ext xmlns:c15="http://schemas.microsoft.com/office/drawing/2012/chart" uri="{CE6537A1-D6FC-4f65-9D91-7224C49458BB}">
                  <c15:dlblFieldTable>
                    <c15:dlblFTEntry>
                      <c15:txfldGUID>{DE1323FC-DD4D-4377-B83E-0C47CC91552E}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BD4-4A0D-9E86-14BF5E07AD8D}"/>
                </c:ext>
                <c:ext xmlns:c15="http://schemas.microsoft.com/office/drawing/2012/chart" uri="{CE6537A1-D6FC-4f65-9D91-7224C49458BB}">
                  <c15:dlblFieldTable>
                    <c15:dlblFTEntry>
                      <c15:txfldGUID>{9331CEDF-EEAB-46E9-94A4-3711A2B6BA26}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BD4-4A0D-9E86-14BF5E07AD8D}"/>
                </c:ext>
                <c:ext xmlns:c15="http://schemas.microsoft.com/office/drawing/2012/chart" uri="{CE6537A1-D6FC-4f65-9D91-7224C49458BB}">
                  <c15:dlblFieldTable>
                    <c15:dlblFTEntry>
                      <c15:txfldGUID>{1ACDC22E-B802-4321-9043-A607F57D38A7}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BD4-4A0D-9E86-14BF5E07AD8D}"/>
                </c:ext>
                <c:ext xmlns:c15="http://schemas.microsoft.com/office/drawing/2012/chart" uri="{CE6537A1-D6FC-4f65-9D91-7224C49458BB}">
                  <c15:dlblFieldTable>
                    <c15:dlblFTEntry>
                      <c15:txfldGUID>{4B4B3A05-4C96-43F7-965E-E035F07FE447}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BD4-4A0D-9E86-14BF5E07AD8D}"/>
                </c:ext>
                <c:ext xmlns:c15="http://schemas.microsoft.com/office/drawing/2012/chart" uri="{CE6537A1-D6FC-4f65-9D91-7224C49458BB}">
                  <c15:dlblFieldTable>
                    <c15:dlblFTEntry>
                      <c15:txfldGUID>{8FAD6E05-77A3-4D75-8756-84BEF5606812}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57.8</c:v>
                </c:pt>
                <c:pt idx="24">
                  <c:v>61.4</c:v>
                </c:pt>
                <c:pt idx="32">
                  <c:v>60.7</c:v>
                </c:pt>
              </c:numCache>
            </c:numRef>
          </c:xVal>
          <c:yVal>
            <c:numRef>
              <c:f>公会計指標分析・財政指標組合せ分析表!$BP$51:$DC$51</c:f>
              <c:numCache>
                <c:formatCode>#,##0.0;"▲ "#,##0.0</c:formatCode>
                <c:ptCount val="40"/>
                <c:pt idx="16">
                  <c:v>75.900000000000006</c:v>
                </c:pt>
                <c:pt idx="24">
                  <c:v>40.9</c:v>
                </c:pt>
                <c:pt idx="32">
                  <c:v>62.8</c:v>
                </c:pt>
              </c:numCache>
            </c:numRef>
          </c:yVal>
          <c:smooth val="0"/>
          <c:extLst xmlns:c16r2="http://schemas.microsoft.com/office/drawing/2015/06/chart">
            <c:ext xmlns:c16="http://schemas.microsoft.com/office/drawing/2014/chart" uri="{C3380CC4-5D6E-409C-BE32-E72D297353CC}">
              <c16:uniqueId val="{00000009-DBD4-4A0D-9E86-14BF5E07AD8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BD4-4A0D-9E86-14BF5E07AD8D}"/>
                </c:ext>
                <c:ext xmlns:c15="http://schemas.microsoft.com/office/drawing/2012/chart" uri="{CE6537A1-D6FC-4f65-9D91-7224C49458BB}">
                  <c15:dlblFieldTable>
                    <c15:dlblFTEntry>
                      <c15:txfldGUID>{ACB2EEC7-F1E9-4628-8F2A-4BA80311871B}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BD4-4A0D-9E86-14BF5E07AD8D}"/>
                </c:ext>
                <c:ext xmlns:c15="http://schemas.microsoft.com/office/drawing/2012/chart" uri="{CE6537A1-D6FC-4f65-9D91-7224C49458BB}">
                  <c15:dlblFieldTable>
                    <c15:dlblFTEntry>
                      <c15:txfldGUID>{D70CB88B-FE8D-4E55-BABB-FDFD87D11744}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BD4-4A0D-9E86-14BF5E07AD8D}"/>
                </c:ext>
                <c:ext xmlns:c15="http://schemas.microsoft.com/office/drawing/2012/chart" uri="{CE6537A1-D6FC-4f65-9D91-7224C49458BB}">
                  <c15:dlblFieldTable>
                    <c15:dlblFTEntry>
                      <c15:txfldGUID>{A691EEDC-4820-4EFB-89C9-064F5D0338C5}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BD4-4A0D-9E86-14BF5E07AD8D}"/>
                </c:ext>
                <c:ext xmlns:c15="http://schemas.microsoft.com/office/drawing/2012/chart" uri="{CE6537A1-D6FC-4f65-9D91-7224C49458BB}">
                  <c15:dlblFieldTable>
                    <c15:dlblFTEntry>
                      <c15:txfldGUID>{A87AAE15-CCB1-44C5-A8D9-E95F16BA8A2B}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BD4-4A0D-9E86-14BF5E07AD8D}"/>
                </c:ext>
                <c:ext xmlns:c15="http://schemas.microsoft.com/office/drawing/2012/chart" uri="{CE6537A1-D6FC-4f65-9D91-7224C49458BB}">
                  <c15:dlblFieldTable>
                    <c15:dlblFTEntry>
                      <c15:txfldGUID>{872448D5-49E3-4498-938D-0BB5C5CFA553}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BD4-4A0D-9E86-14BF5E07AD8D}"/>
                </c:ext>
                <c:ext xmlns:c15="http://schemas.microsoft.com/office/drawing/2012/chart" uri="{CE6537A1-D6FC-4f65-9D91-7224C49458BB}">
                  <c15:dlblFieldTable>
                    <c15:dlblFTEntry>
                      <c15:txfldGUID>{F538A08C-0E21-4067-ADA5-6692C9E75EA1}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BD4-4A0D-9E86-14BF5E07AD8D}"/>
                </c:ext>
                <c:ext xmlns:c15="http://schemas.microsoft.com/office/drawing/2012/chart" uri="{CE6537A1-D6FC-4f65-9D91-7224C49458BB}">
                  <c15:dlblFieldTable>
                    <c15:dlblFTEntry>
                      <c15:txfldGUID>{D62C26A9-E44A-41B3-9E00-EE5DB3FEC1F5}</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BD4-4A0D-9E86-14BF5E07AD8D}"/>
                </c:ext>
                <c:ext xmlns:c15="http://schemas.microsoft.com/office/drawing/2012/chart" uri="{CE6537A1-D6FC-4f65-9D91-7224C49458BB}">
                  <c15:dlblFieldTable>
                    <c15:dlblFTEntry>
                      <c15:txfldGUID>{E4AF7926-E7D6-420A-ADCF-F4174DB6942B}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BD4-4A0D-9E86-14BF5E07AD8D}"/>
                </c:ext>
                <c:ext xmlns:c15="http://schemas.microsoft.com/office/drawing/2012/chart" uri="{CE6537A1-D6FC-4f65-9D91-7224C49458BB}">
                  <c15:dlblFieldTable>
                    <c15:dlblFTEntry>
                      <c15:txfldGUID>{B58729A2-DDBE-43B8-9CC7-56D6DEF17868}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60.1</c:v>
                </c:pt>
                <c:pt idx="32">
                  <c:v>60.4</c:v>
                </c:pt>
              </c:numCache>
            </c:numRef>
          </c:xVal>
          <c:yVal>
            <c:numRef>
              <c:f>公会計指標分析・財政指標組合せ分析表!$BP$55:$DC$55</c:f>
              <c:numCache>
                <c:formatCode>#,##0.0;"▲ "#,##0.0</c:formatCode>
                <c:ptCount val="40"/>
                <c:pt idx="16">
                  <c:v>17.8</c:v>
                </c:pt>
                <c:pt idx="24">
                  <c:v>15</c:v>
                </c:pt>
                <c:pt idx="32">
                  <c:v>12.2</c:v>
                </c:pt>
              </c:numCache>
            </c:numRef>
          </c:yVal>
          <c:smooth val="0"/>
          <c:extLst xmlns:c16r2="http://schemas.microsoft.com/office/drawing/2015/06/chart">
            <c:ext xmlns:c16="http://schemas.microsoft.com/office/drawing/2014/chart" uri="{C3380CC4-5D6E-409C-BE32-E72D297353CC}">
              <c16:uniqueId val="{00000013-DBD4-4A0D-9E86-14BF5E07AD8D}"/>
            </c:ext>
          </c:extLst>
        </c:ser>
        <c:dLbls>
          <c:showLegendKey val="0"/>
          <c:showVal val="1"/>
          <c:showCatName val="0"/>
          <c:showSerName val="0"/>
          <c:showPercent val="0"/>
          <c:showBubbleSize val="0"/>
        </c:dLbls>
        <c:axId val="621031128"/>
        <c:axId val="621033088"/>
      </c:scatterChart>
      <c:valAx>
        <c:axId val="621031128"/>
        <c:scaling>
          <c:orientation val="minMax"/>
          <c:max val="61.9"/>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1033088"/>
        <c:crosses val="autoZero"/>
        <c:crossBetween val="midCat"/>
      </c:valAx>
      <c:valAx>
        <c:axId val="621033088"/>
        <c:scaling>
          <c:orientation val="minMax"/>
          <c:max val="8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21031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9D9-419B-926A-1ACF598784C4}"/>
                </c:ext>
                <c:ext xmlns:c15="http://schemas.microsoft.com/office/drawing/2012/chart" uri="{CE6537A1-D6FC-4f65-9D91-7224C49458BB}">
                  <c15:dlblFieldTable>
                    <c15:dlblFTEntry>
                      <c15:txfldGUID>{A025A6AB-05BF-469D-8D59-20E3E12EED14}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9D9-419B-926A-1ACF598784C4}"/>
                </c:ext>
                <c:ext xmlns:c15="http://schemas.microsoft.com/office/drawing/2012/chart" uri="{CE6537A1-D6FC-4f65-9D91-7224C49458BB}">
                  <c15:dlblFieldTable>
                    <c15:dlblFTEntry>
                      <c15:txfldGUID>{ED40960E-B856-448C-BD7E-655C5DFE160A}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9D9-419B-926A-1ACF598784C4}"/>
                </c:ext>
                <c:ext xmlns:c15="http://schemas.microsoft.com/office/drawing/2012/chart" uri="{CE6537A1-D6FC-4f65-9D91-7224C49458BB}">
                  <c15:dlblFieldTable>
                    <c15:dlblFTEntry>
                      <c15:txfldGUID>{B577C16B-487D-4B25-972B-B3F83781C948}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9D9-419B-926A-1ACF598784C4}"/>
                </c:ext>
                <c:ext xmlns:c15="http://schemas.microsoft.com/office/drawing/2012/chart" uri="{CE6537A1-D6FC-4f65-9D91-7224C49458BB}">
                  <c15:dlblFieldTable>
                    <c15:dlblFTEntry>
                      <c15:txfldGUID>{3D15E875-19D7-446E-96C2-DEDA9BBD6842}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9D9-419B-926A-1ACF598784C4}"/>
                </c:ext>
                <c:ext xmlns:c15="http://schemas.microsoft.com/office/drawing/2012/chart" uri="{CE6537A1-D6FC-4f65-9D91-7224C49458BB}">
                  <c15:dlblFieldTable>
                    <c15:dlblFTEntry>
                      <c15:txfldGUID>{C5D2A3D3-71E0-4437-A736-CC5DC2484CBE}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9D9-419B-926A-1ACF598784C4}"/>
                </c:ext>
                <c:ext xmlns:c15="http://schemas.microsoft.com/office/drawing/2012/chart" uri="{CE6537A1-D6FC-4f65-9D91-7224C49458BB}">
                  <c15:dlblFieldTable>
                    <c15:dlblFTEntry>
                      <c15:txfldGUID>{1F5703EB-3FF2-4B54-8DBB-51CD32632289}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9D9-419B-926A-1ACF598784C4}"/>
                </c:ext>
                <c:ext xmlns:c15="http://schemas.microsoft.com/office/drawing/2012/chart" uri="{CE6537A1-D6FC-4f65-9D91-7224C49458BB}">
                  <c15:dlblFieldTable>
                    <c15:dlblFTEntry>
                      <c15:txfldGUID>{24A6D89A-9FF7-4641-BB3E-3EE0472F99CC}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9D9-419B-926A-1ACF598784C4}"/>
                </c:ext>
                <c:ext xmlns:c15="http://schemas.microsoft.com/office/drawing/2012/chart" uri="{CE6537A1-D6FC-4f65-9D91-7224C49458BB}">
                  <c15:dlblFieldTable>
                    <c15:dlblFTEntry>
                      <c15:txfldGUID>{28A453DD-59FC-4FC7-B9DA-C7A96848E78B}</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9D9-419B-926A-1ACF598784C4}"/>
                </c:ext>
                <c:ext xmlns:c15="http://schemas.microsoft.com/office/drawing/2012/chart" uri="{CE6537A1-D6FC-4f65-9D91-7224C49458BB}">
                  <c15:dlblFieldTable>
                    <c15:dlblFTEntry>
                      <c15:txfldGUID>{56F475EA-8015-4F19-9381-3E9FB7183CF7}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9.1999999999999993</c:v>
                </c:pt>
                <c:pt idx="16">
                  <c:v>8.9</c:v>
                </c:pt>
                <c:pt idx="24">
                  <c:v>8.4</c:v>
                </c:pt>
                <c:pt idx="32">
                  <c:v>7.6</c:v>
                </c:pt>
              </c:numCache>
            </c:numRef>
          </c:xVal>
          <c:yVal>
            <c:numRef>
              <c:f>公会計指標分析・財政指標組合せ分析表!$BP$73:$DC$73</c:f>
              <c:numCache>
                <c:formatCode>#,##0.0;"▲ "#,##0.0</c:formatCode>
                <c:ptCount val="40"/>
                <c:pt idx="0">
                  <c:v>94.2</c:v>
                </c:pt>
                <c:pt idx="8">
                  <c:v>84.5</c:v>
                </c:pt>
                <c:pt idx="16">
                  <c:v>75.900000000000006</c:v>
                </c:pt>
                <c:pt idx="24">
                  <c:v>40.9</c:v>
                </c:pt>
                <c:pt idx="32">
                  <c:v>62.8</c:v>
                </c:pt>
              </c:numCache>
            </c:numRef>
          </c:yVal>
          <c:smooth val="0"/>
          <c:extLst xmlns:c16r2="http://schemas.microsoft.com/office/drawing/2015/06/chart">
            <c:ext xmlns:c16="http://schemas.microsoft.com/office/drawing/2014/chart" uri="{C3380CC4-5D6E-409C-BE32-E72D297353CC}">
              <c16:uniqueId val="{00000009-39D9-419B-926A-1ACF598784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9D9-419B-926A-1ACF598784C4}"/>
                </c:ext>
                <c:ext xmlns:c15="http://schemas.microsoft.com/office/drawing/2012/chart" uri="{CE6537A1-D6FC-4f65-9D91-7224C49458BB}">
                  <c15:dlblFieldTable>
                    <c15:dlblFTEntry>
                      <c15:txfldGUID>{3E747EFE-FCE7-4116-8805-68BC8B985DA6}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9D9-419B-926A-1ACF598784C4}"/>
                </c:ext>
                <c:ext xmlns:c15="http://schemas.microsoft.com/office/drawing/2012/chart" uri="{CE6537A1-D6FC-4f65-9D91-7224C49458BB}">
                  <c15:dlblFieldTable>
                    <c15:dlblFTEntry>
                      <c15:txfldGUID>{52C4D601-DB1C-40F3-86D8-A00A0B69B625}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9D9-419B-926A-1ACF598784C4}"/>
                </c:ext>
                <c:ext xmlns:c15="http://schemas.microsoft.com/office/drawing/2012/chart" uri="{CE6537A1-D6FC-4f65-9D91-7224C49458BB}">
                  <c15:dlblFieldTable>
                    <c15:dlblFTEntry>
                      <c15:txfldGUID>{170CCD01-896B-4160-9F14-2C622D7425F6}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9D9-419B-926A-1ACF598784C4}"/>
                </c:ext>
                <c:ext xmlns:c15="http://schemas.microsoft.com/office/drawing/2012/chart" uri="{CE6537A1-D6FC-4f65-9D91-7224C49458BB}">
                  <c15:dlblFieldTable>
                    <c15:dlblFTEntry>
                      <c15:txfldGUID>{15B73B74-33A1-4E5B-9C52-8AD025E1FC70}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9D9-419B-926A-1ACF598784C4}"/>
                </c:ext>
                <c:ext xmlns:c15="http://schemas.microsoft.com/office/drawing/2012/chart" uri="{CE6537A1-D6FC-4f65-9D91-7224C49458BB}">
                  <c15:dlblFieldTable>
                    <c15:dlblFTEntry>
                      <c15:txfldGUID>{CCCC8D43-35EC-4EBA-BCBF-F6A1CA3631A7}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9D9-419B-926A-1ACF598784C4}"/>
                </c:ext>
                <c:ext xmlns:c15="http://schemas.microsoft.com/office/drawing/2012/chart" uri="{CE6537A1-D6FC-4f65-9D91-7224C49458BB}">
                  <c15:dlblFieldTable>
                    <c15:dlblFTEntry>
                      <c15:txfldGUID>{A0BB5E3A-3D5C-478D-9D07-37897C3DF7BB}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9D9-419B-926A-1ACF598784C4}"/>
                </c:ext>
                <c:ext xmlns:c15="http://schemas.microsoft.com/office/drawing/2012/chart" uri="{CE6537A1-D6FC-4f65-9D91-7224C49458BB}">
                  <c15:dlblFieldTable>
                    <c15:dlblFTEntry>
                      <c15:txfldGUID>{4B65D47E-18D3-49AE-AD70-C9EAB461D5FD}</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9D9-419B-926A-1ACF598784C4}"/>
                </c:ext>
                <c:ext xmlns:c15="http://schemas.microsoft.com/office/drawing/2012/chart" uri="{CE6537A1-D6FC-4f65-9D91-7224C49458BB}">
                  <c15:dlblFieldTable>
                    <c15:dlblFTEntry>
                      <c15:txfldGUID>{9C078C23-6D7C-4098-BC73-22D853885241}</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9D9-419B-926A-1ACF598784C4}"/>
                </c:ext>
                <c:ext xmlns:c15="http://schemas.microsoft.com/office/drawing/2012/chart" uri="{CE6537A1-D6FC-4f65-9D91-7224C49458BB}">
                  <c15:dlblFieldTable>
                    <c15:dlblFTEntry>
                      <c15:txfldGUID>{23FBCF90-9C45-4B36-8148-4F62FAA66B69}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5.3</c:v>
                </c:pt>
                <c:pt idx="24">
                  <c:v>5</c:v>
                </c:pt>
                <c:pt idx="32">
                  <c:v>4.8</c:v>
                </c:pt>
              </c:numCache>
            </c:numRef>
          </c:xVal>
          <c:yVal>
            <c:numRef>
              <c:f>公会計指標分析・財政指標組合せ分析表!$BP$77:$DC$77</c:f>
              <c:numCache>
                <c:formatCode>#,##0.0;"▲ "#,##0.0</c:formatCode>
                <c:ptCount val="40"/>
                <c:pt idx="0">
                  <c:v>37.6</c:v>
                </c:pt>
                <c:pt idx="8">
                  <c:v>33.799999999999997</c:v>
                </c:pt>
                <c:pt idx="16">
                  <c:v>17.8</c:v>
                </c:pt>
                <c:pt idx="24">
                  <c:v>15</c:v>
                </c:pt>
                <c:pt idx="32">
                  <c:v>12.2</c:v>
                </c:pt>
              </c:numCache>
            </c:numRef>
          </c:yVal>
          <c:smooth val="0"/>
          <c:extLst xmlns:c16r2="http://schemas.microsoft.com/office/drawing/2015/06/chart">
            <c:ext xmlns:c16="http://schemas.microsoft.com/office/drawing/2014/chart" uri="{C3380CC4-5D6E-409C-BE32-E72D297353CC}">
              <c16:uniqueId val="{00000013-39D9-419B-926A-1ACF598784C4}"/>
            </c:ext>
          </c:extLst>
        </c:ser>
        <c:dLbls>
          <c:showLegendKey val="0"/>
          <c:showVal val="1"/>
          <c:showCatName val="0"/>
          <c:showSerName val="0"/>
          <c:showPercent val="0"/>
          <c:showBubbleSize val="0"/>
        </c:dLbls>
        <c:axId val="621033480"/>
        <c:axId val="621027208"/>
      </c:scatterChart>
      <c:valAx>
        <c:axId val="621033480"/>
        <c:scaling>
          <c:orientation val="minMax"/>
          <c:max val="9.6999999999999993"/>
          <c:min val="4.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1027208"/>
        <c:crosses val="autoZero"/>
        <c:crossBetween val="midCat"/>
      </c:valAx>
      <c:valAx>
        <c:axId val="621027208"/>
        <c:scaling>
          <c:orientation val="minMax"/>
          <c:max val="10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210334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122,945
121,877
39.56
44,351,353
43,865,735
136,174
23,779,684
37,929,498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）と比較し、数値は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latin typeface="ＭＳ Ｐゴシック" panose="020B0600070205080204" pitchFamily="50" charset="-128"/>
              <a:ea typeface="ＭＳ Ｐゴシック" panose="020B0600070205080204" pitchFamily="50" charset="-128"/>
            </a:rPr>
            <a:t>近年、徐々に財政力指数がよくなっていることを示している。しかしながら、類似団体平均よりも</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ポイント低くなっており、また、「１」を下回る普通交付税の交付団体にとどまっていることから、今後も行財政の効率化や既存事業の徹底した見直し等を実施しつつ、歳入の確保に取り組む。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52211</xdr:rowOff>
    </xdr:to>
    <xdr:cxnSp macro="">
      <xdr:nvCxnSpPr>
        <xdr:cNvPr id="69" name="直線コネクタ 68"/>
        <xdr:cNvCxnSpPr/>
      </xdr:nvCxnSpPr>
      <xdr:spPr>
        <a:xfrm flipV="1">
          <a:off x="4114800" y="72397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65617</xdr:rowOff>
    </xdr:to>
    <xdr:cxnSp macro="">
      <xdr:nvCxnSpPr>
        <xdr:cNvPr id="72" name="直線コネクタ 71"/>
        <xdr:cNvCxnSpPr/>
      </xdr:nvCxnSpPr>
      <xdr:spPr>
        <a:xfrm flipV="1">
          <a:off x="3225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79022</xdr:rowOff>
    </xdr:to>
    <xdr:cxnSp macro="">
      <xdr:nvCxnSpPr>
        <xdr:cNvPr id="75" name="直線コネクタ 74"/>
        <xdr:cNvCxnSpPr/>
      </xdr:nvCxnSpPr>
      <xdr:spPr>
        <a:xfrm flipV="1">
          <a:off x="2336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77" name="テキスト ボックス 76"/>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79022</xdr:rowOff>
    </xdr:to>
    <xdr:cxnSp macro="">
      <xdr:nvCxnSpPr>
        <xdr:cNvPr id="78" name="直線コネクタ 77"/>
        <xdr:cNvCxnSpPr/>
      </xdr:nvCxnSpPr>
      <xdr:spPr>
        <a:xfrm>
          <a:off x="1447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8" name="楕円 87"/>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131532</xdr:rowOff>
    </xdr:from>
    <xdr:ext cx="762000" cy="259045"/>
    <xdr:sp macro="" textlink="">
      <xdr:nvSpPr>
        <xdr:cNvPr id="89" name="財政力該当値テキスト"/>
        <xdr:cNvSpPr txBox="1"/>
      </xdr:nvSpPr>
      <xdr:spPr>
        <a:xfrm>
          <a:off x="5041900" y="71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91" name="テキスト ボックス 90"/>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95" name="テキスト ボックス 94"/>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97" name="テキスト ボックス 96"/>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97.3</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ポイント悪化した。歳入において経常一般財源は</a:t>
          </a:r>
          <a:r>
            <a:rPr kumimoji="1" lang="en-US" altLang="ja-JP" sz="1300">
              <a:latin typeface="ＭＳ Ｐゴシック" panose="020B0600070205080204" pitchFamily="50" charset="-128"/>
              <a:ea typeface="ＭＳ Ｐゴシック" panose="020B0600070205080204" pitchFamily="50" charset="-128"/>
            </a:rPr>
            <a:t>558</a:t>
          </a:r>
          <a:r>
            <a:rPr kumimoji="1" lang="ja-JP" altLang="en-US" sz="1300">
              <a:latin typeface="ＭＳ Ｐゴシック" panose="020B0600070205080204" pitchFamily="50" charset="-128"/>
              <a:ea typeface="ＭＳ Ｐゴシック" panose="020B0600070205080204" pitchFamily="50" charset="-128"/>
            </a:rPr>
            <a:t>百万円増加しているものの、歳出でも扶助費（前年度比</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、物件費（前年度比</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）などの増加により経常一般財源分総額として</a:t>
          </a:r>
          <a:r>
            <a:rPr kumimoji="1" lang="en-US" altLang="ja-JP" sz="1300">
              <a:latin typeface="ＭＳ Ｐゴシック" panose="020B0600070205080204" pitchFamily="50" charset="-128"/>
              <a:ea typeface="ＭＳ Ｐゴシック" panose="020B0600070205080204" pitchFamily="50" charset="-128"/>
            </a:rPr>
            <a:t>676</a:t>
          </a:r>
          <a:r>
            <a:rPr kumimoji="1" lang="ja-JP" altLang="en-US" sz="1300">
              <a:latin typeface="ＭＳ Ｐゴシック" panose="020B0600070205080204" pitchFamily="50" charset="-128"/>
              <a:ea typeface="ＭＳ Ｐゴシック" panose="020B0600070205080204" pitchFamily="50" charset="-128"/>
            </a:rPr>
            <a:t>百万円増加しており、結果的に数値が悪化することとなった。各給付事業については、資格審査等の適正化に今後も努めるとともに、一層の事務事業の見直しを進め、経常経費の削減に努める。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63</xdr:row>
      <xdr:rowOff>128778</xdr:rowOff>
    </xdr:to>
    <xdr:cxnSp macro="">
      <xdr:nvCxnSpPr>
        <xdr:cNvPr id="130" name="直線コネクタ 129"/>
        <xdr:cNvCxnSpPr/>
      </xdr:nvCxnSpPr>
      <xdr:spPr>
        <a:xfrm>
          <a:off x="4114800" y="1090599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1"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104648</xdr:rowOff>
    </xdr:to>
    <xdr:cxnSp macro="">
      <xdr:nvCxnSpPr>
        <xdr:cNvPr id="133" name="直線コネクタ 132"/>
        <xdr:cNvCxnSpPr/>
      </xdr:nvCxnSpPr>
      <xdr:spPr>
        <a:xfrm>
          <a:off x="3225800" y="1077087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37084</xdr:rowOff>
    </xdr:to>
    <xdr:cxnSp macro="">
      <xdr:nvCxnSpPr>
        <xdr:cNvPr id="136" name="直線コネクタ 135"/>
        <xdr:cNvCxnSpPr/>
      </xdr:nvCxnSpPr>
      <xdr:spPr>
        <a:xfrm flipV="1">
          <a:off x="2336800" y="1077087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8" name="テキスト ボックス 137"/>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107188</xdr:rowOff>
    </xdr:from>
    <xdr:to>
      <xdr:col>11</xdr:col>
      <xdr:colOff>31750</xdr:colOff>
      <xdr:row>63</xdr:row>
      <xdr:rowOff>37084</xdr:rowOff>
    </xdr:to>
    <xdr:cxnSp macro="">
      <xdr:nvCxnSpPr>
        <xdr:cNvPr id="139" name="直線コネクタ 138"/>
        <xdr:cNvCxnSpPr/>
      </xdr:nvCxnSpPr>
      <xdr:spPr>
        <a:xfrm>
          <a:off x="1447800" y="1073708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41" name="テキスト ボックス 140"/>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3" name="テキスト ボックス 142"/>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49" name="楕円 148"/>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50055</xdr:rowOff>
    </xdr:from>
    <xdr:ext cx="762000" cy="259045"/>
    <xdr:sp macro="" textlink="">
      <xdr:nvSpPr>
        <xdr:cNvPr id="150" name="財政構造の弾力性該当値テキスト"/>
        <xdr:cNvSpPr txBox="1"/>
      </xdr:nvSpPr>
      <xdr:spPr>
        <a:xfrm>
          <a:off x="5041900" y="10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53848</xdr:rowOff>
    </xdr:from>
    <xdr:to>
      <xdr:col>19</xdr:col>
      <xdr:colOff>184150</xdr:colOff>
      <xdr:row>63</xdr:row>
      <xdr:rowOff>155448</xdr:rowOff>
    </xdr:to>
    <xdr:sp macro="" textlink="">
      <xdr:nvSpPr>
        <xdr:cNvPr id="151" name="楕円 150"/>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140225</xdr:rowOff>
    </xdr:from>
    <xdr:ext cx="736600" cy="259045"/>
    <xdr:sp macro="" textlink="">
      <xdr:nvSpPr>
        <xdr:cNvPr id="152" name="テキスト ボックス 151"/>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3" name="楕円 152"/>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54" name="テキスト ボックス 153"/>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157734</xdr:rowOff>
    </xdr:from>
    <xdr:to>
      <xdr:col>11</xdr:col>
      <xdr:colOff>82550</xdr:colOff>
      <xdr:row>63</xdr:row>
      <xdr:rowOff>87884</xdr:rowOff>
    </xdr:to>
    <xdr:sp macro="" textlink="">
      <xdr:nvSpPr>
        <xdr:cNvPr id="155" name="楕円 154"/>
        <xdr:cNvSpPr/>
      </xdr:nvSpPr>
      <xdr:spPr>
        <a:xfrm>
          <a:off x="2286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56" name="テキスト ボックス 155"/>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57" name="楕円 156"/>
        <xdr:cNvSpPr/>
      </xdr:nvSpPr>
      <xdr:spPr>
        <a:xfrm>
          <a:off x="1397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58" name="テキスト ボックス 157"/>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[114,417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112,759</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1,658</a:t>
          </a:r>
          <a:r>
            <a:rPr kumimoji="1" lang="ja-JP" altLang="en-US" sz="1300">
              <a:latin typeface="ＭＳ Ｐゴシック" panose="020B0600070205080204" pitchFamily="50" charset="-128"/>
              <a:ea typeface="ＭＳ Ｐゴシック" panose="020B0600070205080204" pitchFamily="50" charset="-128"/>
            </a:rPr>
            <a:t>円の増加となった。人件費は、退職手当は減少となったものの、職員給等が増加したため、人件費全体としては、</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百万円ほど増加した。また、物件費は、機器使用料等で増加したものの、小中学校の修繕料等が減少したため、物件費全体としては、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百万円の減少となった。今後、働き方改革を進めていく中で人件費の削減を目指すとともに、事務事業の見直しも進め物件費のさらなる削減に努める。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79304</xdr:rowOff>
    </xdr:from>
    <xdr:to>
      <xdr:col>23</xdr:col>
      <xdr:colOff>133350</xdr:colOff>
      <xdr:row>85</xdr:row>
      <xdr:rowOff>107880</xdr:rowOff>
    </xdr:to>
    <xdr:cxnSp macro="">
      <xdr:nvCxnSpPr>
        <xdr:cNvPr id="195" name="直線コネクタ 194"/>
        <xdr:cNvCxnSpPr/>
      </xdr:nvCxnSpPr>
      <xdr:spPr>
        <a:xfrm>
          <a:off x="4114800" y="14652554"/>
          <a:ext cx="83820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141470</xdr:rowOff>
    </xdr:from>
    <xdr:ext cx="762000" cy="259045"/>
    <xdr:sp macro="" textlink="">
      <xdr:nvSpPr>
        <xdr:cNvPr id="196" name="人件費・物件費等の状況平均値テキスト"/>
        <xdr:cNvSpPr txBox="1"/>
      </xdr:nvSpPr>
      <xdr:spPr>
        <a:xfrm>
          <a:off x="5041900" y="1437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57552</xdr:rowOff>
    </xdr:from>
    <xdr:to>
      <xdr:col>19</xdr:col>
      <xdr:colOff>133350</xdr:colOff>
      <xdr:row>85</xdr:row>
      <xdr:rowOff>79304</xdr:rowOff>
    </xdr:to>
    <xdr:cxnSp macro="">
      <xdr:nvCxnSpPr>
        <xdr:cNvPr id="198" name="直線コネクタ 197"/>
        <xdr:cNvCxnSpPr/>
      </xdr:nvCxnSpPr>
      <xdr:spPr>
        <a:xfrm>
          <a:off x="3225800" y="14630802"/>
          <a:ext cx="889000" cy="2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45742</xdr:rowOff>
    </xdr:from>
    <xdr:ext cx="736600" cy="259045"/>
    <xdr:sp macro="" textlink="">
      <xdr:nvSpPr>
        <xdr:cNvPr id="200" name="テキスト ボックス 199"/>
        <xdr:cNvSpPr txBox="1"/>
      </xdr:nvSpPr>
      <xdr:spPr>
        <a:xfrm>
          <a:off x="3733800" y="1427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137480</xdr:rowOff>
    </xdr:from>
    <xdr:to>
      <xdr:col>15</xdr:col>
      <xdr:colOff>82550</xdr:colOff>
      <xdr:row>85</xdr:row>
      <xdr:rowOff>57552</xdr:rowOff>
    </xdr:to>
    <xdr:cxnSp macro="">
      <xdr:nvCxnSpPr>
        <xdr:cNvPr id="201" name="直線コネクタ 200"/>
        <xdr:cNvCxnSpPr/>
      </xdr:nvCxnSpPr>
      <xdr:spPr>
        <a:xfrm>
          <a:off x="2336800" y="14539280"/>
          <a:ext cx="889000" cy="9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31661</xdr:rowOff>
    </xdr:from>
    <xdr:ext cx="762000" cy="259045"/>
    <xdr:sp macro="" textlink="">
      <xdr:nvSpPr>
        <xdr:cNvPr id="203" name="テキスト ボックス 202"/>
        <xdr:cNvSpPr txBox="1"/>
      </xdr:nvSpPr>
      <xdr:spPr>
        <a:xfrm>
          <a:off x="2844800" y="1426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30463</xdr:rowOff>
    </xdr:from>
    <xdr:to>
      <xdr:col>11</xdr:col>
      <xdr:colOff>31750</xdr:colOff>
      <xdr:row>84</xdr:row>
      <xdr:rowOff>137480</xdr:rowOff>
    </xdr:to>
    <xdr:cxnSp macro="">
      <xdr:nvCxnSpPr>
        <xdr:cNvPr id="204" name="直線コネクタ 203"/>
        <xdr:cNvCxnSpPr/>
      </xdr:nvCxnSpPr>
      <xdr:spPr>
        <a:xfrm>
          <a:off x="1447800" y="14432263"/>
          <a:ext cx="889000" cy="10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127633</xdr:rowOff>
    </xdr:from>
    <xdr:to>
      <xdr:col>11</xdr:col>
      <xdr:colOff>82550</xdr:colOff>
      <xdr:row>85</xdr:row>
      <xdr:rowOff>57783</xdr:rowOff>
    </xdr:to>
    <xdr:sp macro="" textlink="">
      <xdr:nvSpPr>
        <xdr:cNvPr id="205" name="フローチャート: 判断 204"/>
        <xdr:cNvSpPr/>
      </xdr:nvSpPr>
      <xdr:spPr>
        <a:xfrm>
          <a:off x="22860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42560</xdr:rowOff>
    </xdr:from>
    <xdr:ext cx="762000" cy="259045"/>
    <xdr:sp macro="" textlink="">
      <xdr:nvSpPr>
        <xdr:cNvPr id="206" name="テキスト ボックス 205"/>
        <xdr:cNvSpPr txBox="1"/>
      </xdr:nvSpPr>
      <xdr:spPr>
        <a:xfrm>
          <a:off x="1955800" y="146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56380</xdr:rowOff>
    </xdr:from>
    <xdr:to>
      <xdr:col>7</xdr:col>
      <xdr:colOff>31750</xdr:colOff>
      <xdr:row>84</xdr:row>
      <xdr:rowOff>157980</xdr:rowOff>
    </xdr:to>
    <xdr:sp macro="" textlink="">
      <xdr:nvSpPr>
        <xdr:cNvPr id="207" name="フローチャート: 判断 206"/>
        <xdr:cNvSpPr/>
      </xdr:nvSpPr>
      <xdr:spPr>
        <a:xfrm>
          <a:off x="1397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142757</xdr:rowOff>
    </xdr:from>
    <xdr:ext cx="762000" cy="259045"/>
    <xdr:sp macro="" textlink="">
      <xdr:nvSpPr>
        <xdr:cNvPr id="208" name="テキスト ボックス 207"/>
        <xdr:cNvSpPr txBox="1"/>
      </xdr:nvSpPr>
      <xdr:spPr>
        <a:xfrm>
          <a:off x="1066800" y="1454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57080</xdr:rowOff>
    </xdr:from>
    <xdr:to>
      <xdr:col>23</xdr:col>
      <xdr:colOff>184150</xdr:colOff>
      <xdr:row>85</xdr:row>
      <xdr:rowOff>158680</xdr:rowOff>
    </xdr:to>
    <xdr:sp macro="" textlink="">
      <xdr:nvSpPr>
        <xdr:cNvPr id="214" name="楕円 213"/>
        <xdr:cNvSpPr/>
      </xdr:nvSpPr>
      <xdr:spPr>
        <a:xfrm>
          <a:off x="4902200" y="1463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29157</xdr:rowOff>
    </xdr:from>
    <xdr:ext cx="762000" cy="259045"/>
    <xdr:sp macro="" textlink="">
      <xdr:nvSpPr>
        <xdr:cNvPr id="215" name="人件費・物件費等の状況該当値テキスト"/>
        <xdr:cNvSpPr txBox="1"/>
      </xdr:nvSpPr>
      <xdr:spPr>
        <a:xfrm>
          <a:off x="5041900" y="1460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28504</xdr:rowOff>
    </xdr:from>
    <xdr:to>
      <xdr:col>19</xdr:col>
      <xdr:colOff>184150</xdr:colOff>
      <xdr:row>85</xdr:row>
      <xdr:rowOff>130104</xdr:rowOff>
    </xdr:to>
    <xdr:sp macro="" textlink="">
      <xdr:nvSpPr>
        <xdr:cNvPr id="216" name="楕円 215"/>
        <xdr:cNvSpPr/>
      </xdr:nvSpPr>
      <xdr:spPr>
        <a:xfrm>
          <a:off x="4064000" y="1460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114881</xdr:rowOff>
    </xdr:from>
    <xdr:ext cx="736600" cy="259045"/>
    <xdr:sp macro="" textlink="">
      <xdr:nvSpPr>
        <xdr:cNvPr id="217" name="テキスト ボックス 216"/>
        <xdr:cNvSpPr txBox="1"/>
      </xdr:nvSpPr>
      <xdr:spPr>
        <a:xfrm>
          <a:off x="3733800" y="14688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6752</xdr:rowOff>
    </xdr:from>
    <xdr:to>
      <xdr:col>15</xdr:col>
      <xdr:colOff>133350</xdr:colOff>
      <xdr:row>85</xdr:row>
      <xdr:rowOff>108352</xdr:rowOff>
    </xdr:to>
    <xdr:sp macro="" textlink="">
      <xdr:nvSpPr>
        <xdr:cNvPr id="218" name="楕円 217"/>
        <xdr:cNvSpPr/>
      </xdr:nvSpPr>
      <xdr:spPr>
        <a:xfrm>
          <a:off x="3175000" y="1458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93129</xdr:rowOff>
    </xdr:from>
    <xdr:ext cx="762000" cy="259045"/>
    <xdr:sp macro="" textlink="">
      <xdr:nvSpPr>
        <xdr:cNvPr id="219" name="テキスト ボックス 218"/>
        <xdr:cNvSpPr txBox="1"/>
      </xdr:nvSpPr>
      <xdr:spPr>
        <a:xfrm>
          <a:off x="2844800" y="1466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86680</xdr:rowOff>
    </xdr:from>
    <xdr:to>
      <xdr:col>11</xdr:col>
      <xdr:colOff>82550</xdr:colOff>
      <xdr:row>85</xdr:row>
      <xdr:rowOff>16830</xdr:rowOff>
    </xdr:to>
    <xdr:sp macro="" textlink="">
      <xdr:nvSpPr>
        <xdr:cNvPr id="220" name="楕円 219"/>
        <xdr:cNvSpPr/>
      </xdr:nvSpPr>
      <xdr:spPr>
        <a:xfrm>
          <a:off x="2286000" y="144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27007</xdr:rowOff>
    </xdr:from>
    <xdr:ext cx="762000" cy="259045"/>
    <xdr:sp macro="" textlink="">
      <xdr:nvSpPr>
        <xdr:cNvPr id="221" name="テキスト ボックス 220"/>
        <xdr:cNvSpPr txBox="1"/>
      </xdr:nvSpPr>
      <xdr:spPr>
        <a:xfrm>
          <a:off x="1955800" y="1425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151113</xdr:rowOff>
    </xdr:from>
    <xdr:to>
      <xdr:col>7</xdr:col>
      <xdr:colOff>31750</xdr:colOff>
      <xdr:row>84</xdr:row>
      <xdr:rowOff>81263</xdr:rowOff>
    </xdr:to>
    <xdr:sp macro="" textlink="">
      <xdr:nvSpPr>
        <xdr:cNvPr id="222" name="楕円 221"/>
        <xdr:cNvSpPr/>
      </xdr:nvSpPr>
      <xdr:spPr>
        <a:xfrm>
          <a:off x="1397000" y="143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91440</xdr:rowOff>
    </xdr:from>
    <xdr:ext cx="762000" cy="259045"/>
    <xdr:sp macro="" textlink="">
      <xdr:nvSpPr>
        <xdr:cNvPr id="223" name="テキスト ボックス 222"/>
        <xdr:cNvSpPr txBox="1"/>
      </xdr:nvSpPr>
      <xdr:spPr>
        <a:xfrm>
          <a:off x="1066800" y="1415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前年度数値（</a:t>
          </a:r>
          <a:r>
            <a:rPr kumimoji="1" lang="en-US" altLang="ja-JP" sz="1300">
              <a:latin typeface="ＭＳ Ｐゴシック" panose="020B0600070205080204" pitchFamily="50" charset="-128"/>
              <a:ea typeface="ＭＳ Ｐゴシック" panose="020B0600070205080204" pitchFamily="50" charset="-128"/>
            </a:rPr>
            <a:t>99.0</a:t>
          </a:r>
          <a:r>
            <a:rPr kumimoji="1" lang="ja-JP" altLang="en-US" sz="1300">
              <a:latin typeface="ＭＳ Ｐゴシック" panose="020B0600070205080204" pitchFamily="50" charset="-128"/>
              <a:ea typeface="ＭＳ Ｐゴシック" panose="020B0600070205080204" pitchFamily="50" charset="-128"/>
            </a:rPr>
            <a:t>）から増減はなかった。類似団体平均や全国市平均よりも低く抑えていることができており、今後も同水準を保ちつつ、ワークライフバランスを考え給与の適正化に努める。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年度数値については、前年度の数値を引用している。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32657</xdr:rowOff>
    </xdr:to>
    <xdr:cxnSp macro="">
      <xdr:nvCxnSpPr>
        <xdr:cNvPr id="259" name="直線コネクタ 258"/>
        <xdr:cNvCxnSpPr/>
      </xdr:nvCxnSpPr>
      <xdr:spPr>
        <a:xfrm>
          <a:off x="16179800" y="1477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45859</xdr:rowOff>
    </xdr:from>
    <xdr:ext cx="762000" cy="259045"/>
    <xdr:sp macro="" textlink="">
      <xdr:nvSpPr>
        <xdr:cNvPr id="260" name="給与水準   （国との比較）平均値テキスト"/>
        <xdr:cNvSpPr txBox="1"/>
      </xdr:nvSpPr>
      <xdr:spPr>
        <a:xfrm>
          <a:off x="17106900" y="14790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32657</xdr:rowOff>
    </xdr:to>
    <xdr:cxnSp macro="">
      <xdr:nvCxnSpPr>
        <xdr:cNvPr id="262" name="直線コネクタ 261"/>
        <xdr:cNvCxnSpPr/>
      </xdr:nvCxnSpPr>
      <xdr:spPr>
        <a:xfrm>
          <a:off x="15290800" y="146739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4" name="テキスト ボックス 263"/>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87</xdr:row>
      <xdr:rowOff>68036</xdr:rowOff>
    </xdr:to>
    <xdr:cxnSp macro="">
      <xdr:nvCxnSpPr>
        <xdr:cNvPr id="265" name="直線コネクタ 264"/>
        <xdr:cNvCxnSpPr/>
      </xdr:nvCxnSpPr>
      <xdr:spPr>
        <a:xfrm flipV="1">
          <a:off x="14401800" y="14673943"/>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7" name="テキスト ボックス 266"/>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155423</xdr:rowOff>
    </xdr:from>
    <xdr:to>
      <xdr:col>68</xdr:col>
      <xdr:colOff>152400</xdr:colOff>
      <xdr:row>87</xdr:row>
      <xdr:rowOff>68036</xdr:rowOff>
    </xdr:to>
    <xdr:cxnSp macro="">
      <xdr:nvCxnSpPr>
        <xdr:cNvPr id="268" name="直線コネクタ 267"/>
        <xdr:cNvCxnSpPr/>
      </xdr:nvCxnSpPr>
      <xdr:spPr>
        <a:xfrm>
          <a:off x="13512800" y="14214323"/>
          <a:ext cx="889000" cy="76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9" name="フローチャート: 判断 268"/>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0" name="テキスト ボックス 269"/>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2" name="テキスト ボックス 271"/>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8" name="楕円 277"/>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169834</xdr:rowOff>
    </xdr:from>
    <xdr:ext cx="762000" cy="259045"/>
    <xdr:sp macro="" textlink="">
      <xdr:nvSpPr>
        <xdr:cNvPr id="279" name="給与水準   （国との比較）該当値テキスト"/>
        <xdr:cNvSpPr txBox="1"/>
      </xdr:nvSpPr>
      <xdr:spPr>
        <a:xfrm>
          <a:off x="171069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80" name="楕円 279"/>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81" name="テキスト ボックス 280"/>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2" name="楕円 281"/>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3" name="テキスト ボックス 282"/>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4" name="楕円 283"/>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5" name="テキスト ボックス 284"/>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104623</xdr:rowOff>
    </xdr:from>
    <xdr:to>
      <xdr:col>64</xdr:col>
      <xdr:colOff>152400</xdr:colOff>
      <xdr:row>83</xdr:row>
      <xdr:rowOff>34773</xdr:rowOff>
    </xdr:to>
    <xdr:sp macro="" textlink="">
      <xdr:nvSpPr>
        <xdr:cNvPr id="286" name="楕円 285"/>
        <xdr:cNvSpPr/>
      </xdr:nvSpPr>
      <xdr:spPr>
        <a:xfrm>
          <a:off x="13462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44950</xdr:rowOff>
    </xdr:from>
    <xdr:ext cx="762000" cy="259045"/>
    <xdr:sp macro="" textlink="">
      <xdr:nvSpPr>
        <xdr:cNvPr id="287" name="テキスト ボックス 286"/>
        <xdr:cNvSpPr txBox="1"/>
      </xdr:nvSpPr>
      <xdr:spPr>
        <a:xfrm>
          <a:off x="13131800" y="1393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6.81</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人増加した。これについては、再任用職員の増員が原因である。平成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年度に、「橿原市定員管理計画」により、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か年の職員数も目標を定めている。今後も職員構造の均等化を図りつつ、技能労務職の退職不補充の方針は変更せず、行政サービスの専門性に対応するために任期付職員を活用し、適正な定員管理を行う。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年度数値については、前年度の数値を引用している。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156528</xdr:rowOff>
    </xdr:from>
    <xdr:to>
      <xdr:col>81</xdr:col>
      <xdr:colOff>44450</xdr:colOff>
      <xdr:row>63</xdr:row>
      <xdr:rowOff>164571</xdr:rowOff>
    </xdr:to>
    <xdr:cxnSp macro="">
      <xdr:nvCxnSpPr>
        <xdr:cNvPr id="322" name="直線コネクタ 321"/>
        <xdr:cNvCxnSpPr/>
      </xdr:nvCxnSpPr>
      <xdr:spPr>
        <a:xfrm>
          <a:off x="16179800" y="1095787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126806</xdr:rowOff>
    </xdr:from>
    <xdr:ext cx="762000" cy="259045"/>
    <xdr:sp macro="" textlink="">
      <xdr:nvSpPr>
        <xdr:cNvPr id="323" name="定員管理の状況平均値テキスト"/>
        <xdr:cNvSpPr txBox="1"/>
      </xdr:nvSpPr>
      <xdr:spPr>
        <a:xfrm>
          <a:off x="17106900" y="10585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136419</xdr:rowOff>
    </xdr:from>
    <xdr:to>
      <xdr:col>77</xdr:col>
      <xdr:colOff>44450</xdr:colOff>
      <xdr:row>63</xdr:row>
      <xdr:rowOff>156528</xdr:rowOff>
    </xdr:to>
    <xdr:cxnSp macro="">
      <xdr:nvCxnSpPr>
        <xdr:cNvPr id="325" name="直線コネクタ 324"/>
        <xdr:cNvCxnSpPr/>
      </xdr:nvCxnSpPr>
      <xdr:spPr>
        <a:xfrm>
          <a:off x="15290800" y="1093776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48595</xdr:rowOff>
    </xdr:from>
    <xdr:ext cx="736600" cy="259045"/>
    <xdr:sp macro="" textlink="">
      <xdr:nvSpPr>
        <xdr:cNvPr id="327" name="テキスト ボックス 326"/>
        <xdr:cNvSpPr txBox="1"/>
      </xdr:nvSpPr>
      <xdr:spPr>
        <a:xfrm>
          <a:off x="15798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90170</xdr:rowOff>
    </xdr:from>
    <xdr:to>
      <xdr:col>72</xdr:col>
      <xdr:colOff>203200</xdr:colOff>
      <xdr:row>63</xdr:row>
      <xdr:rowOff>136419</xdr:rowOff>
    </xdr:to>
    <xdr:cxnSp macro="">
      <xdr:nvCxnSpPr>
        <xdr:cNvPr id="328" name="直線コネクタ 327"/>
        <xdr:cNvCxnSpPr/>
      </xdr:nvCxnSpPr>
      <xdr:spPr>
        <a:xfrm>
          <a:off x="14401800" y="10891520"/>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0" name="テキスト ボックス 329"/>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80116</xdr:rowOff>
    </xdr:from>
    <xdr:to>
      <xdr:col>68</xdr:col>
      <xdr:colOff>152400</xdr:colOff>
      <xdr:row>63</xdr:row>
      <xdr:rowOff>90170</xdr:rowOff>
    </xdr:to>
    <xdr:cxnSp macro="">
      <xdr:nvCxnSpPr>
        <xdr:cNvPr id="331" name="直線コネクタ 330"/>
        <xdr:cNvCxnSpPr/>
      </xdr:nvCxnSpPr>
      <xdr:spPr>
        <a:xfrm>
          <a:off x="13512800" y="1088146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2" name="フローチャート: 判断 331"/>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131039</xdr:rowOff>
    </xdr:from>
    <xdr:ext cx="762000" cy="259045"/>
    <xdr:sp macro="" textlink="">
      <xdr:nvSpPr>
        <xdr:cNvPr id="333" name="テキスト ボックス 332"/>
        <xdr:cNvSpPr txBox="1"/>
      </xdr:nvSpPr>
      <xdr:spPr>
        <a:xfrm>
          <a:off x="14020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34" name="フローチャート: 判断 333"/>
        <xdr:cNvSpPr/>
      </xdr:nvSpPr>
      <xdr:spPr>
        <a:xfrm>
          <a:off x="13462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135060</xdr:rowOff>
    </xdr:from>
    <xdr:ext cx="762000" cy="259045"/>
    <xdr:sp macro="" textlink="">
      <xdr:nvSpPr>
        <xdr:cNvPr id="335" name="テキスト ボックス 334"/>
        <xdr:cNvSpPr txBox="1"/>
      </xdr:nvSpPr>
      <xdr:spPr>
        <a:xfrm>
          <a:off x="13131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113771</xdr:rowOff>
    </xdr:from>
    <xdr:to>
      <xdr:col>81</xdr:col>
      <xdr:colOff>95250</xdr:colOff>
      <xdr:row>64</xdr:row>
      <xdr:rowOff>43921</xdr:rowOff>
    </xdr:to>
    <xdr:sp macro="" textlink="">
      <xdr:nvSpPr>
        <xdr:cNvPr id="341" name="楕円 340"/>
        <xdr:cNvSpPr/>
      </xdr:nvSpPr>
      <xdr:spPr>
        <a:xfrm>
          <a:off x="16967200" y="1091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85848</xdr:rowOff>
    </xdr:from>
    <xdr:ext cx="762000" cy="259045"/>
    <xdr:sp macro="" textlink="">
      <xdr:nvSpPr>
        <xdr:cNvPr id="342" name="定員管理の状況該当値テキスト"/>
        <xdr:cNvSpPr txBox="1"/>
      </xdr:nvSpPr>
      <xdr:spPr>
        <a:xfrm>
          <a:off x="17106900" y="1088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105728</xdr:rowOff>
    </xdr:from>
    <xdr:to>
      <xdr:col>77</xdr:col>
      <xdr:colOff>95250</xdr:colOff>
      <xdr:row>64</xdr:row>
      <xdr:rowOff>35878</xdr:rowOff>
    </xdr:to>
    <xdr:sp macro="" textlink="">
      <xdr:nvSpPr>
        <xdr:cNvPr id="343" name="楕円 342"/>
        <xdr:cNvSpPr/>
      </xdr:nvSpPr>
      <xdr:spPr>
        <a:xfrm>
          <a:off x="16129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20655</xdr:rowOff>
    </xdr:from>
    <xdr:ext cx="736600" cy="259045"/>
    <xdr:sp macro="" textlink="">
      <xdr:nvSpPr>
        <xdr:cNvPr id="344" name="テキスト ボックス 343"/>
        <xdr:cNvSpPr txBox="1"/>
      </xdr:nvSpPr>
      <xdr:spPr>
        <a:xfrm>
          <a:off x="15798800" y="1099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85619</xdr:rowOff>
    </xdr:from>
    <xdr:to>
      <xdr:col>73</xdr:col>
      <xdr:colOff>44450</xdr:colOff>
      <xdr:row>64</xdr:row>
      <xdr:rowOff>15769</xdr:rowOff>
    </xdr:to>
    <xdr:sp macro="" textlink="">
      <xdr:nvSpPr>
        <xdr:cNvPr id="345" name="楕円 344"/>
        <xdr:cNvSpPr/>
      </xdr:nvSpPr>
      <xdr:spPr>
        <a:xfrm>
          <a:off x="15240000" y="108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546</xdr:rowOff>
    </xdr:from>
    <xdr:ext cx="762000" cy="259045"/>
    <xdr:sp macro="" textlink="">
      <xdr:nvSpPr>
        <xdr:cNvPr id="346" name="テキスト ボックス 345"/>
        <xdr:cNvSpPr txBox="1"/>
      </xdr:nvSpPr>
      <xdr:spPr>
        <a:xfrm>
          <a:off x="14909800" y="1097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39370</xdr:rowOff>
    </xdr:from>
    <xdr:to>
      <xdr:col>68</xdr:col>
      <xdr:colOff>203200</xdr:colOff>
      <xdr:row>63</xdr:row>
      <xdr:rowOff>140970</xdr:rowOff>
    </xdr:to>
    <xdr:sp macro="" textlink="">
      <xdr:nvSpPr>
        <xdr:cNvPr id="347" name="楕円 346"/>
        <xdr:cNvSpPr/>
      </xdr:nvSpPr>
      <xdr:spPr>
        <a:xfrm>
          <a:off x="14351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125747</xdr:rowOff>
    </xdr:from>
    <xdr:ext cx="762000" cy="259045"/>
    <xdr:sp macro="" textlink="">
      <xdr:nvSpPr>
        <xdr:cNvPr id="348" name="テキスト ボックス 347"/>
        <xdr:cNvSpPr txBox="1"/>
      </xdr:nvSpPr>
      <xdr:spPr>
        <a:xfrm>
          <a:off x="14020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29316</xdr:rowOff>
    </xdr:from>
    <xdr:to>
      <xdr:col>64</xdr:col>
      <xdr:colOff>152400</xdr:colOff>
      <xdr:row>63</xdr:row>
      <xdr:rowOff>130916</xdr:rowOff>
    </xdr:to>
    <xdr:sp macro="" textlink="">
      <xdr:nvSpPr>
        <xdr:cNvPr id="349" name="楕円 348"/>
        <xdr:cNvSpPr/>
      </xdr:nvSpPr>
      <xdr:spPr>
        <a:xfrm>
          <a:off x="13462000" y="1083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115693</xdr:rowOff>
    </xdr:from>
    <xdr:ext cx="762000" cy="259045"/>
    <xdr:sp macro="" textlink="">
      <xdr:nvSpPr>
        <xdr:cNvPr id="350" name="テキスト ボックス 349"/>
        <xdr:cNvSpPr txBox="1"/>
      </xdr:nvSpPr>
      <xdr:spPr>
        <a:xfrm>
          <a:off x="13131800" y="1091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ポイント改善した。これは、大型投資事業の適切な取捨選択や市場金利を反映した地方債借入による元利償還金額の抑制を継続して実施した結果である。しかし、全国平均（</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）を依然として上回っていることからも、新規事業については必要性の検証するとともに、地方債を発行する際には財政指標の影響を考慮に入れながら比率改善に向けて取り組む。</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30480</xdr:rowOff>
    </xdr:to>
    <xdr:cxnSp macro="">
      <xdr:nvCxnSpPr>
        <xdr:cNvPr id="380" name="直線コネクタ 379"/>
        <xdr:cNvCxnSpPr/>
      </xdr:nvCxnSpPr>
      <xdr:spPr>
        <a:xfrm flipV="1">
          <a:off x="16179800" y="68402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121937</xdr:rowOff>
    </xdr:from>
    <xdr:ext cx="762000" cy="259045"/>
    <xdr:sp macro="" textlink="">
      <xdr:nvSpPr>
        <xdr:cNvPr id="381" name="公債費負担の状況平均値テキスト"/>
        <xdr:cNvSpPr txBox="1"/>
      </xdr:nvSpPr>
      <xdr:spPr>
        <a:xfrm>
          <a:off x="17106900" y="646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60643</xdr:rowOff>
    </xdr:to>
    <xdr:cxnSp macro="">
      <xdr:nvCxnSpPr>
        <xdr:cNvPr id="383" name="直線コネクタ 382"/>
        <xdr:cNvCxnSpPr/>
      </xdr:nvCxnSpPr>
      <xdr:spPr>
        <a:xfrm flipV="1">
          <a:off x="15290800" y="688848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385" name="テキスト ボックス 384"/>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60643</xdr:rowOff>
    </xdr:from>
    <xdr:to>
      <xdr:col>72</xdr:col>
      <xdr:colOff>203200</xdr:colOff>
      <xdr:row>40</xdr:row>
      <xdr:rowOff>78740</xdr:rowOff>
    </xdr:to>
    <xdr:cxnSp macro="">
      <xdr:nvCxnSpPr>
        <xdr:cNvPr id="386" name="直線コネクタ 385"/>
        <xdr:cNvCxnSpPr/>
      </xdr:nvCxnSpPr>
      <xdr:spPr>
        <a:xfrm flipV="1">
          <a:off x="14401800" y="691864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75899</xdr:rowOff>
    </xdr:from>
    <xdr:ext cx="762000" cy="259045"/>
    <xdr:sp macro="" textlink="">
      <xdr:nvSpPr>
        <xdr:cNvPr id="388" name="テキスト ボックス 387"/>
        <xdr:cNvSpPr txBox="1"/>
      </xdr:nvSpPr>
      <xdr:spPr>
        <a:xfrm>
          <a:off x="14909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84772</xdr:rowOff>
    </xdr:to>
    <xdr:cxnSp macro="">
      <xdr:nvCxnSpPr>
        <xdr:cNvPr id="389" name="直線コネクタ 388"/>
        <xdr:cNvCxnSpPr/>
      </xdr:nvCxnSpPr>
      <xdr:spPr>
        <a:xfrm flipV="1">
          <a:off x="13512800" y="693674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72707</xdr:rowOff>
    </xdr:from>
    <xdr:to>
      <xdr:col>68</xdr:col>
      <xdr:colOff>203200</xdr:colOff>
      <xdr:row>40</xdr:row>
      <xdr:rowOff>2857</xdr:rowOff>
    </xdr:to>
    <xdr:sp macro="" textlink="">
      <xdr:nvSpPr>
        <xdr:cNvPr id="390" name="フローチャート: 判断 389"/>
        <xdr:cNvSpPr/>
      </xdr:nvSpPr>
      <xdr:spPr>
        <a:xfrm>
          <a:off x="14351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13034</xdr:rowOff>
    </xdr:from>
    <xdr:ext cx="762000" cy="259045"/>
    <xdr:sp macro="" textlink="">
      <xdr:nvSpPr>
        <xdr:cNvPr id="391" name="テキスト ボックス 390"/>
        <xdr:cNvSpPr txBox="1"/>
      </xdr:nvSpPr>
      <xdr:spPr>
        <a:xfrm>
          <a:off x="14020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392" name="フローチャート: 判断 391"/>
        <xdr:cNvSpPr/>
      </xdr:nvSpPr>
      <xdr:spPr>
        <a:xfrm>
          <a:off x="13462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61295</xdr:rowOff>
    </xdr:from>
    <xdr:ext cx="762000" cy="259045"/>
    <xdr:sp macro="" textlink="">
      <xdr:nvSpPr>
        <xdr:cNvPr id="393" name="テキスト ボックス 392"/>
        <xdr:cNvSpPr txBox="1"/>
      </xdr:nvSpPr>
      <xdr:spPr>
        <a:xfrm>
          <a:off x="13131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99" name="楕円 398"/>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74947</xdr:rowOff>
    </xdr:from>
    <xdr:ext cx="762000" cy="259045"/>
    <xdr:sp macro="" textlink="">
      <xdr:nvSpPr>
        <xdr:cNvPr id="400" name="公債費負担の状況該当値テキスト"/>
        <xdr:cNvSpPr txBox="1"/>
      </xdr:nvSpPr>
      <xdr:spPr>
        <a:xfrm>
          <a:off x="171069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1" name="楕円 400"/>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402" name="テキスト ボックス 401"/>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9843</xdr:rowOff>
    </xdr:from>
    <xdr:to>
      <xdr:col>73</xdr:col>
      <xdr:colOff>44450</xdr:colOff>
      <xdr:row>40</xdr:row>
      <xdr:rowOff>111443</xdr:rowOff>
    </xdr:to>
    <xdr:sp macro="" textlink="">
      <xdr:nvSpPr>
        <xdr:cNvPr id="403" name="楕円 402"/>
        <xdr:cNvSpPr/>
      </xdr:nvSpPr>
      <xdr:spPr>
        <a:xfrm>
          <a:off x="15240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96220</xdr:rowOff>
    </xdr:from>
    <xdr:ext cx="762000" cy="259045"/>
    <xdr:sp macro="" textlink="">
      <xdr:nvSpPr>
        <xdr:cNvPr id="404" name="テキスト ボックス 403"/>
        <xdr:cNvSpPr txBox="1"/>
      </xdr:nvSpPr>
      <xdr:spPr>
        <a:xfrm>
          <a:off x="14909800" y="695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5" name="楕円 404"/>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406" name="テキスト ボックス 405"/>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33972</xdr:rowOff>
    </xdr:from>
    <xdr:to>
      <xdr:col>64</xdr:col>
      <xdr:colOff>152400</xdr:colOff>
      <xdr:row>40</xdr:row>
      <xdr:rowOff>135572</xdr:rowOff>
    </xdr:to>
    <xdr:sp macro="" textlink="">
      <xdr:nvSpPr>
        <xdr:cNvPr id="407" name="楕円 406"/>
        <xdr:cNvSpPr/>
      </xdr:nvSpPr>
      <xdr:spPr>
        <a:xfrm>
          <a:off x="134620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120349</xdr:rowOff>
    </xdr:from>
    <xdr:ext cx="762000" cy="259045"/>
    <xdr:sp macro="" textlink="">
      <xdr:nvSpPr>
        <xdr:cNvPr id="408" name="テキスト ボックス 407"/>
        <xdr:cNvSpPr txBox="1"/>
      </xdr:nvSpPr>
      <xdr:spPr>
        <a:xfrm>
          <a:off x="13131800" y="697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40.9</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21.9</a:t>
          </a:r>
          <a:r>
            <a:rPr kumimoji="1" lang="ja-JP" altLang="en-US" sz="1300">
              <a:latin typeface="ＭＳ Ｐゴシック" panose="020B0600070205080204" pitchFamily="50" charset="-128"/>
              <a:ea typeface="ＭＳ Ｐゴシック" panose="020B0600070205080204" pitchFamily="50" charset="-128"/>
            </a:rPr>
            <a:t>ポイントの悪化となった。充当可能基金が増加したものの、将来負担額が大きく増加していることが原因である。その主な要因としては、分庁舎建設に伴い、債務負担行為に基づく支出予定額が増加したことである。今後、本庁舎の建替え等大規模な公共施設整備事業も控えており、本比率は増加するものと考えられるが、事業の取捨選択により地方債残高の増額を抑えること等により、増加幅を抑えていくように努めたい。</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39975</xdr:rowOff>
    </xdr:from>
    <xdr:to>
      <xdr:col>81</xdr:col>
      <xdr:colOff>44450</xdr:colOff>
      <xdr:row>17</xdr:row>
      <xdr:rowOff>120166</xdr:rowOff>
    </xdr:to>
    <xdr:cxnSp macro="">
      <xdr:nvCxnSpPr>
        <xdr:cNvPr id="444" name="直線コネクタ 443"/>
        <xdr:cNvCxnSpPr/>
      </xdr:nvCxnSpPr>
      <xdr:spPr>
        <a:xfrm>
          <a:off x="16179800" y="2783175"/>
          <a:ext cx="838200" cy="25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18825</xdr:rowOff>
    </xdr:from>
    <xdr:ext cx="762000" cy="259045"/>
    <xdr:sp macro="" textlink="">
      <xdr:nvSpPr>
        <xdr:cNvPr id="445" name="将来負担の状況平均値テキスト"/>
        <xdr:cNvSpPr txBox="1"/>
      </xdr:nvSpPr>
      <xdr:spPr>
        <a:xfrm>
          <a:off x="17106900" y="224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6" name="フローチャート: 判断 445"/>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39975</xdr:rowOff>
    </xdr:from>
    <xdr:to>
      <xdr:col>77</xdr:col>
      <xdr:colOff>44450</xdr:colOff>
      <xdr:row>18</xdr:row>
      <xdr:rowOff>99241</xdr:rowOff>
    </xdr:to>
    <xdr:cxnSp macro="">
      <xdr:nvCxnSpPr>
        <xdr:cNvPr id="447" name="直線コネクタ 446"/>
        <xdr:cNvCxnSpPr/>
      </xdr:nvCxnSpPr>
      <xdr:spPr>
        <a:xfrm flipV="1">
          <a:off x="15290800" y="2783175"/>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8" name="フローチャート: 判断 447"/>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146248</xdr:rowOff>
    </xdr:from>
    <xdr:ext cx="736600" cy="259045"/>
    <xdr:sp macro="" textlink="">
      <xdr:nvSpPr>
        <xdr:cNvPr id="449" name="テキスト ボックス 448"/>
        <xdr:cNvSpPr txBox="1"/>
      </xdr:nvSpPr>
      <xdr:spPr>
        <a:xfrm>
          <a:off x="15798800" y="220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99241</xdr:rowOff>
    </xdr:from>
    <xdr:to>
      <xdr:col>72</xdr:col>
      <xdr:colOff>203200</xdr:colOff>
      <xdr:row>19</xdr:row>
      <xdr:rowOff>26610</xdr:rowOff>
    </xdr:to>
    <xdr:cxnSp macro="">
      <xdr:nvCxnSpPr>
        <xdr:cNvPr id="450" name="直線コネクタ 449"/>
        <xdr:cNvCxnSpPr/>
      </xdr:nvCxnSpPr>
      <xdr:spPr>
        <a:xfrm flipV="1">
          <a:off x="14401800" y="3185341"/>
          <a:ext cx="889000" cy="9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66645</xdr:rowOff>
    </xdr:from>
    <xdr:to>
      <xdr:col>73</xdr:col>
      <xdr:colOff>44450</xdr:colOff>
      <xdr:row>14</xdr:row>
      <xdr:rowOff>168245</xdr:rowOff>
    </xdr:to>
    <xdr:sp macro="" textlink="">
      <xdr:nvSpPr>
        <xdr:cNvPr id="451" name="フローチャート: 判断 450"/>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6972</xdr:rowOff>
    </xdr:from>
    <xdr:ext cx="762000" cy="259045"/>
    <xdr:sp macro="" textlink="">
      <xdr:nvSpPr>
        <xdr:cNvPr id="452" name="テキスト ボックス 451"/>
        <xdr:cNvSpPr txBox="1"/>
      </xdr:nvSpPr>
      <xdr:spPr>
        <a:xfrm>
          <a:off x="14909800" y="223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26610</xdr:rowOff>
    </xdr:from>
    <xdr:to>
      <xdr:col>68</xdr:col>
      <xdr:colOff>152400</xdr:colOff>
      <xdr:row>19</xdr:row>
      <xdr:rowOff>138067</xdr:rowOff>
    </xdr:to>
    <xdr:cxnSp macro="">
      <xdr:nvCxnSpPr>
        <xdr:cNvPr id="453" name="直線コネクタ 452"/>
        <xdr:cNvCxnSpPr/>
      </xdr:nvCxnSpPr>
      <xdr:spPr>
        <a:xfrm flipV="1">
          <a:off x="13512800" y="3284160"/>
          <a:ext cx="889000" cy="11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79042</xdr:rowOff>
    </xdr:from>
    <xdr:to>
      <xdr:col>68</xdr:col>
      <xdr:colOff>203200</xdr:colOff>
      <xdr:row>16</xdr:row>
      <xdr:rowOff>9192</xdr:rowOff>
    </xdr:to>
    <xdr:sp macro="" textlink="">
      <xdr:nvSpPr>
        <xdr:cNvPr id="454" name="フローチャート: 判断 453"/>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19369</xdr:rowOff>
    </xdr:from>
    <xdr:ext cx="762000" cy="259045"/>
    <xdr:sp macro="" textlink="">
      <xdr:nvSpPr>
        <xdr:cNvPr id="455" name="テキスト ボックス 454"/>
        <xdr:cNvSpPr txBox="1"/>
      </xdr:nvSpPr>
      <xdr:spPr>
        <a:xfrm>
          <a:off x="14020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6" name="フローチャート: 判断 455"/>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63033</xdr:rowOff>
    </xdr:from>
    <xdr:ext cx="762000" cy="259045"/>
    <xdr:sp macro="" textlink="">
      <xdr:nvSpPr>
        <xdr:cNvPr id="457" name="テキスト ボックス 456"/>
        <xdr:cNvSpPr txBox="1"/>
      </xdr:nvSpPr>
      <xdr:spPr>
        <a:xfrm>
          <a:off x="13131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69366</xdr:rowOff>
    </xdr:from>
    <xdr:to>
      <xdr:col>81</xdr:col>
      <xdr:colOff>95250</xdr:colOff>
      <xdr:row>17</xdr:row>
      <xdr:rowOff>170966</xdr:rowOff>
    </xdr:to>
    <xdr:sp macro="" textlink="">
      <xdr:nvSpPr>
        <xdr:cNvPr id="463" name="楕円 462"/>
        <xdr:cNvSpPr/>
      </xdr:nvSpPr>
      <xdr:spPr>
        <a:xfrm>
          <a:off x="16967200" y="29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41443</xdr:rowOff>
    </xdr:from>
    <xdr:ext cx="762000" cy="259045"/>
    <xdr:sp macro="" textlink="">
      <xdr:nvSpPr>
        <xdr:cNvPr id="464" name="将来負担の状況該当値テキスト"/>
        <xdr:cNvSpPr txBox="1"/>
      </xdr:nvSpPr>
      <xdr:spPr>
        <a:xfrm>
          <a:off x="17106900" y="29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160625</xdr:rowOff>
    </xdr:from>
    <xdr:to>
      <xdr:col>77</xdr:col>
      <xdr:colOff>95250</xdr:colOff>
      <xdr:row>16</xdr:row>
      <xdr:rowOff>90775</xdr:rowOff>
    </xdr:to>
    <xdr:sp macro="" textlink="">
      <xdr:nvSpPr>
        <xdr:cNvPr id="465" name="楕円 464"/>
        <xdr:cNvSpPr/>
      </xdr:nvSpPr>
      <xdr:spPr>
        <a:xfrm>
          <a:off x="16129000" y="2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75552</xdr:rowOff>
    </xdr:from>
    <xdr:ext cx="736600" cy="259045"/>
    <xdr:sp macro="" textlink="">
      <xdr:nvSpPr>
        <xdr:cNvPr id="466" name="テキスト ボックス 465"/>
        <xdr:cNvSpPr txBox="1"/>
      </xdr:nvSpPr>
      <xdr:spPr>
        <a:xfrm>
          <a:off x="15798800" y="2818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48441</xdr:rowOff>
    </xdr:from>
    <xdr:to>
      <xdr:col>73</xdr:col>
      <xdr:colOff>44450</xdr:colOff>
      <xdr:row>18</xdr:row>
      <xdr:rowOff>150041</xdr:rowOff>
    </xdr:to>
    <xdr:sp macro="" textlink="">
      <xdr:nvSpPr>
        <xdr:cNvPr id="467" name="楕円 466"/>
        <xdr:cNvSpPr/>
      </xdr:nvSpPr>
      <xdr:spPr>
        <a:xfrm>
          <a:off x="15240000" y="313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134819</xdr:rowOff>
    </xdr:from>
    <xdr:ext cx="762000" cy="259045"/>
    <xdr:sp macro="" textlink="">
      <xdr:nvSpPr>
        <xdr:cNvPr id="468" name="テキスト ボックス 467"/>
        <xdr:cNvSpPr txBox="1"/>
      </xdr:nvSpPr>
      <xdr:spPr>
        <a:xfrm>
          <a:off x="14909800" y="322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147260</xdr:rowOff>
    </xdr:from>
    <xdr:to>
      <xdr:col>68</xdr:col>
      <xdr:colOff>203200</xdr:colOff>
      <xdr:row>19</xdr:row>
      <xdr:rowOff>77410</xdr:rowOff>
    </xdr:to>
    <xdr:sp macro="" textlink="">
      <xdr:nvSpPr>
        <xdr:cNvPr id="469" name="楕円 468"/>
        <xdr:cNvSpPr/>
      </xdr:nvSpPr>
      <xdr:spPr>
        <a:xfrm>
          <a:off x="14351000" y="323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62187</xdr:rowOff>
    </xdr:from>
    <xdr:ext cx="762000" cy="259045"/>
    <xdr:sp macro="" textlink="">
      <xdr:nvSpPr>
        <xdr:cNvPr id="470" name="テキスト ボックス 469"/>
        <xdr:cNvSpPr txBox="1"/>
      </xdr:nvSpPr>
      <xdr:spPr>
        <a:xfrm>
          <a:off x="14020800" y="331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87267</xdr:rowOff>
    </xdr:from>
    <xdr:to>
      <xdr:col>64</xdr:col>
      <xdr:colOff>152400</xdr:colOff>
      <xdr:row>20</xdr:row>
      <xdr:rowOff>17417</xdr:rowOff>
    </xdr:to>
    <xdr:sp macro="" textlink="">
      <xdr:nvSpPr>
        <xdr:cNvPr id="471" name="楕円 470"/>
        <xdr:cNvSpPr/>
      </xdr:nvSpPr>
      <xdr:spPr>
        <a:xfrm>
          <a:off x="13462000" y="33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2194</xdr:rowOff>
    </xdr:from>
    <xdr:ext cx="762000" cy="259045"/>
    <xdr:sp macro="" textlink="">
      <xdr:nvSpPr>
        <xdr:cNvPr id="472" name="テキスト ボックス 471"/>
        <xdr:cNvSpPr txBox="1"/>
      </xdr:nvSpPr>
      <xdr:spPr>
        <a:xfrm>
          <a:off x="13131800" y="34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122,945
121,877
39.56
44,351,353
43,865,735
136,174
23,779,684
37,929,498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人件費は、退職手当は減少となったものの、職員給等が増加したため、人件費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の経常経費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百万円ほど増加した。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しかし、歳入の経常一般財源総額は、普通交付税や臨時財政対策債等の増加により全体として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百万円増加しており、結果的に本数値は減少した。今後、経常一般財源の増額は見込めないことから、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働き方改革を進めていく中で人件費の削減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62230</xdr:rowOff>
    </xdr:from>
    <xdr:to>
      <xdr:col>24</xdr:col>
      <xdr:colOff>25400</xdr:colOff>
      <xdr:row>37</xdr:row>
      <xdr:rowOff>69850</xdr:rowOff>
    </xdr:to>
    <xdr:cxnSp macro="">
      <xdr:nvCxnSpPr>
        <xdr:cNvPr id="66" name="直線コネクタ 65"/>
        <xdr:cNvCxnSpPr/>
      </xdr:nvCxnSpPr>
      <xdr:spPr>
        <a:xfrm flipV="1">
          <a:off x="3987800" y="6405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85090</xdr:rowOff>
    </xdr:to>
    <xdr:cxnSp macro="">
      <xdr:nvCxnSpPr>
        <xdr:cNvPr id="69" name="直線コネクタ 68"/>
        <xdr:cNvCxnSpPr/>
      </xdr:nvCxnSpPr>
      <xdr:spPr>
        <a:xfrm flipV="1">
          <a:off x="3098800" y="641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85090</xdr:rowOff>
    </xdr:to>
    <xdr:cxnSp macro="">
      <xdr:nvCxnSpPr>
        <xdr:cNvPr id="72" name="直線コネクタ 71"/>
        <xdr:cNvCxnSpPr/>
      </xdr:nvCxnSpPr>
      <xdr:spPr>
        <a:xfrm>
          <a:off x="2209800" y="6291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24130</xdr:rowOff>
    </xdr:to>
    <xdr:cxnSp macro="">
      <xdr:nvCxnSpPr>
        <xdr:cNvPr id="75" name="直線コネクタ 74"/>
        <xdr:cNvCxnSpPr/>
      </xdr:nvCxnSpPr>
      <xdr:spPr>
        <a:xfrm flipV="1">
          <a:off x="1320800" y="6291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77" name="テキスト ボックス 76"/>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154957</xdr:rowOff>
    </xdr:from>
    <xdr:ext cx="762000" cy="259045"/>
    <xdr:sp macro="" textlink="">
      <xdr:nvSpPr>
        <xdr:cNvPr id="86" name="人件費該当値テキスト"/>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8" name="テキスト ボックス 87"/>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9" name="楕円 88"/>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90" name="テキスト ボックス 89"/>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4" name="テキスト ボックス 93"/>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ポイント増加した。システムの機器使用料や非常勤職員報酬が増加したためである。今後は、さらなる事務事業の見直しを進め、経常経常の削減に努める。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133858</xdr:rowOff>
    </xdr:from>
    <xdr:to>
      <xdr:col>82</xdr:col>
      <xdr:colOff>107950</xdr:colOff>
      <xdr:row>18</xdr:row>
      <xdr:rowOff>26416</xdr:rowOff>
    </xdr:to>
    <xdr:cxnSp macro="">
      <xdr:nvCxnSpPr>
        <xdr:cNvPr id="125" name="直線コネクタ 124"/>
        <xdr:cNvCxnSpPr/>
      </xdr:nvCxnSpPr>
      <xdr:spPr>
        <a:xfrm>
          <a:off x="15671800" y="30485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6"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17</xdr:row>
      <xdr:rowOff>133858</xdr:rowOff>
    </xdr:to>
    <xdr:cxnSp macro="">
      <xdr:nvCxnSpPr>
        <xdr:cNvPr id="128" name="直線コネクタ 127"/>
        <xdr:cNvCxnSpPr/>
      </xdr:nvCxnSpPr>
      <xdr:spPr>
        <a:xfrm>
          <a:off x="14782800" y="29570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57675</xdr:rowOff>
    </xdr:from>
    <xdr:ext cx="736600" cy="259045"/>
    <xdr:sp macro="" textlink="">
      <xdr:nvSpPr>
        <xdr:cNvPr id="130" name="テキスト ボックス 129"/>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161290</xdr:rowOff>
    </xdr:to>
    <xdr:cxnSp macro="">
      <xdr:nvCxnSpPr>
        <xdr:cNvPr id="131" name="直線コネクタ 130"/>
        <xdr:cNvCxnSpPr/>
      </xdr:nvCxnSpPr>
      <xdr:spPr>
        <a:xfrm flipV="1">
          <a:off x="13893800" y="295706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33" name="テキスト ボックス 132"/>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161290</xdr:rowOff>
    </xdr:to>
    <xdr:cxnSp macro="">
      <xdr:nvCxnSpPr>
        <xdr:cNvPr id="134" name="直線コネクタ 133"/>
        <xdr:cNvCxnSpPr/>
      </xdr:nvCxnSpPr>
      <xdr:spPr>
        <a:xfrm>
          <a:off x="13004800" y="2938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147066</xdr:rowOff>
    </xdr:from>
    <xdr:to>
      <xdr:col>82</xdr:col>
      <xdr:colOff>158750</xdr:colOff>
      <xdr:row>18</xdr:row>
      <xdr:rowOff>77216</xdr:rowOff>
    </xdr:to>
    <xdr:sp macro="" textlink="">
      <xdr:nvSpPr>
        <xdr:cNvPr id="144" name="楕円 143"/>
        <xdr:cNvSpPr/>
      </xdr:nvSpPr>
      <xdr:spPr>
        <a:xfrm>
          <a:off x="164592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119143</xdr:rowOff>
    </xdr:from>
    <xdr:ext cx="762000" cy="259045"/>
    <xdr:sp macro="" textlink="">
      <xdr:nvSpPr>
        <xdr:cNvPr id="145" name="物件費該当値テキスト"/>
        <xdr:cNvSpPr txBox="1"/>
      </xdr:nvSpPr>
      <xdr:spPr>
        <a:xfrm>
          <a:off x="165989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83058</xdr:rowOff>
    </xdr:from>
    <xdr:to>
      <xdr:col>78</xdr:col>
      <xdr:colOff>120650</xdr:colOff>
      <xdr:row>18</xdr:row>
      <xdr:rowOff>13208</xdr:rowOff>
    </xdr:to>
    <xdr:sp macro="" textlink="">
      <xdr:nvSpPr>
        <xdr:cNvPr id="146" name="楕円 145"/>
        <xdr:cNvSpPr/>
      </xdr:nvSpPr>
      <xdr:spPr>
        <a:xfrm>
          <a:off x="15621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169435</xdr:rowOff>
    </xdr:from>
    <xdr:ext cx="736600" cy="259045"/>
    <xdr:sp macro="" textlink="">
      <xdr:nvSpPr>
        <xdr:cNvPr id="147" name="テキスト ボックス 146"/>
        <xdr:cNvSpPr txBox="1"/>
      </xdr:nvSpPr>
      <xdr:spPr>
        <a:xfrm>
          <a:off x="15290800" y="308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48" name="楕円 147"/>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77995</xdr:rowOff>
    </xdr:from>
    <xdr:ext cx="762000" cy="259045"/>
    <xdr:sp macro="" textlink="">
      <xdr:nvSpPr>
        <xdr:cNvPr id="149" name="テキスト ボックス 148"/>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0" name="楕円 149"/>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1" name="テキスト ボックス 150"/>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2" name="楕円 151"/>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3" name="テキスト ボックス 152"/>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ポイント増加した。介護・訓練等給付費や保育所施設型等給付費の増加によるものである。扶助費については年々増加している傾向にあり、今後各給付事業について一層の資格審査等の適正化に努める。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9978</xdr:rowOff>
    </xdr:from>
    <xdr:to>
      <xdr:col>24</xdr:col>
      <xdr:colOff>25400</xdr:colOff>
      <xdr:row>55</xdr:row>
      <xdr:rowOff>64407</xdr:rowOff>
    </xdr:to>
    <xdr:cxnSp macro="">
      <xdr:nvCxnSpPr>
        <xdr:cNvPr id="188" name="直線コネクタ 187"/>
        <xdr:cNvCxnSpPr/>
      </xdr:nvCxnSpPr>
      <xdr:spPr>
        <a:xfrm>
          <a:off x="3987800" y="94397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9" name="扶助費平均値テキスト"/>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55</xdr:row>
      <xdr:rowOff>9978</xdr:rowOff>
    </xdr:to>
    <xdr:cxnSp macro="">
      <xdr:nvCxnSpPr>
        <xdr:cNvPr id="191" name="直線コネクタ 190"/>
        <xdr:cNvCxnSpPr/>
      </xdr:nvCxnSpPr>
      <xdr:spPr>
        <a:xfrm>
          <a:off x="3098800" y="9352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99984</xdr:rowOff>
    </xdr:from>
    <xdr:ext cx="736600" cy="259045"/>
    <xdr:sp macro="" textlink="">
      <xdr:nvSpPr>
        <xdr:cNvPr id="193" name="テキスト ボックス 192"/>
        <xdr:cNvSpPr txBox="1"/>
      </xdr:nvSpPr>
      <xdr:spPr>
        <a:xfrm>
          <a:off x="3606800" y="95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94343</xdr:rowOff>
    </xdr:to>
    <xdr:cxnSp macro="">
      <xdr:nvCxnSpPr>
        <xdr:cNvPr id="194" name="直線コネクタ 193"/>
        <xdr:cNvCxnSpPr/>
      </xdr:nvCxnSpPr>
      <xdr:spPr>
        <a:xfrm>
          <a:off x="2209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23784</xdr:rowOff>
    </xdr:from>
    <xdr:ext cx="762000" cy="259045"/>
    <xdr:sp macro="" textlink="">
      <xdr:nvSpPr>
        <xdr:cNvPr id="196" name="テキスト ボックス 195"/>
        <xdr:cNvSpPr txBox="1"/>
      </xdr:nvSpPr>
      <xdr:spPr>
        <a:xfrm>
          <a:off x="2717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61685</xdr:rowOff>
    </xdr:to>
    <xdr:cxnSp macro="">
      <xdr:nvCxnSpPr>
        <xdr:cNvPr id="197" name="直線コネクタ 196"/>
        <xdr:cNvCxnSpPr/>
      </xdr:nvCxnSpPr>
      <xdr:spPr>
        <a:xfrm>
          <a:off x="1320800" y="9254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198" name="フローチャート: 判断 197"/>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199" name="テキスト ボックス 198"/>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0" name="フローチャート: 判断 199"/>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01" name="テキスト ボックス 200"/>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07" name="楕円 206"/>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08" name="扶助費該当値テキスト"/>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130628</xdr:rowOff>
    </xdr:from>
    <xdr:to>
      <xdr:col>20</xdr:col>
      <xdr:colOff>38100</xdr:colOff>
      <xdr:row>55</xdr:row>
      <xdr:rowOff>60778</xdr:rowOff>
    </xdr:to>
    <xdr:sp macro="" textlink="">
      <xdr:nvSpPr>
        <xdr:cNvPr id="209" name="楕円 208"/>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70955</xdr:rowOff>
    </xdr:from>
    <xdr:ext cx="736600" cy="259045"/>
    <xdr:sp macro="" textlink="">
      <xdr:nvSpPr>
        <xdr:cNvPr id="210" name="テキスト ボックス 209"/>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1" name="楕円 210"/>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2" name="テキスト ボックス 211"/>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3" name="楕円 212"/>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97262</xdr:rowOff>
    </xdr:from>
    <xdr:ext cx="762000" cy="259045"/>
    <xdr:sp macro="" textlink="">
      <xdr:nvSpPr>
        <xdr:cNvPr id="214" name="テキスト ボックス 213"/>
        <xdr:cNvSpPr txBox="1"/>
      </xdr:nvSpPr>
      <xdr:spPr>
        <a:xfrm>
          <a:off x="1828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5" name="楕円 214"/>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31949</xdr:rowOff>
    </xdr:from>
    <xdr:ext cx="762000" cy="259045"/>
    <xdr:sp macro="" textlink="">
      <xdr:nvSpPr>
        <xdr:cNvPr id="216" name="テキスト ボックス 215"/>
        <xdr:cNvSpPr txBox="1"/>
      </xdr:nvSpPr>
      <xdr:spPr>
        <a:xfrm>
          <a:off x="939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維持補修費が増加したためである。今後、公共施設の老朽化に伴い、維持補修費等は増加すると推計するが、公共施設等総合管理計画に基づき、統廃合や長寿命化を行い、経費の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152400</xdr:rowOff>
    </xdr:from>
    <xdr:to>
      <xdr:col>82</xdr:col>
      <xdr:colOff>107950</xdr:colOff>
      <xdr:row>54</xdr:row>
      <xdr:rowOff>165100</xdr:rowOff>
    </xdr:to>
    <xdr:cxnSp macro="">
      <xdr:nvCxnSpPr>
        <xdr:cNvPr id="249" name="直線コネクタ 248"/>
        <xdr:cNvCxnSpPr/>
      </xdr:nvCxnSpPr>
      <xdr:spPr>
        <a:xfrm>
          <a:off x="15671800" y="9410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50" name="その他平均値テキスト"/>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152400</xdr:rowOff>
    </xdr:from>
    <xdr:to>
      <xdr:col>78</xdr:col>
      <xdr:colOff>69850</xdr:colOff>
      <xdr:row>56</xdr:row>
      <xdr:rowOff>165100</xdr:rowOff>
    </xdr:to>
    <xdr:cxnSp macro="">
      <xdr:nvCxnSpPr>
        <xdr:cNvPr id="252" name="直線コネクタ 251"/>
        <xdr:cNvCxnSpPr/>
      </xdr:nvCxnSpPr>
      <xdr:spPr>
        <a:xfrm flipV="1">
          <a:off x="14782800" y="94107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54" name="テキスト ボックス 253"/>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114300</xdr:rowOff>
    </xdr:from>
    <xdr:to>
      <xdr:col>73</xdr:col>
      <xdr:colOff>180975</xdr:colOff>
      <xdr:row>56</xdr:row>
      <xdr:rowOff>165100</xdr:rowOff>
    </xdr:to>
    <xdr:cxnSp macro="">
      <xdr:nvCxnSpPr>
        <xdr:cNvPr id="255" name="直線コネクタ 254"/>
        <xdr:cNvCxnSpPr/>
      </xdr:nvCxnSpPr>
      <xdr:spPr>
        <a:xfrm>
          <a:off x="13893800" y="9715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41927</xdr:rowOff>
    </xdr:from>
    <xdr:ext cx="762000" cy="259045"/>
    <xdr:sp macro="" textlink="">
      <xdr:nvSpPr>
        <xdr:cNvPr id="257" name="テキスト ボックス 256"/>
        <xdr:cNvSpPr txBox="1"/>
      </xdr:nvSpPr>
      <xdr:spPr>
        <a:xfrm>
          <a:off x="14401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38100</xdr:rowOff>
    </xdr:from>
    <xdr:to>
      <xdr:col>69</xdr:col>
      <xdr:colOff>92075</xdr:colOff>
      <xdr:row>56</xdr:row>
      <xdr:rowOff>114300</xdr:rowOff>
    </xdr:to>
    <xdr:cxnSp macro="">
      <xdr:nvCxnSpPr>
        <xdr:cNvPr id="258" name="直線コネクタ 257"/>
        <xdr:cNvCxnSpPr/>
      </xdr:nvCxnSpPr>
      <xdr:spPr>
        <a:xfrm>
          <a:off x="13004800" y="9639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9" name="フローチャート: 判断 258"/>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0" name="テキスト ボックス 259"/>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61" name="フローチャート: 判断 260"/>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2" name="テキスト ボックス 261"/>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114300</xdr:rowOff>
    </xdr:from>
    <xdr:to>
      <xdr:col>82</xdr:col>
      <xdr:colOff>158750</xdr:colOff>
      <xdr:row>55</xdr:row>
      <xdr:rowOff>44450</xdr:rowOff>
    </xdr:to>
    <xdr:sp macro="" textlink="">
      <xdr:nvSpPr>
        <xdr:cNvPr id="268" name="楕円 267"/>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130827</xdr:rowOff>
    </xdr:from>
    <xdr:ext cx="762000" cy="259045"/>
    <xdr:sp macro="" textlink="">
      <xdr:nvSpPr>
        <xdr:cNvPr id="269" name="その他該当値テキスト"/>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101600</xdr:rowOff>
    </xdr:from>
    <xdr:to>
      <xdr:col>78</xdr:col>
      <xdr:colOff>120650</xdr:colOff>
      <xdr:row>55</xdr:row>
      <xdr:rowOff>31750</xdr:rowOff>
    </xdr:to>
    <xdr:sp macro="" textlink="">
      <xdr:nvSpPr>
        <xdr:cNvPr id="270" name="楕円 269"/>
        <xdr:cNvSpPr/>
      </xdr:nvSpPr>
      <xdr:spPr>
        <a:xfrm>
          <a:off x="15621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41927</xdr:rowOff>
    </xdr:from>
    <xdr:ext cx="736600" cy="259045"/>
    <xdr:sp macro="" textlink="">
      <xdr:nvSpPr>
        <xdr:cNvPr id="271" name="テキスト ボックス 270"/>
        <xdr:cNvSpPr txBox="1"/>
      </xdr:nvSpPr>
      <xdr:spPr>
        <a:xfrm>
          <a:off x="15290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2" name="楕円 271"/>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3" name="テキスト ボックス 27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63500</xdr:rowOff>
    </xdr:from>
    <xdr:to>
      <xdr:col>69</xdr:col>
      <xdr:colOff>142875</xdr:colOff>
      <xdr:row>56</xdr:row>
      <xdr:rowOff>165100</xdr:rowOff>
    </xdr:to>
    <xdr:sp macro="" textlink="">
      <xdr:nvSpPr>
        <xdr:cNvPr id="274" name="楕円 273"/>
        <xdr:cNvSpPr/>
      </xdr:nvSpPr>
      <xdr:spPr>
        <a:xfrm>
          <a:off x="13843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3827</xdr:rowOff>
    </xdr:from>
    <xdr:ext cx="762000" cy="259045"/>
    <xdr:sp macro="" textlink="">
      <xdr:nvSpPr>
        <xdr:cNvPr id="275" name="テキスト ボックス 274"/>
        <xdr:cNvSpPr txBox="1"/>
      </xdr:nvSpPr>
      <xdr:spPr>
        <a:xfrm>
          <a:off x="13512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76" name="楕円 275"/>
        <xdr:cNvSpPr/>
      </xdr:nvSpPr>
      <xdr:spPr>
        <a:xfrm>
          <a:off x="12954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77" name="テキスト ボックス 276"/>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ポイント増加した。主な要因は、下水道事業会計への繰出金のうち経常経費分が増加していることによるものである。今後、補助金交付に際して精査を行うとともに、適正な補助交付に努める。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6350</xdr:rowOff>
    </xdr:from>
    <xdr:to>
      <xdr:col>82</xdr:col>
      <xdr:colOff>107950</xdr:colOff>
      <xdr:row>39</xdr:row>
      <xdr:rowOff>95250</xdr:rowOff>
    </xdr:to>
    <xdr:cxnSp macro="">
      <xdr:nvCxnSpPr>
        <xdr:cNvPr id="310" name="直線コネクタ 309"/>
        <xdr:cNvCxnSpPr/>
      </xdr:nvCxnSpPr>
      <xdr:spPr>
        <a:xfrm>
          <a:off x="15671800" y="6692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1"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88900</xdr:rowOff>
    </xdr:from>
    <xdr:to>
      <xdr:col>78</xdr:col>
      <xdr:colOff>69850</xdr:colOff>
      <xdr:row>39</xdr:row>
      <xdr:rowOff>6350</xdr:rowOff>
    </xdr:to>
    <xdr:cxnSp macro="">
      <xdr:nvCxnSpPr>
        <xdr:cNvPr id="313" name="直線コネクタ 312"/>
        <xdr:cNvCxnSpPr/>
      </xdr:nvCxnSpPr>
      <xdr:spPr>
        <a:xfrm>
          <a:off x="14782800" y="626110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5" name="テキスト ボックス 314"/>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36</xdr:row>
      <xdr:rowOff>88900</xdr:rowOff>
    </xdr:to>
    <xdr:cxnSp macro="">
      <xdr:nvCxnSpPr>
        <xdr:cNvPr id="316" name="直線コネクタ 315"/>
        <xdr:cNvCxnSpPr/>
      </xdr:nvCxnSpPr>
      <xdr:spPr>
        <a:xfrm>
          <a:off x="13893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92727</xdr:rowOff>
    </xdr:from>
    <xdr:ext cx="762000" cy="259045"/>
    <xdr:sp macro="" textlink="">
      <xdr:nvSpPr>
        <xdr:cNvPr id="318" name="テキスト ボックス 317"/>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88900</xdr:rowOff>
    </xdr:to>
    <xdr:cxnSp macro="">
      <xdr:nvCxnSpPr>
        <xdr:cNvPr id="319" name="直線コネクタ 318"/>
        <xdr:cNvCxnSpPr/>
      </xdr:nvCxnSpPr>
      <xdr:spPr>
        <a:xfrm>
          <a:off x="13004800" y="618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0" name="フローチャート: 判断 319"/>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1" name="テキスト ボックス 320"/>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2" name="フローチャート: 判断 321"/>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3" name="テキスト ボックス 322"/>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44450</xdr:rowOff>
    </xdr:from>
    <xdr:to>
      <xdr:col>82</xdr:col>
      <xdr:colOff>158750</xdr:colOff>
      <xdr:row>39</xdr:row>
      <xdr:rowOff>146050</xdr:rowOff>
    </xdr:to>
    <xdr:sp macro="" textlink="">
      <xdr:nvSpPr>
        <xdr:cNvPr id="329" name="楕円 328"/>
        <xdr:cNvSpPr/>
      </xdr:nvSpPr>
      <xdr:spPr>
        <a:xfrm>
          <a:off x="164592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16527</xdr:rowOff>
    </xdr:from>
    <xdr:ext cx="762000" cy="259045"/>
    <xdr:sp macro="" textlink="">
      <xdr:nvSpPr>
        <xdr:cNvPr id="330" name="補助費等該当値テキスト"/>
        <xdr:cNvSpPr txBox="1"/>
      </xdr:nvSpPr>
      <xdr:spPr>
        <a:xfrm>
          <a:off x="165989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127000</xdr:rowOff>
    </xdr:from>
    <xdr:to>
      <xdr:col>78</xdr:col>
      <xdr:colOff>120650</xdr:colOff>
      <xdr:row>39</xdr:row>
      <xdr:rowOff>57150</xdr:rowOff>
    </xdr:to>
    <xdr:sp macro="" textlink="">
      <xdr:nvSpPr>
        <xdr:cNvPr id="331" name="楕円 330"/>
        <xdr:cNvSpPr/>
      </xdr:nvSpPr>
      <xdr:spPr>
        <a:xfrm>
          <a:off x="15621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41927</xdr:rowOff>
    </xdr:from>
    <xdr:ext cx="736600" cy="259045"/>
    <xdr:sp macro="" textlink="">
      <xdr:nvSpPr>
        <xdr:cNvPr id="332" name="テキスト ボックス 331"/>
        <xdr:cNvSpPr txBox="1"/>
      </xdr:nvSpPr>
      <xdr:spPr>
        <a:xfrm>
          <a:off x="15290800" y="672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33" name="楕円 332"/>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34" name="テキスト ボックス 333"/>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35" name="楕円 334"/>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36" name="テキスト ボックス 335"/>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7" name="楕円 336"/>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8" name="テキスト ボックス 337"/>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過去に発行した大型施設整備のための地方債の償還が進み、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元金償還金が減少したことによる。これからも地方債を発行する際には財政指標の影響も考慮に入れ、新規事業の起債について必要性を検討していく。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165863</xdr:rowOff>
    </xdr:from>
    <xdr:to>
      <xdr:col>24</xdr:col>
      <xdr:colOff>25400</xdr:colOff>
      <xdr:row>78</xdr:row>
      <xdr:rowOff>58420</xdr:rowOff>
    </xdr:to>
    <xdr:cxnSp macro="">
      <xdr:nvCxnSpPr>
        <xdr:cNvPr id="368" name="直線コネクタ 367"/>
        <xdr:cNvCxnSpPr/>
      </xdr:nvCxnSpPr>
      <xdr:spPr>
        <a:xfrm flipV="1">
          <a:off x="3987800" y="13367513"/>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9"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30987</xdr:rowOff>
    </xdr:from>
    <xdr:to>
      <xdr:col>19</xdr:col>
      <xdr:colOff>187325</xdr:colOff>
      <xdr:row>78</xdr:row>
      <xdr:rowOff>58420</xdr:rowOff>
    </xdr:to>
    <xdr:cxnSp macro="">
      <xdr:nvCxnSpPr>
        <xdr:cNvPr id="371" name="直線コネクタ 370"/>
        <xdr:cNvCxnSpPr/>
      </xdr:nvCxnSpPr>
      <xdr:spPr>
        <a:xfrm>
          <a:off x="3098800" y="134040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3" name="テキスト ボックス 372"/>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30987</xdr:rowOff>
    </xdr:from>
    <xdr:to>
      <xdr:col>15</xdr:col>
      <xdr:colOff>98425</xdr:colOff>
      <xdr:row>78</xdr:row>
      <xdr:rowOff>149861</xdr:rowOff>
    </xdr:to>
    <xdr:cxnSp macro="">
      <xdr:nvCxnSpPr>
        <xdr:cNvPr id="374" name="直線コネクタ 373"/>
        <xdr:cNvCxnSpPr/>
      </xdr:nvCxnSpPr>
      <xdr:spPr>
        <a:xfrm flipV="1">
          <a:off x="2209800" y="13404087"/>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6" name="テキスト ボックス 375"/>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78</xdr:row>
      <xdr:rowOff>159004</xdr:rowOff>
    </xdr:to>
    <xdr:cxnSp macro="">
      <xdr:nvCxnSpPr>
        <xdr:cNvPr id="377" name="直線コネクタ 376"/>
        <xdr:cNvCxnSpPr/>
      </xdr:nvCxnSpPr>
      <xdr:spPr>
        <a:xfrm flipV="1">
          <a:off x="1320800" y="135229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79" name="テキスト ボックス 378"/>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0" name="フローチャート: 判断 379"/>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81" name="テキスト ボックス 380"/>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87" name="楕円 386"/>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87140</xdr:rowOff>
    </xdr:from>
    <xdr:ext cx="762000" cy="259045"/>
    <xdr:sp macro="" textlink="">
      <xdr:nvSpPr>
        <xdr:cNvPr id="388" name="公債費該当値テキスト"/>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89" name="楕円 388"/>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90" name="テキスト ボックス 389"/>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151637</xdr:rowOff>
    </xdr:from>
    <xdr:to>
      <xdr:col>15</xdr:col>
      <xdr:colOff>149225</xdr:colOff>
      <xdr:row>78</xdr:row>
      <xdr:rowOff>81787</xdr:rowOff>
    </xdr:to>
    <xdr:sp macro="" textlink="">
      <xdr:nvSpPr>
        <xdr:cNvPr id="391" name="楕円 390"/>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66564</xdr:rowOff>
    </xdr:from>
    <xdr:ext cx="762000" cy="259045"/>
    <xdr:sp macro="" textlink="">
      <xdr:nvSpPr>
        <xdr:cNvPr id="392" name="テキスト ボックス 391"/>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99061</xdr:rowOff>
    </xdr:from>
    <xdr:to>
      <xdr:col>11</xdr:col>
      <xdr:colOff>60325</xdr:colOff>
      <xdr:row>79</xdr:row>
      <xdr:rowOff>29211</xdr:rowOff>
    </xdr:to>
    <xdr:sp macro="" textlink="">
      <xdr:nvSpPr>
        <xdr:cNvPr id="393" name="楕円 392"/>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94" name="テキスト ボックス 393"/>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108204</xdr:rowOff>
    </xdr:from>
    <xdr:to>
      <xdr:col>6</xdr:col>
      <xdr:colOff>171450</xdr:colOff>
      <xdr:row>79</xdr:row>
      <xdr:rowOff>38354</xdr:rowOff>
    </xdr:to>
    <xdr:sp macro="" textlink="">
      <xdr:nvSpPr>
        <xdr:cNvPr id="395" name="楕円 394"/>
        <xdr:cNvSpPr/>
      </xdr:nvSpPr>
      <xdr:spPr>
        <a:xfrm>
          <a:off x="1270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23131</xdr:rowOff>
    </xdr:from>
    <xdr:ext cx="762000" cy="259045"/>
    <xdr:sp macro="" textlink="">
      <xdr:nvSpPr>
        <xdr:cNvPr id="396" name="テキスト ボックス 395"/>
        <xdr:cNvSpPr txBox="1"/>
      </xdr:nvSpPr>
      <xdr:spPr>
        <a:xfrm>
          <a:off x="939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78.8</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た。物件費、補助費等及び扶助費が主な増加要因となっているが、扶助費は今後も増加する傾向にあることから、物件費や補助費等において、事務事業を見直してより一層の経常経費の削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78</xdr:row>
      <xdr:rowOff>159004</xdr:rowOff>
    </xdr:to>
    <xdr:cxnSp macro="">
      <xdr:nvCxnSpPr>
        <xdr:cNvPr id="427" name="直線コネクタ 426"/>
        <xdr:cNvCxnSpPr/>
      </xdr:nvCxnSpPr>
      <xdr:spPr>
        <a:xfrm>
          <a:off x="15671800" y="13445237"/>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33290</xdr:rowOff>
    </xdr:from>
    <xdr:ext cx="762000" cy="259045"/>
    <xdr:sp macro="" textlink="">
      <xdr:nvSpPr>
        <xdr:cNvPr id="428" name="公債費以外平均値テキスト"/>
        <xdr:cNvSpPr txBox="1"/>
      </xdr:nvSpPr>
      <xdr:spPr>
        <a:xfrm>
          <a:off x="16598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72137</xdr:rowOff>
    </xdr:to>
    <xdr:cxnSp macro="">
      <xdr:nvCxnSpPr>
        <xdr:cNvPr id="430" name="直線コネクタ 429"/>
        <xdr:cNvCxnSpPr/>
      </xdr:nvCxnSpPr>
      <xdr:spPr>
        <a:xfrm>
          <a:off x="14782800" y="13344652"/>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32" name="テキスト ボックス 431"/>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77</xdr:row>
      <xdr:rowOff>143002</xdr:rowOff>
    </xdr:to>
    <xdr:cxnSp macro="">
      <xdr:nvCxnSpPr>
        <xdr:cNvPr id="433" name="直線コネクタ 432"/>
        <xdr:cNvCxnSpPr/>
      </xdr:nvCxnSpPr>
      <xdr:spPr>
        <a:xfrm>
          <a:off x="13893800" y="132897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5" name="テキスト ボックス 434"/>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154432</xdr:rowOff>
    </xdr:from>
    <xdr:to>
      <xdr:col>69</xdr:col>
      <xdr:colOff>92075</xdr:colOff>
      <xdr:row>77</xdr:row>
      <xdr:rowOff>88137</xdr:rowOff>
    </xdr:to>
    <xdr:cxnSp macro="">
      <xdr:nvCxnSpPr>
        <xdr:cNvPr id="436" name="直線コネクタ 435"/>
        <xdr:cNvCxnSpPr/>
      </xdr:nvCxnSpPr>
      <xdr:spPr>
        <a:xfrm>
          <a:off x="13004800" y="13184632"/>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7" name="フローチャート: 判断 436"/>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8" name="テキスト ボックス 437"/>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108204</xdr:rowOff>
    </xdr:from>
    <xdr:to>
      <xdr:col>82</xdr:col>
      <xdr:colOff>158750</xdr:colOff>
      <xdr:row>79</xdr:row>
      <xdr:rowOff>38354</xdr:rowOff>
    </xdr:to>
    <xdr:sp macro="" textlink="">
      <xdr:nvSpPr>
        <xdr:cNvPr id="446" name="楕円 445"/>
        <xdr:cNvSpPr/>
      </xdr:nvSpPr>
      <xdr:spPr>
        <a:xfrm>
          <a:off x="16459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80281</xdr:rowOff>
    </xdr:from>
    <xdr:ext cx="762000" cy="259045"/>
    <xdr:sp macro="" textlink="">
      <xdr:nvSpPr>
        <xdr:cNvPr id="447" name="公債費以外該当値テキスト"/>
        <xdr:cNvSpPr txBox="1"/>
      </xdr:nvSpPr>
      <xdr:spPr>
        <a:xfrm>
          <a:off x="16598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21337</xdr:rowOff>
    </xdr:from>
    <xdr:to>
      <xdr:col>78</xdr:col>
      <xdr:colOff>120650</xdr:colOff>
      <xdr:row>78</xdr:row>
      <xdr:rowOff>122937</xdr:rowOff>
    </xdr:to>
    <xdr:sp macro="" textlink="">
      <xdr:nvSpPr>
        <xdr:cNvPr id="448" name="楕円 447"/>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49" name="テキスト ボックス 448"/>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50" name="楕円 449"/>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32529</xdr:rowOff>
    </xdr:from>
    <xdr:ext cx="762000" cy="259045"/>
    <xdr:sp macro="" textlink="">
      <xdr:nvSpPr>
        <xdr:cNvPr id="451" name="テキスト ボックス 450"/>
        <xdr:cNvSpPr txBox="1"/>
      </xdr:nvSpPr>
      <xdr:spPr>
        <a:xfrm>
          <a:off x="14401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52" name="楕円 451"/>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53" name="テキスト ボックス 452"/>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54" name="楕円 453"/>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18559</xdr:rowOff>
    </xdr:from>
    <xdr:ext cx="762000" cy="259045"/>
    <xdr:sp macro="" textlink="">
      <xdr:nvSpPr>
        <xdr:cNvPr id="455" name="テキスト ボックス 454"/>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138865</xdr:rowOff>
    </xdr:from>
    <xdr:to>
      <xdr:col>29</xdr:col>
      <xdr:colOff>127000</xdr:colOff>
      <xdr:row>15</xdr:row>
      <xdr:rowOff>34754</xdr:rowOff>
    </xdr:to>
    <xdr:cxnSp macro="">
      <xdr:nvCxnSpPr>
        <xdr:cNvPr id="52" name="直線コネクタ 51"/>
        <xdr:cNvCxnSpPr/>
      </xdr:nvCxnSpPr>
      <xdr:spPr bwMode="auto">
        <a:xfrm flipV="1">
          <a:off x="5003800" y="2586790"/>
          <a:ext cx="647700" cy="67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162392</xdr:rowOff>
    </xdr:from>
    <xdr:ext cx="762000" cy="259045"/>
    <xdr:sp macro="" textlink="">
      <xdr:nvSpPr>
        <xdr:cNvPr id="53" name="人口1人当たり決算額の推移平均値テキスト130"/>
        <xdr:cNvSpPr txBox="1"/>
      </xdr:nvSpPr>
      <xdr:spPr>
        <a:xfrm>
          <a:off x="5740400" y="278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34754</xdr:rowOff>
    </xdr:from>
    <xdr:to>
      <xdr:col>26</xdr:col>
      <xdr:colOff>50800</xdr:colOff>
      <xdr:row>15</xdr:row>
      <xdr:rowOff>73584</xdr:rowOff>
    </xdr:to>
    <xdr:cxnSp macro="">
      <xdr:nvCxnSpPr>
        <xdr:cNvPr id="55" name="直線コネクタ 54"/>
        <xdr:cNvCxnSpPr/>
      </xdr:nvCxnSpPr>
      <xdr:spPr bwMode="auto">
        <a:xfrm flipV="1">
          <a:off x="4305300" y="2654129"/>
          <a:ext cx="698500" cy="38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111055</xdr:rowOff>
    </xdr:from>
    <xdr:ext cx="736600" cy="259045"/>
    <xdr:sp macro="" textlink="">
      <xdr:nvSpPr>
        <xdr:cNvPr id="57" name="テキスト ボックス 56"/>
        <xdr:cNvSpPr txBox="1"/>
      </xdr:nvSpPr>
      <xdr:spPr>
        <a:xfrm>
          <a:off x="4622800" y="2901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73584</xdr:rowOff>
    </xdr:from>
    <xdr:to>
      <xdr:col>22</xdr:col>
      <xdr:colOff>114300</xdr:colOff>
      <xdr:row>15</xdr:row>
      <xdr:rowOff>138212</xdr:rowOff>
    </xdr:to>
    <xdr:cxnSp macro="">
      <xdr:nvCxnSpPr>
        <xdr:cNvPr id="58" name="直線コネクタ 57"/>
        <xdr:cNvCxnSpPr/>
      </xdr:nvCxnSpPr>
      <xdr:spPr bwMode="auto">
        <a:xfrm flipV="1">
          <a:off x="3606800" y="2692959"/>
          <a:ext cx="698500" cy="64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90350</xdr:rowOff>
    </xdr:from>
    <xdr:ext cx="762000" cy="259045"/>
    <xdr:sp macro="" textlink="">
      <xdr:nvSpPr>
        <xdr:cNvPr id="60" name="テキスト ボックス 59"/>
        <xdr:cNvSpPr txBox="1"/>
      </xdr:nvSpPr>
      <xdr:spPr>
        <a:xfrm>
          <a:off x="39243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138212</xdr:rowOff>
    </xdr:from>
    <xdr:to>
      <xdr:col>18</xdr:col>
      <xdr:colOff>177800</xdr:colOff>
      <xdr:row>16</xdr:row>
      <xdr:rowOff>19373</xdr:rowOff>
    </xdr:to>
    <xdr:cxnSp macro="">
      <xdr:nvCxnSpPr>
        <xdr:cNvPr id="61" name="直線コネクタ 60"/>
        <xdr:cNvCxnSpPr/>
      </xdr:nvCxnSpPr>
      <xdr:spPr bwMode="auto">
        <a:xfrm flipV="1">
          <a:off x="2908300" y="2757587"/>
          <a:ext cx="698500" cy="52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118698</xdr:rowOff>
    </xdr:from>
    <xdr:to>
      <xdr:col>19</xdr:col>
      <xdr:colOff>38100</xdr:colOff>
      <xdr:row>16</xdr:row>
      <xdr:rowOff>48848</xdr:rowOff>
    </xdr:to>
    <xdr:sp macro="" textlink="">
      <xdr:nvSpPr>
        <xdr:cNvPr id="62" name="フローチャート: 判断 61"/>
        <xdr:cNvSpPr/>
      </xdr:nvSpPr>
      <xdr:spPr bwMode="auto">
        <a:xfrm>
          <a:off x="3556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33625</xdr:rowOff>
    </xdr:from>
    <xdr:ext cx="762000" cy="259045"/>
    <xdr:sp macro="" textlink="">
      <xdr:nvSpPr>
        <xdr:cNvPr id="63" name="テキスト ボックス 62"/>
        <xdr:cNvSpPr txBox="1"/>
      </xdr:nvSpPr>
      <xdr:spPr>
        <a:xfrm>
          <a:off x="32258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162556</xdr:rowOff>
    </xdr:from>
    <xdr:to>
      <xdr:col>15</xdr:col>
      <xdr:colOff>101600</xdr:colOff>
      <xdr:row>16</xdr:row>
      <xdr:rowOff>92706</xdr:rowOff>
    </xdr:to>
    <xdr:sp macro="" textlink="">
      <xdr:nvSpPr>
        <xdr:cNvPr id="64" name="フローチャート: 判断 63"/>
        <xdr:cNvSpPr/>
      </xdr:nvSpPr>
      <xdr:spPr bwMode="auto">
        <a:xfrm>
          <a:off x="2857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77483</xdr:rowOff>
    </xdr:from>
    <xdr:ext cx="762000" cy="259045"/>
    <xdr:sp macro="" textlink="">
      <xdr:nvSpPr>
        <xdr:cNvPr id="65" name="テキスト ボックス 64"/>
        <xdr:cNvSpPr txBox="1"/>
      </xdr:nvSpPr>
      <xdr:spPr>
        <a:xfrm>
          <a:off x="2527300" y="2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88065</xdr:rowOff>
    </xdr:from>
    <xdr:to>
      <xdr:col>29</xdr:col>
      <xdr:colOff>177800</xdr:colOff>
      <xdr:row>15</xdr:row>
      <xdr:rowOff>18215</xdr:rowOff>
    </xdr:to>
    <xdr:sp macro="" textlink="">
      <xdr:nvSpPr>
        <xdr:cNvPr id="71" name="楕円 70"/>
        <xdr:cNvSpPr/>
      </xdr:nvSpPr>
      <xdr:spPr bwMode="auto">
        <a:xfrm>
          <a:off x="5600700" y="2535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104592</xdr:rowOff>
    </xdr:from>
    <xdr:ext cx="762000" cy="259045"/>
    <xdr:sp macro="" textlink="">
      <xdr:nvSpPr>
        <xdr:cNvPr id="72" name="人口1人当たり決算額の推移該当値テキスト130"/>
        <xdr:cNvSpPr txBox="1"/>
      </xdr:nvSpPr>
      <xdr:spPr>
        <a:xfrm>
          <a:off x="5740400" y="238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155404</xdr:rowOff>
    </xdr:from>
    <xdr:to>
      <xdr:col>26</xdr:col>
      <xdr:colOff>101600</xdr:colOff>
      <xdr:row>15</xdr:row>
      <xdr:rowOff>85554</xdr:rowOff>
    </xdr:to>
    <xdr:sp macro="" textlink="">
      <xdr:nvSpPr>
        <xdr:cNvPr id="73" name="楕円 72"/>
        <xdr:cNvSpPr/>
      </xdr:nvSpPr>
      <xdr:spPr bwMode="auto">
        <a:xfrm>
          <a:off x="4953000" y="2603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95731</xdr:rowOff>
    </xdr:from>
    <xdr:ext cx="736600" cy="259045"/>
    <xdr:sp macro="" textlink="">
      <xdr:nvSpPr>
        <xdr:cNvPr id="74" name="テキスト ボックス 73"/>
        <xdr:cNvSpPr txBox="1"/>
      </xdr:nvSpPr>
      <xdr:spPr>
        <a:xfrm>
          <a:off x="4622800" y="237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22784</xdr:rowOff>
    </xdr:from>
    <xdr:to>
      <xdr:col>22</xdr:col>
      <xdr:colOff>165100</xdr:colOff>
      <xdr:row>15</xdr:row>
      <xdr:rowOff>124384</xdr:rowOff>
    </xdr:to>
    <xdr:sp macro="" textlink="">
      <xdr:nvSpPr>
        <xdr:cNvPr id="75" name="楕円 74"/>
        <xdr:cNvSpPr/>
      </xdr:nvSpPr>
      <xdr:spPr bwMode="auto">
        <a:xfrm>
          <a:off x="4254500" y="2642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134561</xdr:rowOff>
    </xdr:from>
    <xdr:ext cx="762000" cy="259045"/>
    <xdr:sp macro="" textlink="">
      <xdr:nvSpPr>
        <xdr:cNvPr id="76" name="テキスト ボックス 75"/>
        <xdr:cNvSpPr txBox="1"/>
      </xdr:nvSpPr>
      <xdr:spPr>
        <a:xfrm>
          <a:off x="3924300" y="2411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87412</xdr:rowOff>
    </xdr:from>
    <xdr:to>
      <xdr:col>19</xdr:col>
      <xdr:colOff>38100</xdr:colOff>
      <xdr:row>16</xdr:row>
      <xdr:rowOff>17562</xdr:rowOff>
    </xdr:to>
    <xdr:sp macro="" textlink="">
      <xdr:nvSpPr>
        <xdr:cNvPr id="77" name="楕円 76"/>
        <xdr:cNvSpPr/>
      </xdr:nvSpPr>
      <xdr:spPr bwMode="auto">
        <a:xfrm>
          <a:off x="3556000" y="2706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27739</xdr:rowOff>
    </xdr:from>
    <xdr:ext cx="762000" cy="259045"/>
    <xdr:sp macro="" textlink="">
      <xdr:nvSpPr>
        <xdr:cNvPr id="78" name="テキスト ボックス 77"/>
        <xdr:cNvSpPr txBox="1"/>
      </xdr:nvSpPr>
      <xdr:spPr>
        <a:xfrm>
          <a:off x="3225800" y="247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140023</xdr:rowOff>
    </xdr:from>
    <xdr:to>
      <xdr:col>15</xdr:col>
      <xdr:colOff>101600</xdr:colOff>
      <xdr:row>16</xdr:row>
      <xdr:rowOff>70173</xdr:rowOff>
    </xdr:to>
    <xdr:sp macro="" textlink="">
      <xdr:nvSpPr>
        <xdr:cNvPr id="79" name="楕円 78"/>
        <xdr:cNvSpPr/>
      </xdr:nvSpPr>
      <xdr:spPr bwMode="auto">
        <a:xfrm>
          <a:off x="2857500" y="2759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80350</xdr:rowOff>
    </xdr:from>
    <xdr:ext cx="762000" cy="259045"/>
    <xdr:sp macro="" textlink="">
      <xdr:nvSpPr>
        <xdr:cNvPr id="80" name="テキスト ボックス 79"/>
        <xdr:cNvSpPr txBox="1"/>
      </xdr:nvSpPr>
      <xdr:spPr>
        <a:xfrm>
          <a:off x="2527300" y="252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90919</xdr:rowOff>
    </xdr:from>
    <xdr:to>
      <xdr:col>29</xdr:col>
      <xdr:colOff>127000</xdr:colOff>
      <xdr:row>35</xdr:row>
      <xdr:rowOff>137896</xdr:rowOff>
    </xdr:to>
    <xdr:cxnSp macro="">
      <xdr:nvCxnSpPr>
        <xdr:cNvPr id="113" name="直線コネクタ 112"/>
        <xdr:cNvCxnSpPr/>
      </xdr:nvCxnSpPr>
      <xdr:spPr bwMode="auto">
        <a:xfrm>
          <a:off x="5003800" y="6701269"/>
          <a:ext cx="647700" cy="46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169816</xdr:rowOff>
    </xdr:from>
    <xdr:ext cx="762000" cy="259045"/>
    <xdr:sp macro="" textlink="">
      <xdr:nvSpPr>
        <xdr:cNvPr id="114" name="人口1人当たり決算額の推移平均値テキスト445"/>
        <xdr:cNvSpPr txBox="1"/>
      </xdr:nvSpPr>
      <xdr:spPr>
        <a:xfrm>
          <a:off x="5740400" y="6780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17196</xdr:rowOff>
    </xdr:from>
    <xdr:to>
      <xdr:col>26</xdr:col>
      <xdr:colOff>50800</xdr:colOff>
      <xdr:row>35</xdr:row>
      <xdr:rowOff>90919</xdr:rowOff>
    </xdr:to>
    <xdr:cxnSp macro="">
      <xdr:nvCxnSpPr>
        <xdr:cNvPr id="116" name="直線コネクタ 115"/>
        <xdr:cNvCxnSpPr/>
      </xdr:nvCxnSpPr>
      <xdr:spPr bwMode="auto">
        <a:xfrm>
          <a:off x="4305300" y="6627546"/>
          <a:ext cx="698500" cy="73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267123</xdr:rowOff>
    </xdr:from>
    <xdr:ext cx="736600" cy="259045"/>
    <xdr:sp macro="" textlink="">
      <xdr:nvSpPr>
        <xdr:cNvPr id="118" name="テキスト ボックス 117"/>
        <xdr:cNvSpPr txBox="1"/>
      </xdr:nvSpPr>
      <xdr:spPr>
        <a:xfrm>
          <a:off x="4622800" y="6877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17196</xdr:rowOff>
    </xdr:from>
    <xdr:to>
      <xdr:col>22</xdr:col>
      <xdr:colOff>114300</xdr:colOff>
      <xdr:row>35</xdr:row>
      <xdr:rowOff>22072</xdr:rowOff>
    </xdr:to>
    <xdr:cxnSp macro="">
      <xdr:nvCxnSpPr>
        <xdr:cNvPr id="119" name="直線コネクタ 118"/>
        <xdr:cNvCxnSpPr/>
      </xdr:nvCxnSpPr>
      <xdr:spPr bwMode="auto">
        <a:xfrm flipV="1">
          <a:off x="3606800" y="6627546"/>
          <a:ext cx="698500" cy="4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266857</xdr:rowOff>
    </xdr:from>
    <xdr:ext cx="762000" cy="259045"/>
    <xdr:sp macro="" textlink="">
      <xdr:nvSpPr>
        <xdr:cNvPr id="121" name="テキスト ボックス 120"/>
        <xdr:cNvSpPr txBox="1"/>
      </xdr:nvSpPr>
      <xdr:spPr>
        <a:xfrm>
          <a:off x="3924300" y="6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12014</xdr:rowOff>
    </xdr:from>
    <xdr:to>
      <xdr:col>18</xdr:col>
      <xdr:colOff>177800</xdr:colOff>
      <xdr:row>35</xdr:row>
      <xdr:rowOff>22072</xdr:rowOff>
    </xdr:to>
    <xdr:cxnSp macro="">
      <xdr:nvCxnSpPr>
        <xdr:cNvPr id="122" name="直線コネクタ 121"/>
        <xdr:cNvCxnSpPr/>
      </xdr:nvCxnSpPr>
      <xdr:spPr bwMode="auto">
        <a:xfrm>
          <a:off x="2908300" y="6622364"/>
          <a:ext cx="698500" cy="10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3" name="フローチャート: 判断 122"/>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155491</xdr:rowOff>
    </xdr:from>
    <xdr:ext cx="762000" cy="259045"/>
    <xdr:sp macro="" textlink="">
      <xdr:nvSpPr>
        <xdr:cNvPr id="124" name="テキスト ボックス 123"/>
        <xdr:cNvSpPr txBox="1"/>
      </xdr:nvSpPr>
      <xdr:spPr>
        <a:xfrm>
          <a:off x="32258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5" name="フローチャート: 判断 124"/>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81881</xdr:rowOff>
    </xdr:from>
    <xdr:ext cx="762000" cy="259045"/>
    <xdr:sp macro="" textlink="">
      <xdr:nvSpPr>
        <xdr:cNvPr id="126" name="テキスト ボックス 125"/>
        <xdr:cNvSpPr txBox="1"/>
      </xdr:nvSpPr>
      <xdr:spPr>
        <a:xfrm>
          <a:off x="2527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87096</xdr:rowOff>
    </xdr:from>
    <xdr:to>
      <xdr:col>29</xdr:col>
      <xdr:colOff>177800</xdr:colOff>
      <xdr:row>35</xdr:row>
      <xdr:rowOff>188696</xdr:rowOff>
    </xdr:to>
    <xdr:sp macro="" textlink="">
      <xdr:nvSpPr>
        <xdr:cNvPr id="132" name="楕円 131"/>
        <xdr:cNvSpPr/>
      </xdr:nvSpPr>
      <xdr:spPr bwMode="auto">
        <a:xfrm>
          <a:off x="5600700" y="6697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275073</xdr:rowOff>
    </xdr:from>
    <xdr:ext cx="762000" cy="259045"/>
    <xdr:sp macro="" textlink="">
      <xdr:nvSpPr>
        <xdr:cNvPr id="133" name="人口1人当たり決算額の推移該当値テキスト445"/>
        <xdr:cNvSpPr txBox="1"/>
      </xdr:nvSpPr>
      <xdr:spPr>
        <a:xfrm>
          <a:off x="5740400" y="654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40119</xdr:rowOff>
    </xdr:from>
    <xdr:to>
      <xdr:col>26</xdr:col>
      <xdr:colOff>101600</xdr:colOff>
      <xdr:row>35</xdr:row>
      <xdr:rowOff>141719</xdr:rowOff>
    </xdr:to>
    <xdr:sp macro="" textlink="">
      <xdr:nvSpPr>
        <xdr:cNvPr id="134" name="楕円 133"/>
        <xdr:cNvSpPr/>
      </xdr:nvSpPr>
      <xdr:spPr bwMode="auto">
        <a:xfrm>
          <a:off x="4953000" y="6650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151896</xdr:rowOff>
    </xdr:from>
    <xdr:ext cx="736600" cy="259045"/>
    <xdr:sp macro="" textlink="">
      <xdr:nvSpPr>
        <xdr:cNvPr id="135" name="テキスト ボックス 134"/>
        <xdr:cNvSpPr txBox="1"/>
      </xdr:nvSpPr>
      <xdr:spPr>
        <a:xfrm>
          <a:off x="4622800" y="641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309296</xdr:rowOff>
    </xdr:from>
    <xdr:to>
      <xdr:col>22</xdr:col>
      <xdr:colOff>165100</xdr:colOff>
      <xdr:row>35</xdr:row>
      <xdr:rowOff>67996</xdr:rowOff>
    </xdr:to>
    <xdr:sp macro="" textlink="">
      <xdr:nvSpPr>
        <xdr:cNvPr id="136" name="楕円 135"/>
        <xdr:cNvSpPr/>
      </xdr:nvSpPr>
      <xdr:spPr bwMode="auto">
        <a:xfrm>
          <a:off x="4254500" y="6576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78173</xdr:rowOff>
    </xdr:from>
    <xdr:ext cx="762000" cy="259045"/>
    <xdr:sp macro="" textlink="">
      <xdr:nvSpPr>
        <xdr:cNvPr id="137" name="テキスト ボックス 136"/>
        <xdr:cNvSpPr txBox="1"/>
      </xdr:nvSpPr>
      <xdr:spPr>
        <a:xfrm>
          <a:off x="3924300" y="634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314172</xdr:rowOff>
    </xdr:from>
    <xdr:to>
      <xdr:col>19</xdr:col>
      <xdr:colOff>38100</xdr:colOff>
      <xdr:row>35</xdr:row>
      <xdr:rowOff>72872</xdr:rowOff>
    </xdr:to>
    <xdr:sp macro="" textlink="">
      <xdr:nvSpPr>
        <xdr:cNvPr id="138" name="楕円 137"/>
        <xdr:cNvSpPr/>
      </xdr:nvSpPr>
      <xdr:spPr bwMode="auto">
        <a:xfrm>
          <a:off x="3556000" y="6581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83050</xdr:rowOff>
    </xdr:from>
    <xdr:ext cx="762000" cy="259045"/>
    <xdr:sp macro="" textlink="">
      <xdr:nvSpPr>
        <xdr:cNvPr id="139" name="テキスト ボックス 138"/>
        <xdr:cNvSpPr txBox="1"/>
      </xdr:nvSpPr>
      <xdr:spPr>
        <a:xfrm>
          <a:off x="3225800" y="635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304114</xdr:rowOff>
    </xdr:from>
    <xdr:to>
      <xdr:col>15</xdr:col>
      <xdr:colOff>101600</xdr:colOff>
      <xdr:row>35</xdr:row>
      <xdr:rowOff>62814</xdr:rowOff>
    </xdr:to>
    <xdr:sp macro="" textlink="">
      <xdr:nvSpPr>
        <xdr:cNvPr id="140" name="楕円 139"/>
        <xdr:cNvSpPr/>
      </xdr:nvSpPr>
      <xdr:spPr bwMode="auto">
        <a:xfrm>
          <a:off x="2857500" y="6571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72991</xdr:rowOff>
    </xdr:from>
    <xdr:ext cx="762000" cy="259045"/>
    <xdr:sp macro="" textlink="">
      <xdr:nvSpPr>
        <xdr:cNvPr id="141" name="テキスト ボックス 140"/>
        <xdr:cNvSpPr txBox="1"/>
      </xdr:nvSpPr>
      <xdr:spPr>
        <a:xfrm>
          <a:off x="2527300" y="634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122,945
121,877
39.56
44,351,353
43,865,735
136,174
23,779,684
37,929,498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160927</xdr:rowOff>
    </xdr:from>
    <xdr:to>
      <xdr:col>24</xdr:col>
      <xdr:colOff>63500</xdr:colOff>
      <xdr:row>35</xdr:row>
      <xdr:rowOff>15244</xdr:rowOff>
    </xdr:to>
    <xdr:cxnSp macro="">
      <xdr:nvCxnSpPr>
        <xdr:cNvPr id="63" name="直線コネクタ 62"/>
        <xdr:cNvCxnSpPr/>
      </xdr:nvCxnSpPr>
      <xdr:spPr>
        <a:xfrm flipV="1">
          <a:off x="3797300" y="5990227"/>
          <a:ext cx="8382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67755</xdr:rowOff>
    </xdr:from>
    <xdr:ext cx="534377" cy="259045"/>
    <xdr:sp macro="" textlink="">
      <xdr:nvSpPr>
        <xdr:cNvPr id="64" name="人件費平均値テキスト"/>
        <xdr:cNvSpPr txBox="1"/>
      </xdr:nvSpPr>
      <xdr:spPr>
        <a:xfrm>
          <a:off x="4686300" y="572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88265</xdr:rowOff>
    </xdr:from>
    <xdr:to>
      <xdr:col>19</xdr:col>
      <xdr:colOff>177800</xdr:colOff>
      <xdr:row>35</xdr:row>
      <xdr:rowOff>15244</xdr:rowOff>
    </xdr:to>
    <xdr:cxnSp macro="">
      <xdr:nvCxnSpPr>
        <xdr:cNvPr id="66" name="直線コネクタ 65"/>
        <xdr:cNvCxnSpPr/>
      </xdr:nvCxnSpPr>
      <xdr:spPr>
        <a:xfrm>
          <a:off x="2908300" y="5917565"/>
          <a:ext cx="889000" cy="9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157682</xdr:rowOff>
    </xdr:from>
    <xdr:ext cx="534377" cy="259045"/>
    <xdr:sp macro="" textlink="">
      <xdr:nvSpPr>
        <xdr:cNvPr id="68" name="テキスト ボックス 67"/>
        <xdr:cNvSpPr txBox="1"/>
      </xdr:nvSpPr>
      <xdr:spPr>
        <a:xfrm>
          <a:off x="3530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51362</xdr:rowOff>
    </xdr:from>
    <xdr:to>
      <xdr:col>15</xdr:col>
      <xdr:colOff>50800</xdr:colOff>
      <xdr:row>34</xdr:row>
      <xdr:rowOff>88265</xdr:rowOff>
    </xdr:to>
    <xdr:cxnSp macro="">
      <xdr:nvCxnSpPr>
        <xdr:cNvPr id="69" name="直線コネクタ 68"/>
        <xdr:cNvCxnSpPr/>
      </xdr:nvCxnSpPr>
      <xdr:spPr>
        <a:xfrm>
          <a:off x="2019300" y="5880662"/>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117155</xdr:rowOff>
    </xdr:from>
    <xdr:ext cx="534377" cy="259045"/>
    <xdr:sp macro="" textlink="">
      <xdr:nvSpPr>
        <xdr:cNvPr id="71" name="テキスト ボックス 70"/>
        <xdr:cNvSpPr txBox="1"/>
      </xdr:nvSpPr>
      <xdr:spPr>
        <a:xfrm>
          <a:off x="2641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51362</xdr:rowOff>
    </xdr:from>
    <xdr:to>
      <xdr:col>10</xdr:col>
      <xdr:colOff>114300</xdr:colOff>
      <xdr:row>35</xdr:row>
      <xdr:rowOff>24453</xdr:rowOff>
    </xdr:to>
    <xdr:cxnSp macro="">
      <xdr:nvCxnSpPr>
        <xdr:cNvPr id="72" name="直線コネクタ 71"/>
        <xdr:cNvCxnSpPr/>
      </xdr:nvCxnSpPr>
      <xdr:spPr>
        <a:xfrm flipV="1">
          <a:off x="1130300" y="5880662"/>
          <a:ext cx="889000" cy="14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130995</xdr:rowOff>
    </xdr:from>
    <xdr:to>
      <xdr:col>10</xdr:col>
      <xdr:colOff>165100</xdr:colOff>
      <xdr:row>34</xdr:row>
      <xdr:rowOff>61145</xdr:rowOff>
    </xdr:to>
    <xdr:sp macro="" textlink="">
      <xdr:nvSpPr>
        <xdr:cNvPr id="73" name="フローチャート: 判断 72"/>
        <xdr:cNvSpPr/>
      </xdr:nvSpPr>
      <xdr:spPr>
        <a:xfrm>
          <a:off x="1968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77672</xdr:rowOff>
    </xdr:from>
    <xdr:ext cx="534377" cy="259045"/>
    <xdr:sp macro="" textlink="">
      <xdr:nvSpPr>
        <xdr:cNvPr id="74" name="テキスト ボックス 73"/>
        <xdr:cNvSpPr txBox="1"/>
      </xdr:nvSpPr>
      <xdr:spPr>
        <a:xfrm>
          <a:off x="1752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149251</xdr:rowOff>
    </xdr:from>
    <xdr:to>
      <xdr:col>6</xdr:col>
      <xdr:colOff>38100</xdr:colOff>
      <xdr:row>34</xdr:row>
      <xdr:rowOff>79401</xdr:rowOff>
    </xdr:to>
    <xdr:sp macro="" textlink="">
      <xdr:nvSpPr>
        <xdr:cNvPr id="75" name="フローチャート: 判断 74"/>
        <xdr:cNvSpPr/>
      </xdr:nvSpPr>
      <xdr:spPr>
        <a:xfrm>
          <a:off x="1079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95928</xdr:rowOff>
    </xdr:from>
    <xdr:ext cx="534377" cy="259045"/>
    <xdr:sp macro="" textlink="">
      <xdr:nvSpPr>
        <xdr:cNvPr id="76" name="テキスト ボックス 75"/>
        <xdr:cNvSpPr txBox="1"/>
      </xdr:nvSpPr>
      <xdr:spPr>
        <a:xfrm>
          <a:off x="863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110127</xdr:rowOff>
    </xdr:from>
    <xdr:to>
      <xdr:col>24</xdr:col>
      <xdr:colOff>114300</xdr:colOff>
      <xdr:row>35</xdr:row>
      <xdr:rowOff>40277</xdr:rowOff>
    </xdr:to>
    <xdr:sp macro="" textlink="">
      <xdr:nvSpPr>
        <xdr:cNvPr id="82" name="楕円 81"/>
        <xdr:cNvSpPr/>
      </xdr:nvSpPr>
      <xdr:spPr>
        <a:xfrm>
          <a:off x="4584700" y="59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88554</xdr:rowOff>
    </xdr:from>
    <xdr:ext cx="534377" cy="259045"/>
    <xdr:sp macro="" textlink="">
      <xdr:nvSpPr>
        <xdr:cNvPr id="83" name="人件費該当値テキスト"/>
        <xdr:cNvSpPr txBox="1"/>
      </xdr:nvSpPr>
      <xdr:spPr>
        <a:xfrm>
          <a:off x="4686300" y="5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135894</xdr:rowOff>
    </xdr:from>
    <xdr:to>
      <xdr:col>20</xdr:col>
      <xdr:colOff>38100</xdr:colOff>
      <xdr:row>35</xdr:row>
      <xdr:rowOff>66044</xdr:rowOff>
    </xdr:to>
    <xdr:sp macro="" textlink="">
      <xdr:nvSpPr>
        <xdr:cNvPr id="84" name="楕円 83"/>
        <xdr:cNvSpPr/>
      </xdr:nvSpPr>
      <xdr:spPr>
        <a:xfrm>
          <a:off x="3746500" y="59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57171</xdr:rowOff>
    </xdr:from>
    <xdr:ext cx="534377" cy="259045"/>
    <xdr:sp macro="" textlink="">
      <xdr:nvSpPr>
        <xdr:cNvPr id="85" name="テキスト ボックス 84"/>
        <xdr:cNvSpPr txBox="1"/>
      </xdr:nvSpPr>
      <xdr:spPr>
        <a:xfrm>
          <a:off x="3530111" y="605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37465</xdr:rowOff>
    </xdr:from>
    <xdr:to>
      <xdr:col>15</xdr:col>
      <xdr:colOff>101600</xdr:colOff>
      <xdr:row>34</xdr:row>
      <xdr:rowOff>139065</xdr:rowOff>
    </xdr:to>
    <xdr:sp macro="" textlink="">
      <xdr:nvSpPr>
        <xdr:cNvPr id="86" name="楕円 85"/>
        <xdr:cNvSpPr/>
      </xdr:nvSpPr>
      <xdr:spPr>
        <a:xfrm>
          <a:off x="2857500" y="58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130192</xdr:rowOff>
    </xdr:from>
    <xdr:ext cx="534377" cy="259045"/>
    <xdr:sp macro="" textlink="">
      <xdr:nvSpPr>
        <xdr:cNvPr id="87" name="テキスト ボックス 86"/>
        <xdr:cNvSpPr txBox="1"/>
      </xdr:nvSpPr>
      <xdr:spPr>
        <a:xfrm>
          <a:off x="2641111" y="595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562</xdr:rowOff>
    </xdr:from>
    <xdr:to>
      <xdr:col>10</xdr:col>
      <xdr:colOff>165100</xdr:colOff>
      <xdr:row>34</xdr:row>
      <xdr:rowOff>102162</xdr:rowOff>
    </xdr:to>
    <xdr:sp macro="" textlink="">
      <xdr:nvSpPr>
        <xdr:cNvPr id="88" name="楕円 87"/>
        <xdr:cNvSpPr/>
      </xdr:nvSpPr>
      <xdr:spPr>
        <a:xfrm>
          <a:off x="1968500" y="582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93289</xdr:rowOff>
    </xdr:from>
    <xdr:ext cx="534377" cy="259045"/>
    <xdr:sp macro="" textlink="">
      <xdr:nvSpPr>
        <xdr:cNvPr id="89" name="テキスト ボックス 88"/>
        <xdr:cNvSpPr txBox="1"/>
      </xdr:nvSpPr>
      <xdr:spPr>
        <a:xfrm>
          <a:off x="1752111" y="592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145103</xdr:rowOff>
    </xdr:from>
    <xdr:to>
      <xdr:col>6</xdr:col>
      <xdr:colOff>38100</xdr:colOff>
      <xdr:row>35</xdr:row>
      <xdr:rowOff>75253</xdr:rowOff>
    </xdr:to>
    <xdr:sp macro="" textlink="">
      <xdr:nvSpPr>
        <xdr:cNvPr id="90" name="楕円 89"/>
        <xdr:cNvSpPr/>
      </xdr:nvSpPr>
      <xdr:spPr>
        <a:xfrm>
          <a:off x="1079500" y="597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66380</xdr:rowOff>
    </xdr:from>
    <xdr:ext cx="534377" cy="259045"/>
    <xdr:sp macro="" textlink="">
      <xdr:nvSpPr>
        <xdr:cNvPr id="91" name="テキスト ボックス 90"/>
        <xdr:cNvSpPr txBox="1"/>
      </xdr:nvSpPr>
      <xdr:spPr>
        <a:xfrm>
          <a:off x="863111" y="60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68171</xdr:rowOff>
    </xdr:from>
    <xdr:to>
      <xdr:col>24</xdr:col>
      <xdr:colOff>63500</xdr:colOff>
      <xdr:row>56</xdr:row>
      <xdr:rowOff>72012</xdr:rowOff>
    </xdr:to>
    <xdr:cxnSp macro="">
      <xdr:nvCxnSpPr>
        <xdr:cNvPr id="119" name="直線コネクタ 118"/>
        <xdr:cNvCxnSpPr/>
      </xdr:nvCxnSpPr>
      <xdr:spPr>
        <a:xfrm flipV="1">
          <a:off x="3797300" y="9669371"/>
          <a:ext cx="8382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134421</xdr:rowOff>
    </xdr:from>
    <xdr:ext cx="534377" cy="259045"/>
    <xdr:sp macro="" textlink="">
      <xdr:nvSpPr>
        <xdr:cNvPr id="120" name="物件費平均値テキスト"/>
        <xdr:cNvSpPr txBox="1"/>
      </xdr:nvSpPr>
      <xdr:spPr>
        <a:xfrm>
          <a:off x="4686300" y="9735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72012</xdr:rowOff>
    </xdr:from>
    <xdr:to>
      <xdr:col>19</xdr:col>
      <xdr:colOff>177800</xdr:colOff>
      <xdr:row>56</xdr:row>
      <xdr:rowOff>87237</xdr:rowOff>
    </xdr:to>
    <xdr:cxnSp macro="">
      <xdr:nvCxnSpPr>
        <xdr:cNvPr id="122" name="直線コネクタ 121"/>
        <xdr:cNvCxnSpPr/>
      </xdr:nvCxnSpPr>
      <xdr:spPr>
        <a:xfrm flipV="1">
          <a:off x="2908300" y="9673212"/>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95605</xdr:rowOff>
    </xdr:from>
    <xdr:ext cx="534377" cy="259045"/>
    <xdr:sp macro="" textlink="">
      <xdr:nvSpPr>
        <xdr:cNvPr id="124" name="テキスト ボックス 123"/>
        <xdr:cNvSpPr txBox="1"/>
      </xdr:nvSpPr>
      <xdr:spPr>
        <a:xfrm>
          <a:off x="3530111" y="98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87237</xdr:rowOff>
    </xdr:from>
    <xdr:to>
      <xdr:col>15</xdr:col>
      <xdr:colOff>50800</xdr:colOff>
      <xdr:row>57</xdr:row>
      <xdr:rowOff>4963</xdr:rowOff>
    </xdr:to>
    <xdr:cxnSp macro="">
      <xdr:nvCxnSpPr>
        <xdr:cNvPr id="125" name="直線コネクタ 124"/>
        <xdr:cNvCxnSpPr/>
      </xdr:nvCxnSpPr>
      <xdr:spPr>
        <a:xfrm flipV="1">
          <a:off x="2019300" y="9688437"/>
          <a:ext cx="889000" cy="8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36047</xdr:rowOff>
    </xdr:from>
    <xdr:to>
      <xdr:col>15</xdr:col>
      <xdr:colOff>101600</xdr:colOff>
      <xdr:row>57</xdr:row>
      <xdr:rowOff>137647</xdr:rowOff>
    </xdr:to>
    <xdr:sp macro="" textlink="">
      <xdr:nvSpPr>
        <xdr:cNvPr id="126" name="フローチャート: 判断 125"/>
        <xdr:cNvSpPr/>
      </xdr:nvSpPr>
      <xdr:spPr>
        <a:xfrm>
          <a:off x="2857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128774</xdr:rowOff>
    </xdr:from>
    <xdr:ext cx="534377" cy="259045"/>
    <xdr:sp macro="" textlink="">
      <xdr:nvSpPr>
        <xdr:cNvPr id="127" name="テキスト ボックス 126"/>
        <xdr:cNvSpPr txBox="1"/>
      </xdr:nvSpPr>
      <xdr:spPr>
        <a:xfrm>
          <a:off x="2641111" y="99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4963</xdr:rowOff>
    </xdr:from>
    <xdr:to>
      <xdr:col>10</xdr:col>
      <xdr:colOff>114300</xdr:colOff>
      <xdr:row>57</xdr:row>
      <xdr:rowOff>117663</xdr:rowOff>
    </xdr:to>
    <xdr:cxnSp macro="">
      <xdr:nvCxnSpPr>
        <xdr:cNvPr id="128" name="直線コネクタ 127"/>
        <xdr:cNvCxnSpPr/>
      </xdr:nvCxnSpPr>
      <xdr:spPr>
        <a:xfrm flipV="1">
          <a:off x="1130300" y="9777613"/>
          <a:ext cx="8890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26309</xdr:rowOff>
    </xdr:from>
    <xdr:to>
      <xdr:col>10</xdr:col>
      <xdr:colOff>165100</xdr:colOff>
      <xdr:row>57</xdr:row>
      <xdr:rowOff>127909</xdr:rowOff>
    </xdr:to>
    <xdr:sp macro="" textlink="">
      <xdr:nvSpPr>
        <xdr:cNvPr id="129" name="フローチャート: 判断 128"/>
        <xdr:cNvSpPr/>
      </xdr:nvSpPr>
      <xdr:spPr>
        <a:xfrm>
          <a:off x="1968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119036</xdr:rowOff>
    </xdr:from>
    <xdr:ext cx="534377" cy="259045"/>
    <xdr:sp macro="" textlink="">
      <xdr:nvSpPr>
        <xdr:cNvPr id="130" name="テキスト ボックス 129"/>
        <xdr:cNvSpPr txBox="1"/>
      </xdr:nvSpPr>
      <xdr:spPr>
        <a:xfrm>
          <a:off x="1752111" y="98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85745</xdr:rowOff>
    </xdr:from>
    <xdr:to>
      <xdr:col>6</xdr:col>
      <xdr:colOff>38100</xdr:colOff>
      <xdr:row>58</xdr:row>
      <xdr:rowOff>15895</xdr:rowOff>
    </xdr:to>
    <xdr:sp macro="" textlink="">
      <xdr:nvSpPr>
        <xdr:cNvPr id="131" name="フローチャート: 判断 130"/>
        <xdr:cNvSpPr/>
      </xdr:nvSpPr>
      <xdr:spPr>
        <a:xfrm>
          <a:off x="1079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7022</xdr:rowOff>
    </xdr:from>
    <xdr:ext cx="534377" cy="259045"/>
    <xdr:sp macro="" textlink="">
      <xdr:nvSpPr>
        <xdr:cNvPr id="132" name="テキスト ボックス 131"/>
        <xdr:cNvSpPr txBox="1"/>
      </xdr:nvSpPr>
      <xdr:spPr>
        <a:xfrm>
          <a:off x="863111" y="995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17371</xdr:rowOff>
    </xdr:from>
    <xdr:to>
      <xdr:col>24</xdr:col>
      <xdr:colOff>114300</xdr:colOff>
      <xdr:row>56</xdr:row>
      <xdr:rowOff>118971</xdr:rowOff>
    </xdr:to>
    <xdr:sp macro="" textlink="">
      <xdr:nvSpPr>
        <xdr:cNvPr id="138" name="楕円 137"/>
        <xdr:cNvSpPr/>
      </xdr:nvSpPr>
      <xdr:spPr>
        <a:xfrm>
          <a:off x="4584700" y="961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40248</xdr:rowOff>
    </xdr:from>
    <xdr:ext cx="534377" cy="259045"/>
    <xdr:sp macro="" textlink="">
      <xdr:nvSpPr>
        <xdr:cNvPr id="139" name="物件費該当値テキスト"/>
        <xdr:cNvSpPr txBox="1"/>
      </xdr:nvSpPr>
      <xdr:spPr>
        <a:xfrm>
          <a:off x="4686300" y="946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21212</xdr:rowOff>
    </xdr:from>
    <xdr:to>
      <xdr:col>20</xdr:col>
      <xdr:colOff>38100</xdr:colOff>
      <xdr:row>56</xdr:row>
      <xdr:rowOff>122812</xdr:rowOff>
    </xdr:to>
    <xdr:sp macro="" textlink="">
      <xdr:nvSpPr>
        <xdr:cNvPr id="140" name="楕円 139"/>
        <xdr:cNvSpPr/>
      </xdr:nvSpPr>
      <xdr:spPr>
        <a:xfrm>
          <a:off x="3746500" y="962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139339</xdr:rowOff>
    </xdr:from>
    <xdr:ext cx="534377" cy="259045"/>
    <xdr:sp macro="" textlink="">
      <xdr:nvSpPr>
        <xdr:cNvPr id="141" name="テキスト ボックス 140"/>
        <xdr:cNvSpPr txBox="1"/>
      </xdr:nvSpPr>
      <xdr:spPr>
        <a:xfrm>
          <a:off x="3530111" y="939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36437</xdr:rowOff>
    </xdr:from>
    <xdr:to>
      <xdr:col>15</xdr:col>
      <xdr:colOff>101600</xdr:colOff>
      <xdr:row>56</xdr:row>
      <xdr:rowOff>138037</xdr:rowOff>
    </xdr:to>
    <xdr:sp macro="" textlink="">
      <xdr:nvSpPr>
        <xdr:cNvPr id="142" name="楕円 141"/>
        <xdr:cNvSpPr/>
      </xdr:nvSpPr>
      <xdr:spPr>
        <a:xfrm>
          <a:off x="2857500" y="96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154564</xdr:rowOff>
    </xdr:from>
    <xdr:ext cx="534377" cy="259045"/>
    <xdr:sp macro="" textlink="">
      <xdr:nvSpPr>
        <xdr:cNvPr id="143" name="テキスト ボックス 142"/>
        <xdr:cNvSpPr txBox="1"/>
      </xdr:nvSpPr>
      <xdr:spPr>
        <a:xfrm>
          <a:off x="2641111" y="941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125613</xdr:rowOff>
    </xdr:from>
    <xdr:to>
      <xdr:col>10</xdr:col>
      <xdr:colOff>165100</xdr:colOff>
      <xdr:row>57</xdr:row>
      <xdr:rowOff>55763</xdr:rowOff>
    </xdr:to>
    <xdr:sp macro="" textlink="">
      <xdr:nvSpPr>
        <xdr:cNvPr id="144" name="楕円 143"/>
        <xdr:cNvSpPr/>
      </xdr:nvSpPr>
      <xdr:spPr>
        <a:xfrm>
          <a:off x="1968500" y="972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72290</xdr:rowOff>
    </xdr:from>
    <xdr:ext cx="534377" cy="259045"/>
    <xdr:sp macro="" textlink="">
      <xdr:nvSpPr>
        <xdr:cNvPr id="145" name="テキスト ボックス 144"/>
        <xdr:cNvSpPr txBox="1"/>
      </xdr:nvSpPr>
      <xdr:spPr>
        <a:xfrm>
          <a:off x="1752111" y="950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66863</xdr:rowOff>
    </xdr:from>
    <xdr:to>
      <xdr:col>6</xdr:col>
      <xdr:colOff>38100</xdr:colOff>
      <xdr:row>57</xdr:row>
      <xdr:rowOff>168463</xdr:rowOff>
    </xdr:to>
    <xdr:sp macro="" textlink="">
      <xdr:nvSpPr>
        <xdr:cNvPr id="146" name="楕円 145"/>
        <xdr:cNvSpPr/>
      </xdr:nvSpPr>
      <xdr:spPr>
        <a:xfrm>
          <a:off x="1079500" y="983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13540</xdr:rowOff>
    </xdr:from>
    <xdr:ext cx="534377" cy="259045"/>
    <xdr:sp macro="" textlink="">
      <xdr:nvSpPr>
        <xdr:cNvPr id="147" name="テキスト ボックス 146"/>
        <xdr:cNvSpPr txBox="1"/>
      </xdr:nvSpPr>
      <xdr:spPr>
        <a:xfrm>
          <a:off x="863111" y="961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72010</xdr:rowOff>
    </xdr:from>
    <xdr:to>
      <xdr:col>24</xdr:col>
      <xdr:colOff>63500</xdr:colOff>
      <xdr:row>77</xdr:row>
      <xdr:rowOff>80645</xdr:rowOff>
    </xdr:to>
    <xdr:cxnSp macro="">
      <xdr:nvCxnSpPr>
        <xdr:cNvPr id="176" name="直線コネクタ 175"/>
        <xdr:cNvCxnSpPr/>
      </xdr:nvCxnSpPr>
      <xdr:spPr>
        <a:xfrm flipV="1">
          <a:off x="3797300" y="13273660"/>
          <a:ext cx="838200" cy="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97553</xdr:rowOff>
    </xdr:from>
    <xdr:ext cx="469744" cy="259045"/>
    <xdr:sp macro="" textlink="">
      <xdr:nvSpPr>
        <xdr:cNvPr id="177" name="維持補修費平均値テキスト"/>
        <xdr:cNvSpPr txBox="1"/>
      </xdr:nvSpPr>
      <xdr:spPr>
        <a:xfrm>
          <a:off x="4686300" y="1295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65660</xdr:rowOff>
    </xdr:from>
    <xdr:to>
      <xdr:col>19</xdr:col>
      <xdr:colOff>177800</xdr:colOff>
      <xdr:row>77</xdr:row>
      <xdr:rowOff>80645</xdr:rowOff>
    </xdr:to>
    <xdr:cxnSp macro="">
      <xdr:nvCxnSpPr>
        <xdr:cNvPr id="179" name="直線コネクタ 178"/>
        <xdr:cNvCxnSpPr/>
      </xdr:nvCxnSpPr>
      <xdr:spPr>
        <a:xfrm>
          <a:off x="2908300" y="13267310"/>
          <a:ext cx="889000" cy="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36847</xdr:rowOff>
    </xdr:from>
    <xdr:ext cx="469744" cy="259045"/>
    <xdr:sp macro="" textlink="">
      <xdr:nvSpPr>
        <xdr:cNvPr id="181" name="テキスト ボックス 180"/>
        <xdr:cNvSpPr txBox="1"/>
      </xdr:nvSpPr>
      <xdr:spPr>
        <a:xfrm>
          <a:off x="3562428" y="1289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65660</xdr:rowOff>
    </xdr:from>
    <xdr:to>
      <xdr:col>15</xdr:col>
      <xdr:colOff>50800</xdr:colOff>
      <xdr:row>77</xdr:row>
      <xdr:rowOff>99440</xdr:rowOff>
    </xdr:to>
    <xdr:cxnSp macro="">
      <xdr:nvCxnSpPr>
        <xdr:cNvPr id="182" name="直線コネクタ 181"/>
        <xdr:cNvCxnSpPr/>
      </xdr:nvCxnSpPr>
      <xdr:spPr>
        <a:xfrm flipV="1">
          <a:off x="2019300" y="13267310"/>
          <a:ext cx="889000" cy="3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3" name="フローチャート: 判断 182"/>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39514</xdr:rowOff>
    </xdr:from>
    <xdr:ext cx="469744" cy="259045"/>
    <xdr:sp macro="" textlink="">
      <xdr:nvSpPr>
        <xdr:cNvPr id="184" name="テキスト ボックス 183"/>
        <xdr:cNvSpPr txBox="1"/>
      </xdr:nvSpPr>
      <xdr:spPr>
        <a:xfrm>
          <a:off x="2673428"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71120</xdr:rowOff>
    </xdr:from>
    <xdr:to>
      <xdr:col>10</xdr:col>
      <xdr:colOff>114300</xdr:colOff>
      <xdr:row>77</xdr:row>
      <xdr:rowOff>99440</xdr:rowOff>
    </xdr:to>
    <xdr:cxnSp macro="">
      <xdr:nvCxnSpPr>
        <xdr:cNvPr id="185" name="直線コネクタ 184"/>
        <xdr:cNvCxnSpPr/>
      </xdr:nvCxnSpPr>
      <xdr:spPr>
        <a:xfrm>
          <a:off x="1130300" y="13272770"/>
          <a:ext cx="889000" cy="2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3811</xdr:rowOff>
    </xdr:from>
    <xdr:to>
      <xdr:col>10</xdr:col>
      <xdr:colOff>165100</xdr:colOff>
      <xdr:row>76</xdr:row>
      <xdr:rowOff>105411</xdr:rowOff>
    </xdr:to>
    <xdr:sp macro="" textlink="">
      <xdr:nvSpPr>
        <xdr:cNvPr id="186" name="フローチャート: 判断 185"/>
        <xdr:cNvSpPr/>
      </xdr:nvSpPr>
      <xdr:spPr>
        <a:xfrm>
          <a:off x="1968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121937</xdr:rowOff>
    </xdr:from>
    <xdr:ext cx="469744" cy="259045"/>
    <xdr:sp macro="" textlink="">
      <xdr:nvSpPr>
        <xdr:cNvPr id="187" name="テキスト ボックス 186"/>
        <xdr:cNvSpPr txBox="1"/>
      </xdr:nvSpPr>
      <xdr:spPr>
        <a:xfrm>
          <a:off x="1784428"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32258</xdr:rowOff>
    </xdr:from>
    <xdr:to>
      <xdr:col>6</xdr:col>
      <xdr:colOff>38100</xdr:colOff>
      <xdr:row>76</xdr:row>
      <xdr:rowOff>133858</xdr:rowOff>
    </xdr:to>
    <xdr:sp macro="" textlink="">
      <xdr:nvSpPr>
        <xdr:cNvPr id="188" name="フローチャート: 判断 187"/>
        <xdr:cNvSpPr/>
      </xdr:nvSpPr>
      <xdr:spPr>
        <a:xfrm>
          <a:off x="1079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150385</xdr:rowOff>
    </xdr:from>
    <xdr:ext cx="469744" cy="259045"/>
    <xdr:sp macro="" textlink="">
      <xdr:nvSpPr>
        <xdr:cNvPr id="189" name="テキスト ボックス 188"/>
        <xdr:cNvSpPr txBox="1"/>
      </xdr:nvSpPr>
      <xdr:spPr>
        <a:xfrm>
          <a:off x="895428"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21210</xdr:rowOff>
    </xdr:from>
    <xdr:to>
      <xdr:col>24</xdr:col>
      <xdr:colOff>114300</xdr:colOff>
      <xdr:row>77</xdr:row>
      <xdr:rowOff>122810</xdr:rowOff>
    </xdr:to>
    <xdr:sp macro="" textlink="">
      <xdr:nvSpPr>
        <xdr:cNvPr id="195" name="楕円 194"/>
        <xdr:cNvSpPr/>
      </xdr:nvSpPr>
      <xdr:spPr>
        <a:xfrm>
          <a:off x="4584700" y="132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171087</xdr:rowOff>
    </xdr:from>
    <xdr:ext cx="469744" cy="259045"/>
    <xdr:sp macro="" textlink="">
      <xdr:nvSpPr>
        <xdr:cNvPr id="196" name="維持補修費該当値テキスト"/>
        <xdr:cNvSpPr txBox="1"/>
      </xdr:nvSpPr>
      <xdr:spPr>
        <a:xfrm>
          <a:off x="4686300" y="1320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29845</xdr:rowOff>
    </xdr:from>
    <xdr:to>
      <xdr:col>20</xdr:col>
      <xdr:colOff>38100</xdr:colOff>
      <xdr:row>77</xdr:row>
      <xdr:rowOff>131445</xdr:rowOff>
    </xdr:to>
    <xdr:sp macro="" textlink="">
      <xdr:nvSpPr>
        <xdr:cNvPr id="197" name="楕円 196"/>
        <xdr:cNvSpPr/>
      </xdr:nvSpPr>
      <xdr:spPr>
        <a:xfrm>
          <a:off x="3746500" y="132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122572</xdr:rowOff>
    </xdr:from>
    <xdr:ext cx="469744" cy="259045"/>
    <xdr:sp macro="" textlink="">
      <xdr:nvSpPr>
        <xdr:cNvPr id="198" name="テキスト ボックス 197"/>
        <xdr:cNvSpPr txBox="1"/>
      </xdr:nvSpPr>
      <xdr:spPr>
        <a:xfrm>
          <a:off x="3562428" y="1332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14860</xdr:rowOff>
    </xdr:from>
    <xdr:to>
      <xdr:col>15</xdr:col>
      <xdr:colOff>101600</xdr:colOff>
      <xdr:row>77</xdr:row>
      <xdr:rowOff>116460</xdr:rowOff>
    </xdr:to>
    <xdr:sp macro="" textlink="">
      <xdr:nvSpPr>
        <xdr:cNvPr id="199" name="楕円 198"/>
        <xdr:cNvSpPr/>
      </xdr:nvSpPr>
      <xdr:spPr>
        <a:xfrm>
          <a:off x="2857500" y="1321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107587</xdr:rowOff>
    </xdr:from>
    <xdr:ext cx="469744" cy="259045"/>
    <xdr:sp macro="" textlink="">
      <xdr:nvSpPr>
        <xdr:cNvPr id="200" name="テキスト ボックス 199"/>
        <xdr:cNvSpPr txBox="1"/>
      </xdr:nvSpPr>
      <xdr:spPr>
        <a:xfrm>
          <a:off x="2673428" y="133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48640</xdr:rowOff>
    </xdr:from>
    <xdr:to>
      <xdr:col>10</xdr:col>
      <xdr:colOff>165100</xdr:colOff>
      <xdr:row>77</xdr:row>
      <xdr:rowOff>150240</xdr:rowOff>
    </xdr:to>
    <xdr:sp macro="" textlink="">
      <xdr:nvSpPr>
        <xdr:cNvPr id="201" name="楕円 200"/>
        <xdr:cNvSpPr/>
      </xdr:nvSpPr>
      <xdr:spPr>
        <a:xfrm>
          <a:off x="1968500" y="1325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141367</xdr:rowOff>
    </xdr:from>
    <xdr:ext cx="469744" cy="259045"/>
    <xdr:sp macro="" textlink="">
      <xdr:nvSpPr>
        <xdr:cNvPr id="202" name="テキスト ボックス 201"/>
        <xdr:cNvSpPr txBox="1"/>
      </xdr:nvSpPr>
      <xdr:spPr>
        <a:xfrm>
          <a:off x="1784428" y="1334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20320</xdr:rowOff>
    </xdr:from>
    <xdr:to>
      <xdr:col>6</xdr:col>
      <xdr:colOff>38100</xdr:colOff>
      <xdr:row>77</xdr:row>
      <xdr:rowOff>121920</xdr:rowOff>
    </xdr:to>
    <xdr:sp macro="" textlink="">
      <xdr:nvSpPr>
        <xdr:cNvPr id="203" name="楕円 202"/>
        <xdr:cNvSpPr/>
      </xdr:nvSpPr>
      <xdr:spPr>
        <a:xfrm>
          <a:off x="1079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113047</xdr:rowOff>
    </xdr:from>
    <xdr:ext cx="469744" cy="259045"/>
    <xdr:sp macro="" textlink="">
      <xdr:nvSpPr>
        <xdr:cNvPr id="204" name="テキスト ボックス 203"/>
        <xdr:cNvSpPr txBox="1"/>
      </xdr:nvSpPr>
      <xdr:spPr>
        <a:xfrm>
          <a:off x="895428" y="133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29654</xdr:rowOff>
    </xdr:from>
    <xdr:to>
      <xdr:col>24</xdr:col>
      <xdr:colOff>63500</xdr:colOff>
      <xdr:row>97</xdr:row>
      <xdr:rowOff>52349</xdr:rowOff>
    </xdr:to>
    <xdr:cxnSp macro="">
      <xdr:nvCxnSpPr>
        <xdr:cNvPr id="234" name="直線コネクタ 233"/>
        <xdr:cNvCxnSpPr/>
      </xdr:nvCxnSpPr>
      <xdr:spPr>
        <a:xfrm flipV="1">
          <a:off x="3797300" y="16660304"/>
          <a:ext cx="838200" cy="2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4894</xdr:rowOff>
    </xdr:from>
    <xdr:ext cx="599010" cy="259045"/>
    <xdr:sp macro="" textlink="">
      <xdr:nvSpPr>
        <xdr:cNvPr id="235" name="扶助費平均値テキスト"/>
        <xdr:cNvSpPr txBox="1"/>
      </xdr:nvSpPr>
      <xdr:spPr>
        <a:xfrm>
          <a:off x="4686300" y="16292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52349</xdr:rowOff>
    </xdr:from>
    <xdr:to>
      <xdr:col>19</xdr:col>
      <xdr:colOff>177800</xdr:colOff>
      <xdr:row>97</xdr:row>
      <xdr:rowOff>132321</xdr:rowOff>
    </xdr:to>
    <xdr:cxnSp macro="">
      <xdr:nvCxnSpPr>
        <xdr:cNvPr id="237" name="直線コネクタ 236"/>
        <xdr:cNvCxnSpPr/>
      </xdr:nvCxnSpPr>
      <xdr:spPr>
        <a:xfrm flipV="1">
          <a:off x="2908300" y="16682999"/>
          <a:ext cx="889000" cy="7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132593</xdr:rowOff>
    </xdr:from>
    <xdr:ext cx="534377" cy="259045"/>
    <xdr:sp macro="" textlink="">
      <xdr:nvSpPr>
        <xdr:cNvPr id="239" name="テキスト ボックス 238"/>
        <xdr:cNvSpPr txBox="1"/>
      </xdr:nvSpPr>
      <xdr:spPr>
        <a:xfrm>
          <a:off x="3530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132321</xdr:rowOff>
    </xdr:from>
    <xdr:to>
      <xdr:col>15</xdr:col>
      <xdr:colOff>50800</xdr:colOff>
      <xdr:row>97</xdr:row>
      <xdr:rowOff>166509</xdr:rowOff>
    </xdr:to>
    <xdr:cxnSp macro="">
      <xdr:nvCxnSpPr>
        <xdr:cNvPr id="240" name="直線コネクタ 239"/>
        <xdr:cNvCxnSpPr/>
      </xdr:nvCxnSpPr>
      <xdr:spPr>
        <a:xfrm flipV="1">
          <a:off x="2019300" y="16762971"/>
          <a:ext cx="889000" cy="3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1" name="フローチャート: 判断 240"/>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80115</xdr:rowOff>
    </xdr:from>
    <xdr:ext cx="534377" cy="259045"/>
    <xdr:sp macro="" textlink="">
      <xdr:nvSpPr>
        <xdr:cNvPr id="242" name="テキスト ボックス 241"/>
        <xdr:cNvSpPr txBox="1"/>
      </xdr:nvSpPr>
      <xdr:spPr>
        <a:xfrm>
          <a:off x="2641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166509</xdr:rowOff>
    </xdr:from>
    <xdr:to>
      <xdr:col>10</xdr:col>
      <xdr:colOff>114300</xdr:colOff>
      <xdr:row>98</xdr:row>
      <xdr:rowOff>82614</xdr:rowOff>
    </xdr:to>
    <xdr:cxnSp macro="">
      <xdr:nvCxnSpPr>
        <xdr:cNvPr id="243" name="直線コネクタ 242"/>
        <xdr:cNvCxnSpPr/>
      </xdr:nvCxnSpPr>
      <xdr:spPr>
        <a:xfrm flipV="1">
          <a:off x="1130300" y="16797159"/>
          <a:ext cx="889000" cy="8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4" name="フローチャート: 判断 243"/>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123855</xdr:rowOff>
    </xdr:from>
    <xdr:ext cx="534377" cy="259045"/>
    <xdr:sp macro="" textlink="">
      <xdr:nvSpPr>
        <xdr:cNvPr id="245" name="テキスト ボックス 244"/>
        <xdr:cNvSpPr txBox="1"/>
      </xdr:nvSpPr>
      <xdr:spPr>
        <a:xfrm>
          <a:off x="1752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6" name="フローチャート: 判断 245"/>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28339</xdr:rowOff>
    </xdr:from>
    <xdr:ext cx="534377" cy="259045"/>
    <xdr:sp macro="" textlink="">
      <xdr:nvSpPr>
        <xdr:cNvPr id="247" name="テキスト ボックス 246"/>
        <xdr:cNvSpPr txBox="1"/>
      </xdr:nvSpPr>
      <xdr:spPr>
        <a:xfrm>
          <a:off x="863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150304</xdr:rowOff>
    </xdr:from>
    <xdr:to>
      <xdr:col>24</xdr:col>
      <xdr:colOff>114300</xdr:colOff>
      <xdr:row>97</xdr:row>
      <xdr:rowOff>80454</xdr:rowOff>
    </xdr:to>
    <xdr:sp macro="" textlink="">
      <xdr:nvSpPr>
        <xdr:cNvPr id="253" name="楕円 252"/>
        <xdr:cNvSpPr/>
      </xdr:nvSpPr>
      <xdr:spPr>
        <a:xfrm>
          <a:off x="4584700" y="1660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128731</xdr:rowOff>
    </xdr:from>
    <xdr:ext cx="534377" cy="259045"/>
    <xdr:sp macro="" textlink="">
      <xdr:nvSpPr>
        <xdr:cNvPr id="254" name="扶助費該当値テキスト"/>
        <xdr:cNvSpPr txBox="1"/>
      </xdr:nvSpPr>
      <xdr:spPr>
        <a:xfrm>
          <a:off x="4686300" y="165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1549</xdr:rowOff>
    </xdr:from>
    <xdr:to>
      <xdr:col>20</xdr:col>
      <xdr:colOff>38100</xdr:colOff>
      <xdr:row>97</xdr:row>
      <xdr:rowOff>103149</xdr:rowOff>
    </xdr:to>
    <xdr:sp macro="" textlink="">
      <xdr:nvSpPr>
        <xdr:cNvPr id="255" name="楕円 254"/>
        <xdr:cNvSpPr/>
      </xdr:nvSpPr>
      <xdr:spPr>
        <a:xfrm>
          <a:off x="3746500" y="1663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94276</xdr:rowOff>
    </xdr:from>
    <xdr:ext cx="534377" cy="259045"/>
    <xdr:sp macro="" textlink="">
      <xdr:nvSpPr>
        <xdr:cNvPr id="256" name="テキスト ボックス 255"/>
        <xdr:cNvSpPr txBox="1"/>
      </xdr:nvSpPr>
      <xdr:spPr>
        <a:xfrm>
          <a:off x="3530111" y="1672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81521</xdr:rowOff>
    </xdr:from>
    <xdr:to>
      <xdr:col>15</xdr:col>
      <xdr:colOff>101600</xdr:colOff>
      <xdr:row>98</xdr:row>
      <xdr:rowOff>11671</xdr:rowOff>
    </xdr:to>
    <xdr:sp macro="" textlink="">
      <xdr:nvSpPr>
        <xdr:cNvPr id="257" name="楕円 256"/>
        <xdr:cNvSpPr/>
      </xdr:nvSpPr>
      <xdr:spPr>
        <a:xfrm>
          <a:off x="2857500" y="1671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2798</xdr:rowOff>
    </xdr:from>
    <xdr:ext cx="534377" cy="259045"/>
    <xdr:sp macro="" textlink="">
      <xdr:nvSpPr>
        <xdr:cNvPr id="258" name="テキスト ボックス 257"/>
        <xdr:cNvSpPr txBox="1"/>
      </xdr:nvSpPr>
      <xdr:spPr>
        <a:xfrm>
          <a:off x="2641111" y="1680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115709</xdr:rowOff>
    </xdr:from>
    <xdr:to>
      <xdr:col>10</xdr:col>
      <xdr:colOff>165100</xdr:colOff>
      <xdr:row>98</xdr:row>
      <xdr:rowOff>45859</xdr:rowOff>
    </xdr:to>
    <xdr:sp macro="" textlink="">
      <xdr:nvSpPr>
        <xdr:cNvPr id="259" name="楕円 258"/>
        <xdr:cNvSpPr/>
      </xdr:nvSpPr>
      <xdr:spPr>
        <a:xfrm>
          <a:off x="1968500" y="1674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36986</xdr:rowOff>
    </xdr:from>
    <xdr:ext cx="534377" cy="259045"/>
    <xdr:sp macro="" textlink="">
      <xdr:nvSpPr>
        <xdr:cNvPr id="260" name="テキスト ボックス 259"/>
        <xdr:cNvSpPr txBox="1"/>
      </xdr:nvSpPr>
      <xdr:spPr>
        <a:xfrm>
          <a:off x="1752111" y="1683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31814</xdr:rowOff>
    </xdr:from>
    <xdr:to>
      <xdr:col>6</xdr:col>
      <xdr:colOff>38100</xdr:colOff>
      <xdr:row>98</xdr:row>
      <xdr:rowOff>133414</xdr:rowOff>
    </xdr:to>
    <xdr:sp macro="" textlink="">
      <xdr:nvSpPr>
        <xdr:cNvPr id="261" name="楕円 260"/>
        <xdr:cNvSpPr/>
      </xdr:nvSpPr>
      <xdr:spPr>
        <a:xfrm>
          <a:off x="1079500" y="168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124541</xdr:rowOff>
    </xdr:from>
    <xdr:ext cx="534377" cy="259045"/>
    <xdr:sp macro="" textlink="">
      <xdr:nvSpPr>
        <xdr:cNvPr id="262" name="テキスト ボックス 261"/>
        <xdr:cNvSpPr txBox="1"/>
      </xdr:nvSpPr>
      <xdr:spPr>
        <a:xfrm>
          <a:off x="863111" y="1692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6934</xdr:rowOff>
    </xdr:from>
    <xdr:to>
      <xdr:col>55</xdr:col>
      <xdr:colOff>0</xdr:colOff>
      <xdr:row>37</xdr:row>
      <xdr:rowOff>13246</xdr:rowOff>
    </xdr:to>
    <xdr:cxnSp macro="">
      <xdr:nvCxnSpPr>
        <xdr:cNvPr id="291" name="直線コネクタ 290"/>
        <xdr:cNvCxnSpPr/>
      </xdr:nvCxnSpPr>
      <xdr:spPr>
        <a:xfrm>
          <a:off x="9639300" y="6350584"/>
          <a:ext cx="8382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112856</xdr:rowOff>
    </xdr:from>
    <xdr:ext cx="534377" cy="259045"/>
    <xdr:sp macro="" textlink="">
      <xdr:nvSpPr>
        <xdr:cNvPr id="292" name="補助費等平均値テキスト"/>
        <xdr:cNvSpPr txBox="1"/>
      </xdr:nvSpPr>
      <xdr:spPr>
        <a:xfrm>
          <a:off x="10528300" y="61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6934</xdr:rowOff>
    </xdr:from>
    <xdr:to>
      <xdr:col>50</xdr:col>
      <xdr:colOff>114300</xdr:colOff>
      <xdr:row>37</xdr:row>
      <xdr:rowOff>134760</xdr:rowOff>
    </xdr:to>
    <xdr:cxnSp macro="">
      <xdr:nvCxnSpPr>
        <xdr:cNvPr id="294" name="直線コネクタ 293"/>
        <xdr:cNvCxnSpPr/>
      </xdr:nvCxnSpPr>
      <xdr:spPr>
        <a:xfrm flipV="1">
          <a:off x="8750300" y="6350584"/>
          <a:ext cx="889000" cy="12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55643</xdr:rowOff>
    </xdr:from>
    <xdr:ext cx="534377" cy="259045"/>
    <xdr:sp macro="" textlink="">
      <xdr:nvSpPr>
        <xdr:cNvPr id="296" name="テキスト ボックス 295"/>
        <xdr:cNvSpPr txBox="1"/>
      </xdr:nvSpPr>
      <xdr:spPr>
        <a:xfrm>
          <a:off x="9372111" y="60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134760</xdr:rowOff>
    </xdr:from>
    <xdr:to>
      <xdr:col>45</xdr:col>
      <xdr:colOff>177800</xdr:colOff>
      <xdr:row>37</xdr:row>
      <xdr:rowOff>152679</xdr:rowOff>
    </xdr:to>
    <xdr:cxnSp macro="">
      <xdr:nvCxnSpPr>
        <xdr:cNvPr id="297" name="直線コネクタ 296"/>
        <xdr:cNvCxnSpPr/>
      </xdr:nvCxnSpPr>
      <xdr:spPr>
        <a:xfrm flipV="1">
          <a:off x="7861300" y="6478410"/>
          <a:ext cx="889000" cy="1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298" name="フローチャート: 判断 297"/>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76319</xdr:rowOff>
    </xdr:from>
    <xdr:ext cx="534377" cy="259045"/>
    <xdr:sp macro="" textlink="">
      <xdr:nvSpPr>
        <xdr:cNvPr id="299" name="テキスト ボックス 298"/>
        <xdr:cNvSpPr txBox="1"/>
      </xdr:nvSpPr>
      <xdr:spPr>
        <a:xfrm>
          <a:off x="8483111" y="607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152679</xdr:rowOff>
    </xdr:from>
    <xdr:to>
      <xdr:col>41</xdr:col>
      <xdr:colOff>50800</xdr:colOff>
      <xdr:row>37</xdr:row>
      <xdr:rowOff>167856</xdr:rowOff>
    </xdr:to>
    <xdr:cxnSp macro="">
      <xdr:nvCxnSpPr>
        <xdr:cNvPr id="300" name="直線コネクタ 299"/>
        <xdr:cNvCxnSpPr/>
      </xdr:nvCxnSpPr>
      <xdr:spPr>
        <a:xfrm flipV="1">
          <a:off x="6972300" y="6496329"/>
          <a:ext cx="889000" cy="1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301" name="フローチャート: 判断 300"/>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47134</xdr:rowOff>
    </xdr:from>
    <xdr:ext cx="534377" cy="259045"/>
    <xdr:sp macro="" textlink="">
      <xdr:nvSpPr>
        <xdr:cNvPr id="302" name="テキスト ボックス 301"/>
        <xdr:cNvSpPr txBox="1"/>
      </xdr:nvSpPr>
      <xdr:spPr>
        <a:xfrm>
          <a:off x="7594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303" name="フローチャート: 判断 302"/>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45788</xdr:rowOff>
    </xdr:from>
    <xdr:ext cx="534377" cy="259045"/>
    <xdr:sp macro="" textlink="">
      <xdr:nvSpPr>
        <xdr:cNvPr id="304" name="テキスト ボックス 303"/>
        <xdr:cNvSpPr txBox="1"/>
      </xdr:nvSpPr>
      <xdr:spPr>
        <a:xfrm>
          <a:off x="6705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133896</xdr:rowOff>
    </xdr:from>
    <xdr:to>
      <xdr:col>55</xdr:col>
      <xdr:colOff>50800</xdr:colOff>
      <xdr:row>37</xdr:row>
      <xdr:rowOff>64046</xdr:rowOff>
    </xdr:to>
    <xdr:sp macro="" textlink="">
      <xdr:nvSpPr>
        <xdr:cNvPr id="310" name="楕円 309"/>
        <xdr:cNvSpPr/>
      </xdr:nvSpPr>
      <xdr:spPr>
        <a:xfrm>
          <a:off x="10426700" y="630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112323</xdr:rowOff>
    </xdr:from>
    <xdr:ext cx="534377" cy="259045"/>
    <xdr:sp macro="" textlink="">
      <xdr:nvSpPr>
        <xdr:cNvPr id="311" name="補助費等該当値テキスト"/>
        <xdr:cNvSpPr txBox="1"/>
      </xdr:nvSpPr>
      <xdr:spPr>
        <a:xfrm>
          <a:off x="10528300" y="628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127584</xdr:rowOff>
    </xdr:from>
    <xdr:to>
      <xdr:col>50</xdr:col>
      <xdr:colOff>165100</xdr:colOff>
      <xdr:row>37</xdr:row>
      <xdr:rowOff>57734</xdr:rowOff>
    </xdr:to>
    <xdr:sp macro="" textlink="">
      <xdr:nvSpPr>
        <xdr:cNvPr id="312" name="楕円 311"/>
        <xdr:cNvSpPr/>
      </xdr:nvSpPr>
      <xdr:spPr>
        <a:xfrm>
          <a:off x="9588500" y="62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48861</xdr:rowOff>
    </xdr:from>
    <xdr:ext cx="534377" cy="259045"/>
    <xdr:sp macro="" textlink="">
      <xdr:nvSpPr>
        <xdr:cNvPr id="313" name="テキスト ボックス 312"/>
        <xdr:cNvSpPr txBox="1"/>
      </xdr:nvSpPr>
      <xdr:spPr>
        <a:xfrm>
          <a:off x="9372111" y="639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83960</xdr:rowOff>
    </xdr:from>
    <xdr:to>
      <xdr:col>46</xdr:col>
      <xdr:colOff>38100</xdr:colOff>
      <xdr:row>38</xdr:row>
      <xdr:rowOff>14109</xdr:rowOff>
    </xdr:to>
    <xdr:sp macro="" textlink="">
      <xdr:nvSpPr>
        <xdr:cNvPr id="314" name="楕円 313"/>
        <xdr:cNvSpPr/>
      </xdr:nvSpPr>
      <xdr:spPr>
        <a:xfrm>
          <a:off x="8699500" y="64276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5237</xdr:rowOff>
    </xdr:from>
    <xdr:ext cx="534377" cy="259045"/>
    <xdr:sp macro="" textlink="">
      <xdr:nvSpPr>
        <xdr:cNvPr id="315" name="テキスト ボックス 314"/>
        <xdr:cNvSpPr txBox="1"/>
      </xdr:nvSpPr>
      <xdr:spPr>
        <a:xfrm>
          <a:off x="8483111" y="652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101879</xdr:rowOff>
    </xdr:from>
    <xdr:to>
      <xdr:col>41</xdr:col>
      <xdr:colOff>101600</xdr:colOff>
      <xdr:row>38</xdr:row>
      <xdr:rowOff>32029</xdr:rowOff>
    </xdr:to>
    <xdr:sp macro="" textlink="">
      <xdr:nvSpPr>
        <xdr:cNvPr id="316" name="楕円 315"/>
        <xdr:cNvSpPr/>
      </xdr:nvSpPr>
      <xdr:spPr>
        <a:xfrm>
          <a:off x="7810500" y="64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23156</xdr:rowOff>
    </xdr:from>
    <xdr:ext cx="534377" cy="259045"/>
    <xdr:sp macro="" textlink="">
      <xdr:nvSpPr>
        <xdr:cNvPr id="317" name="テキスト ボックス 316"/>
        <xdr:cNvSpPr txBox="1"/>
      </xdr:nvSpPr>
      <xdr:spPr>
        <a:xfrm>
          <a:off x="7594111" y="653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117056</xdr:rowOff>
    </xdr:from>
    <xdr:to>
      <xdr:col>36</xdr:col>
      <xdr:colOff>165100</xdr:colOff>
      <xdr:row>38</xdr:row>
      <xdr:rowOff>47206</xdr:rowOff>
    </xdr:to>
    <xdr:sp macro="" textlink="">
      <xdr:nvSpPr>
        <xdr:cNvPr id="318" name="楕円 317"/>
        <xdr:cNvSpPr/>
      </xdr:nvSpPr>
      <xdr:spPr>
        <a:xfrm>
          <a:off x="6921500" y="646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38333</xdr:rowOff>
    </xdr:from>
    <xdr:ext cx="534377" cy="259045"/>
    <xdr:sp macro="" textlink="">
      <xdr:nvSpPr>
        <xdr:cNvPr id="319" name="テキスト ボックス 318"/>
        <xdr:cNvSpPr txBox="1"/>
      </xdr:nvSpPr>
      <xdr:spPr>
        <a:xfrm>
          <a:off x="6705111" y="65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92217</xdr:rowOff>
    </xdr:from>
    <xdr:to>
      <xdr:col>55</xdr:col>
      <xdr:colOff>0</xdr:colOff>
      <xdr:row>57</xdr:row>
      <xdr:rowOff>152295</xdr:rowOff>
    </xdr:to>
    <xdr:cxnSp macro="">
      <xdr:nvCxnSpPr>
        <xdr:cNvPr id="350" name="直線コネクタ 349"/>
        <xdr:cNvCxnSpPr/>
      </xdr:nvCxnSpPr>
      <xdr:spPr>
        <a:xfrm flipV="1">
          <a:off x="9639300" y="9693417"/>
          <a:ext cx="838200" cy="23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76569</xdr:rowOff>
    </xdr:from>
    <xdr:ext cx="534377" cy="259045"/>
    <xdr:sp macro="" textlink="">
      <xdr:nvSpPr>
        <xdr:cNvPr id="351" name="普通建設事業費平均値テキスト"/>
        <xdr:cNvSpPr txBox="1"/>
      </xdr:nvSpPr>
      <xdr:spPr>
        <a:xfrm>
          <a:off x="10528300" y="967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93719</xdr:rowOff>
    </xdr:from>
    <xdr:to>
      <xdr:col>50</xdr:col>
      <xdr:colOff>114300</xdr:colOff>
      <xdr:row>57</xdr:row>
      <xdr:rowOff>152295</xdr:rowOff>
    </xdr:to>
    <xdr:cxnSp macro="">
      <xdr:nvCxnSpPr>
        <xdr:cNvPr id="353" name="直線コネクタ 352"/>
        <xdr:cNvCxnSpPr/>
      </xdr:nvCxnSpPr>
      <xdr:spPr>
        <a:xfrm>
          <a:off x="8750300" y="9866369"/>
          <a:ext cx="889000" cy="5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64109</xdr:rowOff>
    </xdr:from>
    <xdr:ext cx="534377" cy="259045"/>
    <xdr:sp macro="" textlink="">
      <xdr:nvSpPr>
        <xdr:cNvPr id="355" name="テキスト ボックス 354"/>
        <xdr:cNvSpPr txBox="1"/>
      </xdr:nvSpPr>
      <xdr:spPr>
        <a:xfrm>
          <a:off x="9372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93719</xdr:rowOff>
    </xdr:from>
    <xdr:to>
      <xdr:col>45</xdr:col>
      <xdr:colOff>177800</xdr:colOff>
      <xdr:row>57</xdr:row>
      <xdr:rowOff>170822</xdr:rowOff>
    </xdr:to>
    <xdr:cxnSp macro="">
      <xdr:nvCxnSpPr>
        <xdr:cNvPr id="356" name="直線コネクタ 355"/>
        <xdr:cNvCxnSpPr/>
      </xdr:nvCxnSpPr>
      <xdr:spPr>
        <a:xfrm flipV="1">
          <a:off x="7861300" y="9866369"/>
          <a:ext cx="889000" cy="7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7" name="フローチャート: 判断 356"/>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27228</xdr:rowOff>
    </xdr:from>
    <xdr:ext cx="534377" cy="259045"/>
    <xdr:sp macro="" textlink="">
      <xdr:nvSpPr>
        <xdr:cNvPr id="358" name="テキスト ボックス 357"/>
        <xdr:cNvSpPr txBox="1"/>
      </xdr:nvSpPr>
      <xdr:spPr>
        <a:xfrm>
          <a:off x="8483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42959</xdr:rowOff>
    </xdr:from>
    <xdr:to>
      <xdr:col>41</xdr:col>
      <xdr:colOff>50800</xdr:colOff>
      <xdr:row>57</xdr:row>
      <xdr:rowOff>170822</xdr:rowOff>
    </xdr:to>
    <xdr:cxnSp macro="">
      <xdr:nvCxnSpPr>
        <xdr:cNvPr id="359" name="直線コネクタ 358"/>
        <xdr:cNvCxnSpPr/>
      </xdr:nvCxnSpPr>
      <xdr:spPr>
        <a:xfrm>
          <a:off x="6972300" y="9815609"/>
          <a:ext cx="889000" cy="12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0" name="フローチャート: 判断 359"/>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97027</xdr:rowOff>
    </xdr:from>
    <xdr:ext cx="534377" cy="259045"/>
    <xdr:sp macro="" textlink="">
      <xdr:nvSpPr>
        <xdr:cNvPr id="361" name="テキスト ボックス 360"/>
        <xdr:cNvSpPr txBox="1"/>
      </xdr:nvSpPr>
      <xdr:spPr>
        <a:xfrm>
          <a:off x="7594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2" name="フローチャート: 判断 361"/>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127126</xdr:rowOff>
    </xdr:from>
    <xdr:ext cx="534377" cy="259045"/>
    <xdr:sp macro="" textlink="">
      <xdr:nvSpPr>
        <xdr:cNvPr id="363" name="テキスト ボックス 362"/>
        <xdr:cNvSpPr txBox="1"/>
      </xdr:nvSpPr>
      <xdr:spPr>
        <a:xfrm>
          <a:off x="6705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41417</xdr:rowOff>
    </xdr:from>
    <xdr:to>
      <xdr:col>55</xdr:col>
      <xdr:colOff>50800</xdr:colOff>
      <xdr:row>56</xdr:row>
      <xdr:rowOff>143017</xdr:rowOff>
    </xdr:to>
    <xdr:sp macro="" textlink="">
      <xdr:nvSpPr>
        <xdr:cNvPr id="369" name="楕円 368"/>
        <xdr:cNvSpPr/>
      </xdr:nvSpPr>
      <xdr:spPr>
        <a:xfrm>
          <a:off x="10426700" y="964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64294</xdr:rowOff>
    </xdr:from>
    <xdr:ext cx="534377" cy="259045"/>
    <xdr:sp macro="" textlink="">
      <xdr:nvSpPr>
        <xdr:cNvPr id="370" name="普通建設事業費該当値テキスト"/>
        <xdr:cNvSpPr txBox="1"/>
      </xdr:nvSpPr>
      <xdr:spPr>
        <a:xfrm>
          <a:off x="10528300" y="949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101495</xdr:rowOff>
    </xdr:from>
    <xdr:to>
      <xdr:col>50</xdr:col>
      <xdr:colOff>165100</xdr:colOff>
      <xdr:row>58</xdr:row>
      <xdr:rowOff>31645</xdr:rowOff>
    </xdr:to>
    <xdr:sp macro="" textlink="">
      <xdr:nvSpPr>
        <xdr:cNvPr id="371" name="楕円 370"/>
        <xdr:cNvSpPr/>
      </xdr:nvSpPr>
      <xdr:spPr>
        <a:xfrm>
          <a:off x="9588500" y="987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22772</xdr:rowOff>
    </xdr:from>
    <xdr:ext cx="534377" cy="259045"/>
    <xdr:sp macro="" textlink="">
      <xdr:nvSpPr>
        <xdr:cNvPr id="372" name="テキスト ボックス 371"/>
        <xdr:cNvSpPr txBox="1"/>
      </xdr:nvSpPr>
      <xdr:spPr>
        <a:xfrm>
          <a:off x="9372111" y="996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42919</xdr:rowOff>
    </xdr:from>
    <xdr:to>
      <xdr:col>46</xdr:col>
      <xdr:colOff>38100</xdr:colOff>
      <xdr:row>57</xdr:row>
      <xdr:rowOff>144519</xdr:rowOff>
    </xdr:to>
    <xdr:sp macro="" textlink="">
      <xdr:nvSpPr>
        <xdr:cNvPr id="373" name="楕円 372"/>
        <xdr:cNvSpPr/>
      </xdr:nvSpPr>
      <xdr:spPr>
        <a:xfrm>
          <a:off x="8699500" y="98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135646</xdr:rowOff>
    </xdr:from>
    <xdr:ext cx="534377" cy="259045"/>
    <xdr:sp macro="" textlink="">
      <xdr:nvSpPr>
        <xdr:cNvPr id="374" name="テキスト ボックス 373"/>
        <xdr:cNvSpPr txBox="1"/>
      </xdr:nvSpPr>
      <xdr:spPr>
        <a:xfrm>
          <a:off x="8483111" y="99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120022</xdr:rowOff>
    </xdr:from>
    <xdr:to>
      <xdr:col>41</xdr:col>
      <xdr:colOff>101600</xdr:colOff>
      <xdr:row>58</xdr:row>
      <xdr:rowOff>50172</xdr:rowOff>
    </xdr:to>
    <xdr:sp macro="" textlink="">
      <xdr:nvSpPr>
        <xdr:cNvPr id="375" name="楕円 374"/>
        <xdr:cNvSpPr/>
      </xdr:nvSpPr>
      <xdr:spPr>
        <a:xfrm>
          <a:off x="7810500" y="98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41299</xdr:rowOff>
    </xdr:from>
    <xdr:ext cx="534377" cy="259045"/>
    <xdr:sp macro="" textlink="">
      <xdr:nvSpPr>
        <xdr:cNvPr id="376" name="テキスト ボックス 375"/>
        <xdr:cNvSpPr txBox="1"/>
      </xdr:nvSpPr>
      <xdr:spPr>
        <a:xfrm>
          <a:off x="7594111" y="99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163609</xdr:rowOff>
    </xdr:from>
    <xdr:to>
      <xdr:col>36</xdr:col>
      <xdr:colOff>165100</xdr:colOff>
      <xdr:row>57</xdr:row>
      <xdr:rowOff>93759</xdr:rowOff>
    </xdr:to>
    <xdr:sp macro="" textlink="">
      <xdr:nvSpPr>
        <xdr:cNvPr id="377" name="楕円 376"/>
        <xdr:cNvSpPr/>
      </xdr:nvSpPr>
      <xdr:spPr>
        <a:xfrm>
          <a:off x="6921500" y="97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84886</xdr:rowOff>
    </xdr:from>
    <xdr:ext cx="534377" cy="259045"/>
    <xdr:sp macro="" textlink="">
      <xdr:nvSpPr>
        <xdr:cNvPr id="378" name="テキスト ボックス 377"/>
        <xdr:cNvSpPr txBox="1"/>
      </xdr:nvSpPr>
      <xdr:spPr>
        <a:xfrm>
          <a:off x="6705111" y="985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4" name="直線コネクタ 403"/>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7" name="普通建設事業費 （ うち新規整備　）最大値テキスト"/>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08" name="直線コネクタ 407"/>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73569</xdr:rowOff>
    </xdr:from>
    <xdr:to>
      <xdr:col>55</xdr:col>
      <xdr:colOff>0</xdr:colOff>
      <xdr:row>77</xdr:row>
      <xdr:rowOff>118636</xdr:rowOff>
    </xdr:to>
    <xdr:cxnSp macro="">
      <xdr:nvCxnSpPr>
        <xdr:cNvPr id="409" name="直線コネクタ 408"/>
        <xdr:cNvCxnSpPr/>
      </xdr:nvCxnSpPr>
      <xdr:spPr>
        <a:xfrm flipV="1">
          <a:off x="9639300" y="12760869"/>
          <a:ext cx="838200" cy="55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27159</xdr:rowOff>
    </xdr:from>
    <xdr:ext cx="534377" cy="259045"/>
    <xdr:sp macro="" textlink="">
      <xdr:nvSpPr>
        <xdr:cNvPr id="410" name="普通建設事業費 （ うち新規整備　）平均値テキスト"/>
        <xdr:cNvSpPr txBox="1"/>
      </xdr:nvSpPr>
      <xdr:spPr>
        <a:xfrm>
          <a:off x="10528300" y="132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1" name="フローチャート: 判断 410"/>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134508</xdr:rowOff>
    </xdr:from>
    <xdr:to>
      <xdr:col>50</xdr:col>
      <xdr:colOff>114300</xdr:colOff>
      <xdr:row>77</xdr:row>
      <xdr:rowOff>118636</xdr:rowOff>
    </xdr:to>
    <xdr:cxnSp macro="">
      <xdr:nvCxnSpPr>
        <xdr:cNvPr id="412" name="直線コネクタ 411"/>
        <xdr:cNvCxnSpPr/>
      </xdr:nvCxnSpPr>
      <xdr:spPr>
        <a:xfrm>
          <a:off x="8750300" y="13164708"/>
          <a:ext cx="889000" cy="15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3" name="フローチャート: 判断 412"/>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168270</xdr:rowOff>
    </xdr:from>
    <xdr:ext cx="469744" cy="259045"/>
    <xdr:sp macro="" textlink="">
      <xdr:nvSpPr>
        <xdr:cNvPr id="414" name="テキスト ボックス 413"/>
        <xdr:cNvSpPr txBox="1"/>
      </xdr:nvSpPr>
      <xdr:spPr>
        <a:xfrm>
          <a:off x="9404428" y="1336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134508</xdr:rowOff>
    </xdr:from>
    <xdr:to>
      <xdr:col>45</xdr:col>
      <xdr:colOff>177800</xdr:colOff>
      <xdr:row>78</xdr:row>
      <xdr:rowOff>7798</xdr:rowOff>
    </xdr:to>
    <xdr:cxnSp macro="">
      <xdr:nvCxnSpPr>
        <xdr:cNvPr id="415" name="直線コネクタ 414"/>
        <xdr:cNvCxnSpPr/>
      </xdr:nvCxnSpPr>
      <xdr:spPr>
        <a:xfrm flipV="1">
          <a:off x="7861300" y="13164708"/>
          <a:ext cx="889000" cy="21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152419</xdr:rowOff>
    </xdr:from>
    <xdr:to>
      <xdr:col>46</xdr:col>
      <xdr:colOff>38100</xdr:colOff>
      <xdr:row>76</xdr:row>
      <xdr:rowOff>82569</xdr:rowOff>
    </xdr:to>
    <xdr:sp macro="" textlink="">
      <xdr:nvSpPr>
        <xdr:cNvPr id="416" name="フローチャート: 判断 415"/>
        <xdr:cNvSpPr/>
      </xdr:nvSpPr>
      <xdr:spPr>
        <a:xfrm>
          <a:off x="8699500" y="130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99095</xdr:rowOff>
    </xdr:from>
    <xdr:ext cx="534377" cy="259045"/>
    <xdr:sp macro="" textlink="">
      <xdr:nvSpPr>
        <xdr:cNvPr id="417" name="テキスト ボックス 416"/>
        <xdr:cNvSpPr txBox="1"/>
      </xdr:nvSpPr>
      <xdr:spPr>
        <a:xfrm>
          <a:off x="8483111" y="127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39588</xdr:rowOff>
    </xdr:from>
    <xdr:to>
      <xdr:col>41</xdr:col>
      <xdr:colOff>101600</xdr:colOff>
      <xdr:row>75</xdr:row>
      <xdr:rowOff>141188</xdr:rowOff>
    </xdr:to>
    <xdr:sp macro="" textlink="">
      <xdr:nvSpPr>
        <xdr:cNvPr id="418" name="フローチャート: 判断 417"/>
        <xdr:cNvSpPr/>
      </xdr:nvSpPr>
      <xdr:spPr>
        <a:xfrm>
          <a:off x="7810500" y="12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157715</xdr:rowOff>
    </xdr:from>
    <xdr:ext cx="534377" cy="259045"/>
    <xdr:sp macro="" textlink="">
      <xdr:nvSpPr>
        <xdr:cNvPr id="419" name="テキスト ボックス 418"/>
        <xdr:cNvSpPr txBox="1"/>
      </xdr:nvSpPr>
      <xdr:spPr>
        <a:xfrm>
          <a:off x="7594111" y="126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22769</xdr:rowOff>
    </xdr:from>
    <xdr:to>
      <xdr:col>55</xdr:col>
      <xdr:colOff>50800</xdr:colOff>
      <xdr:row>74</xdr:row>
      <xdr:rowOff>124369</xdr:rowOff>
    </xdr:to>
    <xdr:sp macro="" textlink="">
      <xdr:nvSpPr>
        <xdr:cNvPr id="425" name="楕円 424"/>
        <xdr:cNvSpPr/>
      </xdr:nvSpPr>
      <xdr:spPr>
        <a:xfrm>
          <a:off x="10426700" y="1271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45646</xdr:rowOff>
    </xdr:from>
    <xdr:ext cx="534377" cy="259045"/>
    <xdr:sp macro="" textlink="">
      <xdr:nvSpPr>
        <xdr:cNvPr id="426" name="普通建設事業費 （ うち新規整備　）該当値テキスト"/>
        <xdr:cNvSpPr txBox="1"/>
      </xdr:nvSpPr>
      <xdr:spPr>
        <a:xfrm>
          <a:off x="10528300" y="125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67836</xdr:rowOff>
    </xdr:from>
    <xdr:to>
      <xdr:col>50</xdr:col>
      <xdr:colOff>165100</xdr:colOff>
      <xdr:row>77</xdr:row>
      <xdr:rowOff>169436</xdr:rowOff>
    </xdr:to>
    <xdr:sp macro="" textlink="">
      <xdr:nvSpPr>
        <xdr:cNvPr id="427" name="楕円 426"/>
        <xdr:cNvSpPr/>
      </xdr:nvSpPr>
      <xdr:spPr>
        <a:xfrm>
          <a:off x="9588500" y="132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14513</xdr:rowOff>
    </xdr:from>
    <xdr:ext cx="469744" cy="259045"/>
    <xdr:sp macro="" textlink="">
      <xdr:nvSpPr>
        <xdr:cNvPr id="428" name="テキスト ボックス 427"/>
        <xdr:cNvSpPr txBox="1"/>
      </xdr:nvSpPr>
      <xdr:spPr>
        <a:xfrm>
          <a:off x="9404428" y="1304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83708</xdr:rowOff>
    </xdr:from>
    <xdr:to>
      <xdr:col>46</xdr:col>
      <xdr:colOff>38100</xdr:colOff>
      <xdr:row>77</xdr:row>
      <xdr:rowOff>13858</xdr:rowOff>
    </xdr:to>
    <xdr:sp macro="" textlink="">
      <xdr:nvSpPr>
        <xdr:cNvPr id="429" name="楕円 428"/>
        <xdr:cNvSpPr/>
      </xdr:nvSpPr>
      <xdr:spPr>
        <a:xfrm>
          <a:off x="8699500" y="1311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4985</xdr:rowOff>
    </xdr:from>
    <xdr:ext cx="534377" cy="259045"/>
    <xdr:sp macro="" textlink="">
      <xdr:nvSpPr>
        <xdr:cNvPr id="430" name="テキスト ボックス 429"/>
        <xdr:cNvSpPr txBox="1"/>
      </xdr:nvSpPr>
      <xdr:spPr>
        <a:xfrm>
          <a:off x="8483111" y="1320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128448</xdr:rowOff>
    </xdr:from>
    <xdr:to>
      <xdr:col>41</xdr:col>
      <xdr:colOff>101600</xdr:colOff>
      <xdr:row>78</xdr:row>
      <xdr:rowOff>58598</xdr:rowOff>
    </xdr:to>
    <xdr:sp macro="" textlink="">
      <xdr:nvSpPr>
        <xdr:cNvPr id="431" name="楕円 430"/>
        <xdr:cNvSpPr/>
      </xdr:nvSpPr>
      <xdr:spPr>
        <a:xfrm>
          <a:off x="7810500" y="133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49725</xdr:rowOff>
    </xdr:from>
    <xdr:ext cx="469744" cy="259045"/>
    <xdr:sp macro="" textlink="">
      <xdr:nvSpPr>
        <xdr:cNvPr id="432" name="テキスト ボックス 431"/>
        <xdr:cNvSpPr txBox="1"/>
      </xdr:nvSpPr>
      <xdr:spPr>
        <a:xfrm>
          <a:off x="7626428" y="134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6" name="直線コネクタ 455"/>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7"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8" name="直線コネクタ 457"/>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9"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0" name="直線コネクタ 459"/>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82181</xdr:rowOff>
    </xdr:from>
    <xdr:to>
      <xdr:col>55</xdr:col>
      <xdr:colOff>0</xdr:colOff>
      <xdr:row>98</xdr:row>
      <xdr:rowOff>99403</xdr:rowOff>
    </xdr:to>
    <xdr:cxnSp macro="">
      <xdr:nvCxnSpPr>
        <xdr:cNvPr id="461" name="直線コネクタ 460"/>
        <xdr:cNvCxnSpPr/>
      </xdr:nvCxnSpPr>
      <xdr:spPr>
        <a:xfrm flipV="1">
          <a:off x="9639300" y="16884281"/>
          <a:ext cx="8382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79264</xdr:rowOff>
    </xdr:from>
    <xdr:ext cx="534377" cy="259045"/>
    <xdr:sp macro="" textlink="">
      <xdr:nvSpPr>
        <xdr:cNvPr id="462" name="普通建設事業費 （ うち更新整備　）平均値テキスト"/>
        <xdr:cNvSpPr txBox="1"/>
      </xdr:nvSpPr>
      <xdr:spPr>
        <a:xfrm>
          <a:off x="10528300" y="16538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3" name="フローチャート: 判断 462"/>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98768</xdr:rowOff>
    </xdr:from>
    <xdr:to>
      <xdr:col>50</xdr:col>
      <xdr:colOff>114300</xdr:colOff>
      <xdr:row>98</xdr:row>
      <xdr:rowOff>99403</xdr:rowOff>
    </xdr:to>
    <xdr:cxnSp macro="">
      <xdr:nvCxnSpPr>
        <xdr:cNvPr id="464" name="直線コネクタ 463"/>
        <xdr:cNvCxnSpPr/>
      </xdr:nvCxnSpPr>
      <xdr:spPr>
        <a:xfrm>
          <a:off x="8750300" y="16900868"/>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5" name="フローチャート: 判断 464"/>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3509</xdr:rowOff>
    </xdr:from>
    <xdr:ext cx="534377" cy="259045"/>
    <xdr:sp macro="" textlink="">
      <xdr:nvSpPr>
        <xdr:cNvPr id="466" name="テキスト ボックス 465"/>
        <xdr:cNvSpPr txBox="1"/>
      </xdr:nvSpPr>
      <xdr:spPr>
        <a:xfrm>
          <a:off x="9372111" y="164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98768</xdr:rowOff>
    </xdr:from>
    <xdr:to>
      <xdr:col>45</xdr:col>
      <xdr:colOff>177800</xdr:colOff>
      <xdr:row>98</xdr:row>
      <xdr:rowOff>112598</xdr:rowOff>
    </xdr:to>
    <xdr:cxnSp macro="">
      <xdr:nvCxnSpPr>
        <xdr:cNvPr id="467" name="直線コネクタ 466"/>
        <xdr:cNvCxnSpPr/>
      </xdr:nvCxnSpPr>
      <xdr:spPr>
        <a:xfrm flipV="1">
          <a:off x="7861300" y="16900868"/>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68" name="フローチャート: 判断 467"/>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45432</xdr:rowOff>
    </xdr:from>
    <xdr:ext cx="534377" cy="259045"/>
    <xdr:sp macro="" textlink="">
      <xdr:nvSpPr>
        <xdr:cNvPr id="469" name="テキスト ボックス 468"/>
        <xdr:cNvSpPr txBox="1"/>
      </xdr:nvSpPr>
      <xdr:spPr>
        <a:xfrm>
          <a:off x="8483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70" name="フローチャート: 判断 469"/>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11853</xdr:rowOff>
    </xdr:from>
    <xdr:ext cx="534377" cy="259045"/>
    <xdr:sp macro="" textlink="">
      <xdr:nvSpPr>
        <xdr:cNvPr id="471" name="テキスト ボックス 470"/>
        <xdr:cNvSpPr txBox="1"/>
      </xdr:nvSpPr>
      <xdr:spPr>
        <a:xfrm>
          <a:off x="7594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31381</xdr:rowOff>
    </xdr:from>
    <xdr:to>
      <xdr:col>55</xdr:col>
      <xdr:colOff>50800</xdr:colOff>
      <xdr:row>98</xdr:row>
      <xdr:rowOff>132981</xdr:rowOff>
    </xdr:to>
    <xdr:sp macro="" textlink="">
      <xdr:nvSpPr>
        <xdr:cNvPr id="477" name="楕円 476"/>
        <xdr:cNvSpPr/>
      </xdr:nvSpPr>
      <xdr:spPr>
        <a:xfrm>
          <a:off x="10426700" y="168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117758</xdr:rowOff>
    </xdr:from>
    <xdr:ext cx="534377" cy="259045"/>
    <xdr:sp macro="" textlink="">
      <xdr:nvSpPr>
        <xdr:cNvPr id="478" name="普通建設事業費 （ うち更新整備　）該当値テキスト"/>
        <xdr:cNvSpPr txBox="1"/>
      </xdr:nvSpPr>
      <xdr:spPr>
        <a:xfrm>
          <a:off x="10528300" y="1674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48603</xdr:rowOff>
    </xdr:from>
    <xdr:to>
      <xdr:col>50</xdr:col>
      <xdr:colOff>165100</xdr:colOff>
      <xdr:row>98</xdr:row>
      <xdr:rowOff>150203</xdr:rowOff>
    </xdr:to>
    <xdr:sp macro="" textlink="">
      <xdr:nvSpPr>
        <xdr:cNvPr id="479" name="楕円 478"/>
        <xdr:cNvSpPr/>
      </xdr:nvSpPr>
      <xdr:spPr>
        <a:xfrm>
          <a:off x="9588500" y="168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141330</xdr:rowOff>
    </xdr:from>
    <xdr:ext cx="469744" cy="259045"/>
    <xdr:sp macro="" textlink="">
      <xdr:nvSpPr>
        <xdr:cNvPr id="480" name="テキスト ボックス 479"/>
        <xdr:cNvSpPr txBox="1"/>
      </xdr:nvSpPr>
      <xdr:spPr>
        <a:xfrm>
          <a:off x="9404428"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47968</xdr:rowOff>
    </xdr:from>
    <xdr:to>
      <xdr:col>46</xdr:col>
      <xdr:colOff>38100</xdr:colOff>
      <xdr:row>98</xdr:row>
      <xdr:rowOff>149568</xdr:rowOff>
    </xdr:to>
    <xdr:sp macro="" textlink="">
      <xdr:nvSpPr>
        <xdr:cNvPr id="481" name="楕円 480"/>
        <xdr:cNvSpPr/>
      </xdr:nvSpPr>
      <xdr:spPr>
        <a:xfrm>
          <a:off x="8699500" y="168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140695</xdr:rowOff>
    </xdr:from>
    <xdr:ext cx="469744" cy="259045"/>
    <xdr:sp macro="" textlink="">
      <xdr:nvSpPr>
        <xdr:cNvPr id="482" name="テキスト ボックス 481"/>
        <xdr:cNvSpPr txBox="1"/>
      </xdr:nvSpPr>
      <xdr:spPr>
        <a:xfrm>
          <a:off x="8515428" y="1694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61798</xdr:rowOff>
    </xdr:from>
    <xdr:to>
      <xdr:col>41</xdr:col>
      <xdr:colOff>101600</xdr:colOff>
      <xdr:row>98</xdr:row>
      <xdr:rowOff>163398</xdr:rowOff>
    </xdr:to>
    <xdr:sp macro="" textlink="">
      <xdr:nvSpPr>
        <xdr:cNvPr id="483" name="楕円 482"/>
        <xdr:cNvSpPr/>
      </xdr:nvSpPr>
      <xdr:spPr>
        <a:xfrm>
          <a:off x="7810500" y="1686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154525</xdr:rowOff>
    </xdr:from>
    <xdr:ext cx="469744" cy="259045"/>
    <xdr:sp macro="" textlink="">
      <xdr:nvSpPr>
        <xdr:cNvPr id="484" name="テキスト ボックス 483"/>
        <xdr:cNvSpPr txBox="1"/>
      </xdr:nvSpPr>
      <xdr:spPr>
        <a:xfrm>
          <a:off x="7626428" y="1695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4" name="テキスト ボックス 503"/>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6" name="テキスト ボックス 505"/>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10" name="直線コネクタ 509"/>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3" name="災害復旧事業費最大値テキスト"/>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4" name="直線コネクタ 513"/>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109982</xdr:rowOff>
    </xdr:from>
    <xdr:to>
      <xdr:col>85</xdr:col>
      <xdr:colOff>127000</xdr:colOff>
      <xdr:row>39</xdr:row>
      <xdr:rowOff>98878</xdr:rowOff>
    </xdr:to>
    <xdr:cxnSp macro="">
      <xdr:nvCxnSpPr>
        <xdr:cNvPr id="515" name="直線コネクタ 514"/>
        <xdr:cNvCxnSpPr/>
      </xdr:nvCxnSpPr>
      <xdr:spPr>
        <a:xfrm flipV="1">
          <a:off x="15481300" y="6625082"/>
          <a:ext cx="838200" cy="16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38916</xdr:rowOff>
    </xdr:from>
    <xdr:ext cx="378565" cy="259045"/>
    <xdr:sp macro="" textlink="">
      <xdr:nvSpPr>
        <xdr:cNvPr id="516" name="災害復旧事業費平均値テキスト"/>
        <xdr:cNvSpPr txBox="1"/>
      </xdr:nvSpPr>
      <xdr:spPr>
        <a:xfrm>
          <a:off x="16370300" y="6554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7" name="フローチャート: 判断 516"/>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8" name="直線コネクタ 51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19" name="フローチャート: 判断 518"/>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157388</xdr:rowOff>
    </xdr:from>
    <xdr:ext cx="378565" cy="259045"/>
    <xdr:sp macro="" textlink="">
      <xdr:nvSpPr>
        <xdr:cNvPr id="520" name="テキスト ボックス 519"/>
        <xdr:cNvSpPr txBox="1"/>
      </xdr:nvSpPr>
      <xdr:spPr>
        <a:xfrm>
          <a:off x="15292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1" name="直線コネクタ 52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63754</xdr:rowOff>
    </xdr:from>
    <xdr:to>
      <xdr:col>76</xdr:col>
      <xdr:colOff>165100</xdr:colOff>
      <xdr:row>38</xdr:row>
      <xdr:rowOff>165354</xdr:rowOff>
    </xdr:to>
    <xdr:sp macro="" textlink="">
      <xdr:nvSpPr>
        <xdr:cNvPr id="522" name="フローチャート: 判断 521"/>
        <xdr:cNvSpPr/>
      </xdr:nvSpPr>
      <xdr:spPr>
        <a:xfrm>
          <a:off x="14541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10431</xdr:rowOff>
    </xdr:from>
    <xdr:ext cx="378565" cy="259045"/>
    <xdr:sp macro="" textlink="">
      <xdr:nvSpPr>
        <xdr:cNvPr id="523" name="テキスト ボックス 522"/>
        <xdr:cNvSpPr txBox="1"/>
      </xdr:nvSpPr>
      <xdr:spPr>
        <a:xfrm>
          <a:off x="14403017" y="63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4" name="直線コネクタ 52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166624</xdr:rowOff>
    </xdr:from>
    <xdr:to>
      <xdr:col>72</xdr:col>
      <xdr:colOff>38100</xdr:colOff>
      <xdr:row>38</xdr:row>
      <xdr:rowOff>96774</xdr:rowOff>
    </xdr:to>
    <xdr:sp macro="" textlink="">
      <xdr:nvSpPr>
        <xdr:cNvPr id="525" name="フローチャート: 判断 524"/>
        <xdr:cNvSpPr/>
      </xdr:nvSpPr>
      <xdr:spPr>
        <a:xfrm>
          <a:off x="13652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113301</xdr:rowOff>
    </xdr:from>
    <xdr:ext cx="378565" cy="259045"/>
    <xdr:sp macro="" textlink="">
      <xdr:nvSpPr>
        <xdr:cNvPr id="526" name="テキスト ボックス 525"/>
        <xdr:cNvSpPr txBox="1"/>
      </xdr:nvSpPr>
      <xdr:spPr>
        <a:xfrm>
          <a:off x="13514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160419</xdr:rowOff>
    </xdr:from>
    <xdr:to>
      <xdr:col>67</xdr:col>
      <xdr:colOff>101600</xdr:colOff>
      <xdr:row>38</xdr:row>
      <xdr:rowOff>90569</xdr:rowOff>
    </xdr:to>
    <xdr:sp macro="" textlink="">
      <xdr:nvSpPr>
        <xdr:cNvPr id="527" name="フローチャート: 判断 526"/>
        <xdr:cNvSpPr/>
      </xdr:nvSpPr>
      <xdr:spPr>
        <a:xfrm>
          <a:off x="12763500" y="65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107096</xdr:rowOff>
    </xdr:from>
    <xdr:ext cx="378565" cy="259045"/>
    <xdr:sp macro="" textlink="">
      <xdr:nvSpPr>
        <xdr:cNvPr id="528" name="テキスト ボックス 527"/>
        <xdr:cNvSpPr txBox="1"/>
      </xdr:nvSpPr>
      <xdr:spPr>
        <a:xfrm>
          <a:off x="12625017" y="62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59182</xdr:rowOff>
    </xdr:from>
    <xdr:to>
      <xdr:col>85</xdr:col>
      <xdr:colOff>177800</xdr:colOff>
      <xdr:row>38</xdr:row>
      <xdr:rowOff>160782</xdr:rowOff>
    </xdr:to>
    <xdr:sp macro="" textlink="">
      <xdr:nvSpPr>
        <xdr:cNvPr id="534" name="楕円 533"/>
        <xdr:cNvSpPr/>
      </xdr:nvSpPr>
      <xdr:spPr>
        <a:xfrm>
          <a:off x="162687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82059</xdr:rowOff>
    </xdr:from>
    <xdr:ext cx="378565" cy="259045"/>
    <xdr:sp macro="" textlink="">
      <xdr:nvSpPr>
        <xdr:cNvPr id="535" name="災害復旧事業費該当値テキスト"/>
        <xdr:cNvSpPr txBox="1"/>
      </xdr:nvSpPr>
      <xdr:spPr>
        <a:xfrm>
          <a:off x="16370300" y="6425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6" name="楕円 53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7" name="テキスト ボックス 53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8" name="楕円 53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9" name="テキスト ボックス 53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0" name="楕円 53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1" name="テキスト ボックス 54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2" name="楕円 54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3" name="テキスト ボックス 54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6" name="直線コネクタ 615"/>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7"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8" name="直線コネクタ 617"/>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9"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20" name="直線コネクタ 619"/>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28086</xdr:rowOff>
    </xdr:from>
    <xdr:to>
      <xdr:col>85</xdr:col>
      <xdr:colOff>127000</xdr:colOff>
      <xdr:row>75</xdr:row>
      <xdr:rowOff>62681</xdr:rowOff>
    </xdr:to>
    <xdr:cxnSp macro="">
      <xdr:nvCxnSpPr>
        <xdr:cNvPr id="621" name="直線コネクタ 620"/>
        <xdr:cNvCxnSpPr/>
      </xdr:nvCxnSpPr>
      <xdr:spPr>
        <a:xfrm>
          <a:off x="15481300" y="12886836"/>
          <a:ext cx="8382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19797</xdr:rowOff>
    </xdr:from>
    <xdr:ext cx="534377" cy="259045"/>
    <xdr:sp macro="" textlink="">
      <xdr:nvSpPr>
        <xdr:cNvPr id="622" name="公債費平均値テキスト"/>
        <xdr:cNvSpPr txBox="1"/>
      </xdr:nvSpPr>
      <xdr:spPr>
        <a:xfrm>
          <a:off x="16370300" y="1287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3" name="フローチャート: 判断 622"/>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28086</xdr:rowOff>
    </xdr:from>
    <xdr:to>
      <xdr:col>81</xdr:col>
      <xdr:colOff>50800</xdr:colOff>
      <xdr:row>75</xdr:row>
      <xdr:rowOff>41269</xdr:rowOff>
    </xdr:to>
    <xdr:cxnSp macro="">
      <xdr:nvCxnSpPr>
        <xdr:cNvPr id="624" name="直線コネクタ 623"/>
        <xdr:cNvCxnSpPr/>
      </xdr:nvCxnSpPr>
      <xdr:spPr>
        <a:xfrm flipV="1">
          <a:off x="14592300" y="12886836"/>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5" name="フローチャート: 判断 624"/>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108608</xdr:rowOff>
    </xdr:from>
    <xdr:ext cx="534377" cy="259045"/>
    <xdr:sp macro="" textlink="">
      <xdr:nvSpPr>
        <xdr:cNvPr id="626" name="テキスト ボックス 625"/>
        <xdr:cNvSpPr txBox="1"/>
      </xdr:nvSpPr>
      <xdr:spPr>
        <a:xfrm>
          <a:off x="15214111" y="12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131375</xdr:rowOff>
    </xdr:from>
    <xdr:to>
      <xdr:col>76</xdr:col>
      <xdr:colOff>114300</xdr:colOff>
      <xdr:row>75</xdr:row>
      <xdr:rowOff>41269</xdr:rowOff>
    </xdr:to>
    <xdr:cxnSp macro="">
      <xdr:nvCxnSpPr>
        <xdr:cNvPr id="627" name="直線コネクタ 626"/>
        <xdr:cNvCxnSpPr/>
      </xdr:nvCxnSpPr>
      <xdr:spPr>
        <a:xfrm>
          <a:off x="13703300" y="12818675"/>
          <a:ext cx="8890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28" name="フローチャート: 判断 627"/>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154481</xdr:rowOff>
    </xdr:from>
    <xdr:ext cx="534377" cy="259045"/>
    <xdr:sp macro="" textlink="">
      <xdr:nvSpPr>
        <xdr:cNvPr id="629" name="テキスト ボックス 628"/>
        <xdr:cNvSpPr txBox="1"/>
      </xdr:nvSpPr>
      <xdr:spPr>
        <a:xfrm>
          <a:off x="14325111" y="130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131375</xdr:rowOff>
    </xdr:from>
    <xdr:to>
      <xdr:col>71</xdr:col>
      <xdr:colOff>177800</xdr:colOff>
      <xdr:row>74</xdr:row>
      <xdr:rowOff>132004</xdr:rowOff>
    </xdr:to>
    <xdr:cxnSp macro="">
      <xdr:nvCxnSpPr>
        <xdr:cNvPr id="630" name="直線コネクタ 629"/>
        <xdr:cNvCxnSpPr/>
      </xdr:nvCxnSpPr>
      <xdr:spPr>
        <a:xfrm flipV="1">
          <a:off x="12814300" y="12818675"/>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116770</xdr:rowOff>
    </xdr:from>
    <xdr:to>
      <xdr:col>72</xdr:col>
      <xdr:colOff>38100</xdr:colOff>
      <xdr:row>75</xdr:row>
      <xdr:rowOff>46920</xdr:rowOff>
    </xdr:to>
    <xdr:sp macro="" textlink="">
      <xdr:nvSpPr>
        <xdr:cNvPr id="631" name="フローチャート: 判断 630"/>
        <xdr:cNvSpPr/>
      </xdr:nvSpPr>
      <xdr:spPr>
        <a:xfrm>
          <a:off x="13652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38047</xdr:rowOff>
    </xdr:from>
    <xdr:ext cx="534377" cy="259045"/>
    <xdr:sp macro="" textlink="">
      <xdr:nvSpPr>
        <xdr:cNvPr id="632" name="テキスト ボックス 631"/>
        <xdr:cNvSpPr txBox="1"/>
      </xdr:nvSpPr>
      <xdr:spPr>
        <a:xfrm>
          <a:off x="13436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106255</xdr:rowOff>
    </xdr:from>
    <xdr:to>
      <xdr:col>67</xdr:col>
      <xdr:colOff>101600</xdr:colOff>
      <xdr:row>75</xdr:row>
      <xdr:rowOff>36405</xdr:rowOff>
    </xdr:to>
    <xdr:sp macro="" textlink="">
      <xdr:nvSpPr>
        <xdr:cNvPr id="633" name="フローチャート: 判断 632"/>
        <xdr:cNvSpPr/>
      </xdr:nvSpPr>
      <xdr:spPr>
        <a:xfrm>
          <a:off x="12763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27532</xdr:rowOff>
    </xdr:from>
    <xdr:ext cx="534377" cy="259045"/>
    <xdr:sp macro="" textlink="">
      <xdr:nvSpPr>
        <xdr:cNvPr id="634" name="テキスト ボックス 633"/>
        <xdr:cNvSpPr txBox="1"/>
      </xdr:nvSpPr>
      <xdr:spPr>
        <a:xfrm>
          <a:off x="12547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11881</xdr:rowOff>
    </xdr:from>
    <xdr:to>
      <xdr:col>85</xdr:col>
      <xdr:colOff>177800</xdr:colOff>
      <xdr:row>75</xdr:row>
      <xdr:rowOff>113481</xdr:rowOff>
    </xdr:to>
    <xdr:sp macro="" textlink="">
      <xdr:nvSpPr>
        <xdr:cNvPr id="640" name="楕円 639"/>
        <xdr:cNvSpPr/>
      </xdr:nvSpPr>
      <xdr:spPr>
        <a:xfrm>
          <a:off x="16268700" y="1287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34758</xdr:rowOff>
    </xdr:from>
    <xdr:ext cx="534377" cy="259045"/>
    <xdr:sp macro="" textlink="">
      <xdr:nvSpPr>
        <xdr:cNvPr id="641" name="公債費該当値テキスト"/>
        <xdr:cNvSpPr txBox="1"/>
      </xdr:nvSpPr>
      <xdr:spPr>
        <a:xfrm>
          <a:off x="16370300" y="1272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148736</xdr:rowOff>
    </xdr:from>
    <xdr:to>
      <xdr:col>81</xdr:col>
      <xdr:colOff>101600</xdr:colOff>
      <xdr:row>75</xdr:row>
      <xdr:rowOff>78886</xdr:rowOff>
    </xdr:to>
    <xdr:sp macro="" textlink="">
      <xdr:nvSpPr>
        <xdr:cNvPr id="642" name="楕円 641"/>
        <xdr:cNvSpPr/>
      </xdr:nvSpPr>
      <xdr:spPr>
        <a:xfrm>
          <a:off x="15430500" y="128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95413</xdr:rowOff>
    </xdr:from>
    <xdr:ext cx="534377" cy="259045"/>
    <xdr:sp macro="" textlink="">
      <xdr:nvSpPr>
        <xdr:cNvPr id="643" name="テキスト ボックス 642"/>
        <xdr:cNvSpPr txBox="1"/>
      </xdr:nvSpPr>
      <xdr:spPr>
        <a:xfrm>
          <a:off x="15214111" y="126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161919</xdr:rowOff>
    </xdr:from>
    <xdr:to>
      <xdr:col>76</xdr:col>
      <xdr:colOff>165100</xdr:colOff>
      <xdr:row>75</xdr:row>
      <xdr:rowOff>92069</xdr:rowOff>
    </xdr:to>
    <xdr:sp macro="" textlink="">
      <xdr:nvSpPr>
        <xdr:cNvPr id="644" name="楕円 643"/>
        <xdr:cNvSpPr/>
      </xdr:nvSpPr>
      <xdr:spPr>
        <a:xfrm>
          <a:off x="14541500" y="1284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108596</xdr:rowOff>
    </xdr:from>
    <xdr:ext cx="534377" cy="259045"/>
    <xdr:sp macro="" textlink="">
      <xdr:nvSpPr>
        <xdr:cNvPr id="645" name="テキスト ボックス 644"/>
        <xdr:cNvSpPr txBox="1"/>
      </xdr:nvSpPr>
      <xdr:spPr>
        <a:xfrm>
          <a:off x="14325111" y="1262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80575</xdr:rowOff>
    </xdr:from>
    <xdr:to>
      <xdr:col>72</xdr:col>
      <xdr:colOff>38100</xdr:colOff>
      <xdr:row>75</xdr:row>
      <xdr:rowOff>10725</xdr:rowOff>
    </xdr:to>
    <xdr:sp macro="" textlink="">
      <xdr:nvSpPr>
        <xdr:cNvPr id="646" name="楕円 645"/>
        <xdr:cNvSpPr/>
      </xdr:nvSpPr>
      <xdr:spPr>
        <a:xfrm>
          <a:off x="13652500" y="127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27252</xdr:rowOff>
    </xdr:from>
    <xdr:ext cx="534377" cy="259045"/>
    <xdr:sp macro="" textlink="">
      <xdr:nvSpPr>
        <xdr:cNvPr id="647" name="テキスト ボックス 646"/>
        <xdr:cNvSpPr txBox="1"/>
      </xdr:nvSpPr>
      <xdr:spPr>
        <a:xfrm>
          <a:off x="13436111" y="12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81204</xdr:rowOff>
    </xdr:from>
    <xdr:to>
      <xdr:col>67</xdr:col>
      <xdr:colOff>101600</xdr:colOff>
      <xdr:row>75</xdr:row>
      <xdr:rowOff>11354</xdr:rowOff>
    </xdr:to>
    <xdr:sp macro="" textlink="">
      <xdr:nvSpPr>
        <xdr:cNvPr id="648" name="楕円 647"/>
        <xdr:cNvSpPr/>
      </xdr:nvSpPr>
      <xdr:spPr>
        <a:xfrm>
          <a:off x="12763500" y="127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27881</xdr:rowOff>
    </xdr:from>
    <xdr:ext cx="534377" cy="259045"/>
    <xdr:sp macro="" textlink="">
      <xdr:nvSpPr>
        <xdr:cNvPr id="649" name="テキスト ボックス 648"/>
        <xdr:cNvSpPr txBox="1"/>
      </xdr:nvSpPr>
      <xdr:spPr>
        <a:xfrm>
          <a:off x="12547111" y="125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3" name="直線コネクタ 672"/>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4"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5" name="直線コネクタ 674"/>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6"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7" name="直線コネクタ 676"/>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160060</xdr:rowOff>
    </xdr:from>
    <xdr:to>
      <xdr:col>85</xdr:col>
      <xdr:colOff>127000</xdr:colOff>
      <xdr:row>98</xdr:row>
      <xdr:rowOff>170180</xdr:rowOff>
    </xdr:to>
    <xdr:cxnSp macro="">
      <xdr:nvCxnSpPr>
        <xdr:cNvPr id="678" name="直線コネクタ 677"/>
        <xdr:cNvCxnSpPr/>
      </xdr:nvCxnSpPr>
      <xdr:spPr>
        <a:xfrm>
          <a:off x="15481300" y="16962160"/>
          <a:ext cx="838200" cy="1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86517</xdr:rowOff>
    </xdr:from>
    <xdr:ext cx="534377" cy="259045"/>
    <xdr:sp macro="" textlink="">
      <xdr:nvSpPr>
        <xdr:cNvPr id="679" name="積立金平均値テキスト"/>
        <xdr:cNvSpPr txBox="1"/>
      </xdr:nvSpPr>
      <xdr:spPr>
        <a:xfrm>
          <a:off x="16370300" y="1671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0" name="フローチャート: 判断 679"/>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135669</xdr:rowOff>
    </xdr:from>
    <xdr:to>
      <xdr:col>81</xdr:col>
      <xdr:colOff>50800</xdr:colOff>
      <xdr:row>98</xdr:row>
      <xdr:rowOff>160060</xdr:rowOff>
    </xdr:to>
    <xdr:cxnSp macro="">
      <xdr:nvCxnSpPr>
        <xdr:cNvPr id="681" name="直線コネクタ 680"/>
        <xdr:cNvCxnSpPr/>
      </xdr:nvCxnSpPr>
      <xdr:spPr>
        <a:xfrm>
          <a:off x="14592300" y="16937769"/>
          <a:ext cx="889000" cy="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2" name="フローチャート: 判断 681"/>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37177</xdr:rowOff>
    </xdr:from>
    <xdr:ext cx="469744" cy="259045"/>
    <xdr:sp macro="" textlink="">
      <xdr:nvSpPr>
        <xdr:cNvPr id="683" name="テキスト ボックス 682"/>
        <xdr:cNvSpPr txBox="1"/>
      </xdr:nvSpPr>
      <xdr:spPr>
        <a:xfrm>
          <a:off x="15246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135669</xdr:rowOff>
    </xdr:from>
    <xdr:to>
      <xdr:col>76</xdr:col>
      <xdr:colOff>114300</xdr:colOff>
      <xdr:row>98</xdr:row>
      <xdr:rowOff>136172</xdr:rowOff>
    </xdr:to>
    <xdr:cxnSp macro="">
      <xdr:nvCxnSpPr>
        <xdr:cNvPr id="684" name="直線コネクタ 683"/>
        <xdr:cNvCxnSpPr/>
      </xdr:nvCxnSpPr>
      <xdr:spPr>
        <a:xfrm flipV="1">
          <a:off x="13703300" y="16937769"/>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5" name="フローチャート: 判断 684"/>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22424</xdr:rowOff>
    </xdr:from>
    <xdr:ext cx="534377" cy="259045"/>
    <xdr:sp macro="" textlink="">
      <xdr:nvSpPr>
        <xdr:cNvPr id="686" name="テキスト ボックス 685"/>
        <xdr:cNvSpPr txBox="1"/>
      </xdr:nvSpPr>
      <xdr:spPr>
        <a:xfrm>
          <a:off x="14325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136172</xdr:rowOff>
    </xdr:from>
    <xdr:to>
      <xdr:col>71</xdr:col>
      <xdr:colOff>177800</xdr:colOff>
      <xdr:row>99</xdr:row>
      <xdr:rowOff>10663</xdr:rowOff>
    </xdr:to>
    <xdr:cxnSp macro="">
      <xdr:nvCxnSpPr>
        <xdr:cNvPr id="687" name="直線コネクタ 686"/>
        <xdr:cNvCxnSpPr/>
      </xdr:nvCxnSpPr>
      <xdr:spPr>
        <a:xfrm flipV="1">
          <a:off x="12814300" y="16938272"/>
          <a:ext cx="889000" cy="4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87726</xdr:rowOff>
    </xdr:from>
    <xdr:to>
      <xdr:col>72</xdr:col>
      <xdr:colOff>38100</xdr:colOff>
      <xdr:row>99</xdr:row>
      <xdr:rowOff>17876</xdr:rowOff>
    </xdr:to>
    <xdr:sp macro="" textlink="">
      <xdr:nvSpPr>
        <xdr:cNvPr id="688" name="フローチャート: 判断 687"/>
        <xdr:cNvSpPr/>
      </xdr:nvSpPr>
      <xdr:spPr>
        <a:xfrm>
          <a:off x="13652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9003</xdr:rowOff>
    </xdr:from>
    <xdr:ext cx="534377" cy="259045"/>
    <xdr:sp macro="" textlink="">
      <xdr:nvSpPr>
        <xdr:cNvPr id="689" name="テキスト ボックス 688"/>
        <xdr:cNvSpPr txBox="1"/>
      </xdr:nvSpPr>
      <xdr:spPr>
        <a:xfrm>
          <a:off x="13436111" y="169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70391</xdr:rowOff>
    </xdr:from>
    <xdr:to>
      <xdr:col>67</xdr:col>
      <xdr:colOff>101600</xdr:colOff>
      <xdr:row>99</xdr:row>
      <xdr:rowOff>541</xdr:rowOff>
    </xdr:to>
    <xdr:sp macro="" textlink="">
      <xdr:nvSpPr>
        <xdr:cNvPr id="690" name="フローチャート: 判断 689"/>
        <xdr:cNvSpPr/>
      </xdr:nvSpPr>
      <xdr:spPr>
        <a:xfrm>
          <a:off x="12763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17068</xdr:rowOff>
    </xdr:from>
    <xdr:ext cx="534377" cy="259045"/>
    <xdr:sp macro="" textlink="">
      <xdr:nvSpPr>
        <xdr:cNvPr id="691" name="テキスト ボックス 690"/>
        <xdr:cNvSpPr txBox="1"/>
      </xdr:nvSpPr>
      <xdr:spPr>
        <a:xfrm>
          <a:off x="12547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119380</xdr:rowOff>
    </xdr:from>
    <xdr:to>
      <xdr:col>85</xdr:col>
      <xdr:colOff>177800</xdr:colOff>
      <xdr:row>99</xdr:row>
      <xdr:rowOff>49530</xdr:rowOff>
    </xdr:to>
    <xdr:sp macro="" textlink="">
      <xdr:nvSpPr>
        <xdr:cNvPr id="697" name="楕円 696"/>
        <xdr:cNvSpPr/>
      </xdr:nvSpPr>
      <xdr:spPr>
        <a:xfrm>
          <a:off x="16268700" y="169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42067</xdr:rowOff>
    </xdr:from>
    <xdr:ext cx="469744" cy="259045"/>
    <xdr:sp macro="" textlink="">
      <xdr:nvSpPr>
        <xdr:cNvPr id="698" name="積立金該当値テキスト"/>
        <xdr:cNvSpPr txBox="1"/>
      </xdr:nvSpPr>
      <xdr:spPr>
        <a:xfrm>
          <a:off x="16370300" y="1684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109260</xdr:rowOff>
    </xdr:from>
    <xdr:to>
      <xdr:col>81</xdr:col>
      <xdr:colOff>101600</xdr:colOff>
      <xdr:row>99</xdr:row>
      <xdr:rowOff>39410</xdr:rowOff>
    </xdr:to>
    <xdr:sp macro="" textlink="">
      <xdr:nvSpPr>
        <xdr:cNvPr id="699" name="楕円 698"/>
        <xdr:cNvSpPr/>
      </xdr:nvSpPr>
      <xdr:spPr>
        <a:xfrm>
          <a:off x="15430500" y="169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30537</xdr:rowOff>
    </xdr:from>
    <xdr:ext cx="469744" cy="259045"/>
    <xdr:sp macro="" textlink="">
      <xdr:nvSpPr>
        <xdr:cNvPr id="700" name="テキスト ボックス 699"/>
        <xdr:cNvSpPr txBox="1"/>
      </xdr:nvSpPr>
      <xdr:spPr>
        <a:xfrm>
          <a:off x="15246428" y="1700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84869</xdr:rowOff>
    </xdr:from>
    <xdr:to>
      <xdr:col>76</xdr:col>
      <xdr:colOff>165100</xdr:colOff>
      <xdr:row>99</xdr:row>
      <xdr:rowOff>15019</xdr:rowOff>
    </xdr:to>
    <xdr:sp macro="" textlink="">
      <xdr:nvSpPr>
        <xdr:cNvPr id="701" name="楕円 700"/>
        <xdr:cNvSpPr/>
      </xdr:nvSpPr>
      <xdr:spPr>
        <a:xfrm>
          <a:off x="14541500" y="168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6146</xdr:rowOff>
    </xdr:from>
    <xdr:ext cx="534377" cy="259045"/>
    <xdr:sp macro="" textlink="">
      <xdr:nvSpPr>
        <xdr:cNvPr id="702" name="テキスト ボックス 701"/>
        <xdr:cNvSpPr txBox="1"/>
      </xdr:nvSpPr>
      <xdr:spPr>
        <a:xfrm>
          <a:off x="14325111" y="169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85372</xdr:rowOff>
    </xdr:from>
    <xdr:to>
      <xdr:col>72</xdr:col>
      <xdr:colOff>38100</xdr:colOff>
      <xdr:row>99</xdr:row>
      <xdr:rowOff>15522</xdr:rowOff>
    </xdr:to>
    <xdr:sp macro="" textlink="">
      <xdr:nvSpPr>
        <xdr:cNvPr id="703" name="楕円 702"/>
        <xdr:cNvSpPr/>
      </xdr:nvSpPr>
      <xdr:spPr>
        <a:xfrm>
          <a:off x="13652500" y="168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32049</xdr:rowOff>
    </xdr:from>
    <xdr:ext cx="534377" cy="259045"/>
    <xdr:sp macro="" textlink="">
      <xdr:nvSpPr>
        <xdr:cNvPr id="704" name="テキスト ボックス 703"/>
        <xdr:cNvSpPr txBox="1"/>
      </xdr:nvSpPr>
      <xdr:spPr>
        <a:xfrm>
          <a:off x="13436111" y="1666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131313</xdr:rowOff>
    </xdr:from>
    <xdr:to>
      <xdr:col>67</xdr:col>
      <xdr:colOff>101600</xdr:colOff>
      <xdr:row>99</xdr:row>
      <xdr:rowOff>61463</xdr:rowOff>
    </xdr:to>
    <xdr:sp macro="" textlink="">
      <xdr:nvSpPr>
        <xdr:cNvPr id="705" name="楕円 704"/>
        <xdr:cNvSpPr/>
      </xdr:nvSpPr>
      <xdr:spPr>
        <a:xfrm>
          <a:off x="12763500" y="169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52590</xdr:rowOff>
    </xdr:from>
    <xdr:ext cx="469744" cy="259045"/>
    <xdr:sp macro="" textlink="">
      <xdr:nvSpPr>
        <xdr:cNvPr id="706" name="テキスト ボックス 705"/>
        <xdr:cNvSpPr txBox="1"/>
      </xdr:nvSpPr>
      <xdr:spPr>
        <a:xfrm>
          <a:off x="12579428" y="1702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2" name="直線コネクタ 731"/>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5"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6" name="直線コネクタ 735"/>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38" name="投資及び出資金平均値テキスト"/>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9" name="フローチャート: 判断 738"/>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1" name="フローチャート: 判断 740"/>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42" name="テキスト ボックス 741"/>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4" name="フローチャート: 判断 743"/>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83148</xdr:rowOff>
    </xdr:from>
    <xdr:ext cx="378565" cy="259045"/>
    <xdr:sp macro="" textlink="">
      <xdr:nvSpPr>
        <xdr:cNvPr id="745" name="テキスト ボックス 744"/>
        <xdr:cNvSpPr txBox="1"/>
      </xdr:nvSpPr>
      <xdr:spPr>
        <a:xfrm>
          <a:off x="20245017" y="642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106535</xdr:rowOff>
    </xdr:from>
    <xdr:to>
      <xdr:col>102</xdr:col>
      <xdr:colOff>165100</xdr:colOff>
      <xdr:row>39</xdr:row>
      <xdr:rowOff>36685</xdr:rowOff>
    </xdr:to>
    <xdr:sp macro="" textlink="">
      <xdr:nvSpPr>
        <xdr:cNvPr id="747" name="フローチャート: 判断 746"/>
        <xdr:cNvSpPr/>
      </xdr:nvSpPr>
      <xdr:spPr>
        <a:xfrm>
          <a:off x="19494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53212</xdr:rowOff>
    </xdr:from>
    <xdr:ext cx="469744" cy="259045"/>
    <xdr:sp macro="" textlink="">
      <xdr:nvSpPr>
        <xdr:cNvPr id="748" name="テキスト ボックス 747"/>
        <xdr:cNvSpPr txBox="1"/>
      </xdr:nvSpPr>
      <xdr:spPr>
        <a:xfrm>
          <a:off x="19310428"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56678</xdr:rowOff>
    </xdr:from>
    <xdr:to>
      <xdr:col>98</xdr:col>
      <xdr:colOff>38100</xdr:colOff>
      <xdr:row>38</xdr:row>
      <xdr:rowOff>158278</xdr:rowOff>
    </xdr:to>
    <xdr:sp macro="" textlink="">
      <xdr:nvSpPr>
        <xdr:cNvPr id="749" name="フローチャート: 判断 748"/>
        <xdr:cNvSpPr/>
      </xdr:nvSpPr>
      <xdr:spPr>
        <a:xfrm>
          <a:off x="18605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3355</xdr:rowOff>
    </xdr:from>
    <xdr:ext cx="469744" cy="259045"/>
    <xdr:sp macro="" textlink="">
      <xdr:nvSpPr>
        <xdr:cNvPr id="750" name="テキスト ボックス 749"/>
        <xdr:cNvSpPr txBox="1"/>
      </xdr:nvSpPr>
      <xdr:spPr>
        <a:xfrm>
          <a:off x="18421428"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1" name="直線コネクタ 790"/>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4"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5" name="直線コネクタ 794"/>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45320</xdr:rowOff>
    </xdr:from>
    <xdr:to>
      <xdr:col>116</xdr:col>
      <xdr:colOff>63500</xdr:colOff>
      <xdr:row>58</xdr:row>
      <xdr:rowOff>48913</xdr:rowOff>
    </xdr:to>
    <xdr:cxnSp macro="">
      <xdr:nvCxnSpPr>
        <xdr:cNvPr id="796" name="直線コネクタ 795"/>
        <xdr:cNvCxnSpPr/>
      </xdr:nvCxnSpPr>
      <xdr:spPr>
        <a:xfrm>
          <a:off x="21323300" y="9989420"/>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64780</xdr:rowOff>
    </xdr:from>
    <xdr:ext cx="469744" cy="259045"/>
    <xdr:sp macro="" textlink="">
      <xdr:nvSpPr>
        <xdr:cNvPr id="797" name="貸付金平均値テキスト"/>
        <xdr:cNvSpPr txBox="1"/>
      </xdr:nvSpPr>
      <xdr:spPr>
        <a:xfrm>
          <a:off x="22212300" y="10008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8" name="フローチャート: 判断 797"/>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45320</xdr:rowOff>
    </xdr:from>
    <xdr:to>
      <xdr:col>111</xdr:col>
      <xdr:colOff>177800</xdr:colOff>
      <xdr:row>58</xdr:row>
      <xdr:rowOff>46105</xdr:rowOff>
    </xdr:to>
    <xdr:cxnSp macro="">
      <xdr:nvCxnSpPr>
        <xdr:cNvPr id="799" name="直線コネクタ 798"/>
        <xdr:cNvCxnSpPr/>
      </xdr:nvCxnSpPr>
      <xdr:spPr>
        <a:xfrm flipV="1">
          <a:off x="20434300" y="9989420"/>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0" name="フローチャート: 判断 799"/>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13378</xdr:rowOff>
    </xdr:from>
    <xdr:ext cx="469744" cy="259045"/>
    <xdr:sp macro="" textlink="">
      <xdr:nvSpPr>
        <xdr:cNvPr id="801" name="テキスト ボックス 800"/>
        <xdr:cNvSpPr txBox="1"/>
      </xdr:nvSpPr>
      <xdr:spPr>
        <a:xfrm>
          <a:off x="21088428"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46105</xdr:rowOff>
    </xdr:from>
    <xdr:to>
      <xdr:col>107</xdr:col>
      <xdr:colOff>50800</xdr:colOff>
      <xdr:row>58</xdr:row>
      <xdr:rowOff>49991</xdr:rowOff>
    </xdr:to>
    <xdr:cxnSp macro="">
      <xdr:nvCxnSpPr>
        <xdr:cNvPr id="802" name="直線コネクタ 801"/>
        <xdr:cNvCxnSpPr/>
      </xdr:nvCxnSpPr>
      <xdr:spPr>
        <a:xfrm flipV="1">
          <a:off x="19545300" y="9990205"/>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803" name="フローチャート: 判断 802"/>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33397</xdr:rowOff>
    </xdr:from>
    <xdr:ext cx="469744" cy="259045"/>
    <xdr:sp macro="" textlink="">
      <xdr:nvSpPr>
        <xdr:cNvPr id="804" name="テキスト ボックス 803"/>
        <xdr:cNvSpPr txBox="1"/>
      </xdr:nvSpPr>
      <xdr:spPr>
        <a:xfrm>
          <a:off x="20199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49991</xdr:rowOff>
    </xdr:from>
    <xdr:to>
      <xdr:col>102</xdr:col>
      <xdr:colOff>114300</xdr:colOff>
      <xdr:row>58</xdr:row>
      <xdr:rowOff>55706</xdr:rowOff>
    </xdr:to>
    <xdr:cxnSp macro="">
      <xdr:nvCxnSpPr>
        <xdr:cNvPr id="805" name="直線コネクタ 804"/>
        <xdr:cNvCxnSpPr/>
      </xdr:nvCxnSpPr>
      <xdr:spPr>
        <a:xfrm flipV="1">
          <a:off x="18656300" y="999409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25382</xdr:rowOff>
    </xdr:from>
    <xdr:to>
      <xdr:col>102</xdr:col>
      <xdr:colOff>165100</xdr:colOff>
      <xdr:row>58</xdr:row>
      <xdr:rowOff>126982</xdr:rowOff>
    </xdr:to>
    <xdr:sp macro="" textlink="">
      <xdr:nvSpPr>
        <xdr:cNvPr id="806" name="フローチャート: 判断 805"/>
        <xdr:cNvSpPr/>
      </xdr:nvSpPr>
      <xdr:spPr>
        <a:xfrm>
          <a:off x="19494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118109</xdr:rowOff>
    </xdr:from>
    <xdr:ext cx="469744" cy="259045"/>
    <xdr:sp macro="" textlink="">
      <xdr:nvSpPr>
        <xdr:cNvPr id="807" name="テキスト ボックス 806"/>
        <xdr:cNvSpPr txBox="1"/>
      </xdr:nvSpPr>
      <xdr:spPr>
        <a:xfrm>
          <a:off x="19310428" y="100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xdr:rowOff>
    </xdr:from>
    <xdr:to>
      <xdr:col>98</xdr:col>
      <xdr:colOff>38100</xdr:colOff>
      <xdr:row>58</xdr:row>
      <xdr:rowOff>113821</xdr:rowOff>
    </xdr:to>
    <xdr:sp macro="" textlink="">
      <xdr:nvSpPr>
        <xdr:cNvPr id="808" name="フローチャート: 判断 807"/>
        <xdr:cNvSpPr/>
      </xdr:nvSpPr>
      <xdr:spPr>
        <a:xfrm>
          <a:off x="18605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104948</xdr:rowOff>
    </xdr:from>
    <xdr:ext cx="469744" cy="259045"/>
    <xdr:sp macro="" textlink="">
      <xdr:nvSpPr>
        <xdr:cNvPr id="809" name="テキスト ボックス 808"/>
        <xdr:cNvSpPr txBox="1"/>
      </xdr:nvSpPr>
      <xdr:spPr>
        <a:xfrm>
          <a:off x="18421428" y="1004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169563</xdr:rowOff>
    </xdr:from>
    <xdr:to>
      <xdr:col>116</xdr:col>
      <xdr:colOff>114300</xdr:colOff>
      <xdr:row>58</xdr:row>
      <xdr:rowOff>99713</xdr:rowOff>
    </xdr:to>
    <xdr:sp macro="" textlink="">
      <xdr:nvSpPr>
        <xdr:cNvPr id="815" name="楕円 814"/>
        <xdr:cNvSpPr/>
      </xdr:nvSpPr>
      <xdr:spPr>
        <a:xfrm>
          <a:off x="22110700" y="99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20990</xdr:rowOff>
    </xdr:from>
    <xdr:ext cx="469744" cy="259045"/>
    <xdr:sp macro="" textlink="">
      <xdr:nvSpPr>
        <xdr:cNvPr id="816" name="貸付金該当値テキスト"/>
        <xdr:cNvSpPr txBox="1"/>
      </xdr:nvSpPr>
      <xdr:spPr>
        <a:xfrm>
          <a:off x="22212300" y="979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165970</xdr:rowOff>
    </xdr:from>
    <xdr:to>
      <xdr:col>112</xdr:col>
      <xdr:colOff>38100</xdr:colOff>
      <xdr:row>58</xdr:row>
      <xdr:rowOff>96120</xdr:rowOff>
    </xdr:to>
    <xdr:sp macro="" textlink="">
      <xdr:nvSpPr>
        <xdr:cNvPr id="817" name="楕円 816"/>
        <xdr:cNvSpPr/>
      </xdr:nvSpPr>
      <xdr:spPr>
        <a:xfrm>
          <a:off x="21272500" y="99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112647</xdr:rowOff>
    </xdr:from>
    <xdr:ext cx="469744" cy="259045"/>
    <xdr:sp macro="" textlink="">
      <xdr:nvSpPr>
        <xdr:cNvPr id="818" name="テキスト ボックス 817"/>
        <xdr:cNvSpPr txBox="1"/>
      </xdr:nvSpPr>
      <xdr:spPr>
        <a:xfrm>
          <a:off x="21088428" y="97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166755</xdr:rowOff>
    </xdr:from>
    <xdr:to>
      <xdr:col>107</xdr:col>
      <xdr:colOff>101600</xdr:colOff>
      <xdr:row>58</xdr:row>
      <xdr:rowOff>96905</xdr:rowOff>
    </xdr:to>
    <xdr:sp macro="" textlink="">
      <xdr:nvSpPr>
        <xdr:cNvPr id="819" name="楕円 818"/>
        <xdr:cNvSpPr/>
      </xdr:nvSpPr>
      <xdr:spPr>
        <a:xfrm>
          <a:off x="20383500" y="993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113432</xdr:rowOff>
    </xdr:from>
    <xdr:ext cx="469744" cy="259045"/>
    <xdr:sp macro="" textlink="">
      <xdr:nvSpPr>
        <xdr:cNvPr id="820" name="テキスト ボックス 819"/>
        <xdr:cNvSpPr txBox="1"/>
      </xdr:nvSpPr>
      <xdr:spPr>
        <a:xfrm>
          <a:off x="20199428" y="97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170641</xdr:rowOff>
    </xdr:from>
    <xdr:to>
      <xdr:col>102</xdr:col>
      <xdr:colOff>165100</xdr:colOff>
      <xdr:row>58</xdr:row>
      <xdr:rowOff>100791</xdr:rowOff>
    </xdr:to>
    <xdr:sp macro="" textlink="">
      <xdr:nvSpPr>
        <xdr:cNvPr id="821" name="楕円 820"/>
        <xdr:cNvSpPr/>
      </xdr:nvSpPr>
      <xdr:spPr>
        <a:xfrm>
          <a:off x="19494500" y="994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117318</xdr:rowOff>
    </xdr:from>
    <xdr:ext cx="469744" cy="259045"/>
    <xdr:sp macro="" textlink="">
      <xdr:nvSpPr>
        <xdr:cNvPr id="822" name="テキスト ボックス 821"/>
        <xdr:cNvSpPr txBox="1"/>
      </xdr:nvSpPr>
      <xdr:spPr>
        <a:xfrm>
          <a:off x="19310428" y="971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4906</xdr:rowOff>
    </xdr:from>
    <xdr:to>
      <xdr:col>98</xdr:col>
      <xdr:colOff>38100</xdr:colOff>
      <xdr:row>58</xdr:row>
      <xdr:rowOff>106506</xdr:rowOff>
    </xdr:to>
    <xdr:sp macro="" textlink="">
      <xdr:nvSpPr>
        <xdr:cNvPr id="823" name="楕円 822"/>
        <xdr:cNvSpPr/>
      </xdr:nvSpPr>
      <xdr:spPr>
        <a:xfrm>
          <a:off x="18605500" y="994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123033</xdr:rowOff>
    </xdr:from>
    <xdr:ext cx="469744" cy="259045"/>
    <xdr:sp macro="" textlink="">
      <xdr:nvSpPr>
        <xdr:cNvPr id="824" name="テキスト ボックス 823"/>
        <xdr:cNvSpPr txBox="1"/>
      </xdr:nvSpPr>
      <xdr:spPr>
        <a:xfrm>
          <a:off x="18421428" y="972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49" name="直線コネクタ 848"/>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50" name="繰出金最小値テキスト"/>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51" name="直線コネクタ 850"/>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2" name="繰出金最大値テキスト"/>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3" name="直線コネクタ 852"/>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81331</xdr:rowOff>
    </xdr:from>
    <xdr:to>
      <xdr:col>116</xdr:col>
      <xdr:colOff>63500</xdr:colOff>
      <xdr:row>77</xdr:row>
      <xdr:rowOff>103696</xdr:rowOff>
    </xdr:to>
    <xdr:cxnSp macro="">
      <xdr:nvCxnSpPr>
        <xdr:cNvPr id="854" name="直線コネクタ 853"/>
        <xdr:cNvCxnSpPr/>
      </xdr:nvCxnSpPr>
      <xdr:spPr>
        <a:xfrm flipV="1">
          <a:off x="21323300" y="13282981"/>
          <a:ext cx="8382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169803</xdr:rowOff>
    </xdr:from>
    <xdr:ext cx="534377" cy="259045"/>
    <xdr:sp macro="" textlink="">
      <xdr:nvSpPr>
        <xdr:cNvPr id="855" name="繰出金平均値テキスト"/>
        <xdr:cNvSpPr txBox="1"/>
      </xdr:nvSpPr>
      <xdr:spPr>
        <a:xfrm>
          <a:off x="22212300" y="1268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6" name="フローチャート: 判断 855"/>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76035</xdr:rowOff>
    </xdr:from>
    <xdr:to>
      <xdr:col>111</xdr:col>
      <xdr:colOff>177800</xdr:colOff>
      <xdr:row>77</xdr:row>
      <xdr:rowOff>103696</xdr:rowOff>
    </xdr:to>
    <xdr:cxnSp macro="">
      <xdr:nvCxnSpPr>
        <xdr:cNvPr id="857" name="直線コネクタ 856"/>
        <xdr:cNvCxnSpPr/>
      </xdr:nvCxnSpPr>
      <xdr:spPr>
        <a:xfrm>
          <a:off x="20434300" y="12934785"/>
          <a:ext cx="889000" cy="37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58" name="フローチャート: 判断 857"/>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59732</xdr:rowOff>
    </xdr:from>
    <xdr:ext cx="534377" cy="259045"/>
    <xdr:sp macro="" textlink="">
      <xdr:nvSpPr>
        <xdr:cNvPr id="859" name="テキスト ボックス 858"/>
        <xdr:cNvSpPr txBox="1"/>
      </xdr:nvSpPr>
      <xdr:spPr>
        <a:xfrm>
          <a:off x="21056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76035</xdr:rowOff>
    </xdr:from>
    <xdr:to>
      <xdr:col>107</xdr:col>
      <xdr:colOff>50800</xdr:colOff>
      <xdr:row>76</xdr:row>
      <xdr:rowOff>109296</xdr:rowOff>
    </xdr:to>
    <xdr:cxnSp macro="">
      <xdr:nvCxnSpPr>
        <xdr:cNvPr id="860" name="直線コネクタ 859"/>
        <xdr:cNvCxnSpPr/>
      </xdr:nvCxnSpPr>
      <xdr:spPr>
        <a:xfrm flipV="1">
          <a:off x="19545300" y="12934785"/>
          <a:ext cx="889000" cy="20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151346</xdr:rowOff>
    </xdr:from>
    <xdr:to>
      <xdr:col>107</xdr:col>
      <xdr:colOff>101600</xdr:colOff>
      <xdr:row>75</xdr:row>
      <xdr:rowOff>81496</xdr:rowOff>
    </xdr:to>
    <xdr:sp macro="" textlink="">
      <xdr:nvSpPr>
        <xdr:cNvPr id="861" name="フローチャート: 判断 860"/>
        <xdr:cNvSpPr/>
      </xdr:nvSpPr>
      <xdr:spPr>
        <a:xfrm>
          <a:off x="20383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98023</xdr:rowOff>
    </xdr:from>
    <xdr:ext cx="534377" cy="259045"/>
    <xdr:sp macro="" textlink="">
      <xdr:nvSpPr>
        <xdr:cNvPr id="862" name="テキスト ボックス 861"/>
        <xdr:cNvSpPr txBox="1"/>
      </xdr:nvSpPr>
      <xdr:spPr>
        <a:xfrm>
          <a:off x="20167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109296</xdr:rowOff>
    </xdr:from>
    <xdr:to>
      <xdr:col>102</xdr:col>
      <xdr:colOff>114300</xdr:colOff>
      <xdr:row>77</xdr:row>
      <xdr:rowOff>3378</xdr:rowOff>
    </xdr:to>
    <xdr:cxnSp macro="">
      <xdr:nvCxnSpPr>
        <xdr:cNvPr id="863" name="直線コネクタ 862"/>
        <xdr:cNvCxnSpPr/>
      </xdr:nvCxnSpPr>
      <xdr:spPr>
        <a:xfrm flipV="1">
          <a:off x="18656300" y="13139496"/>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100673</xdr:rowOff>
    </xdr:from>
    <xdr:to>
      <xdr:col>102</xdr:col>
      <xdr:colOff>165100</xdr:colOff>
      <xdr:row>75</xdr:row>
      <xdr:rowOff>30823</xdr:rowOff>
    </xdr:to>
    <xdr:sp macro="" textlink="">
      <xdr:nvSpPr>
        <xdr:cNvPr id="864" name="フローチャート: 判断 863"/>
        <xdr:cNvSpPr/>
      </xdr:nvSpPr>
      <xdr:spPr>
        <a:xfrm>
          <a:off x="19494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47350</xdr:rowOff>
    </xdr:from>
    <xdr:ext cx="534377" cy="259045"/>
    <xdr:sp macro="" textlink="">
      <xdr:nvSpPr>
        <xdr:cNvPr id="865" name="テキスト ボックス 864"/>
        <xdr:cNvSpPr txBox="1"/>
      </xdr:nvSpPr>
      <xdr:spPr>
        <a:xfrm>
          <a:off x="19278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134772</xdr:rowOff>
    </xdr:from>
    <xdr:to>
      <xdr:col>98</xdr:col>
      <xdr:colOff>38100</xdr:colOff>
      <xdr:row>75</xdr:row>
      <xdr:rowOff>64922</xdr:rowOff>
    </xdr:to>
    <xdr:sp macro="" textlink="">
      <xdr:nvSpPr>
        <xdr:cNvPr id="866" name="フローチャート: 判断 865"/>
        <xdr:cNvSpPr/>
      </xdr:nvSpPr>
      <xdr:spPr>
        <a:xfrm>
          <a:off x="18605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81449</xdr:rowOff>
    </xdr:from>
    <xdr:ext cx="534377" cy="259045"/>
    <xdr:sp macro="" textlink="">
      <xdr:nvSpPr>
        <xdr:cNvPr id="867" name="テキスト ボックス 866"/>
        <xdr:cNvSpPr txBox="1"/>
      </xdr:nvSpPr>
      <xdr:spPr>
        <a:xfrm>
          <a:off x="18389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30531</xdr:rowOff>
    </xdr:from>
    <xdr:to>
      <xdr:col>116</xdr:col>
      <xdr:colOff>114300</xdr:colOff>
      <xdr:row>77</xdr:row>
      <xdr:rowOff>132131</xdr:rowOff>
    </xdr:to>
    <xdr:sp macro="" textlink="">
      <xdr:nvSpPr>
        <xdr:cNvPr id="873" name="楕円 872"/>
        <xdr:cNvSpPr/>
      </xdr:nvSpPr>
      <xdr:spPr>
        <a:xfrm>
          <a:off x="22110700" y="1323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116908</xdr:rowOff>
    </xdr:from>
    <xdr:ext cx="534377" cy="259045"/>
    <xdr:sp macro="" textlink="">
      <xdr:nvSpPr>
        <xdr:cNvPr id="874" name="繰出金該当値テキスト"/>
        <xdr:cNvSpPr txBox="1"/>
      </xdr:nvSpPr>
      <xdr:spPr>
        <a:xfrm>
          <a:off x="22212300" y="131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52896</xdr:rowOff>
    </xdr:from>
    <xdr:to>
      <xdr:col>112</xdr:col>
      <xdr:colOff>38100</xdr:colOff>
      <xdr:row>77</xdr:row>
      <xdr:rowOff>154496</xdr:rowOff>
    </xdr:to>
    <xdr:sp macro="" textlink="">
      <xdr:nvSpPr>
        <xdr:cNvPr id="875" name="楕円 874"/>
        <xdr:cNvSpPr/>
      </xdr:nvSpPr>
      <xdr:spPr>
        <a:xfrm>
          <a:off x="21272500" y="132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145623</xdr:rowOff>
    </xdr:from>
    <xdr:ext cx="534377" cy="259045"/>
    <xdr:sp macro="" textlink="">
      <xdr:nvSpPr>
        <xdr:cNvPr id="876" name="テキスト ボックス 875"/>
        <xdr:cNvSpPr txBox="1"/>
      </xdr:nvSpPr>
      <xdr:spPr>
        <a:xfrm>
          <a:off x="21056111" y="133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25235</xdr:rowOff>
    </xdr:from>
    <xdr:to>
      <xdr:col>107</xdr:col>
      <xdr:colOff>101600</xdr:colOff>
      <xdr:row>75</xdr:row>
      <xdr:rowOff>126835</xdr:rowOff>
    </xdr:to>
    <xdr:sp macro="" textlink="">
      <xdr:nvSpPr>
        <xdr:cNvPr id="877" name="楕円 876"/>
        <xdr:cNvSpPr/>
      </xdr:nvSpPr>
      <xdr:spPr>
        <a:xfrm>
          <a:off x="20383500" y="128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117963</xdr:rowOff>
    </xdr:from>
    <xdr:ext cx="534377" cy="259045"/>
    <xdr:sp macro="" textlink="">
      <xdr:nvSpPr>
        <xdr:cNvPr id="878" name="テキスト ボックス 877"/>
        <xdr:cNvSpPr txBox="1"/>
      </xdr:nvSpPr>
      <xdr:spPr>
        <a:xfrm>
          <a:off x="20167111" y="1297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58496</xdr:rowOff>
    </xdr:from>
    <xdr:to>
      <xdr:col>102</xdr:col>
      <xdr:colOff>165100</xdr:colOff>
      <xdr:row>76</xdr:row>
      <xdr:rowOff>160096</xdr:rowOff>
    </xdr:to>
    <xdr:sp macro="" textlink="">
      <xdr:nvSpPr>
        <xdr:cNvPr id="879" name="楕円 878"/>
        <xdr:cNvSpPr/>
      </xdr:nvSpPr>
      <xdr:spPr>
        <a:xfrm>
          <a:off x="19494500" y="130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151223</xdr:rowOff>
    </xdr:from>
    <xdr:ext cx="534377" cy="259045"/>
    <xdr:sp macro="" textlink="">
      <xdr:nvSpPr>
        <xdr:cNvPr id="880" name="テキスト ボックス 879"/>
        <xdr:cNvSpPr txBox="1"/>
      </xdr:nvSpPr>
      <xdr:spPr>
        <a:xfrm>
          <a:off x="19278111" y="131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124028</xdr:rowOff>
    </xdr:from>
    <xdr:to>
      <xdr:col>98</xdr:col>
      <xdr:colOff>38100</xdr:colOff>
      <xdr:row>77</xdr:row>
      <xdr:rowOff>54178</xdr:rowOff>
    </xdr:to>
    <xdr:sp macro="" textlink="">
      <xdr:nvSpPr>
        <xdr:cNvPr id="881" name="楕円 880"/>
        <xdr:cNvSpPr/>
      </xdr:nvSpPr>
      <xdr:spPr>
        <a:xfrm>
          <a:off x="18605500" y="1315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45305</xdr:rowOff>
    </xdr:from>
    <xdr:ext cx="534377" cy="259045"/>
    <xdr:sp macro="" textlink="">
      <xdr:nvSpPr>
        <xdr:cNvPr id="882" name="テキスト ボックス 881"/>
        <xdr:cNvSpPr txBox="1"/>
      </xdr:nvSpPr>
      <xdr:spPr>
        <a:xfrm>
          <a:off x="18389111" y="1324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歳出決算総額は、住民一人当たりのコストは</a:t>
          </a:r>
          <a:r>
            <a:rPr kumimoji="1" lang="en-US" altLang="ja-JP" sz="1300">
              <a:latin typeface="ＭＳ Ｐゴシック" panose="020B0600070205080204" pitchFamily="50" charset="-128"/>
              <a:ea typeface="ＭＳ Ｐゴシック" panose="020B0600070205080204" pitchFamily="50" charset="-128"/>
            </a:rPr>
            <a:t>356,792</a:t>
          </a:r>
          <a:r>
            <a:rPr kumimoji="1" lang="ja-JP" altLang="en-US" sz="1300">
              <a:latin typeface="ＭＳ Ｐゴシック" panose="020B0600070205080204" pitchFamily="50" charset="-128"/>
              <a:ea typeface="ＭＳ Ｐゴシック" panose="020B0600070205080204" pitchFamily="50" charset="-128"/>
            </a:rPr>
            <a:t>円となっており、全国平均（</a:t>
          </a:r>
          <a:r>
            <a:rPr kumimoji="1" lang="en-US" altLang="ja-JP" sz="1300">
              <a:latin typeface="ＭＳ Ｐゴシック" panose="020B0600070205080204" pitchFamily="50" charset="-128"/>
              <a:ea typeface="ＭＳ Ｐゴシック" panose="020B0600070205080204" pitchFamily="50" charset="-128"/>
            </a:rPr>
            <a:t>449,498</a:t>
          </a:r>
          <a:r>
            <a:rPr kumimoji="1" lang="ja-JP" altLang="en-US" sz="1300">
              <a:latin typeface="ＭＳ Ｐゴシック" panose="020B0600070205080204" pitchFamily="50" charset="-128"/>
              <a:ea typeface="ＭＳ Ｐゴシック" panose="020B0600070205080204" pitchFamily="50" charset="-128"/>
            </a:rPr>
            <a:t>円）や類似団体（</a:t>
          </a:r>
          <a:r>
            <a:rPr kumimoji="1" lang="en-US" altLang="ja-JP" sz="1300">
              <a:latin typeface="ＭＳ Ｐゴシック" panose="020B0600070205080204" pitchFamily="50" charset="-128"/>
              <a:ea typeface="ＭＳ Ｐゴシック" panose="020B0600070205080204" pitchFamily="50" charset="-128"/>
            </a:rPr>
            <a:t>379,521</a:t>
          </a:r>
          <a:r>
            <a:rPr kumimoji="1" lang="ja-JP" altLang="en-US" sz="1300">
              <a:latin typeface="ＭＳ Ｐゴシック" panose="020B0600070205080204" pitchFamily="50" charset="-128"/>
              <a:ea typeface="ＭＳ Ｐゴシック" panose="020B0600070205080204" pitchFamily="50" charset="-128"/>
            </a:rPr>
            <a:t>円）よりも低い数値となっている。コストは、扶助費（</a:t>
          </a:r>
          <a:r>
            <a:rPr kumimoji="1" lang="en-US" altLang="ja-JP" sz="1300">
              <a:latin typeface="ＭＳ Ｐゴシック" panose="020B0600070205080204" pitchFamily="50" charset="-128"/>
              <a:ea typeface="ＭＳ Ｐゴシック" panose="020B0600070205080204" pitchFamily="50" charset="-128"/>
            </a:rPr>
            <a:t>88,165</a:t>
          </a:r>
          <a:r>
            <a:rPr kumimoji="1" lang="ja-JP" altLang="en-US" sz="1300">
              <a:latin typeface="ＭＳ Ｐゴシック" panose="020B0600070205080204" pitchFamily="50" charset="-128"/>
              <a:ea typeface="ＭＳ Ｐゴシック" panose="020B0600070205080204" pitchFamily="50" charset="-128"/>
            </a:rPr>
            <a:t>円）、物件費（</a:t>
          </a:r>
          <a:r>
            <a:rPr kumimoji="1" lang="en-US" altLang="ja-JP" sz="1300">
              <a:latin typeface="ＭＳ Ｐゴシック" panose="020B0600070205080204" pitchFamily="50" charset="-128"/>
              <a:ea typeface="ＭＳ Ｐゴシック" panose="020B0600070205080204" pitchFamily="50" charset="-128"/>
            </a:rPr>
            <a:t>58,129</a:t>
          </a:r>
          <a:r>
            <a:rPr kumimoji="1" lang="ja-JP" altLang="en-US" sz="1300">
              <a:latin typeface="ＭＳ Ｐゴシック" panose="020B0600070205080204" pitchFamily="50" charset="-128"/>
              <a:ea typeface="ＭＳ Ｐゴシック" panose="020B0600070205080204" pitchFamily="50" charset="-128"/>
            </a:rPr>
            <a:t>円）、人件費（</a:t>
          </a:r>
          <a:r>
            <a:rPr kumimoji="1" lang="en-US" altLang="ja-JP" sz="1300">
              <a:latin typeface="ＭＳ Ｐゴシック" panose="020B0600070205080204" pitchFamily="50" charset="-128"/>
              <a:ea typeface="ＭＳ Ｐゴシック" panose="020B0600070205080204" pitchFamily="50" charset="-128"/>
            </a:rPr>
            <a:t>54,350</a:t>
          </a:r>
          <a:r>
            <a:rPr kumimoji="1" lang="ja-JP" altLang="en-US" sz="1300">
              <a:latin typeface="ＭＳ Ｐゴシック" panose="020B0600070205080204" pitchFamily="50" charset="-128"/>
              <a:ea typeface="ＭＳ Ｐゴシック" panose="020B0600070205080204" pitchFamily="50" charset="-128"/>
            </a:rPr>
            <a:t>円）の順となっており、全体の</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を占めている。前年度も同様の順位で占めており、今後、さらなる高齢化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や公共施設の老朽化を考えると</a:t>
          </a:r>
          <a:r>
            <a:rPr kumimoji="1" lang="ja-JP" altLang="en-US" sz="1300">
              <a:latin typeface="ＭＳ Ｐゴシック" panose="020B0600070205080204" pitchFamily="50" charset="-128"/>
              <a:ea typeface="ＭＳ Ｐゴシック" panose="020B0600070205080204" pitchFamily="50" charset="-128"/>
            </a:rPr>
            <a:t>扶助費や物件費は増加することが見込まれる。公共施設の統廃合や長寿命化を行い、物件費等の経常経費削減を実施して、歳出の増大を抑えるように努める。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122,945
121,877
39.56
44,351,353
43,865,735
136,174
23,779,684
37,929,498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82550</xdr:rowOff>
    </xdr:from>
    <xdr:to>
      <xdr:col>24</xdr:col>
      <xdr:colOff>63500</xdr:colOff>
      <xdr:row>35</xdr:row>
      <xdr:rowOff>118364</xdr:rowOff>
    </xdr:to>
    <xdr:cxnSp macro="">
      <xdr:nvCxnSpPr>
        <xdr:cNvPr id="61" name="直線コネクタ 60"/>
        <xdr:cNvCxnSpPr/>
      </xdr:nvCxnSpPr>
      <xdr:spPr>
        <a:xfrm flipV="1">
          <a:off x="3797300" y="6083300"/>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148861</xdr:rowOff>
    </xdr:from>
    <xdr:ext cx="469744" cy="259045"/>
    <xdr:sp macro="" textlink="">
      <xdr:nvSpPr>
        <xdr:cNvPr id="62" name="議会費平均値テキスト"/>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83312</xdr:rowOff>
    </xdr:from>
    <xdr:to>
      <xdr:col>19</xdr:col>
      <xdr:colOff>177800</xdr:colOff>
      <xdr:row>35</xdr:row>
      <xdr:rowOff>118364</xdr:rowOff>
    </xdr:to>
    <xdr:cxnSp macro="">
      <xdr:nvCxnSpPr>
        <xdr:cNvPr id="64" name="直線コネクタ 63"/>
        <xdr:cNvCxnSpPr/>
      </xdr:nvCxnSpPr>
      <xdr:spPr>
        <a:xfrm>
          <a:off x="2908300" y="5912612"/>
          <a:ext cx="889000" cy="20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83312</xdr:rowOff>
    </xdr:from>
    <xdr:to>
      <xdr:col>15</xdr:col>
      <xdr:colOff>50800</xdr:colOff>
      <xdr:row>35</xdr:row>
      <xdr:rowOff>1778</xdr:rowOff>
    </xdr:to>
    <xdr:cxnSp macro="">
      <xdr:nvCxnSpPr>
        <xdr:cNvPr id="67" name="直線コネクタ 66"/>
        <xdr:cNvCxnSpPr/>
      </xdr:nvCxnSpPr>
      <xdr:spPr>
        <a:xfrm flipV="1">
          <a:off x="2019300" y="5912612"/>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100093</xdr:rowOff>
    </xdr:from>
    <xdr:ext cx="469744" cy="259045"/>
    <xdr:sp macro="" textlink="">
      <xdr:nvSpPr>
        <xdr:cNvPr id="69" name="テキスト ボックス 68"/>
        <xdr:cNvSpPr txBox="1"/>
      </xdr:nvSpPr>
      <xdr:spPr>
        <a:xfrm>
          <a:off x="2673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1778</xdr:rowOff>
    </xdr:from>
    <xdr:to>
      <xdr:col>10</xdr:col>
      <xdr:colOff>114300</xdr:colOff>
      <xdr:row>35</xdr:row>
      <xdr:rowOff>30734</xdr:rowOff>
    </xdr:to>
    <xdr:cxnSp macro="">
      <xdr:nvCxnSpPr>
        <xdr:cNvPr id="70" name="直線コネクタ 69"/>
        <xdr:cNvCxnSpPr/>
      </xdr:nvCxnSpPr>
      <xdr:spPr>
        <a:xfrm flipV="1">
          <a:off x="1130300" y="60025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71" name="フローチャート: 判断 70"/>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124477</xdr:rowOff>
    </xdr:from>
    <xdr:ext cx="469744" cy="259045"/>
    <xdr:sp macro="" textlink="">
      <xdr:nvSpPr>
        <xdr:cNvPr id="72" name="テキスト ボックス 71"/>
        <xdr:cNvSpPr txBox="1"/>
      </xdr:nvSpPr>
      <xdr:spPr>
        <a:xfrm>
          <a:off x="1784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73" name="フローチャート: 判断 72"/>
        <xdr:cNvSpPr/>
      </xdr:nvSpPr>
      <xdr:spPr>
        <a:xfrm>
          <a:off x="1079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162577</xdr:rowOff>
    </xdr:from>
    <xdr:ext cx="469744" cy="259045"/>
    <xdr:sp macro="" textlink="">
      <xdr:nvSpPr>
        <xdr:cNvPr id="74" name="テキスト ボックス 73"/>
        <xdr:cNvSpPr txBox="1"/>
      </xdr:nvSpPr>
      <xdr:spPr>
        <a:xfrm>
          <a:off x="895428"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31750</xdr:rowOff>
    </xdr:from>
    <xdr:to>
      <xdr:col>24</xdr:col>
      <xdr:colOff>114300</xdr:colOff>
      <xdr:row>35</xdr:row>
      <xdr:rowOff>133350</xdr:rowOff>
    </xdr:to>
    <xdr:sp macro="" textlink="">
      <xdr:nvSpPr>
        <xdr:cNvPr id="80" name="楕円 79"/>
        <xdr:cNvSpPr/>
      </xdr:nvSpPr>
      <xdr:spPr>
        <a:xfrm>
          <a:off x="45847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54627</xdr:rowOff>
    </xdr:from>
    <xdr:ext cx="469744" cy="259045"/>
    <xdr:sp macro="" textlink="">
      <xdr:nvSpPr>
        <xdr:cNvPr id="81" name="議会費該当値テキスト"/>
        <xdr:cNvSpPr txBox="1"/>
      </xdr:nvSpPr>
      <xdr:spPr>
        <a:xfrm>
          <a:off x="4686300"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67564</xdr:rowOff>
    </xdr:from>
    <xdr:to>
      <xdr:col>20</xdr:col>
      <xdr:colOff>38100</xdr:colOff>
      <xdr:row>35</xdr:row>
      <xdr:rowOff>169164</xdr:rowOff>
    </xdr:to>
    <xdr:sp macro="" textlink="">
      <xdr:nvSpPr>
        <xdr:cNvPr id="82" name="楕円 81"/>
        <xdr:cNvSpPr/>
      </xdr:nvSpPr>
      <xdr:spPr>
        <a:xfrm>
          <a:off x="3746500" y="60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14241</xdr:rowOff>
    </xdr:from>
    <xdr:ext cx="469744" cy="259045"/>
    <xdr:sp macro="" textlink="">
      <xdr:nvSpPr>
        <xdr:cNvPr id="83" name="テキスト ボックス 82"/>
        <xdr:cNvSpPr txBox="1"/>
      </xdr:nvSpPr>
      <xdr:spPr>
        <a:xfrm>
          <a:off x="3562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32512</xdr:rowOff>
    </xdr:from>
    <xdr:to>
      <xdr:col>15</xdr:col>
      <xdr:colOff>101600</xdr:colOff>
      <xdr:row>34</xdr:row>
      <xdr:rowOff>134112</xdr:rowOff>
    </xdr:to>
    <xdr:sp macro="" textlink="">
      <xdr:nvSpPr>
        <xdr:cNvPr id="84" name="楕円 83"/>
        <xdr:cNvSpPr/>
      </xdr:nvSpPr>
      <xdr:spPr>
        <a:xfrm>
          <a:off x="2857500" y="58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150639</xdr:rowOff>
    </xdr:from>
    <xdr:ext cx="469744" cy="259045"/>
    <xdr:sp macro="" textlink="">
      <xdr:nvSpPr>
        <xdr:cNvPr id="85" name="テキスト ボックス 84"/>
        <xdr:cNvSpPr txBox="1"/>
      </xdr:nvSpPr>
      <xdr:spPr>
        <a:xfrm>
          <a:off x="2673428"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122428</xdr:rowOff>
    </xdr:from>
    <xdr:to>
      <xdr:col>10</xdr:col>
      <xdr:colOff>165100</xdr:colOff>
      <xdr:row>35</xdr:row>
      <xdr:rowOff>52578</xdr:rowOff>
    </xdr:to>
    <xdr:sp macro="" textlink="">
      <xdr:nvSpPr>
        <xdr:cNvPr id="86" name="楕円 85"/>
        <xdr:cNvSpPr/>
      </xdr:nvSpPr>
      <xdr:spPr>
        <a:xfrm>
          <a:off x="1968500" y="59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69105</xdr:rowOff>
    </xdr:from>
    <xdr:ext cx="469744" cy="259045"/>
    <xdr:sp macro="" textlink="">
      <xdr:nvSpPr>
        <xdr:cNvPr id="87" name="テキスト ボックス 86"/>
        <xdr:cNvSpPr txBox="1"/>
      </xdr:nvSpPr>
      <xdr:spPr>
        <a:xfrm>
          <a:off x="1784428" y="572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151384</xdr:rowOff>
    </xdr:from>
    <xdr:to>
      <xdr:col>6</xdr:col>
      <xdr:colOff>38100</xdr:colOff>
      <xdr:row>35</xdr:row>
      <xdr:rowOff>81534</xdr:rowOff>
    </xdr:to>
    <xdr:sp macro="" textlink="">
      <xdr:nvSpPr>
        <xdr:cNvPr id="88" name="楕円 87"/>
        <xdr:cNvSpPr/>
      </xdr:nvSpPr>
      <xdr:spPr>
        <a:xfrm>
          <a:off x="1079500" y="59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98061</xdr:rowOff>
    </xdr:from>
    <xdr:ext cx="469744" cy="259045"/>
    <xdr:sp macro="" textlink="">
      <xdr:nvSpPr>
        <xdr:cNvPr id="89" name="テキスト ボックス 88"/>
        <xdr:cNvSpPr txBox="1"/>
      </xdr:nvSpPr>
      <xdr:spPr>
        <a:xfrm>
          <a:off x="895428" y="575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35586</xdr:rowOff>
    </xdr:from>
    <xdr:to>
      <xdr:col>24</xdr:col>
      <xdr:colOff>63500</xdr:colOff>
      <xdr:row>57</xdr:row>
      <xdr:rowOff>124439</xdr:rowOff>
    </xdr:to>
    <xdr:cxnSp macro="">
      <xdr:nvCxnSpPr>
        <xdr:cNvPr id="116" name="直線コネクタ 115"/>
        <xdr:cNvCxnSpPr/>
      </xdr:nvCxnSpPr>
      <xdr:spPr>
        <a:xfrm flipV="1">
          <a:off x="3797300" y="9808236"/>
          <a:ext cx="838200" cy="8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22014</xdr:rowOff>
    </xdr:from>
    <xdr:ext cx="534377" cy="259045"/>
    <xdr:sp macro="" textlink="">
      <xdr:nvSpPr>
        <xdr:cNvPr id="117" name="総務費平均値テキスト"/>
        <xdr:cNvSpPr txBox="1"/>
      </xdr:nvSpPr>
      <xdr:spPr>
        <a:xfrm>
          <a:off x="4686300" y="9794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97020</xdr:rowOff>
    </xdr:from>
    <xdr:to>
      <xdr:col>19</xdr:col>
      <xdr:colOff>177800</xdr:colOff>
      <xdr:row>57</xdr:row>
      <xdr:rowOff>124439</xdr:rowOff>
    </xdr:to>
    <xdr:cxnSp macro="">
      <xdr:nvCxnSpPr>
        <xdr:cNvPr id="119" name="直線コネクタ 118"/>
        <xdr:cNvCxnSpPr/>
      </xdr:nvCxnSpPr>
      <xdr:spPr>
        <a:xfrm>
          <a:off x="2908300" y="9869670"/>
          <a:ext cx="889000" cy="2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290</xdr:rowOff>
    </xdr:from>
    <xdr:ext cx="534377" cy="259045"/>
    <xdr:sp macro="" textlink="">
      <xdr:nvSpPr>
        <xdr:cNvPr id="121" name="テキスト ボックス 120"/>
        <xdr:cNvSpPr txBox="1"/>
      </xdr:nvSpPr>
      <xdr:spPr>
        <a:xfrm>
          <a:off x="3530111" y="96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97020</xdr:rowOff>
    </xdr:from>
    <xdr:to>
      <xdr:col>15</xdr:col>
      <xdr:colOff>50800</xdr:colOff>
      <xdr:row>57</xdr:row>
      <xdr:rowOff>99727</xdr:rowOff>
    </xdr:to>
    <xdr:cxnSp macro="">
      <xdr:nvCxnSpPr>
        <xdr:cNvPr id="122" name="直線コネクタ 121"/>
        <xdr:cNvCxnSpPr/>
      </xdr:nvCxnSpPr>
      <xdr:spPr>
        <a:xfrm flipV="1">
          <a:off x="2019300" y="9869670"/>
          <a:ext cx="889000" cy="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145819</xdr:rowOff>
    </xdr:from>
    <xdr:ext cx="534377" cy="259045"/>
    <xdr:sp macro="" textlink="">
      <xdr:nvSpPr>
        <xdr:cNvPr id="124" name="テキスト ボックス 123"/>
        <xdr:cNvSpPr txBox="1"/>
      </xdr:nvSpPr>
      <xdr:spPr>
        <a:xfrm>
          <a:off x="2641111" y="99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99727</xdr:rowOff>
    </xdr:from>
    <xdr:to>
      <xdr:col>10</xdr:col>
      <xdr:colOff>114300</xdr:colOff>
      <xdr:row>57</xdr:row>
      <xdr:rowOff>141872</xdr:rowOff>
    </xdr:to>
    <xdr:cxnSp macro="">
      <xdr:nvCxnSpPr>
        <xdr:cNvPr id="125" name="直線コネクタ 124"/>
        <xdr:cNvCxnSpPr/>
      </xdr:nvCxnSpPr>
      <xdr:spPr>
        <a:xfrm flipV="1">
          <a:off x="1130300" y="9872377"/>
          <a:ext cx="889000" cy="4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142372</xdr:rowOff>
    </xdr:from>
    <xdr:ext cx="534377" cy="259045"/>
    <xdr:sp macro="" textlink="">
      <xdr:nvSpPr>
        <xdr:cNvPr id="127" name="テキスト ボックス 126"/>
        <xdr:cNvSpPr txBox="1"/>
      </xdr:nvSpPr>
      <xdr:spPr>
        <a:xfrm>
          <a:off x="1752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29" name="テキスト ボックス 128"/>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156236</xdr:rowOff>
    </xdr:from>
    <xdr:to>
      <xdr:col>24</xdr:col>
      <xdr:colOff>114300</xdr:colOff>
      <xdr:row>57</xdr:row>
      <xdr:rowOff>86386</xdr:rowOff>
    </xdr:to>
    <xdr:sp macro="" textlink="">
      <xdr:nvSpPr>
        <xdr:cNvPr id="135" name="楕円 134"/>
        <xdr:cNvSpPr/>
      </xdr:nvSpPr>
      <xdr:spPr>
        <a:xfrm>
          <a:off x="4584700" y="97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7663</xdr:rowOff>
    </xdr:from>
    <xdr:ext cx="534377" cy="259045"/>
    <xdr:sp macro="" textlink="">
      <xdr:nvSpPr>
        <xdr:cNvPr id="136" name="総務費該当値テキスト"/>
        <xdr:cNvSpPr txBox="1"/>
      </xdr:nvSpPr>
      <xdr:spPr>
        <a:xfrm>
          <a:off x="4686300" y="96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73639</xdr:rowOff>
    </xdr:from>
    <xdr:to>
      <xdr:col>20</xdr:col>
      <xdr:colOff>38100</xdr:colOff>
      <xdr:row>58</xdr:row>
      <xdr:rowOff>3789</xdr:rowOff>
    </xdr:to>
    <xdr:sp macro="" textlink="">
      <xdr:nvSpPr>
        <xdr:cNvPr id="137" name="楕円 136"/>
        <xdr:cNvSpPr/>
      </xdr:nvSpPr>
      <xdr:spPr>
        <a:xfrm>
          <a:off x="3746500" y="984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166366</xdr:rowOff>
    </xdr:from>
    <xdr:ext cx="534377" cy="259045"/>
    <xdr:sp macro="" textlink="">
      <xdr:nvSpPr>
        <xdr:cNvPr id="138" name="テキスト ボックス 137"/>
        <xdr:cNvSpPr txBox="1"/>
      </xdr:nvSpPr>
      <xdr:spPr>
        <a:xfrm>
          <a:off x="3530111" y="993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46220</xdr:rowOff>
    </xdr:from>
    <xdr:to>
      <xdr:col>15</xdr:col>
      <xdr:colOff>101600</xdr:colOff>
      <xdr:row>57</xdr:row>
      <xdr:rowOff>147820</xdr:rowOff>
    </xdr:to>
    <xdr:sp macro="" textlink="">
      <xdr:nvSpPr>
        <xdr:cNvPr id="139" name="楕円 138"/>
        <xdr:cNvSpPr/>
      </xdr:nvSpPr>
      <xdr:spPr>
        <a:xfrm>
          <a:off x="2857500" y="98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164347</xdr:rowOff>
    </xdr:from>
    <xdr:ext cx="534377" cy="259045"/>
    <xdr:sp macro="" textlink="">
      <xdr:nvSpPr>
        <xdr:cNvPr id="140" name="テキスト ボックス 139"/>
        <xdr:cNvSpPr txBox="1"/>
      </xdr:nvSpPr>
      <xdr:spPr>
        <a:xfrm>
          <a:off x="2641111" y="959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48927</xdr:rowOff>
    </xdr:from>
    <xdr:to>
      <xdr:col>10</xdr:col>
      <xdr:colOff>165100</xdr:colOff>
      <xdr:row>57</xdr:row>
      <xdr:rowOff>150527</xdr:rowOff>
    </xdr:to>
    <xdr:sp macro="" textlink="">
      <xdr:nvSpPr>
        <xdr:cNvPr id="141" name="楕円 140"/>
        <xdr:cNvSpPr/>
      </xdr:nvSpPr>
      <xdr:spPr>
        <a:xfrm>
          <a:off x="1968500" y="98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167054</xdr:rowOff>
    </xdr:from>
    <xdr:ext cx="534377" cy="259045"/>
    <xdr:sp macro="" textlink="">
      <xdr:nvSpPr>
        <xdr:cNvPr id="142" name="テキスト ボックス 141"/>
        <xdr:cNvSpPr txBox="1"/>
      </xdr:nvSpPr>
      <xdr:spPr>
        <a:xfrm>
          <a:off x="1752111" y="959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91072</xdr:rowOff>
    </xdr:from>
    <xdr:to>
      <xdr:col>6</xdr:col>
      <xdr:colOff>38100</xdr:colOff>
      <xdr:row>58</xdr:row>
      <xdr:rowOff>21222</xdr:rowOff>
    </xdr:to>
    <xdr:sp macro="" textlink="">
      <xdr:nvSpPr>
        <xdr:cNvPr id="143" name="楕円 142"/>
        <xdr:cNvSpPr/>
      </xdr:nvSpPr>
      <xdr:spPr>
        <a:xfrm>
          <a:off x="1079500" y="986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12349</xdr:rowOff>
    </xdr:from>
    <xdr:ext cx="534377" cy="259045"/>
    <xdr:sp macro="" textlink="">
      <xdr:nvSpPr>
        <xdr:cNvPr id="144" name="テキスト ボックス 143"/>
        <xdr:cNvSpPr txBox="1"/>
      </xdr:nvSpPr>
      <xdr:spPr>
        <a:xfrm>
          <a:off x="863111" y="995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77020</xdr:rowOff>
    </xdr:from>
    <xdr:to>
      <xdr:col>24</xdr:col>
      <xdr:colOff>63500</xdr:colOff>
      <xdr:row>76</xdr:row>
      <xdr:rowOff>96473</xdr:rowOff>
    </xdr:to>
    <xdr:cxnSp macro="">
      <xdr:nvCxnSpPr>
        <xdr:cNvPr id="176" name="直線コネクタ 175"/>
        <xdr:cNvCxnSpPr/>
      </xdr:nvCxnSpPr>
      <xdr:spPr>
        <a:xfrm flipV="1">
          <a:off x="3797300" y="13107220"/>
          <a:ext cx="838200" cy="1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6828</xdr:rowOff>
    </xdr:from>
    <xdr:ext cx="599010" cy="259045"/>
    <xdr:sp macro="" textlink="">
      <xdr:nvSpPr>
        <xdr:cNvPr id="177" name="民生費平均値テキスト"/>
        <xdr:cNvSpPr txBox="1"/>
      </xdr:nvSpPr>
      <xdr:spPr>
        <a:xfrm>
          <a:off x="4686300" y="12694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96473</xdr:rowOff>
    </xdr:from>
    <xdr:to>
      <xdr:col>19</xdr:col>
      <xdr:colOff>177800</xdr:colOff>
      <xdr:row>77</xdr:row>
      <xdr:rowOff>22417</xdr:rowOff>
    </xdr:to>
    <xdr:cxnSp macro="">
      <xdr:nvCxnSpPr>
        <xdr:cNvPr id="179" name="直線コネクタ 178"/>
        <xdr:cNvCxnSpPr/>
      </xdr:nvCxnSpPr>
      <xdr:spPr>
        <a:xfrm flipV="1">
          <a:off x="2908300" y="13126673"/>
          <a:ext cx="889000" cy="9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141735</xdr:rowOff>
    </xdr:from>
    <xdr:ext cx="599010" cy="259045"/>
    <xdr:sp macro="" textlink="">
      <xdr:nvSpPr>
        <xdr:cNvPr id="181" name="テキスト ボックス 180"/>
        <xdr:cNvSpPr txBox="1"/>
      </xdr:nvSpPr>
      <xdr:spPr>
        <a:xfrm>
          <a:off x="3497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22417</xdr:rowOff>
    </xdr:from>
    <xdr:to>
      <xdr:col>15</xdr:col>
      <xdr:colOff>50800</xdr:colOff>
      <xdr:row>77</xdr:row>
      <xdr:rowOff>79350</xdr:rowOff>
    </xdr:to>
    <xdr:cxnSp macro="">
      <xdr:nvCxnSpPr>
        <xdr:cNvPr id="182" name="直線コネクタ 181"/>
        <xdr:cNvCxnSpPr/>
      </xdr:nvCxnSpPr>
      <xdr:spPr>
        <a:xfrm flipV="1">
          <a:off x="2019300" y="13224067"/>
          <a:ext cx="889000" cy="5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98365</xdr:rowOff>
    </xdr:from>
    <xdr:ext cx="599010" cy="259045"/>
    <xdr:sp macro="" textlink="">
      <xdr:nvSpPr>
        <xdr:cNvPr id="184" name="テキスト ボックス 183"/>
        <xdr:cNvSpPr txBox="1"/>
      </xdr:nvSpPr>
      <xdr:spPr>
        <a:xfrm>
          <a:off x="2608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79350</xdr:rowOff>
    </xdr:from>
    <xdr:to>
      <xdr:col>10</xdr:col>
      <xdr:colOff>114300</xdr:colOff>
      <xdr:row>78</xdr:row>
      <xdr:rowOff>13306</xdr:rowOff>
    </xdr:to>
    <xdr:cxnSp macro="">
      <xdr:nvCxnSpPr>
        <xdr:cNvPr id="185" name="直線コネクタ 184"/>
        <xdr:cNvCxnSpPr/>
      </xdr:nvCxnSpPr>
      <xdr:spPr>
        <a:xfrm flipV="1">
          <a:off x="1130300" y="13281000"/>
          <a:ext cx="889000" cy="10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3186</xdr:rowOff>
    </xdr:from>
    <xdr:to>
      <xdr:col>10</xdr:col>
      <xdr:colOff>165100</xdr:colOff>
      <xdr:row>76</xdr:row>
      <xdr:rowOff>104786</xdr:rowOff>
    </xdr:to>
    <xdr:sp macro="" textlink="">
      <xdr:nvSpPr>
        <xdr:cNvPr id="186" name="フローチャート: 判断 185"/>
        <xdr:cNvSpPr/>
      </xdr:nvSpPr>
      <xdr:spPr>
        <a:xfrm>
          <a:off x="1968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121313</xdr:rowOff>
    </xdr:from>
    <xdr:ext cx="599010" cy="259045"/>
    <xdr:sp macro="" textlink="">
      <xdr:nvSpPr>
        <xdr:cNvPr id="187" name="テキスト ボックス 186"/>
        <xdr:cNvSpPr txBox="1"/>
      </xdr:nvSpPr>
      <xdr:spPr>
        <a:xfrm>
          <a:off x="1719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104772</xdr:rowOff>
    </xdr:from>
    <xdr:to>
      <xdr:col>6</xdr:col>
      <xdr:colOff>38100</xdr:colOff>
      <xdr:row>77</xdr:row>
      <xdr:rowOff>34922</xdr:rowOff>
    </xdr:to>
    <xdr:sp macro="" textlink="">
      <xdr:nvSpPr>
        <xdr:cNvPr id="188" name="フローチャート: 判断 187"/>
        <xdr:cNvSpPr/>
      </xdr:nvSpPr>
      <xdr:spPr>
        <a:xfrm>
          <a:off x="1079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51448</xdr:rowOff>
    </xdr:from>
    <xdr:ext cx="599010" cy="259045"/>
    <xdr:sp macro="" textlink="">
      <xdr:nvSpPr>
        <xdr:cNvPr id="189" name="テキスト ボックス 188"/>
        <xdr:cNvSpPr txBox="1"/>
      </xdr:nvSpPr>
      <xdr:spPr>
        <a:xfrm>
          <a:off x="830795"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26220</xdr:rowOff>
    </xdr:from>
    <xdr:to>
      <xdr:col>24</xdr:col>
      <xdr:colOff>114300</xdr:colOff>
      <xdr:row>76</xdr:row>
      <xdr:rowOff>127820</xdr:rowOff>
    </xdr:to>
    <xdr:sp macro="" textlink="">
      <xdr:nvSpPr>
        <xdr:cNvPr id="195" name="楕円 194"/>
        <xdr:cNvSpPr/>
      </xdr:nvSpPr>
      <xdr:spPr>
        <a:xfrm>
          <a:off x="4584700" y="130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4647</xdr:rowOff>
    </xdr:from>
    <xdr:ext cx="599010" cy="259045"/>
    <xdr:sp macro="" textlink="">
      <xdr:nvSpPr>
        <xdr:cNvPr id="196" name="民生費該当値テキスト"/>
        <xdr:cNvSpPr txBox="1"/>
      </xdr:nvSpPr>
      <xdr:spPr>
        <a:xfrm>
          <a:off x="4686300" y="1303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45673</xdr:rowOff>
    </xdr:from>
    <xdr:to>
      <xdr:col>20</xdr:col>
      <xdr:colOff>38100</xdr:colOff>
      <xdr:row>76</xdr:row>
      <xdr:rowOff>147273</xdr:rowOff>
    </xdr:to>
    <xdr:sp macro="" textlink="">
      <xdr:nvSpPr>
        <xdr:cNvPr id="197" name="楕円 196"/>
        <xdr:cNvSpPr/>
      </xdr:nvSpPr>
      <xdr:spPr>
        <a:xfrm>
          <a:off x="3746500" y="1307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138400</xdr:rowOff>
    </xdr:from>
    <xdr:ext cx="599010" cy="259045"/>
    <xdr:sp macro="" textlink="">
      <xdr:nvSpPr>
        <xdr:cNvPr id="198" name="テキスト ボックス 197"/>
        <xdr:cNvSpPr txBox="1"/>
      </xdr:nvSpPr>
      <xdr:spPr>
        <a:xfrm>
          <a:off x="3497795" y="1316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143067</xdr:rowOff>
    </xdr:from>
    <xdr:to>
      <xdr:col>15</xdr:col>
      <xdr:colOff>101600</xdr:colOff>
      <xdr:row>77</xdr:row>
      <xdr:rowOff>73217</xdr:rowOff>
    </xdr:to>
    <xdr:sp macro="" textlink="">
      <xdr:nvSpPr>
        <xdr:cNvPr id="199" name="楕円 198"/>
        <xdr:cNvSpPr/>
      </xdr:nvSpPr>
      <xdr:spPr>
        <a:xfrm>
          <a:off x="2857500" y="131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64344</xdr:rowOff>
    </xdr:from>
    <xdr:ext cx="599010" cy="259045"/>
    <xdr:sp macro="" textlink="">
      <xdr:nvSpPr>
        <xdr:cNvPr id="200" name="テキスト ボックス 199"/>
        <xdr:cNvSpPr txBox="1"/>
      </xdr:nvSpPr>
      <xdr:spPr>
        <a:xfrm>
          <a:off x="2608795" y="1326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28550</xdr:rowOff>
    </xdr:from>
    <xdr:to>
      <xdr:col>10</xdr:col>
      <xdr:colOff>165100</xdr:colOff>
      <xdr:row>77</xdr:row>
      <xdr:rowOff>130150</xdr:rowOff>
    </xdr:to>
    <xdr:sp macro="" textlink="">
      <xdr:nvSpPr>
        <xdr:cNvPr id="201" name="楕円 200"/>
        <xdr:cNvSpPr/>
      </xdr:nvSpPr>
      <xdr:spPr>
        <a:xfrm>
          <a:off x="1968500" y="132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121277</xdr:rowOff>
    </xdr:from>
    <xdr:ext cx="599010" cy="259045"/>
    <xdr:sp macro="" textlink="">
      <xdr:nvSpPr>
        <xdr:cNvPr id="202" name="テキスト ボックス 201"/>
        <xdr:cNvSpPr txBox="1"/>
      </xdr:nvSpPr>
      <xdr:spPr>
        <a:xfrm>
          <a:off x="1719795" y="133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133956</xdr:rowOff>
    </xdr:from>
    <xdr:to>
      <xdr:col>6</xdr:col>
      <xdr:colOff>38100</xdr:colOff>
      <xdr:row>78</xdr:row>
      <xdr:rowOff>64106</xdr:rowOff>
    </xdr:to>
    <xdr:sp macro="" textlink="">
      <xdr:nvSpPr>
        <xdr:cNvPr id="203" name="楕円 202"/>
        <xdr:cNvSpPr/>
      </xdr:nvSpPr>
      <xdr:spPr>
        <a:xfrm>
          <a:off x="1079500" y="1333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55233</xdr:rowOff>
    </xdr:from>
    <xdr:ext cx="599010" cy="259045"/>
    <xdr:sp macro="" textlink="">
      <xdr:nvSpPr>
        <xdr:cNvPr id="204" name="テキスト ボックス 203"/>
        <xdr:cNvSpPr txBox="1"/>
      </xdr:nvSpPr>
      <xdr:spPr>
        <a:xfrm>
          <a:off x="830795" y="1342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53518</xdr:rowOff>
    </xdr:from>
    <xdr:to>
      <xdr:col>24</xdr:col>
      <xdr:colOff>63500</xdr:colOff>
      <xdr:row>97</xdr:row>
      <xdr:rowOff>76057</xdr:rowOff>
    </xdr:to>
    <xdr:cxnSp macro="">
      <xdr:nvCxnSpPr>
        <xdr:cNvPr id="232" name="直線コネクタ 231"/>
        <xdr:cNvCxnSpPr/>
      </xdr:nvCxnSpPr>
      <xdr:spPr>
        <a:xfrm>
          <a:off x="3797300" y="16684168"/>
          <a:ext cx="8382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154548</xdr:rowOff>
    </xdr:from>
    <xdr:ext cx="534377" cy="259045"/>
    <xdr:sp macro="" textlink="">
      <xdr:nvSpPr>
        <xdr:cNvPr id="233" name="衛生費平均値テキスト"/>
        <xdr:cNvSpPr txBox="1"/>
      </xdr:nvSpPr>
      <xdr:spPr>
        <a:xfrm>
          <a:off x="4686300" y="1644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53518</xdr:rowOff>
    </xdr:from>
    <xdr:to>
      <xdr:col>19</xdr:col>
      <xdr:colOff>177800</xdr:colOff>
      <xdr:row>97</xdr:row>
      <xdr:rowOff>70686</xdr:rowOff>
    </xdr:to>
    <xdr:cxnSp macro="">
      <xdr:nvCxnSpPr>
        <xdr:cNvPr id="235" name="直線コネクタ 234"/>
        <xdr:cNvCxnSpPr/>
      </xdr:nvCxnSpPr>
      <xdr:spPr>
        <a:xfrm flipV="1">
          <a:off x="2908300" y="16684168"/>
          <a:ext cx="8890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84794</xdr:rowOff>
    </xdr:from>
    <xdr:ext cx="534377" cy="259045"/>
    <xdr:sp macro="" textlink="">
      <xdr:nvSpPr>
        <xdr:cNvPr id="237" name="テキスト ボックス 236"/>
        <xdr:cNvSpPr txBox="1"/>
      </xdr:nvSpPr>
      <xdr:spPr>
        <a:xfrm>
          <a:off x="3530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70686</xdr:rowOff>
    </xdr:from>
    <xdr:to>
      <xdr:col>15</xdr:col>
      <xdr:colOff>50800</xdr:colOff>
      <xdr:row>97</xdr:row>
      <xdr:rowOff>85384</xdr:rowOff>
    </xdr:to>
    <xdr:cxnSp macro="">
      <xdr:nvCxnSpPr>
        <xdr:cNvPr id="238" name="直線コネクタ 237"/>
        <xdr:cNvCxnSpPr/>
      </xdr:nvCxnSpPr>
      <xdr:spPr>
        <a:xfrm flipV="1">
          <a:off x="2019300" y="16701336"/>
          <a:ext cx="889000" cy="1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86098</xdr:rowOff>
    </xdr:from>
    <xdr:ext cx="534377" cy="259045"/>
    <xdr:sp macro="" textlink="">
      <xdr:nvSpPr>
        <xdr:cNvPr id="240" name="テキスト ボックス 239"/>
        <xdr:cNvSpPr txBox="1"/>
      </xdr:nvSpPr>
      <xdr:spPr>
        <a:xfrm>
          <a:off x="2641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85384</xdr:rowOff>
    </xdr:from>
    <xdr:to>
      <xdr:col>10</xdr:col>
      <xdr:colOff>114300</xdr:colOff>
      <xdr:row>97</xdr:row>
      <xdr:rowOff>126442</xdr:rowOff>
    </xdr:to>
    <xdr:cxnSp macro="">
      <xdr:nvCxnSpPr>
        <xdr:cNvPr id="241" name="直線コネクタ 240"/>
        <xdr:cNvCxnSpPr/>
      </xdr:nvCxnSpPr>
      <xdr:spPr>
        <a:xfrm flipV="1">
          <a:off x="1130300" y="16716034"/>
          <a:ext cx="889000" cy="4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2" name="フローチャート: 判断 241"/>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3" name="テキスト ボックス 242"/>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4" name="フローチャート: 判断 243"/>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5" name="テキスト ボックス 244"/>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25257</xdr:rowOff>
    </xdr:from>
    <xdr:to>
      <xdr:col>24</xdr:col>
      <xdr:colOff>114300</xdr:colOff>
      <xdr:row>97</xdr:row>
      <xdr:rowOff>126857</xdr:rowOff>
    </xdr:to>
    <xdr:sp macro="" textlink="">
      <xdr:nvSpPr>
        <xdr:cNvPr id="251" name="楕円 250"/>
        <xdr:cNvSpPr/>
      </xdr:nvSpPr>
      <xdr:spPr>
        <a:xfrm>
          <a:off x="4584700" y="1665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3684</xdr:rowOff>
    </xdr:from>
    <xdr:ext cx="534377" cy="259045"/>
    <xdr:sp macro="" textlink="">
      <xdr:nvSpPr>
        <xdr:cNvPr id="252" name="衛生費該当値テキスト"/>
        <xdr:cNvSpPr txBox="1"/>
      </xdr:nvSpPr>
      <xdr:spPr>
        <a:xfrm>
          <a:off x="4686300" y="1663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2718</xdr:rowOff>
    </xdr:from>
    <xdr:to>
      <xdr:col>20</xdr:col>
      <xdr:colOff>38100</xdr:colOff>
      <xdr:row>97</xdr:row>
      <xdr:rowOff>104318</xdr:rowOff>
    </xdr:to>
    <xdr:sp macro="" textlink="">
      <xdr:nvSpPr>
        <xdr:cNvPr id="253" name="楕円 252"/>
        <xdr:cNvSpPr/>
      </xdr:nvSpPr>
      <xdr:spPr>
        <a:xfrm>
          <a:off x="3746500" y="1663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95445</xdr:rowOff>
    </xdr:from>
    <xdr:ext cx="534377" cy="259045"/>
    <xdr:sp macro="" textlink="">
      <xdr:nvSpPr>
        <xdr:cNvPr id="254" name="テキスト ボックス 253"/>
        <xdr:cNvSpPr txBox="1"/>
      </xdr:nvSpPr>
      <xdr:spPr>
        <a:xfrm>
          <a:off x="3530111" y="1672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19886</xdr:rowOff>
    </xdr:from>
    <xdr:to>
      <xdr:col>15</xdr:col>
      <xdr:colOff>101600</xdr:colOff>
      <xdr:row>97</xdr:row>
      <xdr:rowOff>121486</xdr:rowOff>
    </xdr:to>
    <xdr:sp macro="" textlink="">
      <xdr:nvSpPr>
        <xdr:cNvPr id="255" name="楕円 254"/>
        <xdr:cNvSpPr/>
      </xdr:nvSpPr>
      <xdr:spPr>
        <a:xfrm>
          <a:off x="2857500" y="166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112613</xdr:rowOff>
    </xdr:from>
    <xdr:ext cx="534377" cy="259045"/>
    <xdr:sp macro="" textlink="">
      <xdr:nvSpPr>
        <xdr:cNvPr id="256" name="テキスト ボックス 255"/>
        <xdr:cNvSpPr txBox="1"/>
      </xdr:nvSpPr>
      <xdr:spPr>
        <a:xfrm>
          <a:off x="2641111" y="167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34584</xdr:rowOff>
    </xdr:from>
    <xdr:to>
      <xdr:col>10</xdr:col>
      <xdr:colOff>165100</xdr:colOff>
      <xdr:row>97</xdr:row>
      <xdr:rowOff>136184</xdr:rowOff>
    </xdr:to>
    <xdr:sp macro="" textlink="">
      <xdr:nvSpPr>
        <xdr:cNvPr id="257" name="楕円 256"/>
        <xdr:cNvSpPr/>
      </xdr:nvSpPr>
      <xdr:spPr>
        <a:xfrm>
          <a:off x="1968500" y="1666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127311</xdr:rowOff>
    </xdr:from>
    <xdr:ext cx="534377" cy="259045"/>
    <xdr:sp macro="" textlink="">
      <xdr:nvSpPr>
        <xdr:cNvPr id="258" name="テキスト ボックス 257"/>
        <xdr:cNvSpPr txBox="1"/>
      </xdr:nvSpPr>
      <xdr:spPr>
        <a:xfrm>
          <a:off x="1752111" y="1675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75642</xdr:rowOff>
    </xdr:from>
    <xdr:to>
      <xdr:col>6</xdr:col>
      <xdr:colOff>38100</xdr:colOff>
      <xdr:row>98</xdr:row>
      <xdr:rowOff>5792</xdr:rowOff>
    </xdr:to>
    <xdr:sp macro="" textlink="">
      <xdr:nvSpPr>
        <xdr:cNvPr id="259" name="楕円 258"/>
        <xdr:cNvSpPr/>
      </xdr:nvSpPr>
      <xdr:spPr>
        <a:xfrm>
          <a:off x="1079500" y="167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168369</xdr:rowOff>
    </xdr:from>
    <xdr:ext cx="534377" cy="259045"/>
    <xdr:sp macro="" textlink="">
      <xdr:nvSpPr>
        <xdr:cNvPr id="260" name="テキスト ボックス 259"/>
        <xdr:cNvSpPr txBox="1"/>
      </xdr:nvSpPr>
      <xdr:spPr>
        <a:xfrm>
          <a:off x="863111" y="1679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29743</xdr:rowOff>
    </xdr:from>
    <xdr:to>
      <xdr:col>55</xdr:col>
      <xdr:colOff>0</xdr:colOff>
      <xdr:row>38</xdr:row>
      <xdr:rowOff>32944</xdr:rowOff>
    </xdr:to>
    <xdr:cxnSp macro="">
      <xdr:nvCxnSpPr>
        <xdr:cNvPr id="287" name="直線コネクタ 286"/>
        <xdr:cNvCxnSpPr/>
      </xdr:nvCxnSpPr>
      <xdr:spPr>
        <a:xfrm>
          <a:off x="9639300" y="6544843"/>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65600</xdr:rowOff>
    </xdr:from>
    <xdr:ext cx="378565" cy="259045"/>
    <xdr:sp macro="" textlink="">
      <xdr:nvSpPr>
        <xdr:cNvPr id="288" name="労働費平均値テキスト"/>
        <xdr:cNvSpPr txBox="1"/>
      </xdr:nvSpPr>
      <xdr:spPr>
        <a:xfrm>
          <a:off x="10528300" y="6237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29743</xdr:rowOff>
    </xdr:from>
    <xdr:to>
      <xdr:col>50</xdr:col>
      <xdr:colOff>114300</xdr:colOff>
      <xdr:row>38</xdr:row>
      <xdr:rowOff>36144</xdr:rowOff>
    </xdr:to>
    <xdr:cxnSp macro="">
      <xdr:nvCxnSpPr>
        <xdr:cNvPr id="290" name="直線コネクタ 289"/>
        <xdr:cNvCxnSpPr/>
      </xdr:nvCxnSpPr>
      <xdr:spPr>
        <a:xfrm flipV="1">
          <a:off x="8750300" y="654484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601</xdr:rowOff>
    </xdr:from>
    <xdr:ext cx="378565" cy="259045"/>
    <xdr:sp macro="" textlink="">
      <xdr:nvSpPr>
        <xdr:cNvPr id="292" name="テキスト ボックス 291"/>
        <xdr:cNvSpPr txBox="1"/>
      </xdr:nvSpPr>
      <xdr:spPr>
        <a:xfrm>
          <a:off x="9450017" y="617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36144</xdr:rowOff>
    </xdr:from>
    <xdr:to>
      <xdr:col>45</xdr:col>
      <xdr:colOff>177800</xdr:colOff>
      <xdr:row>38</xdr:row>
      <xdr:rowOff>42545</xdr:rowOff>
    </xdr:to>
    <xdr:cxnSp macro="">
      <xdr:nvCxnSpPr>
        <xdr:cNvPr id="293" name="直線コネクタ 292"/>
        <xdr:cNvCxnSpPr/>
      </xdr:nvCxnSpPr>
      <xdr:spPr>
        <a:xfrm flipV="1">
          <a:off x="7861300" y="655124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156278</xdr:rowOff>
    </xdr:from>
    <xdr:ext cx="378565" cy="259045"/>
    <xdr:sp macro="" textlink="">
      <xdr:nvSpPr>
        <xdr:cNvPr id="295" name="テキスト ボックス 294"/>
        <xdr:cNvSpPr txBox="1"/>
      </xdr:nvSpPr>
      <xdr:spPr>
        <a:xfrm>
          <a:off x="8561017" y="615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42545</xdr:rowOff>
    </xdr:from>
    <xdr:to>
      <xdr:col>41</xdr:col>
      <xdr:colOff>50800</xdr:colOff>
      <xdr:row>38</xdr:row>
      <xdr:rowOff>59919</xdr:rowOff>
    </xdr:to>
    <xdr:cxnSp macro="">
      <xdr:nvCxnSpPr>
        <xdr:cNvPr id="296" name="直線コネクタ 295"/>
        <xdr:cNvCxnSpPr/>
      </xdr:nvCxnSpPr>
      <xdr:spPr>
        <a:xfrm flipV="1">
          <a:off x="6972300" y="655764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297" name="フローチャート: 判断 296"/>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151249</xdr:rowOff>
    </xdr:from>
    <xdr:ext cx="469744" cy="259045"/>
    <xdr:sp macro="" textlink="">
      <xdr:nvSpPr>
        <xdr:cNvPr id="298" name="テキスト ボックス 297"/>
        <xdr:cNvSpPr txBox="1"/>
      </xdr:nvSpPr>
      <xdr:spPr>
        <a:xfrm>
          <a:off x="7626428"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158623</xdr:rowOff>
    </xdr:from>
    <xdr:to>
      <xdr:col>36</xdr:col>
      <xdr:colOff>165100</xdr:colOff>
      <xdr:row>36</xdr:row>
      <xdr:rowOff>88773</xdr:rowOff>
    </xdr:to>
    <xdr:sp macro="" textlink="">
      <xdr:nvSpPr>
        <xdr:cNvPr id="299" name="フローチャート: 判断 298"/>
        <xdr:cNvSpPr/>
      </xdr:nvSpPr>
      <xdr:spPr>
        <a:xfrm>
          <a:off x="6921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105300</xdr:rowOff>
    </xdr:from>
    <xdr:ext cx="469744" cy="259045"/>
    <xdr:sp macro="" textlink="">
      <xdr:nvSpPr>
        <xdr:cNvPr id="300" name="テキスト ボックス 299"/>
        <xdr:cNvSpPr txBox="1"/>
      </xdr:nvSpPr>
      <xdr:spPr>
        <a:xfrm>
          <a:off x="6737428"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153594</xdr:rowOff>
    </xdr:from>
    <xdr:to>
      <xdr:col>55</xdr:col>
      <xdr:colOff>50800</xdr:colOff>
      <xdr:row>38</xdr:row>
      <xdr:rowOff>83744</xdr:rowOff>
    </xdr:to>
    <xdr:sp macro="" textlink="">
      <xdr:nvSpPr>
        <xdr:cNvPr id="306" name="楕円 305"/>
        <xdr:cNvSpPr/>
      </xdr:nvSpPr>
      <xdr:spPr>
        <a:xfrm>
          <a:off x="10426700" y="64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68521</xdr:rowOff>
    </xdr:from>
    <xdr:ext cx="378565" cy="259045"/>
    <xdr:sp macro="" textlink="">
      <xdr:nvSpPr>
        <xdr:cNvPr id="307" name="労働費該当値テキスト"/>
        <xdr:cNvSpPr txBox="1"/>
      </xdr:nvSpPr>
      <xdr:spPr>
        <a:xfrm>
          <a:off x="10528300" y="6412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150394</xdr:rowOff>
    </xdr:from>
    <xdr:to>
      <xdr:col>50</xdr:col>
      <xdr:colOff>165100</xdr:colOff>
      <xdr:row>38</xdr:row>
      <xdr:rowOff>80544</xdr:rowOff>
    </xdr:to>
    <xdr:sp macro="" textlink="">
      <xdr:nvSpPr>
        <xdr:cNvPr id="308" name="楕円 307"/>
        <xdr:cNvSpPr/>
      </xdr:nvSpPr>
      <xdr:spPr>
        <a:xfrm>
          <a:off x="9588500" y="64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71670</xdr:rowOff>
    </xdr:from>
    <xdr:ext cx="378565" cy="259045"/>
    <xdr:sp macro="" textlink="">
      <xdr:nvSpPr>
        <xdr:cNvPr id="309" name="テキスト ボックス 308"/>
        <xdr:cNvSpPr txBox="1"/>
      </xdr:nvSpPr>
      <xdr:spPr>
        <a:xfrm>
          <a:off x="9450017" y="658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156794</xdr:rowOff>
    </xdr:from>
    <xdr:to>
      <xdr:col>46</xdr:col>
      <xdr:colOff>38100</xdr:colOff>
      <xdr:row>38</xdr:row>
      <xdr:rowOff>86944</xdr:rowOff>
    </xdr:to>
    <xdr:sp macro="" textlink="">
      <xdr:nvSpPr>
        <xdr:cNvPr id="310" name="楕円 309"/>
        <xdr:cNvSpPr/>
      </xdr:nvSpPr>
      <xdr:spPr>
        <a:xfrm>
          <a:off x="8699500" y="65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78071</xdr:rowOff>
    </xdr:from>
    <xdr:ext cx="378565" cy="259045"/>
    <xdr:sp macro="" textlink="">
      <xdr:nvSpPr>
        <xdr:cNvPr id="311" name="テキスト ボックス 310"/>
        <xdr:cNvSpPr txBox="1"/>
      </xdr:nvSpPr>
      <xdr:spPr>
        <a:xfrm>
          <a:off x="8561017" y="6593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163195</xdr:rowOff>
    </xdr:from>
    <xdr:to>
      <xdr:col>41</xdr:col>
      <xdr:colOff>101600</xdr:colOff>
      <xdr:row>38</xdr:row>
      <xdr:rowOff>93345</xdr:rowOff>
    </xdr:to>
    <xdr:sp macro="" textlink="">
      <xdr:nvSpPr>
        <xdr:cNvPr id="312" name="楕円 311"/>
        <xdr:cNvSpPr/>
      </xdr:nvSpPr>
      <xdr:spPr>
        <a:xfrm>
          <a:off x="78105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84472</xdr:rowOff>
    </xdr:from>
    <xdr:ext cx="378565" cy="259045"/>
    <xdr:sp macro="" textlink="">
      <xdr:nvSpPr>
        <xdr:cNvPr id="313" name="テキスト ボックス 312"/>
        <xdr:cNvSpPr txBox="1"/>
      </xdr:nvSpPr>
      <xdr:spPr>
        <a:xfrm>
          <a:off x="7672017" y="659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9119</xdr:rowOff>
    </xdr:from>
    <xdr:to>
      <xdr:col>36</xdr:col>
      <xdr:colOff>165100</xdr:colOff>
      <xdr:row>38</xdr:row>
      <xdr:rowOff>110719</xdr:rowOff>
    </xdr:to>
    <xdr:sp macro="" textlink="">
      <xdr:nvSpPr>
        <xdr:cNvPr id="314" name="楕円 313"/>
        <xdr:cNvSpPr/>
      </xdr:nvSpPr>
      <xdr:spPr>
        <a:xfrm>
          <a:off x="6921500" y="65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101846</xdr:rowOff>
    </xdr:from>
    <xdr:ext cx="378565" cy="259045"/>
    <xdr:sp macro="" textlink="">
      <xdr:nvSpPr>
        <xdr:cNvPr id="315" name="テキスト ボックス 314"/>
        <xdr:cNvSpPr txBox="1"/>
      </xdr:nvSpPr>
      <xdr:spPr>
        <a:xfrm>
          <a:off x="6783017" y="6616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139281</xdr:rowOff>
    </xdr:from>
    <xdr:to>
      <xdr:col>55</xdr:col>
      <xdr:colOff>0</xdr:colOff>
      <xdr:row>58</xdr:row>
      <xdr:rowOff>148234</xdr:rowOff>
    </xdr:to>
    <xdr:cxnSp macro="">
      <xdr:nvCxnSpPr>
        <xdr:cNvPr id="344" name="直線コネクタ 343"/>
        <xdr:cNvCxnSpPr/>
      </xdr:nvCxnSpPr>
      <xdr:spPr>
        <a:xfrm>
          <a:off x="9639300" y="10083381"/>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19918</xdr:rowOff>
    </xdr:from>
    <xdr:ext cx="469744" cy="259045"/>
    <xdr:sp macro="" textlink="">
      <xdr:nvSpPr>
        <xdr:cNvPr id="345" name="農林水産業費平均値テキスト"/>
        <xdr:cNvSpPr txBox="1"/>
      </xdr:nvSpPr>
      <xdr:spPr>
        <a:xfrm>
          <a:off x="10528300" y="9792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107658</xdr:rowOff>
    </xdr:from>
    <xdr:to>
      <xdr:col>50</xdr:col>
      <xdr:colOff>114300</xdr:colOff>
      <xdr:row>58</xdr:row>
      <xdr:rowOff>139281</xdr:rowOff>
    </xdr:to>
    <xdr:cxnSp macro="">
      <xdr:nvCxnSpPr>
        <xdr:cNvPr id="347" name="直線コネクタ 346"/>
        <xdr:cNvCxnSpPr/>
      </xdr:nvCxnSpPr>
      <xdr:spPr>
        <a:xfrm>
          <a:off x="8750300" y="10051758"/>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131170</xdr:rowOff>
    </xdr:from>
    <xdr:ext cx="469744" cy="259045"/>
    <xdr:sp macro="" textlink="">
      <xdr:nvSpPr>
        <xdr:cNvPr id="349" name="テキスト ボックス 348"/>
        <xdr:cNvSpPr txBox="1"/>
      </xdr:nvSpPr>
      <xdr:spPr>
        <a:xfrm>
          <a:off x="9404428" y="973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107658</xdr:rowOff>
    </xdr:from>
    <xdr:to>
      <xdr:col>45</xdr:col>
      <xdr:colOff>177800</xdr:colOff>
      <xdr:row>58</xdr:row>
      <xdr:rowOff>150787</xdr:rowOff>
    </xdr:to>
    <xdr:cxnSp macro="">
      <xdr:nvCxnSpPr>
        <xdr:cNvPr id="350" name="直線コネクタ 349"/>
        <xdr:cNvCxnSpPr/>
      </xdr:nvCxnSpPr>
      <xdr:spPr>
        <a:xfrm flipV="1">
          <a:off x="7861300" y="10051758"/>
          <a:ext cx="8890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155592</xdr:rowOff>
    </xdr:from>
    <xdr:ext cx="469744" cy="259045"/>
    <xdr:sp macro="" textlink="">
      <xdr:nvSpPr>
        <xdr:cNvPr id="352" name="テキスト ボックス 351"/>
        <xdr:cNvSpPr txBox="1"/>
      </xdr:nvSpPr>
      <xdr:spPr>
        <a:xfrm>
          <a:off x="8515428" y="97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150787</xdr:rowOff>
    </xdr:from>
    <xdr:to>
      <xdr:col>41</xdr:col>
      <xdr:colOff>50800</xdr:colOff>
      <xdr:row>58</xdr:row>
      <xdr:rowOff>156349</xdr:rowOff>
    </xdr:to>
    <xdr:cxnSp macro="">
      <xdr:nvCxnSpPr>
        <xdr:cNvPr id="353" name="直線コネクタ 352"/>
        <xdr:cNvCxnSpPr/>
      </xdr:nvCxnSpPr>
      <xdr:spPr>
        <a:xfrm flipV="1">
          <a:off x="6972300" y="10094887"/>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19177</xdr:rowOff>
    </xdr:from>
    <xdr:to>
      <xdr:col>41</xdr:col>
      <xdr:colOff>101600</xdr:colOff>
      <xdr:row>57</xdr:row>
      <xdr:rowOff>120777</xdr:rowOff>
    </xdr:to>
    <xdr:sp macro="" textlink="">
      <xdr:nvSpPr>
        <xdr:cNvPr id="354" name="フローチャート: 判断 353"/>
        <xdr:cNvSpPr/>
      </xdr:nvSpPr>
      <xdr:spPr>
        <a:xfrm>
          <a:off x="7810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137304</xdr:rowOff>
    </xdr:from>
    <xdr:ext cx="469744" cy="259045"/>
    <xdr:sp macro="" textlink="">
      <xdr:nvSpPr>
        <xdr:cNvPr id="355" name="テキスト ボックス 354"/>
        <xdr:cNvSpPr txBox="1"/>
      </xdr:nvSpPr>
      <xdr:spPr>
        <a:xfrm>
          <a:off x="7626428"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56" name="フローチャート: 判断 355"/>
        <xdr:cNvSpPr/>
      </xdr:nvSpPr>
      <xdr:spPr>
        <a:xfrm>
          <a:off x="6921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1287</xdr:rowOff>
    </xdr:from>
    <xdr:ext cx="469744" cy="259045"/>
    <xdr:sp macro="" textlink="">
      <xdr:nvSpPr>
        <xdr:cNvPr id="357" name="テキスト ボックス 356"/>
        <xdr:cNvSpPr txBox="1"/>
      </xdr:nvSpPr>
      <xdr:spPr>
        <a:xfrm>
          <a:off x="6737428"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97434</xdr:rowOff>
    </xdr:from>
    <xdr:to>
      <xdr:col>55</xdr:col>
      <xdr:colOff>50800</xdr:colOff>
      <xdr:row>59</xdr:row>
      <xdr:rowOff>27584</xdr:rowOff>
    </xdr:to>
    <xdr:sp macro="" textlink="">
      <xdr:nvSpPr>
        <xdr:cNvPr id="363" name="楕円 362"/>
        <xdr:cNvSpPr/>
      </xdr:nvSpPr>
      <xdr:spPr>
        <a:xfrm>
          <a:off x="10426700" y="100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12361</xdr:rowOff>
    </xdr:from>
    <xdr:ext cx="469744" cy="259045"/>
    <xdr:sp macro="" textlink="">
      <xdr:nvSpPr>
        <xdr:cNvPr id="364" name="農林水産業費該当値テキスト"/>
        <xdr:cNvSpPr txBox="1"/>
      </xdr:nvSpPr>
      <xdr:spPr>
        <a:xfrm>
          <a:off x="10528300" y="995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88481</xdr:rowOff>
    </xdr:from>
    <xdr:to>
      <xdr:col>50</xdr:col>
      <xdr:colOff>165100</xdr:colOff>
      <xdr:row>59</xdr:row>
      <xdr:rowOff>18631</xdr:rowOff>
    </xdr:to>
    <xdr:sp macro="" textlink="">
      <xdr:nvSpPr>
        <xdr:cNvPr id="365" name="楕円 364"/>
        <xdr:cNvSpPr/>
      </xdr:nvSpPr>
      <xdr:spPr>
        <a:xfrm>
          <a:off x="9588500" y="1003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9758</xdr:rowOff>
    </xdr:from>
    <xdr:ext cx="469744" cy="259045"/>
    <xdr:sp macro="" textlink="">
      <xdr:nvSpPr>
        <xdr:cNvPr id="366" name="テキスト ボックス 365"/>
        <xdr:cNvSpPr txBox="1"/>
      </xdr:nvSpPr>
      <xdr:spPr>
        <a:xfrm>
          <a:off x="9404428" y="1012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56858</xdr:rowOff>
    </xdr:from>
    <xdr:to>
      <xdr:col>46</xdr:col>
      <xdr:colOff>38100</xdr:colOff>
      <xdr:row>58</xdr:row>
      <xdr:rowOff>158458</xdr:rowOff>
    </xdr:to>
    <xdr:sp macro="" textlink="">
      <xdr:nvSpPr>
        <xdr:cNvPr id="367" name="楕円 366"/>
        <xdr:cNvSpPr/>
      </xdr:nvSpPr>
      <xdr:spPr>
        <a:xfrm>
          <a:off x="8699500" y="100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149585</xdr:rowOff>
    </xdr:from>
    <xdr:ext cx="469744" cy="259045"/>
    <xdr:sp macro="" textlink="">
      <xdr:nvSpPr>
        <xdr:cNvPr id="368" name="テキスト ボックス 367"/>
        <xdr:cNvSpPr txBox="1"/>
      </xdr:nvSpPr>
      <xdr:spPr>
        <a:xfrm>
          <a:off x="8515428" y="1009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99987</xdr:rowOff>
    </xdr:from>
    <xdr:to>
      <xdr:col>41</xdr:col>
      <xdr:colOff>101600</xdr:colOff>
      <xdr:row>59</xdr:row>
      <xdr:rowOff>30137</xdr:rowOff>
    </xdr:to>
    <xdr:sp macro="" textlink="">
      <xdr:nvSpPr>
        <xdr:cNvPr id="369" name="楕円 368"/>
        <xdr:cNvSpPr/>
      </xdr:nvSpPr>
      <xdr:spPr>
        <a:xfrm>
          <a:off x="7810500" y="1004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21264</xdr:rowOff>
    </xdr:from>
    <xdr:ext cx="469744" cy="259045"/>
    <xdr:sp macro="" textlink="">
      <xdr:nvSpPr>
        <xdr:cNvPr id="370" name="テキスト ボックス 369"/>
        <xdr:cNvSpPr txBox="1"/>
      </xdr:nvSpPr>
      <xdr:spPr>
        <a:xfrm>
          <a:off x="7626428" y="1013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105549</xdr:rowOff>
    </xdr:from>
    <xdr:to>
      <xdr:col>36</xdr:col>
      <xdr:colOff>165100</xdr:colOff>
      <xdr:row>59</xdr:row>
      <xdr:rowOff>35699</xdr:rowOff>
    </xdr:to>
    <xdr:sp macro="" textlink="">
      <xdr:nvSpPr>
        <xdr:cNvPr id="371" name="楕円 370"/>
        <xdr:cNvSpPr/>
      </xdr:nvSpPr>
      <xdr:spPr>
        <a:xfrm>
          <a:off x="6921500" y="100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26826</xdr:rowOff>
    </xdr:from>
    <xdr:ext cx="469744" cy="259045"/>
    <xdr:sp macro="" textlink="">
      <xdr:nvSpPr>
        <xdr:cNvPr id="372" name="テキスト ボックス 371"/>
        <xdr:cNvSpPr txBox="1"/>
      </xdr:nvSpPr>
      <xdr:spPr>
        <a:xfrm>
          <a:off x="6737428" y="1014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49814</xdr:rowOff>
    </xdr:from>
    <xdr:to>
      <xdr:col>55</xdr:col>
      <xdr:colOff>0</xdr:colOff>
      <xdr:row>77</xdr:row>
      <xdr:rowOff>66067</xdr:rowOff>
    </xdr:to>
    <xdr:cxnSp macro="">
      <xdr:nvCxnSpPr>
        <xdr:cNvPr id="399" name="直線コネクタ 398"/>
        <xdr:cNvCxnSpPr/>
      </xdr:nvCxnSpPr>
      <xdr:spPr>
        <a:xfrm flipV="1">
          <a:off x="9639300" y="13251464"/>
          <a:ext cx="838200" cy="1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64653</xdr:rowOff>
    </xdr:from>
    <xdr:ext cx="469744" cy="259045"/>
    <xdr:sp macro="" textlink="">
      <xdr:nvSpPr>
        <xdr:cNvPr id="400" name="商工費平均値テキスト"/>
        <xdr:cNvSpPr txBox="1"/>
      </xdr:nvSpPr>
      <xdr:spPr>
        <a:xfrm>
          <a:off x="10528300" y="1326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51895</xdr:rowOff>
    </xdr:from>
    <xdr:to>
      <xdr:col>50</xdr:col>
      <xdr:colOff>114300</xdr:colOff>
      <xdr:row>77</xdr:row>
      <xdr:rowOff>66067</xdr:rowOff>
    </xdr:to>
    <xdr:cxnSp macro="">
      <xdr:nvCxnSpPr>
        <xdr:cNvPr id="402" name="直線コネクタ 401"/>
        <xdr:cNvCxnSpPr/>
      </xdr:nvCxnSpPr>
      <xdr:spPr>
        <a:xfrm>
          <a:off x="8750300" y="13253545"/>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34729</xdr:rowOff>
    </xdr:from>
    <xdr:ext cx="469744" cy="259045"/>
    <xdr:sp macro="" textlink="">
      <xdr:nvSpPr>
        <xdr:cNvPr id="404" name="テキスト ボックス 403"/>
        <xdr:cNvSpPr txBox="1"/>
      </xdr:nvSpPr>
      <xdr:spPr>
        <a:xfrm>
          <a:off x="9404428" y="134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51895</xdr:rowOff>
    </xdr:from>
    <xdr:to>
      <xdr:col>45</xdr:col>
      <xdr:colOff>177800</xdr:colOff>
      <xdr:row>77</xdr:row>
      <xdr:rowOff>102713</xdr:rowOff>
    </xdr:to>
    <xdr:cxnSp macro="">
      <xdr:nvCxnSpPr>
        <xdr:cNvPr id="405" name="直線コネクタ 404"/>
        <xdr:cNvCxnSpPr/>
      </xdr:nvCxnSpPr>
      <xdr:spPr>
        <a:xfrm flipV="1">
          <a:off x="7861300" y="13253545"/>
          <a:ext cx="889000" cy="5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36101</xdr:rowOff>
    </xdr:from>
    <xdr:ext cx="469744" cy="259045"/>
    <xdr:sp macro="" textlink="">
      <xdr:nvSpPr>
        <xdr:cNvPr id="407" name="テキスト ボックス 406"/>
        <xdr:cNvSpPr txBox="1"/>
      </xdr:nvSpPr>
      <xdr:spPr>
        <a:xfrm>
          <a:off x="8515428" y="13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102713</xdr:rowOff>
    </xdr:from>
    <xdr:to>
      <xdr:col>41</xdr:col>
      <xdr:colOff>50800</xdr:colOff>
      <xdr:row>77</xdr:row>
      <xdr:rowOff>103056</xdr:rowOff>
    </xdr:to>
    <xdr:cxnSp macro="">
      <xdr:nvCxnSpPr>
        <xdr:cNvPr id="408" name="直線コネクタ 407"/>
        <xdr:cNvCxnSpPr/>
      </xdr:nvCxnSpPr>
      <xdr:spPr>
        <a:xfrm flipV="1">
          <a:off x="6972300" y="13304363"/>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09" name="フローチャート: 判断 408"/>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163293</xdr:rowOff>
    </xdr:from>
    <xdr:ext cx="469744" cy="259045"/>
    <xdr:sp macro="" textlink="">
      <xdr:nvSpPr>
        <xdr:cNvPr id="410" name="テキスト ボックス 409"/>
        <xdr:cNvSpPr txBox="1"/>
      </xdr:nvSpPr>
      <xdr:spPr>
        <a:xfrm>
          <a:off x="7626428" y="1336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1" name="フローチャート: 判断 410"/>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156367</xdr:rowOff>
    </xdr:from>
    <xdr:ext cx="469744" cy="259045"/>
    <xdr:sp macro="" textlink="">
      <xdr:nvSpPr>
        <xdr:cNvPr id="412" name="テキスト ボックス 411"/>
        <xdr:cNvSpPr txBox="1"/>
      </xdr:nvSpPr>
      <xdr:spPr>
        <a:xfrm>
          <a:off x="6737428" y="133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170464</xdr:rowOff>
    </xdr:from>
    <xdr:to>
      <xdr:col>55</xdr:col>
      <xdr:colOff>50800</xdr:colOff>
      <xdr:row>77</xdr:row>
      <xdr:rowOff>100614</xdr:rowOff>
    </xdr:to>
    <xdr:sp macro="" textlink="">
      <xdr:nvSpPr>
        <xdr:cNvPr id="418" name="楕円 417"/>
        <xdr:cNvSpPr/>
      </xdr:nvSpPr>
      <xdr:spPr>
        <a:xfrm>
          <a:off x="10426700" y="132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21891</xdr:rowOff>
    </xdr:from>
    <xdr:ext cx="534377" cy="259045"/>
    <xdr:sp macro="" textlink="">
      <xdr:nvSpPr>
        <xdr:cNvPr id="419" name="商工費該当値テキスト"/>
        <xdr:cNvSpPr txBox="1"/>
      </xdr:nvSpPr>
      <xdr:spPr>
        <a:xfrm>
          <a:off x="10528300" y="1305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15267</xdr:rowOff>
    </xdr:from>
    <xdr:to>
      <xdr:col>50</xdr:col>
      <xdr:colOff>165100</xdr:colOff>
      <xdr:row>77</xdr:row>
      <xdr:rowOff>116867</xdr:rowOff>
    </xdr:to>
    <xdr:sp macro="" textlink="">
      <xdr:nvSpPr>
        <xdr:cNvPr id="420" name="楕円 419"/>
        <xdr:cNvSpPr/>
      </xdr:nvSpPr>
      <xdr:spPr>
        <a:xfrm>
          <a:off x="9588500" y="1321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133394</xdr:rowOff>
    </xdr:from>
    <xdr:ext cx="534377" cy="259045"/>
    <xdr:sp macro="" textlink="">
      <xdr:nvSpPr>
        <xdr:cNvPr id="421" name="テキスト ボックス 420"/>
        <xdr:cNvSpPr txBox="1"/>
      </xdr:nvSpPr>
      <xdr:spPr>
        <a:xfrm>
          <a:off x="9372111" y="1299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1095</xdr:rowOff>
    </xdr:from>
    <xdr:to>
      <xdr:col>46</xdr:col>
      <xdr:colOff>38100</xdr:colOff>
      <xdr:row>77</xdr:row>
      <xdr:rowOff>102695</xdr:rowOff>
    </xdr:to>
    <xdr:sp macro="" textlink="">
      <xdr:nvSpPr>
        <xdr:cNvPr id="422" name="楕円 421"/>
        <xdr:cNvSpPr/>
      </xdr:nvSpPr>
      <xdr:spPr>
        <a:xfrm>
          <a:off x="8699500" y="132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119222</xdr:rowOff>
    </xdr:from>
    <xdr:ext cx="534377" cy="259045"/>
    <xdr:sp macro="" textlink="">
      <xdr:nvSpPr>
        <xdr:cNvPr id="423" name="テキスト ボックス 422"/>
        <xdr:cNvSpPr txBox="1"/>
      </xdr:nvSpPr>
      <xdr:spPr>
        <a:xfrm>
          <a:off x="8483111" y="1297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51913</xdr:rowOff>
    </xdr:from>
    <xdr:to>
      <xdr:col>41</xdr:col>
      <xdr:colOff>101600</xdr:colOff>
      <xdr:row>77</xdr:row>
      <xdr:rowOff>153513</xdr:rowOff>
    </xdr:to>
    <xdr:sp macro="" textlink="">
      <xdr:nvSpPr>
        <xdr:cNvPr id="424" name="楕円 423"/>
        <xdr:cNvSpPr/>
      </xdr:nvSpPr>
      <xdr:spPr>
        <a:xfrm>
          <a:off x="7810500" y="132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170040</xdr:rowOff>
    </xdr:from>
    <xdr:ext cx="469744" cy="259045"/>
    <xdr:sp macro="" textlink="">
      <xdr:nvSpPr>
        <xdr:cNvPr id="425" name="テキスト ボックス 424"/>
        <xdr:cNvSpPr txBox="1"/>
      </xdr:nvSpPr>
      <xdr:spPr>
        <a:xfrm>
          <a:off x="7626428" y="1302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52256</xdr:rowOff>
    </xdr:from>
    <xdr:to>
      <xdr:col>36</xdr:col>
      <xdr:colOff>165100</xdr:colOff>
      <xdr:row>77</xdr:row>
      <xdr:rowOff>153856</xdr:rowOff>
    </xdr:to>
    <xdr:sp macro="" textlink="">
      <xdr:nvSpPr>
        <xdr:cNvPr id="426" name="楕円 425"/>
        <xdr:cNvSpPr/>
      </xdr:nvSpPr>
      <xdr:spPr>
        <a:xfrm>
          <a:off x="6921500" y="1325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170383</xdr:rowOff>
    </xdr:from>
    <xdr:ext cx="469744" cy="259045"/>
    <xdr:sp macro="" textlink="">
      <xdr:nvSpPr>
        <xdr:cNvPr id="427" name="テキスト ボックス 426"/>
        <xdr:cNvSpPr txBox="1"/>
      </xdr:nvSpPr>
      <xdr:spPr>
        <a:xfrm>
          <a:off x="6737428" y="1302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8908</xdr:rowOff>
    </xdr:from>
    <xdr:to>
      <xdr:col>55</xdr:col>
      <xdr:colOff>0</xdr:colOff>
      <xdr:row>98</xdr:row>
      <xdr:rowOff>43557</xdr:rowOff>
    </xdr:to>
    <xdr:cxnSp macro="">
      <xdr:nvCxnSpPr>
        <xdr:cNvPr id="459" name="直線コネクタ 458"/>
        <xdr:cNvCxnSpPr/>
      </xdr:nvCxnSpPr>
      <xdr:spPr>
        <a:xfrm flipV="1">
          <a:off x="9639300" y="16811008"/>
          <a:ext cx="8382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148108</xdr:rowOff>
    </xdr:from>
    <xdr:ext cx="534377" cy="259045"/>
    <xdr:sp macro="" textlink="">
      <xdr:nvSpPr>
        <xdr:cNvPr id="460" name="土木費平均値テキスト"/>
        <xdr:cNvSpPr txBox="1"/>
      </xdr:nvSpPr>
      <xdr:spPr>
        <a:xfrm>
          <a:off x="10528300" y="1660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157677</xdr:rowOff>
    </xdr:from>
    <xdr:to>
      <xdr:col>50</xdr:col>
      <xdr:colOff>114300</xdr:colOff>
      <xdr:row>98</xdr:row>
      <xdr:rowOff>43557</xdr:rowOff>
    </xdr:to>
    <xdr:cxnSp macro="">
      <xdr:nvCxnSpPr>
        <xdr:cNvPr id="462" name="直線コネクタ 461"/>
        <xdr:cNvCxnSpPr/>
      </xdr:nvCxnSpPr>
      <xdr:spPr>
        <a:xfrm>
          <a:off x="8750300" y="16788327"/>
          <a:ext cx="889000" cy="5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73003</xdr:rowOff>
    </xdr:from>
    <xdr:ext cx="534377" cy="259045"/>
    <xdr:sp macro="" textlink="">
      <xdr:nvSpPr>
        <xdr:cNvPr id="464" name="テキスト ボックス 463"/>
        <xdr:cNvSpPr txBox="1"/>
      </xdr:nvSpPr>
      <xdr:spPr>
        <a:xfrm>
          <a:off x="9372111" y="1653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157677</xdr:rowOff>
    </xdr:from>
    <xdr:to>
      <xdr:col>45</xdr:col>
      <xdr:colOff>177800</xdr:colOff>
      <xdr:row>98</xdr:row>
      <xdr:rowOff>101247</xdr:rowOff>
    </xdr:to>
    <xdr:cxnSp macro="">
      <xdr:nvCxnSpPr>
        <xdr:cNvPr id="465" name="直線コネクタ 464"/>
        <xdr:cNvCxnSpPr/>
      </xdr:nvCxnSpPr>
      <xdr:spPr>
        <a:xfrm flipV="1">
          <a:off x="7861300" y="16788327"/>
          <a:ext cx="889000" cy="1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55571</xdr:rowOff>
    </xdr:from>
    <xdr:ext cx="534377" cy="259045"/>
    <xdr:sp macro="" textlink="">
      <xdr:nvSpPr>
        <xdr:cNvPr id="467" name="テキスト ボックス 466"/>
        <xdr:cNvSpPr txBox="1"/>
      </xdr:nvSpPr>
      <xdr:spPr>
        <a:xfrm>
          <a:off x="8483111" y="1685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101247</xdr:rowOff>
    </xdr:from>
    <xdr:to>
      <xdr:col>41</xdr:col>
      <xdr:colOff>50800</xdr:colOff>
      <xdr:row>98</xdr:row>
      <xdr:rowOff>117934</xdr:rowOff>
    </xdr:to>
    <xdr:cxnSp macro="">
      <xdr:nvCxnSpPr>
        <xdr:cNvPr id="468" name="直線コネクタ 467"/>
        <xdr:cNvCxnSpPr/>
      </xdr:nvCxnSpPr>
      <xdr:spPr>
        <a:xfrm flipV="1">
          <a:off x="6972300" y="16903347"/>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51622</xdr:rowOff>
    </xdr:from>
    <xdr:to>
      <xdr:col>41</xdr:col>
      <xdr:colOff>101600</xdr:colOff>
      <xdr:row>97</xdr:row>
      <xdr:rowOff>153222</xdr:rowOff>
    </xdr:to>
    <xdr:sp macro="" textlink="">
      <xdr:nvSpPr>
        <xdr:cNvPr id="469" name="フローチャート: 判断 468"/>
        <xdr:cNvSpPr/>
      </xdr:nvSpPr>
      <xdr:spPr>
        <a:xfrm>
          <a:off x="7810500" y="1668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169749</xdr:rowOff>
    </xdr:from>
    <xdr:ext cx="534377" cy="259045"/>
    <xdr:sp macro="" textlink="">
      <xdr:nvSpPr>
        <xdr:cNvPr id="470" name="テキスト ボックス 469"/>
        <xdr:cNvSpPr txBox="1"/>
      </xdr:nvSpPr>
      <xdr:spPr>
        <a:xfrm>
          <a:off x="7594111" y="164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16222</xdr:rowOff>
    </xdr:from>
    <xdr:to>
      <xdr:col>36</xdr:col>
      <xdr:colOff>165100</xdr:colOff>
      <xdr:row>97</xdr:row>
      <xdr:rowOff>117822</xdr:rowOff>
    </xdr:to>
    <xdr:sp macro="" textlink="">
      <xdr:nvSpPr>
        <xdr:cNvPr id="471" name="フローチャート: 判断 470"/>
        <xdr:cNvSpPr/>
      </xdr:nvSpPr>
      <xdr:spPr>
        <a:xfrm>
          <a:off x="6921500" y="166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134349</xdr:rowOff>
    </xdr:from>
    <xdr:ext cx="534377" cy="259045"/>
    <xdr:sp macro="" textlink="">
      <xdr:nvSpPr>
        <xdr:cNvPr id="472" name="テキスト ボックス 471"/>
        <xdr:cNvSpPr txBox="1"/>
      </xdr:nvSpPr>
      <xdr:spPr>
        <a:xfrm>
          <a:off x="6705111" y="164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129558</xdr:rowOff>
    </xdr:from>
    <xdr:to>
      <xdr:col>55</xdr:col>
      <xdr:colOff>50800</xdr:colOff>
      <xdr:row>98</xdr:row>
      <xdr:rowOff>59708</xdr:rowOff>
    </xdr:to>
    <xdr:sp macro="" textlink="">
      <xdr:nvSpPr>
        <xdr:cNvPr id="478" name="楕円 477"/>
        <xdr:cNvSpPr/>
      </xdr:nvSpPr>
      <xdr:spPr>
        <a:xfrm>
          <a:off x="10426700" y="167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107985</xdr:rowOff>
    </xdr:from>
    <xdr:ext cx="534377" cy="259045"/>
    <xdr:sp macro="" textlink="">
      <xdr:nvSpPr>
        <xdr:cNvPr id="479" name="土木費該当値テキスト"/>
        <xdr:cNvSpPr txBox="1"/>
      </xdr:nvSpPr>
      <xdr:spPr>
        <a:xfrm>
          <a:off x="10528300" y="1673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164207</xdr:rowOff>
    </xdr:from>
    <xdr:to>
      <xdr:col>50</xdr:col>
      <xdr:colOff>165100</xdr:colOff>
      <xdr:row>98</xdr:row>
      <xdr:rowOff>94357</xdr:rowOff>
    </xdr:to>
    <xdr:sp macro="" textlink="">
      <xdr:nvSpPr>
        <xdr:cNvPr id="480" name="楕円 479"/>
        <xdr:cNvSpPr/>
      </xdr:nvSpPr>
      <xdr:spPr>
        <a:xfrm>
          <a:off x="9588500" y="167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85484</xdr:rowOff>
    </xdr:from>
    <xdr:ext cx="534377" cy="259045"/>
    <xdr:sp macro="" textlink="">
      <xdr:nvSpPr>
        <xdr:cNvPr id="481" name="テキスト ボックス 480"/>
        <xdr:cNvSpPr txBox="1"/>
      </xdr:nvSpPr>
      <xdr:spPr>
        <a:xfrm>
          <a:off x="9372111" y="1688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106877</xdr:rowOff>
    </xdr:from>
    <xdr:to>
      <xdr:col>46</xdr:col>
      <xdr:colOff>38100</xdr:colOff>
      <xdr:row>98</xdr:row>
      <xdr:rowOff>37027</xdr:rowOff>
    </xdr:to>
    <xdr:sp macro="" textlink="">
      <xdr:nvSpPr>
        <xdr:cNvPr id="482" name="楕円 481"/>
        <xdr:cNvSpPr/>
      </xdr:nvSpPr>
      <xdr:spPr>
        <a:xfrm>
          <a:off x="8699500" y="167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53554</xdr:rowOff>
    </xdr:from>
    <xdr:ext cx="534377" cy="259045"/>
    <xdr:sp macro="" textlink="">
      <xdr:nvSpPr>
        <xdr:cNvPr id="483" name="テキスト ボックス 482"/>
        <xdr:cNvSpPr txBox="1"/>
      </xdr:nvSpPr>
      <xdr:spPr>
        <a:xfrm>
          <a:off x="8483111" y="165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50447</xdr:rowOff>
    </xdr:from>
    <xdr:to>
      <xdr:col>41</xdr:col>
      <xdr:colOff>101600</xdr:colOff>
      <xdr:row>98</xdr:row>
      <xdr:rowOff>152047</xdr:rowOff>
    </xdr:to>
    <xdr:sp macro="" textlink="">
      <xdr:nvSpPr>
        <xdr:cNvPr id="484" name="楕円 483"/>
        <xdr:cNvSpPr/>
      </xdr:nvSpPr>
      <xdr:spPr>
        <a:xfrm>
          <a:off x="7810500" y="1685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143174</xdr:rowOff>
    </xdr:from>
    <xdr:ext cx="534377" cy="259045"/>
    <xdr:sp macro="" textlink="">
      <xdr:nvSpPr>
        <xdr:cNvPr id="485" name="テキスト ボックス 484"/>
        <xdr:cNvSpPr txBox="1"/>
      </xdr:nvSpPr>
      <xdr:spPr>
        <a:xfrm>
          <a:off x="7594111" y="1694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67134</xdr:rowOff>
    </xdr:from>
    <xdr:to>
      <xdr:col>36</xdr:col>
      <xdr:colOff>165100</xdr:colOff>
      <xdr:row>98</xdr:row>
      <xdr:rowOff>168734</xdr:rowOff>
    </xdr:to>
    <xdr:sp macro="" textlink="">
      <xdr:nvSpPr>
        <xdr:cNvPr id="486" name="楕円 485"/>
        <xdr:cNvSpPr/>
      </xdr:nvSpPr>
      <xdr:spPr>
        <a:xfrm>
          <a:off x="6921500" y="168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159861</xdr:rowOff>
    </xdr:from>
    <xdr:ext cx="534377" cy="259045"/>
    <xdr:sp macro="" textlink="">
      <xdr:nvSpPr>
        <xdr:cNvPr id="487" name="テキスト ボックス 486"/>
        <xdr:cNvSpPr txBox="1"/>
      </xdr:nvSpPr>
      <xdr:spPr>
        <a:xfrm>
          <a:off x="6705111" y="169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76607</xdr:rowOff>
    </xdr:from>
    <xdr:to>
      <xdr:col>85</xdr:col>
      <xdr:colOff>127000</xdr:colOff>
      <xdr:row>36</xdr:row>
      <xdr:rowOff>113030</xdr:rowOff>
    </xdr:to>
    <xdr:cxnSp macro="">
      <xdr:nvCxnSpPr>
        <xdr:cNvPr id="517" name="直線コネクタ 516"/>
        <xdr:cNvCxnSpPr/>
      </xdr:nvCxnSpPr>
      <xdr:spPr>
        <a:xfrm flipV="1">
          <a:off x="15481300" y="6248807"/>
          <a:ext cx="838200" cy="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47388</xdr:rowOff>
    </xdr:from>
    <xdr:ext cx="534377" cy="259045"/>
    <xdr:sp macro="" textlink="">
      <xdr:nvSpPr>
        <xdr:cNvPr id="518" name="消防費平均値テキスト"/>
        <xdr:cNvSpPr txBox="1"/>
      </xdr:nvSpPr>
      <xdr:spPr>
        <a:xfrm>
          <a:off x="16370300" y="5876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102133</xdr:rowOff>
    </xdr:from>
    <xdr:to>
      <xdr:col>81</xdr:col>
      <xdr:colOff>50800</xdr:colOff>
      <xdr:row>36</xdr:row>
      <xdr:rowOff>113030</xdr:rowOff>
    </xdr:to>
    <xdr:cxnSp macro="">
      <xdr:nvCxnSpPr>
        <xdr:cNvPr id="520" name="直線コネクタ 519"/>
        <xdr:cNvCxnSpPr/>
      </xdr:nvCxnSpPr>
      <xdr:spPr>
        <a:xfrm>
          <a:off x="14592300" y="6274333"/>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146905</xdr:rowOff>
    </xdr:from>
    <xdr:ext cx="534377" cy="259045"/>
    <xdr:sp macro="" textlink="">
      <xdr:nvSpPr>
        <xdr:cNvPr id="522" name="テキスト ボックス 521"/>
        <xdr:cNvSpPr txBox="1"/>
      </xdr:nvSpPr>
      <xdr:spPr>
        <a:xfrm>
          <a:off x="15214111" y="58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102133</xdr:rowOff>
    </xdr:from>
    <xdr:to>
      <xdr:col>76</xdr:col>
      <xdr:colOff>114300</xdr:colOff>
      <xdr:row>36</xdr:row>
      <xdr:rowOff>132004</xdr:rowOff>
    </xdr:to>
    <xdr:cxnSp macro="">
      <xdr:nvCxnSpPr>
        <xdr:cNvPr id="523" name="直線コネクタ 522"/>
        <xdr:cNvCxnSpPr/>
      </xdr:nvCxnSpPr>
      <xdr:spPr>
        <a:xfrm flipV="1">
          <a:off x="13703300" y="6274333"/>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61011</xdr:rowOff>
    </xdr:from>
    <xdr:to>
      <xdr:col>76</xdr:col>
      <xdr:colOff>165100</xdr:colOff>
      <xdr:row>34</xdr:row>
      <xdr:rowOff>162611</xdr:rowOff>
    </xdr:to>
    <xdr:sp macro="" textlink="">
      <xdr:nvSpPr>
        <xdr:cNvPr id="524" name="フローチャート: 判断 523"/>
        <xdr:cNvSpPr/>
      </xdr:nvSpPr>
      <xdr:spPr>
        <a:xfrm>
          <a:off x="14541500" y="58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7688</xdr:rowOff>
    </xdr:from>
    <xdr:ext cx="534377" cy="259045"/>
    <xdr:sp macro="" textlink="">
      <xdr:nvSpPr>
        <xdr:cNvPr id="525" name="テキスト ボックス 524"/>
        <xdr:cNvSpPr txBox="1"/>
      </xdr:nvSpPr>
      <xdr:spPr>
        <a:xfrm>
          <a:off x="14325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90399</xdr:rowOff>
    </xdr:from>
    <xdr:to>
      <xdr:col>71</xdr:col>
      <xdr:colOff>177800</xdr:colOff>
      <xdr:row>36</xdr:row>
      <xdr:rowOff>132004</xdr:rowOff>
    </xdr:to>
    <xdr:cxnSp macro="">
      <xdr:nvCxnSpPr>
        <xdr:cNvPr id="526" name="直線コネクタ 525"/>
        <xdr:cNvCxnSpPr/>
      </xdr:nvCxnSpPr>
      <xdr:spPr>
        <a:xfrm>
          <a:off x="12814300" y="6091149"/>
          <a:ext cx="889000" cy="2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27" name="フローチャート: 判断 526"/>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57904</xdr:rowOff>
    </xdr:from>
    <xdr:ext cx="534377" cy="259045"/>
    <xdr:sp macro="" textlink="">
      <xdr:nvSpPr>
        <xdr:cNvPr id="528" name="テキスト ボックス 527"/>
        <xdr:cNvSpPr txBox="1"/>
      </xdr:nvSpPr>
      <xdr:spPr>
        <a:xfrm>
          <a:off x="13436111" y="57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29" name="フローチャート: 判断 528"/>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102709</xdr:rowOff>
    </xdr:from>
    <xdr:ext cx="534377" cy="259045"/>
    <xdr:sp macro="" textlink="">
      <xdr:nvSpPr>
        <xdr:cNvPr id="530" name="テキスト ボックス 529"/>
        <xdr:cNvSpPr txBox="1"/>
      </xdr:nvSpPr>
      <xdr:spPr>
        <a:xfrm>
          <a:off x="12547111" y="57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25807</xdr:rowOff>
    </xdr:from>
    <xdr:to>
      <xdr:col>85</xdr:col>
      <xdr:colOff>177800</xdr:colOff>
      <xdr:row>36</xdr:row>
      <xdr:rowOff>127407</xdr:rowOff>
    </xdr:to>
    <xdr:sp macro="" textlink="">
      <xdr:nvSpPr>
        <xdr:cNvPr id="536" name="楕円 535"/>
        <xdr:cNvSpPr/>
      </xdr:nvSpPr>
      <xdr:spPr>
        <a:xfrm>
          <a:off x="16268700" y="61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4234</xdr:rowOff>
    </xdr:from>
    <xdr:ext cx="534377" cy="259045"/>
    <xdr:sp macro="" textlink="">
      <xdr:nvSpPr>
        <xdr:cNvPr id="537" name="消防費該当値テキスト"/>
        <xdr:cNvSpPr txBox="1"/>
      </xdr:nvSpPr>
      <xdr:spPr>
        <a:xfrm>
          <a:off x="16370300" y="61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62230</xdr:rowOff>
    </xdr:from>
    <xdr:to>
      <xdr:col>81</xdr:col>
      <xdr:colOff>101600</xdr:colOff>
      <xdr:row>36</xdr:row>
      <xdr:rowOff>163830</xdr:rowOff>
    </xdr:to>
    <xdr:sp macro="" textlink="">
      <xdr:nvSpPr>
        <xdr:cNvPr id="538" name="楕円 537"/>
        <xdr:cNvSpPr/>
      </xdr:nvSpPr>
      <xdr:spPr>
        <a:xfrm>
          <a:off x="15430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154957</xdr:rowOff>
    </xdr:from>
    <xdr:ext cx="534377" cy="259045"/>
    <xdr:sp macro="" textlink="">
      <xdr:nvSpPr>
        <xdr:cNvPr id="539" name="テキスト ボックス 538"/>
        <xdr:cNvSpPr txBox="1"/>
      </xdr:nvSpPr>
      <xdr:spPr>
        <a:xfrm>
          <a:off x="15214111" y="632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51333</xdr:rowOff>
    </xdr:from>
    <xdr:to>
      <xdr:col>76</xdr:col>
      <xdr:colOff>165100</xdr:colOff>
      <xdr:row>36</xdr:row>
      <xdr:rowOff>152933</xdr:rowOff>
    </xdr:to>
    <xdr:sp macro="" textlink="">
      <xdr:nvSpPr>
        <xdr:cNvPr id="540" name="楕円 539"/>
        <xdr:cNvSpPr/>
      </xdr:nvSpPr>
      <xdr:spPr>
        <a:xfrm>
          <a:off x="14541500" y="62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144060</xdr:rowOff>
    </xdr:from>
    <xdr:ext cx="534377" cy="259045"/>
    <xdr:sp macro="" textlink="">
      <xdr:nvSpPr>
        <xdr:cNvPr id="541" name="テキスト ボックス 540"/>
        <xdr:cNvSpPr txBox="1"/>
      </xdr:nvSpPr>
      <xdr:spPr>
        <a:xfrm>
          <a:off x="14325111" y="631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81204</xdr:rowOff>
    </xdr:from>
    <xdr:to>
      <xdr:col>72</xdr:col>
      <xdr:colOff>38100</xdr:colOff>
      <xdr:row>37</xdr:row>
      <xdr:rowOff>11354</xdr:rowOff>
    </xdr:to>
    <xdr:sp macro="" textlink="">
      <xdr:nvSpPr>
        <xdr:cNvPr id="542" name="楕円 541"/>
        <xdr:cNvSpPr/>
      </xdr:nvSpPr>
      <xdr:spPr>
        <a:xfrm>
          <a:off x="13652500" y="62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2481</xdr:rowOff>
    </xdr:from>
    <xdr:ext cx="534377" cy="259045"/>
    <xdr:sp macro="" textlink="">
      <xdr:nvSpPr>
        <xdr:cNvPr id="543" name="テキスト ボックス 542"/>
        <xdr:cNvSpPr txBox="1"/>
      </xdr:nvSpPr>
      <xdr:spPr>
        <a:xfrm>
          <a:off x="13436111" y="634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39599</xdr:rowOff>
    </xdr:from>
    <xdr:to>
      <xdr:col>67</xdr:col>
      <xdr:colOff>101600</xdr:colOff>
      <xdr:row>35</xdr:row>
      <xdr:rowOff>141199</xdr:rowOff>
    </xdr:to>
    <xdr:sp macro="" textlink="">
      <xdr:nvSpPr>
        <xdr:cNvPr id="544" name="楕円 543"/>
        <xdr:cNvSpPr/>
      </xdr:nvSpPr>
      <xdr:spPr>
        <a:xfrm>
          <a:off x="12763500" y="604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132326</xdr:rowOff>
    </xdr:from>
    <xdr:ext cx="534377" cy="259045"/>
    <xdr:sp macro="" textlink="">
      <xdr:nvSpPr>
        <xdr:cNvPr id="545" name="テキスト ボックス 544"/>
        <xdr:cNvSpPr txBox="1"/>
      </xdr:nvSpPr>
      <xdr:spPr>
        <a:xfrm>
          <a:off x="12547111" y="613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123927</xdr:rowOff>
    </xdr:from>
    <xdr:to>
      <xdr:col>85</xdr:col>
      <xdr:colOff>127000</xdr:colOff>
      <xdr:row>57</xdr:row>
      <xdr:rowOff>137826</xdr:rowOff>
    </xdr:to>
    <xdr:cxnSp macro="">
      <xdr:nvCxnSpPr>
        <xdr:cNvPr id="573" name="直線コネクタ 572"/>
        <xdr:cNvCxnSpPr/>
      </xdr:nvCxnSpPr>
      <xdr:spPr>
        <a:xfrm>
          <a:off x="15481300" y="9896577"/>
          <a:ext cx="8382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159372</xdr:rowOff>
    </xdr:from>
    <xdr:ext cx="534377" cy="259045"/>
    <xdr:sp macro="" textlink="">
      <xdr:nvSpPr>
        <xdr:cNvPr id="574" name="教育費平均値テキスト"/>
        <xdr:cNvSpPr txBox="1"/>
      </xdr:nvSpPr>
      <xdr:spPr>
        <a:xfrm>
          <a:off x="16370300" y="941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61222</xdr:rowOff>
    </xdr:from>
    <xdr:to>
      <xdr:col>81</xdr:col>
      <xdr:colOff>50800</xdr:colOff>
      <xdr:row>57</xdr:row>
      <xdr:rowOff>123927</xdr:rowOff>
    </xdr:to>
    <xdr:cxnSp macro="">
      <xdr:nvCxnSpPr>
        <xdr:cNvPr id="576" name="直線コネクタ 575"/>
        <xdr:cNvCxnSpPr/>
      </xdr:nvCxnSpPr>
      <xdr:spPr>
        <a:xfrm>
          <a:off x="14592300" y="9833872"/>
          <a:ext cx="889000" cy="6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122422</xdr:rowOff>
    </xdr:from>
    <xdr:ext cx="534377" cy="259045"/>
    <xdr:sp macro="" textlink="">
      <xdr:nvSpPr>
        <xdr:cNvPr id="578" name="テキスト ボックス 577"/>
        <xdr:cNvSpPr txBox="1"/>
      </xdr:nvSpPr>
      <xdr:spPr>
        <a:xfrm>
          <a:off x="15214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61222</xdr:rowOff>
    </xdr:from>
    <xdr:to>
      <xdr:col>76</xdr:col>
      <xdr:colOff>114300</xdr:colOff>
      <xdr:row>57</xdr:row>
      <xdr:rowOff>128979</xdr:rowOff>
    </xdr:to>
    <xdr:cxnSp macro="">
      <xdr:nvCxnSpPr>
        <xdr:cNvPr id="579" name="直線コネクタ 578"/>
        <xdr:cNvCxnSpPr/>
      </xdr:nvCxnSpPr>
      <xdr:spPr>
        <a:xfrm flipV="1">
          <a:off x="13703300" y="9833872"/>
          <a:ext cx="889000" cy="6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80" name="フローチャート: 判断 579"/>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46367</xdr:rowOff>
    </xdr:from>
    <xdr:ext cx="534377" cy="259045"/>
    <xdr:sp macro="" textlink="">
      <xdr:nvSpPr>
        <xdr:cNvPr id="581" name="テキスト ボックス 580"/>
        <xdr:cNvSpPr txBox="1"/>
      </xdr:nvSpPr>
      <xdr:spPr>
        <a:xfrm>
          <a:off x="14325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154491</xdr:rowOff>
    </xdr:from>
    <xdr:to>
      <xdr:col>71</xdr:col>
      <xdr:colOff>177800</xdr:colOff>
      <xdr:row>57</xdr:row>
      <xdr:rowOff>128979</xdr:rowOff>
    </xdr:to>
    <xdr:cxnSp macro="">
      <xdr:nvCxnSpPr>
        <xdr:cNvPr id="582" name="直線コネクタ 581"/>
        <xdr:cNvCxnSpPr/>
      </xdr:nvCxnSpPr>
      <xdr:spPr>
        <a:xfrm>
          <a:off x="12814300" y="9755691"/>
          <a:ext cx="889000" cy="14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22241</xdr:rowOff>
    </xdr:from>
    <xdr:to>
      <xdr:col>72</xdr:col>
      <xdr:colOff>38100</xdr:colOff>
      <xdr:row>55</xdr:row>
      <xdr:rowOff>123841</xdr:rowOff>
    </xdr:to>
    <xdr:sp macro="" textlink="">
      <xdr:nvSpPr>
        <xdr:cNvPr id="583" name="フローチャート: 判断 582"/>
        <xdr:cNvSpPr/>
      </xdr:nvSpPr>
      <xdr:spPr>
        <a:xfrm>
          <a:off x="13652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140368</xdr:rowOff>
    </xdr:from>
    <xdr:ext cx="534377" cy="259045"/>
    <xdr:sp macro="" textlink="">
      <xdr:nvSpPr>
        <xdr:cNvPr id="584" name="テキスト ボックス 583"/>
        <xdr:cNvSpPr txBox="1"/>
      </xdr:nvSpPr>
      <xdr:spPr>
        <a:xfrm>
          <a:off x="13436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69149</xdr:rowOff>
    </xdr:from>
    <xdr:to>
      <xdr:col>67</xdr:col>
      <xdr:colOff>101600</xdr:colOff>
      <xdr:row>55</xdr:row>
      <xdr:rowOff>170749</xdr:rowOff>
    </xdr:to>
    <xdr:sp macro="" textlink="">
      <xdr:nvSpPr>
        <xdr:cNvPr id="585" name="フローチャート: 判断 584"/>
        <xdr:cNvSpPr/>
      </xdr:nvSpPr>
      <xdr:spPr>
        <a:xfrm>
          <a:off x="12763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15826</xdr:rowOff>
    </xdr:from>
    <xdr:ext cx="534377" cy="259045"/>
    <xdr:sp macro="" textlink="">
      <xdr:nvSpPr>
        <xdr:cNvPr id="586" name="テキスト ボックス 585"/>
        <xdr:cNvSpPr txBox="1"/>
      </xdr:nvSpPr>
      <xdr:spPr>
        <a:xfrm>
          <a:off x="12547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87026</xdr:rowOff>
    </xdr:from>
    <xdr:to>
      <xdr:col>85</xdr:col>
      <xdr:colOff>177800</xdr:colOff>
      <xdr:row>58</xdr:row>
      <xdr:rowOff>17176</xdr:rowOff>
    </xdr:to>
    <xdr:sp macro="" textlink="">
      <xdr:nvSpPr>
        <xdr:cNvPr id="592" name="楕円 591"/>
        <xdr:cNvSpPr/>
      </xdr:nvSpPr>
      <xdr:spPr>
        <a:xfrm>
          <a:off x="16268700" y="98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1953</xdr:rowOff>
    </xdr:from>
    <xdr:ext cx="534377" cy="259045"/>
    <xdr:sp macro="" textlink="">
      <xdr:nvSpPr>
        <xdr:cNvPr id="593" name="教育費該当値テキスト"/>
        <xdr:cNvSpPr txBox="1"/>
      </xdr:nvSpPr>
      <xdr:spPr>
        <a:xfrm>
          <a:off x="16370300" y="977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73127</xdr:rowOff>
    </xdr:from>
    <xdr:to>
      <xdr:col>81</xdr:col>
      <xdr:colOff>101600</xdr:colOff>
      <xdr:row>58</xdr:row>
      <xdr:rowOff>3277</xdr:rowOff>
    </xdr:to>
    <xdr:sp macro="" textlink="">
      <xdr:nvSpPr>
        <xdr:cNvPr id="594" name="楕円 593"/>
        <xdr:cNvSpPr/>
      </xdr:nvSpPr>
      <xdr:spPr>
        <a:xfrm>
          <a:off x="15430500" y="98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165854</xdr:rowOff>
    </xdr:from>
    <xdr:ext cx="534377" cy="259045"/>
    <xdr:sp macro="" textlink="">
      <xdr:nvSpPr>
        <xdr:cNvPr id="595" name="テキスト ボックス 594"/>
        <xdr:cNvSpPr txBox="1"/>
      </xdr:nvSpPr>
      <xdr:spPr>
        <a:xfrm>
          <a:off x="15214111" y="99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10422</xdr:rowOff>
    </xdr:from>
    <xdr:to>
      <xdr:col>76</xdr:col>
      <xdr:colOff>165100</xdr:colOff>
      <xdr:row>57</xdr:row>
      <xdr:rowOff>112022</xdr:rowOff>
    </xdr:to>
    <xdr:sp macro="" textlink="">
      <xdr:nvSpPr>
        <xdr:cNvPr id="596" name="楕円 595"/>
        <xdr:cNvSpPr/>
      </xdr:nvSpPr>
      <xdr:spPr>
        <a:xfrm>
          <a:off x="14541500" y="97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103149</xdr:rowOff>
    </xdr:from>
    <xdr:ext cx="534377" cy="259045"/>
    <xdr:sp macro="" textlink="">
      <xdr:nvSpPr>
        <xdr:cNvPr id="597" name="テキスト ボックス 596"/>
        <xdr:cNvSpPr txBox="1"/>
      </xdr:nvSpPr>
      <xdr:spPr>
        <a:xfrm>
          <a:off x="14325111" y="987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78179</xdr:rowOff>
    </xdr:from>
    <xdr:to>
      <xdr:col>72</xdr:col>
      <xdr:colOff>38100</xdr:colOff>
      <xdr:row>58</xdr:row>
      <xdr:rowOff>8329</xdr:rowOff>
    </xdr:to>
    <xdr:sp macro="" textlink="">
      <xdr:nvSpPr>
        <xdr:cNvPr id="598" name="楕円 597"/>
        <xdr:cNvSpPr/>
      </xdr:nvSpPr>
      <xdr:spPr>
        <a:xfrm>
          <a:off x="13652500" y="985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170906</xdr:rowOff>
    </xdr:from>
    <xdr:ext cx="534377" cy="259045"/>
    <xdr:sp macro="" textlink="">
      <xdr:nvSpPr>
        <xdr:cNvPr id="599" name="テキスト ボックス 598"/>
        <xdr:cNvSpPr txBox="1"/>
      </xdr:nvSpPr>
      <xdr:spPr>
        <a:xfrm>
          <a:off x="13436111" y="994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103691</xdr:rowOff>
    </xdr:from>
    <xdr:to>
      <xdr:col>67</xdr:col>
      <xdr:colOff>101600</xdr:colOff>
      <xdr:row>57</xdr:row>
      <xdr:rowOff>33841</xdr:rowOff>
    </xdr:to>
    <xdr:sp macro="" textlink="">
      <xdr:nvSpPr>
        <xdr:cNvPr id="600" name="楕円 599"/>
        <xdr:cNvSpPr/>
      </xdr:nvSpPr>
      <xdr:spPr>
        <a:xfrm>
          <a:off x="12763500" y="970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24968</xdr:rowOff>
    </xdr:from>
    <xdr:ext cx="534377" cy="259045"/>
    <xdr:sp macro="" textlink="">
      <xdr:nvSpPr>
        <xdr:cNvPr id="601" name="テキスト ボックス 600"/>
        <xdr:cNvSpPr txBox="1"/>
      </xdr:nvSpPr>
      <xdr:spPr>
        <a:xfrm>
          <a:off x="12547111" y="979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7" name="直線コネクタ 626"/>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0" name="災害復旧費最大値テキスト"/>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1" name="直線コネクタ 630"/>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109982</xdr:rowOff>
    </xdr:from>
    <xdr:to>
      <xdr:col>85</xdr:col>
      <xdr:colOff>127000</xdr:colOff>
      <xdr:row>79</xdr:row>
      <xdr:rowOff>98879</xdr:rowOff>
    </xdr:to>
    <xdr:cxnSp macro="">
      <xdr:nvCxnSpPr>
        <xdr:cNvPr id="632" name="直線コネクタ 631"/>
        <xdr:cNvCxnSpPr/>
      </xdr:nvCxnSpPr>
      <xdr:spPr>
        <a:xfrm flipV="1">
          <a:off x="15481300" y="13483082"/>
          <a:ext cx="838200" cy="16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38915</xdr:rowOff>
    </xdr:from>
    <xdr:ext cx="378565" cy="259045"/>
    <xdr:sp macro="" textlink="">
      <xdr:nvSpPr>
        <xdr:cNvPr id="633" name="災害復旧費平均値テキスト"/>
        <xdr:cNvSpPr txBox="1"/>
      </xdr:nvSpPr>
      <xdr:spPr>
        <a:xfrm>
          <a:off x="16370300" y="13412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4" name="フローチャート: 判断 633"/>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6" name="フローチャート: 判断 635"/>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157388</xdr:rowOff>
    </xdr:from>
    <xdr:ext cx="378565" cy="259045"/>
    <xdr:sp macro="" textlink="">
      <xdr:nvSpPr>
        <xdr:cNvPr id="637" name="テキスト ボックス 636"/>
        <xdr:cNvSpPr txBox="1"/>
      </xdr:nvSpPr>
      <xdr:spPr>
        <a:xfrm>
          <a:off x="15292017" y="1318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8" name="直線コネクタ 63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63754</xdr:rowOff>
    </xdr:from>
    <xdr:to>
      <xdr:col>76</xdr:col>
      <xdr:colOff>165100</xdr:colOff>
      <xdr:row>78</xdr:row>
      <xdr:rowOff>165354</xdr:rowOff>
    </xdr:to>
    <xdr:sp macro="" textlink="">
      <xdr:nvSpPr>
        <xdr:cNvPr id="639" name="フローチャート: 判断 638"/>
        <xdr:cNvSpPr/>
      </xdr:nvSpPr>
      <xdr:spPr>
        <a:xfrm>
          <a:off x="14541500" y="1343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10431</xdr:rowOff>
    </xdr:from>
    <xdr:ext cx="378565" cy="259045"/>
    <xdr:sp macro="" textlink="">
      <xdr:nvSpPr>
        <xdr:cNvPr id="640" name="テキスト ボックス 639"/>
        <xdr:cNvSpPr txBox="1"/>
      </xdr:nvSpPr>
      <xdr:spPr>
        <a:xfrm>
          <a:off x="14403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1" name="直線コネクタ 64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166624</xdr:rowOff>
    </xdr:from>
    <xdr:to>
      <xdr:col>72</xdr:col>
      <xdr:colOff>38100</xdr:colOff>
      <xdr:row>78</xdr:row>
      <xdr:rowOff>96774</xdr:rowOff>
    </xdr:to>
    <xdr:sp macro="" textlink="">
      <xdr:nvSpPr>
        <xdr:cNvPr id="642" name="フローチャート: 判断 641"/>
        <xdr:cNvSpPr/>
      </xdr:nvSpPr>
      <xdr:spPr>
        <a:xfrm>
          <a:off x="13652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113301</xdr:rowOff>
    </xdr:from>
    <xdr:ext cx="378565" cy="259045"/>
    <xdr:sp macro="" textlink="">
      <xdr:nvSpPr>
        <xdr:cNvPr id="643" name="テキスト ボックス 642"/>
        <xdr:cNvSpPr txBox="1"/>
      </xdr:nvSpPr>
      <xdr:spPr>
        <a:xfrm>
          <a:off x="13514017" y="1314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160420</xdr:rowOff>
    </xdr:from>
    <xdr:to>
      <xdr:col>67</xdr:col>
      <xdr:colOff>101600</xdr:colOff>
      <xdr:row>78</xdr:row>
      <xdr:rowOff>90570</xdr:rowOff>
    </xdr:to>
    <xdr:sp macro="" textlink="">
      <xdr:nvSpPr>
        <xdr:cNvPr id="644" name="フローチャート: 判断 643"/>
        <xdr:cNvSpPr/>
      </xdr:nvSpPr>
      <xdr:spPr>
        <a:xfrm>
          <a:off x="12763500" y="133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107097</xdr:rowOff>
    </xdr:from>
    <xdr:ext cx="378565" cy="259045"/>
    <xdr:sp macro="" textlink="">
      <xdr:nvSpPr>
        <xdr:cNvPr id="645" name="テキスト ボックス 644"/>
        <xdr:cNvSpPr txBox="1"/>
      </xdr:nvSpPr>
      <xdr:spPr>
        <a:xfrm>
          <a:off x="12625017" y="1313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59182</xdr:rowOff>
    </xdr:from>
    <xdr:to>
      <xdr:col>85</xdr:col>
      <xdr:colOff>177800</xdr:colOff>
      <xdr:row>78</xdr:row>
      <xdr:rowOff>160782</xdr:rowOff>
    </xdr:to>
    <xdr:sp macro="" textlink="">
      <xdr:nvSpPr>
        <xdr:cNvPr id="651" name="楕円 650"/>
        <xdr:cNvSpPr/>
      </xdr:nvSpPr>
      <xdr:spPr>
        <a:xfrm>
          <a:off x="162687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82059</xdr:rowOff>
    </xdr:from>
    <xdr:ext cx="378565" cy="259045"/>
    <xdr:sp macro="" textlink="">
      <xdr:nvSpPr>
        <xdr:cNvPr id="652" name="災害復旧費該当値テキスト"/>
        <xdr:cNvSpPr txBox="1"/>
      </xdr:nvSpPr>
      <xdr:spPr>
        <a:xfrm>
          <a:off x="16370300" y="13283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9" name="楕円 65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0" name="テキスト ボックス 65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4" name="直線コネクタ 683"/>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5"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6" name="直線コネクタ 685"/>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7"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8" name="直線コネクタ 687"/>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28087</xdr:rowOff>
    </xdr:from>
    <xdr:to>
      <xdr:col>85</xdr:col>
      <xdr:colOff>127000</xdr:colOff>
      <xdr:row>95</xdr:row>
      <xdr:rowOff>62681</xdr:rowOff>
    </xdr:to>
    <xdr:cxnSp macro="">
      <xdr:nvCxnSpPr>
        <xdr:cNvPr id="689" name="直線コネクタ 688"/>
        <xdr:cNvCxnSpPr/>
      </xdr:nvCxnSpPr>
      <xdr:spPr>
        <a:xfrm>
          <a:off x="15481300" y="16315837"/>
          <a:ext cx="838200" cy="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19797</xdr:rowOff>
    </xdr:from>
    <xdr:ext cx="534377" cy="259045"/>
    <xdr:sp macro="" textlink="">
      <xdr:nvSpPr>
        <xdr:cNvPr id="690" name="公債費平均値テキスト"/>
        <xdr:cNvSpPr txBox="1"/>
      </xdr:nvSpPr>
      <xdr:spPr>
        <a:xfrm>
          <a:off x="16370300" y="1630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1" name="フローチャート: 判断 690"/>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28087</xdr:rowOff>
    </xdr:from>
    <xdr:to>
      <xdr:col>81</xdr:col>
      <xdr:colOff>50800</xdr:colOff>
      <xdr:row>95</xdr:row>
      <xdr:rowOff>41269</xdr:rowOff>
    </xdr:to>
    <xdr:cxnSp macro="">
      <xdr:nvCxnSpPr>
        <xdr:cNvPr id="692" name="直線コネクタ 691"/>
        <xdr:cNvCxnSpPr/>
      </xdr:nvCxnSpPr>
      <xdr:spPr>
        <a:xfrm flipV="1">
          <a:off x="14592300" y="16315837"/>
          <a:ext cx="8890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3" name="フローチャート: 判断 692"/>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108571</xdr:rowOff>
    </xdr:from>
    <xdr:ext cx="534377" cy="259045"/>
    <xdr:sp macro="" textlink="">
      <xdr:nvSpPr>
        <xdr:cNvPr id="694" name="テキスト ボックス 693"/>
        <xdr:cNvSpPr txBox="1"/>
      </xdr:nvSpPr>
      <xdr:spPr>
        <a:xfrm>
          <a:off x="15214111" y="163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120211</xdr:rowOff>
    </xdr:from>
    <xdr:to>
      <xdr:col>76</xdr:col>
      <xdr:colOff>114300</xdr:colOff>
      <xdr:row>95</xdr:row>
      <xdr:rowOff>41269</xdr:rowOff>
    </xdr:to>
    <xdr:cxnSp macro="">
      <xdr:nvCxnSpPr>
        <xdr:cNvPr id="695" name="直線コネクタ 694"/>
        <xdr:cNvCxnSpPr/>
      </xdr:nvCxnSpPr>
      <xdr:spPr>
        <a:xfrm>
          <a:off x="13703300" y="16236511"/>
          <a:ext cx="889000" cy="9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696" name="フローチャート: 判断 695"/>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154385</xdr:rowOff>
    </xdr:from>
    <xdr:ext cx="534377" cy="259045"/>
    <xdr:sp macro="" textlink="">
      <xdr:nvSpPr>
        <xdr:cNvPr id="697" name="テキスト ボックス 696"/>
        <xdr:cNvSpPr txBox="1"/>
      </xdr:nvSpPr>
      <xdr:spPr>
        <a:xfrm>
          <a:off x="14325111" y="164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120211</xdr:rowOff>
    </xdr:from>
    <xdr:to>
      <xdr:col>71</xdr:col>
      <xdr:colOff>177800</xdr:colOff>
      <xdr:row>94</xdr:row>
      <xdr:rowOff>132004</xdr:rowOff>
    </xdr:to>
    <xdr:cxnSp macro="">
      <xdr:nvCxnSpPr>
        <xdr:cNvPr id="698" name="直線コネクタ 697"/>
        <xdr:cNvCxnSpPr/>
      </xdr:nvCxnSpPr>
      <xdr:spPr>
        <a:xfrm flipV="1">
          <a:off x="12814300" y="16236511"/>
          <a:ext cx="889000" cy="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116618</xdr:rowOff>
    </xdr:from>
    <xdr:to>
      <xdr:col>72</xdr:col>
      <xdr:colOff>38100</xdr:colOff>
      <xdr:row>95</xdr:row>
      <xdr:rowOff>46768</xdr:rowOff>
    </xdr:to>
    <xdr:sp macro="" textlink="">
      <xdr:nvSpPr>
        <xdr:cNvPr id="699" name="フローチャート: 判断 698"/>
        <xdr:cNvSpPr/>
      </xdr:nvSpPr>
      <xdr:spPr>
        <a:xfrm>
          <a:off x="13652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37895</xdr:rowOff>
    </xdr:from>
    <xdr:ext cx="534377" cy="259045"/>
    <xdr:sp macro="" textlink="">
      <xdr:nvSpPr>
        <xdr:cNvPr id="700" name="テキスト ボックス 699"/>
        <xdr:cNvSpPr txBox="1"/>
      </xdr:nvSpPr>
      <xdr:spPr>
        <a:xfrm>
          <a:off x="13436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106235</xdr:rowOff>
    </xdr:from>
    <xdr:to>
      <xdr:col>67</xdr:col>
      <xdr:colOff>101600</xdr:colOff>
      <xdr:row>95</xdr:row>
      <xdr:rowOff>36385</xdr:rowOff>
    </xdr:to>
    <xdr:sp macro="" textlink="">
      <xdr:nvSpPr>
        <xdr:cNvPr id="701" name="フローチャート: 判断 700"/>
        <xdr:cNvSpPr/>
      </xdr:nvSpPr>
      <xdr:spPr>
        <a:xfrm>
          <a:off x="12763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27512</xdr:rowOff>
    </xdr:from>
    <xdr:ext cx="534377" cy="259045"/>
    <xdr:sp macro="" textlink="">
      <xdr:nvSpPr>
        <xdr:cNvPr id="702" name="テキスト ボックス 701"/>
        <xdr:cNvSpPr txBox="1"/>
      </xdr:nvSpPr>
      <xdr:spPr>
        <a:xfrm>
          <a:off x="12547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11881</xdr:rowOff>
    </xdr:from>
    <xdr:to>
      <xdr:col>85</xdr:col>
      <xdr:colOff>177800</xdr:colOff>
      <xdr:row>95</xdr:row>
      <xdr:rowOff>113481</xdr:rowOff>
    </xdr:to>
    <xdr:sp macro="" textlink="">
      <xdr:nvSpPr>
        <xdr:cNvPr id="708" name="楕円 707"/>
        <xdr:cNvSpPr/>
      </xdr:nvSpPr>
      <xdr:spPr>
        <a:xfrm>
          <a:off x="16268700" y="162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34758</xdr:rowOff>
    </xdr:from>
    <xdr:ext cx="534377" cy="259045"/>
    <xdr:sp macro="" textlink="">
      <xdr:nvSpPr>
        <xdr:cNvPr id="709" name="公債費該当値テキスト"/>
        <xdr:cNvSpPr txBox="1"/>
      </xdr:nvSpPr>
      <xdr:spPr>
        <a:xfrm>
          <a:off x="16370300" y="1615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148737</xdr:rowOff>
    </xdr:from>
    <xdr:to>
      <xdr:col>81</xdr:col>
      <xdr:colOff>101600</xdr:colOff>
      <xdr:row>95</xdr:row>
      <xdr:rowOff>78887</xdr:rowOff>
    </xdr:to>
    <xdr:sp macro="" textlink="">
      <xdr:nvSpPr>
        <xdr:cNvPr id="710" name="楕円 709"/>
        <xdr:cNvSpPr/>
      </xdr:nvSpPr>
      <xdr:spPr>
        <a:xfrm>
          <a:off x="15430500" y="162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95414</xdr:rowOff>
    </xdr:from>
    <xdr:ext cx="534377" cy="259045"/>
    <xdr:sp macro="" textlink="">
      <xdr:nvSpPr>
        <xdr:cNvPr id="711" name="テキスト ボックス 710"/>
        <xdr:cNvSpPr txBox="1"/>
      </xdr:nvSpPr>
      <xdr:spPr>
        <a:xfrm>
          <a:off x="15214111" y="1604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161919</xdr:rowOff>
    </xdr:from>
    <xdr:to>
      <xdr:col>76</xdr:col>
      <xdr:colOff>165100</xdr:colOff>
      <xdr:row>95</xdr:row>
      <xdr:rowOff>92069</xdr:rowOff>
    </xdr:to>
    <xdr:sp macro="" textlink="">
      <xdr:nvSpPr>
        <xdr:cNvPr id="712" name="楕円 711"/>
        <xdr:cNvSpPr/>
      </xdr:nvSpPr>
      <xdr:spPr>
        <a:xfrm>
          <a:off x="14541500" y="162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108596</xdr:rowOff>
    </xdr:from>
    <xdr:ext cx="534377" cy="259045"/>
    <xdr:sp macro="" textlink="">
      <xdr:nvSpPr>
        <xdr:cNvPr id="713" name="テキスト ボックス 712"/>
        <xdr:cNvSpPr txBox="1"/>
      </xdr:nvSpPr>
      <xdr:spPr>
        <a:xfrm>
          <a:off x="14325111" y="160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69411</xdr:rowOff>
    </xdr:from>
    <xdr:to>
      <xdr:col>72</xdr:col>
      <xdr:colOff>38100</xdr:colOff>
      <xdr:row>94</xdr:row>
      <xdr:rowOff>171011</xdr:rowOff>
    </xdr:to>
    <xdr:sp macro="" textlink="">
      <xdr:nvSpPr>
        <xdr:cNvPr id="714" name="楕円 713"/>
        <xdr:cNvSpPr/>
      </xdr:nvSpPr>
      <xdr:spPr>
        <a:xfrm>
          <a:off x="13652500" y="1618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16088</xdr:rowOff>
    </xdr:from>
    <xdr:ext cx="534377" cy="259045"/>
    <xdr:sp macro="" textlink="">
      <xdr:nvSpPr>
        <xdr:cNvPr id="715" name="テキスト ボックス 714"/>
        <xdr:cNvSpPr txBox="1"/>
      </xdr:nvSpPr>
      <xdr:spPr>
        <a:xfrm>
          <a:off x="13436111" y="159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81204</xdr:rowOff>
    </xdr:from>
    <xdr:to>
      <xdr:col>67</xdr:col>
      <xdr:colOff>101600</xdr:colOff>
      <xdr:row>95</xdr:row>
      <xdr:rowOff>11354</xdr:rowOff>
    </xdr:to>
    <xdr:sp macro="" textlink="">
      <xdr:nvSpPr>
        <xdr:cNvPr id="716" name="楕円 715"/>
        <xdr:cNvSpPr/>
      </xdr:nvSpPr>
      <xdr:spPr>
        <a:xfrm>
          <a:off x="12763500" y="1619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27881</xdr:rowOff>
    </xdr:from>
    <xdr:ext cx="534377" cy="259045"/>
    <xdr:sp macro="" textlink="">
      <xdr:nvSpPr>
        <xdr:cNvPr id="717" name="テキスト ボックス 716"/>
        <xdr:cNvSpPr txBox="1"/>
      </xdr:nvSpPr>
      <xdr:spPr>
        <a:xfrm>
          <a:off x="12547111" y="1597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3" name="直線コネクタ 742"/>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6" name="諸支出金最大値テキスト"/>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7" name="直線コネクタ 746"/>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9" name="諸支出金平均値テキスト"/>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50" name="フローチャート: 判断 749"/>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2" name="フローチャート: 判断 751"/>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3" name="テキスト ボックス 752"/>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144090</xdr:rowOff>
    </xdr:from>
    <xdr:to>
      <xdr:col>107</xdr:col>
      <xdr:colOff>101600</xdr:colOff>
      <xdr:row>39</xdr:row>
      <xdr:rowOff>74240</xdr:rowOff>
    </xdr:to>
    <xdr:sp macro="" textlink="">
      <xdr:nvSpPr>
        <xdr:cNvPr id="755" name="フローチャート: 判断 754"/>
        <xdr:cNvSpPr/>
      </xdr:nvSpPr>
      <xdr:spPr>
        <a:xfrm>
          <a:off x="20383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90767</xdr:rowOff>
    </xdr:from>
    <xdr:ext cx="378565" cy="259045"/>
    <xdr:sp macro="" textlink="">
      <xdr:nvSpPr>
        <xdr:cNvPr id="756" name="テキスト ボックス 755"/>
        <xdr:cNvSpPr txBox="1"/>
      </xdr:nvSpPr>
      <xdr:spPr>
        <a:xfrm>
          <a:off x="20245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8" name="フローチャート: 判断 757"/>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99585</xdr:rowOff>
    </xdr:from>
    <xdr:ext cx="378565" cy="259045"/>
    <xdr:sp macro="" textlink="">
      <xdr:nvSpPr>
        <xdr:cNvPr id="759" name="テキスト ボックス 758"/>
        <xdr:cNvSpPr txBox="1"/>
      </xdr:nvSpPr>
      <xdr:spPr>
        <a:xfrm>
          <a:off x="19356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0" name="フローチャート: 判断 759"/>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106443</xdr:rowOff>
    </xdr:from>
    <xdr:ext cx="378565" cy="259045"/>
    <xdr:sp macro="" textlink="">
      <xdr:nvSpPr>
        <xdr:cNvPr id="761" name="テキスト ボックス 760"/>
        <xdr:cNvSpPr txBox="1"/>
      </xdr:nvSpPr>
      <xdr:spPr>
        <a:xfrm>
          <a:off x="18467017" y="64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8" name="諸支出金該当値テキスト"/>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住民一人当たりのコストは、民生費が一番高く、</a:t>
          </a:r>
          <a:r>
            <a:rPr kumimoji="1" lang="en-US" altLang="ja-JP" sz="1300">
              <a:latin typeface="ＭＳ Ｐゴシック" panose="020B0600070205080204" pitchFamily="50" charset="-128"/>
              <a:ea typeface="ＭＳ Ｐゴシック" panose="020B0600070205080204" pitchFamily="50" charset="-128"/>
            </a:rPr>
            <a:t>139,258</a:t>
          </a:r>
          <a:r>
            <a:rPr kumimoji="1" lang="ja-JP" altLang="en-US" sz="1300">
              <a:latin typeface="ＭＳ Ｐゴシック" panose="020B0600070205080204" pitchFamily="50" charset="-128"/>
              <a:ea typeface="ＭＳ Ｐゴシック" panose="020B0600070205080204" pitchFamily="50" charset="-128"/>
            </a:rPr>
            <a:t>円となった。生活保護費が減少したが、介護・訓練等給付費や障害児通所給付費は増加するなど、民生費総額は増加しており、今後も高齢化を考えると民生費は増加すると見込まれる。他には、教育費は、</a:t>
          </a:r>
          <a:r>
            <a:rPr kumimoji="1" lang="en-US" altLang="ja-JP" sz="1300">
              <a:latin typeface="ＭＳ Ｐゴシック" panose="020B0600070205080204" pitchFamily="50" charset="-128"/>
              <a:ea typeface="ＭＳ Ｐゴシック" panose="020B0600070205080204" pitchFamily="50" charset="-128"/>
            </a:rPr>
            <a:t>27,582</a:t>
          </a:r>
          <a:r>
            <a:rPr kumimoji="1" lang="ja-JP" altLang="en-US" sz="1300">
              <a:latin typeface="ＭＳ Ｐゴシック" panose="020B0600070205080204" pitchFamily="50" charset="-128"/>
              <a:ea typeface="ＭＳ Ｐゴシック" panose="020B0600070205080204" pitchFamily="50" charset="-128"/>
            </a:rPr>
            <a:t>円で全国平均（</a:t>
          </a:r>
          <a:r>
            <a:rPr kumimoji="1" lang="en-US" altLang="ja-JP" sz="1300">
              <a:latin typeface="ＭＳ Ｐゴシック" panose="020B0600070205080204" pitchFamily="50" charset="-128"/>
              <a:ea typeface="ＭＳ Ｐゴシック" panose="020B0600070205080204" pitchFamily="50" charset="-128"/>
            </a:rPr>
            <a:t>55,480</a:t>
          </a:r>
          <a:r>
            <a:rPr kumimoji="1" lang="ja-JP" altLang="en-US" sz="1300">
              <a:latin typeface="ＭＳ Ｐゴシック" panose="020B0600070205080204" pitchFamily="50" charset="-128"/>
              <a:ea typeface="ＭＳ Ｐゴシック" panose="020B0600070205080204" pitchFamily="50" charset="-128"/>
            </a:rPr>
            <a:t>円）よりも</a:t>
          </a:r>
          <a:r>
            <a:rPr kumimoji="1" lang="en-US" altLang="ja-JP" sz="1300">
              <a:latin typeface="ＭＳ Ｐゴシック" panose="020B0600070205080204" pitchFamily="50" charset="-128"/>
              <a:ea typeface="ＭＳ Ｐゴシック" panose="020B0600070205080204" pitchFamily="50" charset="-128"/>
            </a:rPr>
            <a:t>27,898</a:t>
          </a:r>
          <a:r>
            <a:rPr kumimoji="1" lang="ja-JP" altLang="en-US" sz="1300">
              <a:latin typeface="ＭＳ Ｐゴシック" panose="020B0600070205080204" pitchFamily="50" charset="-128"/>
              <a:ea typeface="ＭＳ Ｐゴシック" panose="020B0600070205080204" pitchFamily="50" charset="-128"/>
            </a:rPr>
            <a:t>円低い結果であった。しかし、平成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年度から幼</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小中学校の</a:t>
          </a:r>
          <a:r>
            <a:rPr kumimoji="1" lang="ja-JP" altLang="en-US" sz="1300">
              <a:latin typeface="ＭＳ ゴシック" panose="020B0609070205080204" pitchFamily="49" charset="-128"/>
              <a:ea typeface="ＭＳ ゴシック" panose="020B0609070205080204" pitchFamily="49" charset="-128"/>
            </a:rPr>
            <a:t>空</a:t>
          </a:r>
          <a:r>
            <a:rPr kumimoji="1" lang="ja-JP" altLang="en-US" sz="1300">
              <a:latin typeface="ＭＳ Ｐゴシック" panose="020B0600070205080204" pitchFamily="50" charset="-128"/>
              <a:ea typeface="ＭＳ Ｐゴシック" panose="020B0600070205080204" pitchFamily="50" charset="-128"/>
            </a:rPr>
            <a:t>調整備を実施し、また今後はＩＣＴの整備をすすめる予定となっており、教育費も増加する予定である。一方、歳入の大幅な増加は期待できないことから、各事業について、ゼロベースでの見直しを図り、スクラップアンドビルドを進めることで、歳出総額の抑制に努め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奈良県橿原市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年度から経常経費・投資的経費の一律削減を行い、それ以降も継続して歳出の見直しを実施した。（平成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年度は削減なし。）</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年度では当初予算において経常経費の一部で</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、投資的経費</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の削減を見込んだ。しかし、平成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実質収支額が大きく減少しており、歳入に対し、物件費等の歳出増加、財政調整基金に加えて公共施設整備基金等の積立を実施したことが大きな要因となっている。今後は、適切な経費の削減、基金の積立についても財政指標の影響への考慮を含めて検討する必要があ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奈良県橿原市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年度まで赤字であった住宅新築資金等貸付事業特別会計は、平成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末に閉鎖し、一般会計に編入したため赤字会計は解消された。しかし、総額として前年度に比べて黒字額は減少しており、特に一般会計の減少は著しい。今後、予算の一律削減だけではなく、各事業についてゼロベースでの見直し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奈良県橿原市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過去に発行した大型施設整備のための地方債の償還が進み、元利償還金は</a:t>
          </a:r>
          <a:r>
            <a:rPr kumimoji="1" lang="en-US" altLang="ja-JP" sz="1400">
              <a:latin typeface="ＭＳ ゴシック" pitchFamily="49" charset="-128"/>
              <a:ea typeface="ＭＳ ゴシック" pitchFamily="49" charset="-128"/>
            </a:rPr>
            <a:t>244</a:t>
          </a:r>
          <a:r>
            <a:rPr kumimoji="1" lang="ja-JP" altLang="en-US" sz="1400">
              <a:latin typeface="ＭＳ ゴシック" pitchFamily="49" charset="-128"/>
              <a:ea typeface="ＭＳ ゴシック" pitchFamily="49" charset="-128"/>
            </a:rPr>
            <a:t>百万円減少している。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年度には、奈良県市町村財政健全化支援事業を活用して高金利の地方債の繰上償還を行い、利子償還額の圧縮を行った。また、市場金利に応じた地方債借入により利子の圧縮も行っている。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今後も将来負担を少しでも軽減するように新規発行分については、十分に検討していく。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奈良県橿原市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財政調整基金及び公共施設整備基金を積み立てたことにより、充当可能基金は増加したものの、新分庁舎を建設したことから、債務負担行為に基づく支出予定額が大きく増額した。その結果、将来負担比率の分子が増加し、将来負担比率が増加する結果となった。今後、本庁舎の建替えや大規模なまちづくり計画が控えていることから、今後も将来負担額については増加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奈良県橿原市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百万円増加しており、主な要因は財政調整基金で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百万の積立て、かしはら元気っ子基金の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今後、本庁舎の建替えなど大規模な公共施設整備事業が控えているため、さらに公共施設整備基金を積み立てたいが、平成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年度の実質収支がわずかな黒字であることから、平成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年度以降の基金の積立は厳しいと見込んでいる。今後の公共施設整備事業の際は、公共施設整備基金を取崩して、財政運営に支障をきたすことがないように努める。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lang="ja-JP" altLang="en-US" sz="1300">
              <a:effectLst/>
              <a:latin typeface="ＭＳ ゴシック" panose="020B0609070205080204" pitchFamily="49" charset="-128"/>
              <a:ea typeface="ＭＳ ゴシック" panose="020B0609070205080204" pitchFamily="49" charset="-128"/>
            </a:rPr>
            <a:t>大規模な公共施設等の整備事業を実施するため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a:t>
          </a:r>
          <a:r>
            <a:rPr lang="ja-JP" altLang="en-US" sz="1300">
              <a:effectLst/>
              <a:latin typeface="ＭＳ ゴシック" panose="020B0609070205080204" pitchFamily="49" charset="-128"/>
              <a:ea typeface="ＭＳ ゴシック" panose="020B0609070205080204" pitchFamily="49" charset="-128"/>
            </a:rPr>
            <a:t>職員の退職により、退職手当の財源が不足する場合に、当該不足額を補てんするため</a:t>
          </a:r>
          <a:endParaRPr lang="en-US"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かしはら元気っ子基金：</a:t>
          </a:r>
          <a:r>
            <a:rPr lang="ja-JP" altLang="en-US" sz="1300">
              <a:effectLst/>
              <a:latin typeface="ＭＳ ゴシック" panose="020B0609070205080204" pitchFamily="49" charset="-128"/>
              <a:ea typeface="ＭＳ ゴシック" panose="020B0609070205080204" pitchFamily="49" charset="-128"/>
            </a:rPr>
            <a:t>市立学校の校舎その他の施設及び設備の整備事業を実施するため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今後の公共施設の整備のため、公共施設整備基金を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百万円、また今後の職員の退職手当のために、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百万円積立てた。一方で、小中学校のトイレの洋式化工事のためにかしはら元気っ子基金を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かしはら元気っ子基金は、平成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年度までに全額取り崩す予定であり、公共施設整備基金や退職手当基金については、今後の大規模な公共施設整備事業や退職する職員が多くなる時に合わせて、基金の取崩しを実施する。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当市では、近年、剰余金の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を基金に積み立てており、その方針に沿って平成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年度も運用益金と合わせて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百万円を積立てたため、基金総額は増加した。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年度の実質収支がわずかな黒字となっており、平成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年度は財政調整基金の積立は実施しない予定である。今後の財政運営において決算状況を見ながら、基金の積立や取崩を検討していく。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ごみ処理施設建設にかかる地方債償還等のため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大新キャンパスアクセス道路の整備事業に関して、奈良県から補助金を受けており、その分は減債基金に積み立てることとしている。今後、本整備事業のための地方債の償還に減債基金を取り崩して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122,945
121,877
39.56
44,351,353
43,865,735
136,174
23,779,684
37,929,498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前年度と比較すると、</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ポイント改善した。主な理由は、新分庁舎を建設したことによる。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現況の施設はますます老朽化がすすむので、この指標は増大していくことが予想される。現在、公共施設等総合管理計画をもとに、施設の長寿命化や統廃合について検討している段階であるので、減価償却率をこれから徐々に減少させていきたい。</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62" name="直線コネクタ 61"/>
        <xdr:cNvCxnSpPr/>
      </xdr:nvCxnSpPr>
      <xdr:spPr>
        <a:xfrm flipV="1">
          <a:off x="4760595" y="5341620"/>
          <a:ext cx="127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63" name="有形固定資産減価償却率最小値テキスト"/>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64" name="直線コネクタ 63"/>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5"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6" name="直線コネクタ 65"/>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72280</xdr:rowOff>
    </xdr:from>
    <xdr:ext cx="405111" cy="259045"/>
    <xdr:sp macro="" textlink="">
      <xdr:nvSpPr>
        <xdr:cNvPr id="67" name="有形固定資産減価償却率平均値テキスト"/>
        <xdr:cNvSpPr txBox="1"/>
      </xdr:nvSpPr>
      <xdr:spPr>
        <a:xfrm>
          <a:off x="48133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68" name="フローチャート: 判断 67"/>
        <xdr:cNvSpPr/>
      </xdr:nvSpPr>
      <xdr:spPr>
        <a:xfrm>
          <a:off x="47117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69" name="フローチャート: 判断 68"/>
        <xdr:cNvSpPr/>
      </xdr:nvSpPr>
      <xdr:spPr>
        <a:xfrm>
          <a:off x="4000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103759</xdr:rowOff>
    </xdr:from>
    <xdr:to>
      <xdr:col>15</xdr:col>
      <xdr:colOff>187325</xdr:colOff>
      <xdr:row>33</xdr:row>
      <xdr:rowOff>33909</xdr:rowOff>
    </xdr:to>
    <xdr:sp macro="" textlink="">
      <xdr:nvSpPr>
        <xdr:cNvPr id="70" name="フローチャート: 判断 69"/>
        <xdr:cNvSpPr/>
      </xdr:nvSpPr>
      <xdr:spPr>
        <a:xfrm>
          <a:off x="3238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80899</xdr:rowOff>
    </xdr:from>
    <xdr:to>
      <xdr:col>23</xdr:col>
      <xdr:colOff>136525</xdr:colOff>
      <xdr:row>32</xdr:row>
      <xdr:rowOff>11049</xdr:rowOff>
    </xdr:to>
    <xdr:sp macro="" textlink="">
      <xdr:nvSpPr>
        <xdr:cNvPr id="76" name="楕円 75"/>
        <xdr:cNvSpPr/>
      </xdr:nvSpPr>
      <xdr:spPr>
        <a:xfrm>
          <a:off x="47117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103776</xdr:rowOff>
    </xdr:from>
    <xdr:ext cx="405111" cy="259045"/>
    <xdr:sp macro="" textlink="">
      <xdr:nvSpPr>
        <xdr:cNvPr id="77" name="有形固定資産減価償却率該当値テキスト"/>
        <xdr:cNvSpPr txBox="1"/>
      </xdr:nvSpPr>
      <xdr:spPr>
        <a:xfrm>
          <a:off x="4813300" y="6018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50673</xdr:rowOff>
    </xdr:from>
    <xdr:to>
      <xdr:col>19</xdr:col>
      <xdr:colOff>187325</xdr:colOff>
      <xdr:row>31</xdr:row>
      <xdr:rowOff>152273</xdr:rowOff>
    </xdr:to>
    <xdr:sp macro="" textlink="">
      <xdr:nvSpPr>
        <xdr:cNvPr id="78" name="楕円 77"/>
        <xdr:cNvSpPr/>
      </xdr:nvSpPr>
      <xdr:spPr>
        <a:xfrm>
          <a:off x="4000500" y="613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101473</xdr:rowOff>
    </xdr:from>
    <xdr:to>
      <xdr:col>23</xdr:col>
      <xdr:colOff>85725</xdr:colOff>
      <xdr:row>31</xdr:row>
      <xdr:rowOff>131699</xdr:rowOff>
    </xdr:to>
    <xdr:cxnSp macro="">
      <xdr:nvCxnSpPr>
        <xdr:cNvPr id="79" name="直線コネクタ 78"/>
        <xdr:cNvCxnSpPr/>
      </xdr:nvCxnSpPr>
      <xdr:spPr>
        <a:xfrm>
          <a:off x="4051300" y="6187948"/>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34671</xdr:rowOff>
    </xdr:from>
    <xdr:to>
      <xdr:col>15</xdr:col>
      <xdr:colOff>187325</xdr:colOff>
      <xdr:row>32</xdr:row>
      <xdr:rowOff>136271</xdr:rowOff>
    </xdr:to>
    <xdr:sp macro="" textlink="">
      <xdr:nvSpPr>
        <xdr:cNvPr id="80" name="楕円 79"/>
        <xdr:cNvSpPr/>
      </xdr:nvSpPr>
      <xdr:spPr>
        <a:xfrm>
          <a:off x="3238500" y="62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101473</xdr:rowOff>
    </xdr:from>
    <xdr:to>
      <xdr:col>19</xdr:col>
      <xdr:colOff>136525</xdr:colOff>
      <xdr:row>32</xdr:row>
      <xdr:rowOff>85471</xdr:rowOff>
    </xdr:to>
    <xdr:cxnSp macro="">
      <xdr:nvCxnSpPr>
        <xdr:cNvPr id="81" name="直線コネクタ 80"/>
        <xdr:cNvCxnSpPr/>
      </xdr:nvCxnSpPr>
      <xdr:spPr>
        <a:xfrm flipV="1">
          <a:off x="3289300" y="6187948"/>
          <a:ext cx="762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28084</xdr:rowOff>
    </xdr:from>
    <xdr:ext cx="405111" cy="259045"/>
    <xdr:sp macro="" textlink="">
      <xdr:nvSpPr>
        <xdr:cNvPr id="82" name="n_1aveValue有形固定資産減価償却率"/>
        <xdr:cNvSpPr txBox="1"/>
      </xdr:nvSpPr>
      <xdr:spPr>
        <a:xfrm>
          <a:off x="38360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25036</xdr:rowOff>
    </xdr:from>
    <xdr:ext cx="405111" cy="259045"/>
    <xdr:sp macro="" textlink="">
      <xdr:nvSpPr>
        <xdr:cNvPr id="83" name="n_2aveValue有形固定資産減価償却率"/>
        <xdr:cNvSpPr txBox="1"/>
      </xdr:nvSpPr>
      <xdr:spPr>
        <a:xfrm>
          <a:off x="3086744" y="6454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168800</xdr:rowOff>
    </xdr:from>
    <xdr:ext cx="405111" cy="259045"/>
    <xdr:sp macro="" textlink="">
      <xdr:nvSpPr>
        <xdr:cNvPr id="84" name="n_1mainValue有形固定資産減価償却率"/>
        <xdr:cNvSpPr txBox="1"/>
      </xdr:nvSpPr>
      <xdr:spPr>
        <a:xfrm>
          <a:off x="38360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152798</xdr:rowOff>
    </xdr:from>
    <xdr:ext cx="405111" cy="259045"/>
    <xdr:sp macro="" textlink="">
      <xdr:nvSpPr>
        <xdr:cNvPr id="85" name="n_2mainValue有形固定資産減価償却率"/>
        <xdr:cNvSpPr txBox="1"/>
      </xdr:nvSpPr>
      <xdr:spPr>
        <a:xfrm>
          <a:off x="3086744" y="6067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類似団体の平均と比較すると、当市は</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ポイント上回る結果となった。近年、市債の借入額よりも償還額のほうが多く、債務償還可能年数は減少する傾向にある。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今後、本庁舎の整備等大規模なまちづくり整備が予定されているため、本指標は増加する予定である。増加の度合いを抑えるために市債の借入や債務負担行為の設定について慎重に行っていく必要があると考え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6" name="テキスト ボックス 105"/>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8" name="テキスト ボックス 107"/>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14" name="直線コネクタ 113"/>
        <xdr:cNvCxnSpPr/>
      </xdr:nvCxnSpPr>
      <xdr:spPr>
        <a:xfrm flipV="1">
          <a:off x="14793595" y="5485553"/>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17" name="債務償還可能年数最大値テキスト"/>
        <xdr:cNvSpPr txBox="1"/>
      </xdr:nvSpPr>
      <xdr:spPr>
        <a:xfrm>
          <a:off x="14846300" y="526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18" name="直線コネクタ 117"/>
        <xdr:cNvCxnSpPr/>
      </xdr:nvCxnSpPr>
      <xdr:spPr>
        <a:xfrm>
          <a:off x="14706600" y="548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154322</xdr:rowOff>
    </xdr:from>
    <xdr:ext cx="340478" cy="259045"/>
    <xdr:sp macro="" textlink="">
      <xdr:nvSpPr>
        <xdr:cNvPr id="119" name="債務償還可能年数平均値テキスト"/>
        <xdr:cNvSpPr txBox="1"/>
      </xdr:nvSpPr>
      <xdr:spPr>
        <a:xfrm>
          <a:off x="14846300" y="624079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20" name="フローチャート: 判断 119"/>
        <xdr:cNvSpPr/>
      </xdr:nvSpPr>
      <xdr:spPr>
        <a:xfrm>
          <a:off x="14744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10372</xdr:rowOff>
    </xdr:from>
    <xdr:to>
      <xdr:col>76</xdr:col>
      <xdr:colOff>73025</xdr:colOff>
      <xdr:row>31</xdr:row>
      <xdr:rowOff>111972</xdr:rowOff>
    </xdr:to>
    <xdr:sp macro="" textlink="">
      <xdr:nvSpPr>
        <xdr:cNvPr id="126" name="楕円 125"/>
        <xdr:cNvSpPr/>
      </xdr:nvSpPr>
      <xdr:spPr>
        <a:xfrm>
          <a:off x="147447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33249</xdr:rowOff>
    </xdr:from>
    <xdr:ext cx="340478" cy="259045"/>
    <xdr:sp macro="" textlink="">
      <xdr:nvSpPr>
        <xdr:cNvPr id="127" name="債務償還可能年数該当値テキスト"/>
        <xdr:cNvSpPr txBox="1"/>
      </xdr:nvSpPr>
      <xdr:spPr>
        <a:xfrm>
          <a:off x="14846300" y="59482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122,945
121,877
39.56
44,351,353
43,865,735
136,174
23,779,684
37,929,498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xdr:cNvCxnSpPr/>
      </xdr:nvCxnSpPr>
      <xdr:spPr>
        <a:xfrm flipV="1">
          <a:off x="46348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9" name="【道路】&#10;有形固定資産減価償却率平均値テキスト"/>
        <xdr:cNvSpPr txBox="1"/>
      </xdr:nvSpPr>
      <xdr:spPr>
        <a:xfrm>
          <a:off x="4673600" y="647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xdr:cNvSpPr/>
      </xdr:nvSpPr>
      <xdr:spPr>
        <a:xfrm>
          <a:off x="3746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89408</xdr:rowOff>
    </xdr:from>
    <xdr:to>
      <xdr:col>15</xdr:col>
      <xdr:colOff>101600</xdr:colOff>
      <xdr:row>40</xdr:row>
      <xdr:rowOff>19558</xdr:rowOff>
    </xdr:to>
    <xdr:sp macro="" textlink="">
      <xdr:nvSpPr>
        <xdr:cNvPr id="62" name="フローチャート: 判断 61"/>
        <xdr:cNvSpPr/>
      </xdr:nvSpPr>
      <xdr:spPr>
        <a:xfrm>
          <a:off x="2857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41402</xdr:rowOff>
    </xdr:from>
    <xdr:to>
      <xdr:col>24</xdr:col>
      <xdr:colOff>114300</xdr:colOff>
      <xdr:row>40</xdr:row>
      <xdr:rowOff>143002</xdr:rowOff>
    </xdr:to>
    <xdr:sp macro="" textlink="">
      <xdr:nvSpPr>
        <xdr:cNvPr id="68" name="楕円 67"/>
        <xdr:cNvSpPr/>
      </xdr:nvSpPr>
      <xdr:spPr>
        <a:xfrm>
          <a:off x="4584700" y="68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19829</xdr:rowOff>
    </xdr:from>
    <xdr:ext cx="405111" cy="259045"/>
    <xdr:sp macro="" textlink="">
      <xdr:nvSpPr>
        <xdr:cNvPr id="69" name="【道路】&#10;有形固定資産減価償却率該当値テキスト"/>
        <xdr:cNvSpPr txBox="1"/>
      </xdr:nvSpPr>
      <xdr:spPr>
        <a:xfrm>
          <a:off x="4673600" y="687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55118</xdr:rowOff>
    </xdr:from>
    <xdr:to>
      <xdr:col>20</xdr:col>
      <xdr:colOff>38100</xdr:colOff>
      <xdr:row>40</xdr:row>
      <xdr:rowOff>156718</xdr:rowOff>
    </xdr:to>
    <xdr:sp macro="" textlink="">
      <xdr:nvSpPr>
        <xdr:cNvPr id="70" name="楕円 69"/>
        <xdr:cNvSpPr/>
      </xdr:nvSpPr>
      <xdr:spPr>
        <a:xfrm>
          <a:off x="3746500" y="69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92202</xdr:rowOff>
    </xdr:from>
    <xdr:to>
      <xdr:col>24</xdr:col>
      <xdr:colOff>63500</xdr:colOff>
      <xdr:row>40</xdr:row>
      <xdr:rowOff>105918</xdr:rowOff>
    </xdr:to>
    <xdr:cxnSp macro="">
      <xdr:nvCxnSpPr>
        <xdr:cNvPr id="71" name="直線コネクタ 70"/>
        <xdr:cNvCxnSpPr/>
      </xdr:nvCxnSpPr>
      <xdr:spPr>
        <a:xfrm flipV="1">
          <a:off x="3797300" y="695020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84836</xdr:rowOff>
    </xdr:from>
    <xdr:to>
      <xdr:col>15</xdr:col>
      <xdr:colOff>101600</xdr:colOff>
      <xdr:row>41</xdr:row>
      <xdr:rowOff>14986</xdr:rowOff>
    </xdr:to>
    <xdr:sp macro="" textlink="">
      <xdr:nvSpPr>
        <xdr:cNvPr id="72" name="楕円 71"/>
        <xdr:cNvSpPr/>
      </xdr:nvSpPr>
      <xdr:spPr>
        <a:xfrm>
          <a:off x="2857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105918</xdr:rowOff>
    </xdr:from>
    <xdr:to>
      <xdr:col>19</xdr:col>
      <xdr:colOff>177800</xdr:colOff>
      <xdr:row>40</xdr:row>
      <xdr:rowOff>135636</xdr:rowOff>
    </xdr:to>
    <xdr:cxnSp macro="">
      <xdr:nvCxnSpPr>
        <xdr:cNvPr id="73" name="直線コネクタ 72"/>
        <xdr:cNvCxnSpPr/>
      </xdr:nvCxnSpPr>
      <xdr:spPr>
        <a:xfrm flipV="1">
          <a:off x="2908300" y="696391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56659</xdr:rowOff>
    </xdr:from>
    <xdr:ext cx="405111" cy="259045"/>
    <xdr:sp macro="" textlink="">
      <xdr:nvSpPr>
        <xdr:cNvPr id="74" name="n_1aveValue【道路】&#10;有形固定資産減価償却率"/>
        <xdr:cNvSpPr txBox="1"/>
      </xdr:nvSpPr>
      <xdr:spPr>
        <a:xfrm>
          <a:off x="35820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36085</xdr:rowOff>
    </xdr:from>
    <xdr:ext cx="405111" cy="259045"/>
    <xdr:sp macro="" textlink="">
      <xdr:nvSpPr>
        <xdr:cNvPr id="75" name="n_2aveValue【道路】&#10;有形固定資産減価償却率"/>
        <xdr:cNvSpPr txBox="1"/>
      </xdr:nvSpPr>
      <xdr:spPr>
        <a:xfrm>
          <a:off x="2705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147845</xdr:rowOff>
    </xdr:from>
    <xdr:ext cx="405111" cy="259045"/>
    <xdr:sp macro="" textlink="">
      <xdr:nvSpPr>
        <xdr:cNvPr id="76" name="n_1mainValue【道路】&#10;有形固定資産減価償却率"/>
        <xdr:cNvSpPr txBox="1"/>
      </xdr:nvSpPr>
      <xdr:spPr>
        <a:xfrm>
          <a:off x="3582044" y="700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6113</xdr:rowOff>
    </xdr:from>
    <xdr:ext cx="405111" cy="259045"/>
    <xdr:sp macro="" textlink="">
      <xdr:nvSpPr>
        <xdr:cNvPr id="77" name="n_2mainValue【道路】&#10;有形固定資産減価償却率"/>
        <xdr:cNvSpPr txBox="1"/>
      </xdr:nvSpPr>
      <xdr:spPr>
        <a:xfrm>
          <a:off x="2705744" y="703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3" name="テキスト ボックス 9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5" name="テキスト ボックス 9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9" name="直線コネクタ 98"/>
        <xdr:cNvCxnSpPr/>
      </xdr:nvCxnSpPr>
      <xdr:spPr>
        <a:xfrm flipV="1">
          <a:off x="1047686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100" name="【道路】&#10;一人当たり延長最小値テキスト"/>
        <xdr:cNvSpPr txBox="1"/>
      </xdr:nvSpPr>
      <xdr:spPr>
        <a:xfrm>
          <a:off x="1051560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101" name="直線コネクタ 100"/>
        <xdr:cNvCxnSpPr/>
      </xdr:nvCxnSpPr>
      <xdr:spPr>
        <a:xfrm>
          <a:off x="10388600" y="708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102" name="【道路】&#10;一人当たり延長最大値テキスト"/>
        <xdr:cNvSpPr txBox="1"/>
      </xdr:nvSpPr>
      <xdr:spPr>
        <a:xfrm>
          <a:off x="1051560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103" name="直線コネクタ 102"/>
        <xdr:cNvCxnSpPr/>
      </xdr:nvCxnSpPr>
      <xdr:spPr>
        <a:xfrm>
          <a:off x="10388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64005</xdr:rowOff>
    </xdr:from>
    <xdr:ext cx="469744" cy="259045"/>
    <xdr:sp macro="" textlink="">
      <xdr:nvSpPr>
        <xdr:cNvPr id="104" name="【道路】&#10;一人当たり延長平均値テキスト"/>
        <xdr:cNvSpPr txBox="1"/>
      </xdr:nvSpPr>
      <xdr:spPr>
        <a:xfrm>
          <a:off x="10515600" y="6407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105" name="フローチャート: 判断 104"/>
        <xdr:cNvSpPr/>
      </xdr:nvSpPr>
      <xdr:spPr>
        <a:xfrm>
          <a:off x="10426700" y="65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6" name="フローチャート: 判断 105"/>
        <xdr:cNvSpPr/>
      </xdr:nvSpPr>
      <xdr:spPr>
        <a:xfrm>
          <a:off x="95885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36099</xdr:rowOff>
    </xdr:from>
    <xdr:to>
      <xdr:col>46</xdr:col>
      <xdr:colOff>38100</xdr:colOff>
      <xdr:row>38</xdr:row>
      <xdr:rowOff>137699</xdr:rowOff>
    </xdr:to>
    <xdr:sp macro="" textlink="">
      <xdr:nvSpPr>
        <xdr:cNvPr id="107" name="フローチャート: 判断 106"/>
        <xdr:cNvSpPr/>
      </xdr:nvSpPr>
      <xdr:spPr>
        <a:xfrm>
          <a:off x="8699500" y="655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65725</xdr:rowOff>
    </xdr:from>
    <xdr:to>
      <xdr:col>55</xdr:col>
      <xdr:colOff>50800</xdr:colOff>
      <xdr:row>39</xdr:row>
      <xdr:rowOff>167325</xdr:rowOff>
    </xdr:to>
    <xdr:sp macro="" textlink="">
      <xdr:nvSpPr>
        <xdr:cNvPr id="113" name="楕円 112"/>
        <xdr:cNvSpPr/>
      </xdr:nvSpPr>
      <xdr:spPr>
        <a:xfrm>
          <a:off x="10426700" y="675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44152</xdr:rowOff>
    </xdr:from>
    <xdr:ext cx="469744" cy="259045"/>
    <xdr:sp macro="" textlink="">
      <xdr:nvSpPr>
        <xdr:cNvPr id="114" name="【道路】&#10;一人当たり延長該当値テキスト"/>
        <xdr:cNvSpPr txBox="1"/>
      </xdr:nvSpPr>
      <xdr:spPr>
        <a:xfrm>
          <a:off x="10515600" y="673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68376</xdr:rowOff>
    </xdr:from>
    <xdr:to>
      <xdr:col>50</xdr:col>
      <xdr:colOff>165100</xdr:colOff>
      <xdr:row>39</xdr:row>
      <xdr:rowOff>169976</xdr:rowOff>
    </xdr:to>
    <xdr:sp macro="" textlink="">
      <xdr:nvSpPr>
        <xdr:cNvPr id="115" name="楕円 114"/>
        <xdr:cNvSpPr/>
      </xdr:nvSpPr>
      <xdr:spPr>
        <a:xfrm>
          <a:off x="9588500" y="675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116525</xdr:rowOff>
    </xdr:from>
    <xdr:to>
      <xdr:col>55</xdr:col>
      <xdr:colOff>0</xdr:colOff>
      <xdr:row>39</xdr:row>
      <xdr:rowOff>119176</xdr:rowOff>
    </xdr:to>
    <xdr:cxnSp macro="">
      <xdr:nvCxnSpPr>
        <xdr:cNvPr id="116" name="直線コネクタ 115"/>
        <xdr:cNvCxnSpPr/>
      </xdr:nvCxnSpPr>
      <xdr:spPr>
        <a:xfrm flipV="1">
          <a:off x="9639300" y="6803075"/>
          <a:ext cx="8382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70755</xdr:rowOff>
    </xdr:from>
    <xdr:to>
      <xdr:col>46</xdr:col>
      <xdr:colOff>38100</xdr:colOff>
      <xdr:row>40</xdr:row>
      <xdr:rowOff>905</xdr:rowOff>
    </xdr:to>
    <xdr:sp macro="" textlink="">
      <xdr:nvSpPr>
        <xdr:cNvPr id="117" name="楕円 116"/>
        <xdr:cNvSpPr/>
      </xdr:nvSpPr>
      <xdr:spPr>
        <a:xfrm>
          <a:off x="8699500" y="675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119176</xdr:rowOff>
    </xdr:from>
    <xdr:to>
      <xdr:col>50</xdr:col>
      <xdr:colOff>114300</xdr:colOff>
      <xdr:row>39</xdr:row>
      <xdr:rowOff>121555</xdr:rowOff>
    </xdr:to>
    <xdr:cxnSp macro="">
      <xdr:nvCxnSpPr>
        <xdr:cNvPr id="118" name="直線コネクタ 117"/>
        <xdr:cNvCxnSpPr/>
      </xdr:nvCxnSpPr>
      <xdr:spPr>
        <a:xfrm flipV="1">
          <a:off x="8750300" y="6805726"/>
          <a:ext cx="889000" cy="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36451</xdr:rowOff>
    </xdr:from>
    <xdr:ext cx="469744" cy="259045"/>
    <xdr:sp macro="" textlink="">
      <xdr:nvSpPr>
        <xdr:cNvPr id="119" name="n_1aveValue【道路】&#10;一人当たり延長"/>
        <xdr:cNvSpPr txBox="1"/>
      </xdr:nvSpPr>
      <xdr:spPr>
        <a:xfrm>
          <a:off x="9391727" y="63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154226</xdr:rowOff>
    </xdr:from>
    <xdr:ext cx="469744" cy="259045"/>
    <xdr:sp macro="" textlink="">
      <xdr:nvSpPr>
        <xdr:cNvPr id="120" name="n_2aveValue【道路】&#10;一人当たり延長"/>
        <xdr:cNvSpPr txBox="1"/>
      </xdr:nvSpPr>
      <xdr:spPr>
        <a:xfrm>
          <a:off x="8515427" y="63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161103</xdr:rowOff>
    </xdr:from>
    <xdr:ext cx="469744" cy="259045"/>
    <xdr:sp macro="" textlink="">
      <xdr:nvSpPr>
        <xdr:cNvPr id="121" name="n_1mainValue【道路】&#10;一人当たり延長"/>
        <xdr:cNvSpPr txBox="1"/>
      </xdr:nvSpPr>
      <xdr:spPr>
        <a:xfrm>
          <a:off x="9391727" y="684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163482</xdr:rowOff>
    </xdr:from>
    <xdr:ext cx="469744" cy="259045"/>
    <xdr:sp macro="" textlink="">
      <xdr:nvSpPr>
        <xdr:cNvPr id="122" name="n_2mainValue【道路】&#10;一人当たり延長"/>
        <xdr:cNvSpPr txBox="1"/>
      </xdr:nvSpPr>
      <xdr:spPr>
        <a:xfrm>
          <a:off x="8515427" y="685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64</xdr:row>
      <xdr:rowOff>65315</xdr:rowOff>
    </xdr:to>
    <xdr:cxnSp macro="">
      <xdr:nvCxnSpPr>
        <xdr:cNvPr id="148" name="直線コネクタ 147"/>
        <xdr:cNvCxnSpPr/>
      </xdr:nvCxnSpPr>
      <xdr:spPr>
        <a:xfrm flipV="1">
          <a:off x="4634865"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49"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50" name="直線コネクタ 149"/>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405111" cy="259045"/>
    <xdr:sp macro="" textlink="">
      <xdr:nvSpPr>
        <xdr:cNvPr id="151" name="【橋りょう・トンネル】&#10;有形固定資産減価償却率最大値テキスト"/>
        <xdr:cNvSpPr txBox="1"/>
      </xdr:nvSpPr>
      <xdr:spPr>
        <a:xfrm>
          <a:off x="46736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52" name="直線コネクタ 151"/>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153" name="【橋りょう・トンネル】&#10;有形固定資産減価償却率平均値テキスト"/>
        <xdr:cNvSpPr txBox="1"/>
      </xdr:nvSpPr>
      <xdr:spPr>
        <a:xfrm>
          <a:off x="4673600" y="990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54" name="フローチャート: 判断 153"/>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122283</xdr:rowOff>
    </xdr:from>
    <xdr:to>
      <xdr:col>20</xdr:col>
      <xdr:colOff>38100</xdr:colOff>
      <xdr:row>59</xdr:row>
      <xdr:rowOff>52433</xdr:rowOff>
    </xdr:to>
    <xdr:sp macro="" textlink="">
      <xdr:nvSpPr>
        <xdr:cNvPr id="155" name="フローチャート: 判断 154"/>
        <xdr:cNvSpPr/>
      </xdr:nvSpPr>
      <xdr:spPr>
        <a:xfrm>
          <a:off x="3746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127181</xdr:rowOff>
    </xdr:from>
    <xdr:to>
      <xdr:col>15</xdr:col>
      <xdr:colOff>101600</xdr:colOff>
      <xdr:row>59</xdr:row>
      <xdr:rowOff>57331</xdr:rowOff>
    </xdr:to>
    <xdr:sp macro="" textlink="">
      <xdr:nvSpPr>
        <xdr:cNvPr id="156" name="フローチャート: 判断 155"/>
        <xdr:cNvSpPr/>
      </xdr:nvSpPr>
      <xdr:spPr>
        <a:xfrm>
          <a:off x="2857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138612</xdr:rowOff>
    </xdr:from>
    <xdr:to>
      <xdr:col>24</xdr:col>
      <xdr:colOff>114300</xdr:colOff>
      <xdr:row>59</xdr:row>
      <xdr:rowOff>68762</xdr:rowOff>
    </xdr:to>
    <xdr:sp macro="" textlink="">
      <xdr:nvSpPr>
        <xdr:cNvPr id="162" name="楕円 161"/>
        <xdr:cNvSpPr/>
      </xdr:nvSpPr>
      <xdr:spPr>
        <a:xfrm>
          <a:off x="45847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117039</xdr:rowOff>
    </xdr:from>
    <xdr:ext cx="405111" cy="259045"/>
    <xdr:sp macro="" textlink="">
      <xdr:nvSpPr>
        <xdr:cNvPr id="163" name="【橋りょう・トンネル】&#10;有形固定資産減価償却率該当値テキスト"/>
        <xdr:cNvSpPr txBox="1"/>
      </xdr:nvSpPr>
      <xdr:spPr>
        <a:xfrm>
          <a:off x="4673600" y="1006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154940</xdr:rowOff>
    </xdr:from>
    <xdr:to>
      <xdr:col>20</xdr:col>
      <xdr:colOff>38100</xdr:colOff>
      <xdr:row>59</xdr:row>
      <xdr:rowOff>85090</xdr:rowOff>
    </xdr:to>
    <xdr:sp macro="" textlink="">
      <xdr:nvSpPr>
        <xdr:cNvPr id="164" name="楕円 163"/>
        <xdr:cNvSpPr/>
      </xdr:nvSpPr>
      <xdr:spPr>
        <a:xfrm>
          <a:off x="3746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17962</xdr:rowOff>
    </xdr:from>
    <xdr:to>
      <xdr:col>24</xdr:col>
      <xdr:colOff>63500</xdr:colOff>
      <xdr:row>59</xdr:row>
      <xdr:rowOff>34290</xdr:rowOff>
    </xdr:to>
    <xdr:cxnSp macro="">
      <xdr:nvCxnSpPr>
        <xdr:cNvPr id="165" name="直線コネクタ 164"/>
        <xdr:cNvCxnSpPr/>
      </xdr:nvCxnSpPr>
      <xdr:spPr>
        <a:xfrm flipV="1">
          <a:off x="3797300" y="1013351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21046</xdr:rowOff>
    </xdr:from>
    <xdr:to>
      <xdr:col>15</xdr:col>
      <xdr:colOff>101600</xdr:colOff>
      <xdr:row>59</xdr:row>
      <xdr:rowOff>122646</xdr:rowOff>
    </xdr:to>
    <xdr:sp macro="" textlink="">
      <xdr:nvSpPr>
        <xdr:cNvPr id="166" name="楕円 165"/>
        <xdr:cNvSpPr/>
      </xdr:nvSpPr>
      <xdr:spPr>
        <a:xfrm>
          <a:off x="2857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34290</xdr:rowOff>
    </xdr:from>
    <xdr:to>
      <xdr:col>19</xdr:col>
      <xdr:colOff>177800</xdr:colOff>
      <xdr:row>59</xdr:row>
      <xdr:rowOff>71846</xdr:rowOff>
    </xdr:to>
    <xdr:cxnSp macro="">
      <xdr:nvCxnSpPr>
        <xdr:cNvPr id="167" name="直線コネクタ 166"/>
        <xdr:cNvCxnSpPr/>
      </xdr:nvCxnSpPr>
      <xdr:spPr>
        <a:xfrm flipV="1">
          <a:off x="2908300" y="1014984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68960</xdr:rowOff>
    </xdr:from>
    <xdr:ext cx="405111" cy="259045"/>
    <xdr:sp macro="" textlink="">
      <xdr:nvSpPr>
        <xdr:cNvPr id="168" name="n_1aveValue【橋りょう・トンネル】&#10;有形固定資産減価償却率"/>
        <xdr:cNvSpPr txBox="1"/>
      </xdr:nvSpPr>
      <xdr:spPr>
        <a:xfrm>
          <a:off x="3582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169" name="n_2aveValue【橋りょう・トンネル】&#10;有形固定資産減価償却率"/>
        <xdr:cNvSpPr txBox="1"/>
      </xdr:nvSpPr>
      <xdr:spPr>
        <a:xfrm>
          <a:off x="2705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76217</xdr:rowOff>
    </xdr:from>
    <xdr:ext cx="405111" cy="259045"/>
    <xdr:sp macro="" textlink="">
      <xdr:nvSpPr>
        <xdr:cNvPr id="170" name="n_1mainValue【橋りょう・トンネ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71" name="n_2main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5" name="テキスト ボックス 18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7" name="テキスト ボックス 18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9" name="テキスト ボックス 18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1" name="テキスト ボックス 19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94511</xdr:rowOff>
    </xdr:from>
    <xdr:to>
      <xdr:col>54</xdr:col>
      <xdr:colOff>189865</xdr:colOff>
      <xdr:row>64</xdr:row>
      <xdr:rowOff>72500</xdr:rowOff>
    </xdr:to>
    <xdr:cxnSp macro="">
      <xdr:nvCxnSpPr>
        <xdr:cNvPr id="195" name="直線コネクタ 194"/>
        <xdr:cNvCxnSpPr/>
      </xdr:nvCxnSpPr>
      <xdr:spPr>
        <a:xfrm flipV="1">
          <a:off x="10476865" y="9524261"/>
          <a:ext cx="0" cy="152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96"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97" name="直線コネクタ 196"/>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41188</xdr:rowOff>
    </xdr:from>
    <xdr:ext cx="599010" cy="259045"/>
    <xdr:sp macro="" textlink="">
      <xdr:nvSpPr>
        <xdr:cNvPr id="198" name="【橋りょう・トンネル】&#10;一人当たり有形固定資産（償却資産）額最大値テキスト"/>
        <xdr:cNvSpPr txBox="1"/>
      </xdr:nvSpPr>
      <xdr:spPr>
        <a:xfrm>
          <a:off x="10515600" y="92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94511</xdr:rowOff>
    </xdr:from>
    <xdr:to>
      <xdr:col>55</xdr:col>
      <xdr:colOff>88900</xdr:colOff>
      <xdr:row>55</xdr:row>
      <xdr:rowOff>94511</xdr:rowOff>
    </xdr:to>
    <xdr:cxnSp macro="">
      <xdr:nvCxnSpPr>
        <xdr:cNvPr id="199" name="直線コネクタ 198"/>
        <xdr:cNvCxnSpPr/>
      </xdr:nvCxnSpPr>
      <xdr:spPr>
        <a:xfrm>
          <a:off x="10388600" y="952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131975</xdr:rowOff>
    </xdr:from>
    <xdr:ext cx="599010" cy="259045"/>
    <xdr:sp macro="" textlink="">
      <xdr:nvSpPr>
        <xdr:cNvPr id="200" name="【橋りょう・トンネル】&#10;一人当たり有形固定資産（償却資産）額平均値テキスト"/>
        <xdr:cNvSpPr txBox="1"/>
      </xdr:nvSpPr>
      <xdr:spPr>
        <a:xfrm>
          <a:off x="10515600" y="104189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109098</xdr:rowOff>
    </xdr:from>
    <xdr:to>
      <xdr:col>55</xdr:col>
      <xdr:colOff>50800</xdr:colOff>
      <xdr:row>62</xdr:row>
      <xdr:rowOff>39248</xdr:rowOff>
    </xdr:to>
    <xdr:sp macro="" textlink="">
      <xdr:nvSpPr>
        <xdr:cNvPr id="201" name="フローチャート: 判断 200"/>
        <xdr:cNvSpPr/>
      </xdr:nvSpPr>
      <xdr:spPr>
        <a:xfrm>
          <a:off x="10426700" y="1056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4403</xdr:rowOff>
    </xdr:from>
    <xdr:to>
      <xdr:col>50</xdr:col>
      <xdr:colOff>165100</xdr:colOff>
      <xdr:row>62</xdr:row>
      <xdr:rowOff>106003</xdr:rowOff>
    </xdr:to>
    <xdr:sp macro="" textlink="">
      <xdr:nvSpPr>
        <xdr:cNvPr id="202" name="フローチャート: 判断 201"/>
        <xdr:cNvSpPr/>
      </xdr:nvSpPr>
      <xdr:spPr>
        <a:xfrm>
          <a:off x="9588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43467</xdr:rowOff>
    </xdr:from>
    <xdr:to>
      <xdr:col>46</xdr:col>
      <xdr:colOff>38100</xdr:colOff>
      <xdr:row>62</xdr:row>
      <xdr:rowOff>145067</xdr:rowOff>
    </xdr:to>
    <xdr:sp macro="" textlink="">
      <xdr:nvSpPr>
        <xdr:cNvPr id="203" name="フローチャート: 判断 202"/>
        <xdr:cNvSpPr/>
      </xdr:nvSpPr>
      <xdr:spPr>
        <a:xfrm>
          <a:off x="8699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77582</xdr:rowOff>
    </xdr:from>
    <xdr:to>
      <xdr:col>55</xdr:col>
      <xdr:colOff>50800</xdr:colOff>
      <xdr:row>63</xdr:row>
      <xdr:rowOff>7732</xdr:rowOff>
    </xdr:to>
    <xdr:sp macro="" textlink="">
      <xdr:nvSpPr>
        <xdr:cNvPr id="209" name="楕円 208"/>
        <xdr:cNvSpPr/>
      </xdr:nvSpPr>
      <xdr:spPr>
        <a:xfrm>
          <a:off x="10426700" y="1070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56009</xdr:rowOff>
    </xdr:from>
    <xdr:ext cx="534377" cy="259045"/>
    <xdr:sp macro="" textlink="">
      <xdr:nvSpPr>
        <xdr:cNvPr id="210" name="【橋りょう・トンネル】&#10;一人当たり有形固定資産（償却資産）額該当値テキスト"/>
        <xdr:cNvSpPr txBox="1"/>
      </xdr:nvSpPr>
      <xdr:spPr>
        <a:xfrm>
          <a:off x="10515600" y="1068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82634</xdr:rowOff>
    </xdr:from>
    <xdr:to>
      <xdr:col>50</xdr:col>
      <xdr:colOff>165100</xdr:colOff>
      <xdr:row>63</xdr:row>
      <xdr:rowOff>12784</xdr:rowOff>
    </xdr:to>
    <xdr:sp macro="" textlink="">
      <xdr:nvSpPr>
        <xdr:cNvPr id="211" name="楕円 210"/>
        <xdr:cNvSpPr/>
      </xdr:nvSpPr>
      <xdr:spPr>
        <a:xfrm>
          <a:off x="9588500" y="107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128382</xdr:rowOff>
    </xdr:from>
    <xdr:to>
      <xdr:col>55</xdr:col>
      <xdr:colOff>0</xdr:colOff>
      <xdr:row>62</xdr:row>
      <xdr:rowOff>133434</xdr:rowOff>
    </xdr:to>
    <xdr:cxnSp macro="">
      <xdr:nvCxnSpPr>
        <xdr:cNvPr id="212" name="直線コネクタ 211"/>
        <xdr:cNvCxnSpPr/>
      </xdr:nvCxnSpPr>
      <xdr:spPr>
        <a:xfrm flipV="1">
          <a:off x="9639300" y="10758282"/>
          <a:ext cx="8382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85876</xdr:rowOff>
    </xdr:from>
    <xdr:to>
      <xdr:col>46</xdr:col>
      <xdr:colOff>38100</xdr:colOff>
      <xdr:row>63</xdr:row>
      <xdr:rowOff>16026</xdr:rowOff>
    </xdr:to>
    <xdr:sp macro="" textlink="">
      <xdr:nvSpPr>
        <xdr:cNvPr id="213" name="楕円 212"/>
        <xdr:cNvSpPr/>
      </xdr:nvSpPr>
      <xdr:spPr>
        <a:xfrm>
          <a:off x="8699500" y="1071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133434</xdr:rowOff>
    </xdr:from>
    <xdr:to>
      <xdr:col>50</xdr:col>
      <xdr:colOff>114300</xdr:colOff>
      <xdr:row>62</xdr:row>
      <xdr:rowOff>136676</xdr:rowOff>
    </xdr:to>
    <xdr:cxnSp macro="">
      <xdr:nvCxnSpPr>
        <xdr:cNvPr id="214" name="直線コネクタ 213"/>
        <xdr:cNvCxnSpPr/>
      </xdr:nvCxnSpPr>
      <xdr:spPr>
        <a:xfrm flipV="1">
          <a:off x="8750300" y="10763334"/>
          <a:ext cx="889000" cy="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122530</xdr:rowOff>
    </xdr:from>
    <xdr:ext cx="534377" cy="259045"/>
    <xdr:sp macro="" textlink="">
      <xdr:nvSpPr>
        <xdr:cNvPr id="215" name="n_1aveValue【橋りょう・トンネル】&#10;一人当たり有形固定資産（償却資産）額"/>
        <xdr:cNvSpPr txBox="1"/>
      </xdr:nvSpPr>
      <xdr:spPr>
        <a:xfrm>
          <a:off x="93594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161594</xdr:rowOff>
    </xdr:from>
    <xdr:ext cx="534377" cy="259045"/>
    <xdr:sp macro="" textlink="">
      <xdr:nvSpPr>
        <xdr:cNvPr id="216" name="n_2aveValue【橋りょう・トンネル】&#10;一人当たり有形固定資産（償却資産）額"/>
        <xdr:cNvSpPr txBox="1"/>
      </xdr:nvSpPr>
      <xdr:spPr>
        <a:xfrm>
          <a:off x="8483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3911</xdr:rowOff>
    </xdr:from>
    <xdr:ext cx="534377" cy="259045"/>
    <xdr:sp macro="" textlink="">
      <xdr:nvSpPr>
        <xdr:cNvPr id="217" name="n_1mainValue【橋りょう・トンネル】&#10;一人当たり有形固定資産（償却資産）額"/>
        <xdr:cNvSpPr txBox="1"/>
      </xdr:nvSpPr>
      <xdr:spPr>
        <a:xfrm>
          <a:off x="9359411" y="108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7153</xdr:rowOff>
    </xdr:from>
    <xdr:ext cx="534377" cy="259045"/>
    <xdr:sp macro="" textlink="">
      <xdr:nvSpPr>
        <xdr:cNvPr id="218" name="n_2mainValue【橋りょう・トンネル】&#10;一人当たり有形固定資産（償却資産）額"/>
        <xdr:cNvSpPr txBox="1"/>
      </xdr:nvSpPr>
      <xdr:spPr>
        <a:xfrm>
          <a:off x="8483111" y="1080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43" name="直線コネクタ 242"/>
        <xdr:cNvCxnSpPr/>
      </xdr:nvCxnSpPr>
      <xdr:spPr>
        <a:xfrm flipV="1">
          <a:off x="4634865" y="135902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44"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45" name="直線コネクタ 244"/>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246" name="【公営住宅】&#10;有形固定資産減価償却率最大値テキスト"/>
        <xdr:cNvSpPr txBox="1"/>
      </xdr:nvSpPr>
      <xdr:spPr>
        <a:xfrm>
          <a:off x="46736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47" name="直線コネクタ 246"/>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24782</xdr:rowOff>
    </xdr:from>
    <xdr:ext cx="405111" cy="259045"/>
    <xdr:sp macro="" textlink="">
      <xdr:nvSpPr>
        <xdr:cNvPr id="248" name="【公営住宅】&#10;有形固定資産減価償却率平均値テキスト"/>
        <xdr:cNvSpPr txBox="1"/>
      </xdr:nvSpPr>
      <xdr:spPr>
        <a:xfrm>
          <a:off x="4673600" y="1391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49" name="フローチャート: 判断 248"/>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0" name="フローチャート: 判断 249"/>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51" name="フローチャート: 判断 250"/>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57" name="楕円 256"/>
        <xdr:cNvSpPr/>
      </xdr:nvSpPr>
      <xdr:spPr>
        <a:xfrm>
          <a:off x="4584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170197</xdr:rowOff>
    </xdr:from>
    <xdr:ext cx="405111" cy="259045"/>
    <xdr:sp macro="" textlink="">
      <xdr:nvSpPr>
        <xdr:cNvPr id="258" name="【公営住宅】&#10;有形固定資産減価償却率該当値テキスト"/>
        <xdr:cNvSpPr txBox="1"/>
      </xdr:nvSpPr>
      <xdr:spPr>
        <a:xfrm>
          <a:off x="46736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12064</xdr:rowOff>
    </xdr:from>
    <xdr:to>
      <xdr:col>20</xdr:col>
      <xdr:colOff>38100</xdr:colOff>
      <xdr:row>81</xdr:row>
      <xdr:rowOff>113664</xdr:rowOff>
    </xdr:to>
    <xdr:sp macro="" textlink="">
      <xdr:nvSpPr>
        <xdr:cNvPr id="259" name="楕円 258"/>
        <xdr:cNvSpPr/>
      </xdr:nvSpPr>
      <xdr:spPr>
        <a:xfrm>
          <a:off x="3746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26670</xdr:rowOff>
    </xdr:from>
    <xdr:to>
      <xdr:col>24</xdr:col>
      <xdr:colOff>63500</xdr:colOff>
      <xdr:row>81</xdr:row>
      <xdr:rowOff>62864</xdr:rowOff>
    </xdr:to>
    <xdr:cxnSp macro="">
      <xdr:nvCxnSpPr>
        <xdr:cNvPr id="260" name="直線コネクタ 259"/>
        <xdr:cNvCxnSpPr/>
      </xdr:nvCxnSpPr>
      <xdr:spPr>
        <a:xfrm flipV="1">
          <a:off x="3797300" y="139141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90170</xdr:rowOff>
    </xdr:from>
    <xdr:to>
      <xdr:col>15</xdr:col>
      <xdr:colOff>101600</xdr:colOff>
      <xdr:row>82</xdr:row>
      <xdr:rowOff>20320</xdr:rowOff>
    </xdr:to>
    <xdr:sp macro="" textlink="">
      <xdr:nvSpPr>
        <xdr:cNvPr id="261" name="楕円 260"/>
        <xdr:cNvSpPr/>
      </xdr:nvSpPr>
      <xdr:spPr>
        <a:xfrm>
          <a:off x="2857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62864</xdr:rowOff>
    </xdr:from>
    <xdr:to>
      <xdr:col>19</xdr:col>
      <xdr:colOff>177800</xdr:colOff>
      <xdr:row>81</xdr:row>
      <xdr:rowOff>140970</xdr:rowOff>
    </xdr:to>
    <xdr:cxnSp macro="">
      <xdr:nvCxnSpPr>
        <xdr:cNvPr id="262" name="直線コネクタ 261"/>
        <xdr:cNvCxnSpPr/>
      </xdr:nvCxnSpPr>
      <xdr:spPr>
        <a:xfrm flipV="1">
          <a:off x="2908300" y="13950314"/>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3"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15257</xdr:rowOff>
    </xdr:from>
    <xdr:ext cx="405111" cy="259045"/>
    <xdr:sp macro="" textlink="">
      <xdr:nvSpPr>
        <xdr:cNvPr id="264" name="n_2aveValue【公営住宅】&#10;有形固定資産減価償却率"/>
        <xdr:cNvSpPr txBox="1"/>
      </xdr:nvSpPr>
      <xdr:spPr>
        <a:xfrm>
          <a:off x="2705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130191</xdr:rowOff>
    </xdr:from>
    <xdr:ext cx="405111" cy="259045"/>
    <xdr:sp macro="" textlink="">
      <xdr:nvSpPr>
        <xdr:cNvPr id="265" name="n_1mainValue【公営住宅】&#10;有形固定資産減価償却率"/>
        <xdr:cNvSpPr txBox="1"/>
      </xdr:nvSpPr>
      <xdr:spPr>
        <a:xfrm>
          <a:off x="35820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66" name="n_2main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7" name="直線コネクタ 27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8" name="テキスト ボックス 27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1" name="直線コネクタ 28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2" name="テキスト ボックス 28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86" name="直線コネクタ 285"/>
        <xdr:cNvCxnSpPr/>
      </xdr:nvCxnSpPr>
      <xdr:spPr>
        <a:xfrm flipV="1">
          <a:off x="10476865" y="1339119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87" name="【公営住宅】&#10;一人当たり面積最小値テキスト"/>
        <xdr:cNvSpPr txBox="1"/>
      </xdr:nvSpPr>
      <xdr:spPr>
        <a:xfrm>
          <a:off x="10515600" y="146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88" name="直線コネクタ 287"/>
        <xdr:cNvCxnSpPr/>
      </xdr:nvCxnSpPr>
      <xdr:spPr>
        <a:xfrm>
          <a:off x="10388600" y="146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89" name="【公営住宅】&#10;一人当たり面積最大値テキスト"/>
        <xdr:cNvSpPr txBox="1"/>
      </xdr:nvSpPr>
      <xdr:spPr>
        <a:xfrm>
          <a:off x="10515600" y="131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90" name="直線コネクタ 289"/>
        <xdr:cNvCxnSpPr/>
      </xdr:nvCxnSpPr>
      <xdr:spPr>
        <a:xfrm>
          <a:off x="10388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143336</xdr:rowOff>
    </xdr:from>
    <xdr:ext cx="469744" cy="259045"/>
    <xdr:sp macro="" textlink="">
      <xdr:nvSpPr>
        <xdr:cNvPr id="291" name="【公営住宅】&#10;一人当たり面積平均値テキスト"/>
        <xdr:cNvSpPr txBox="1"/>
      </xdr:nvSpPr>
      <xdr:spPr>
        <a:xfrm>
          <a:off x="10515600" y="14202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92" name="フローチャート: 判断 291"/>
        <xdr:cNvSpPr/>
      </xdr:nvSpPr>
      <xdr:spPr>
        <a:xfrm>
          <a:off x="10426700" y="143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93" name="フローチャート: 判断 292"/>
        <xdr:cNvSpPr/>
      </xdr:nvSpPr>
      <xdr:spPr>
        <a:xfrm>
          <a:off x="9588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163894</xdr:rowOff>
    </xdr:from>
    <xdr:to>
      <xdr:col>46</xdr:col>
      <xdr:colOff>38100</xdr:colOff>
      <xdr:row>84</xdr:row>
      <xdr:rowOff>94044</xdr:rowOff>
    </xdr:to>
    <xdr:sp macro="" textlink="">
      <xdr:nvSpPr>
        <xdr:cNvPr id="294" name="フローチャート: 判断 293"/>
        <xdr:cNvSpPr/>
      </xdr:nvSpPr>
      <xdr:spPr>
        <a:xfrm>
          <a:off x="8699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128460</xdr:rowOff>
    </xdr:from>
    <xdr:to>
      <xdr:col>55</xdr:col>
      <xdr:colOff>50800</xdr:colOff>
      <xdr:row>84</xdr:row>
      <xdr:rowOff>58610</xdr:rowOff>
    </xdr:to>
    <xdr:sp macro="" textlink="">
      <xdr:nvSpPr>
        <xdr:cNvPr id="300" name="楕円 299"/>
        <xdr:cNvSpPr/>
      </xdr:nvSpPr>
      <xdr:spPr>
        <a:xfrm>
          <a:off x="10426700" y="1435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106887</xdr:rowOff>
    </xdr:from>
    <xdr:ext cx="469744" cy="259045"/>
    <xdr:sp macro="" textlink="">
      <xdr:nvSpPr>
        <xdr:cNvPr id="301" name="【公営住宅】&#10;一人当たり面積該当値テキスト"/>
        <xdr:cNvSpPr txBox="1"/>
      </xdr:nvSpPr>
      <xdr:spPr>
        <a:xfrm>
          <a:off x="10515600" y="1433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122174</xdr:rowOff>
    </xdr:from>
    <xdr:to>
      <xdr:col>50</xdr:col>
      <xdr:colOff>165100</xdr:colOff>
      <xdr:row>84</xdr:row>
      <xdr:rowOff>52324</xdr:rowOff>
    </xdr:to>
    <xdr:sp macro="" textlink="">
      <xdr:nvSpPr>
        <xdr:cNvPr id="302" name="楕円 301"/>
        <xdr:cNvSpPr/>
      </xdr:nvSpPr>
      <xdr:spPr>
        <a:xfrm>
          <a:off x="9588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xdr:rowOff>
    </xdr:from>
    <xdr:to>
      <xdr:col>55</xdr:col>
      <xdr:colOff>0</xdr:colOff>
      <xdr:row>84</xdr:row>
      <xdr:rowOff>7810</xdr:rowOff>
    </xdr:to>
    <xdr:cxnSp macro="">
      <xdr:nvCxnSpPr>
        <xdr:cNvPr id="303" name="直線コネクタ 302"/>
        <xdr:cNvCxnSpPr/>
      </xdr:nvCxnSpPr>
      <xdr:spPr>
        <a:xfrm>
          <a:off x="9639300" y="14403324"/>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123317</xdr:rowOff>
    </xdr:from>
    <xdr:to>
      <xdr:col>46</xdr:col>
      <xdr:colOff>38100</xdr:colOff>
      <xdr:row>84</xdr:row>
      <xdr:rowOff>53467</xdr:rowOff>
    </xdr:to>
    <xdr:sp macro="" textlink="">
      <xdr:nvSpPr>
        <xdr:cNvPr id="304" name="楕円 303"/>
        <xdr:cNvSpPr/>
      </xdr:nvSpPr>
      <xdr:spPr>
        <a:xfrm>
          <a:off x="8699500" y="143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xdr:rowOff>
    </xdr:from>
    <xdr:to>
      <xdr:col>50</xdr:col>
      <xdr:colOff>114300</xdr:colOff>
      <xdr:row>84</xdr:row>
      <xdr:rowOff>2667</xdr:rowOff>
    </xdr:to>
    <xdr:cxnSp macro="">
      <xdr:nvCxnSpPr>
        <xdr:cNvPr id="305" name="直線コネクタ 304"/>
        <xdr:cNvCxnSpPr/>
      </xdr:nvCxnSpPr>
      <xdr:spPr>
        <a:xfrm flipV="1">
          <a:off x="8750300" y="1440332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65167</xdr:rowOff>
    </xdr:from>
    <xdr:ext cx="469744" cy="259045"/>
    <xdr:sp macro="" textlink="">
      <xdr:nvSpPr>
        <xdr:cNvPr id="306" name="n_1aveValue【公営住宅】&#10;一人当たり面積"/>
        <xdr:cNvSpPr txBox="1"/>
      </xdr:nvSpPr>
      <xdr:spPr>
        <a:xfrm>
          <a:off x="93917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85171</xdr:rowOff>
    </xdr:from>
    <xdr:ext cx="469744" cy="259045"/>
    <xdr:sp macro="" textlink="">
      <xdr:nvSpPr>
        <xdr:cNvPr id="307" name="n_2aveValue【公営住宅】&#10;一人当たり面積"/>
        <xdr:cNvSpPr txBox="1"/>
      </xdr:nvSpPr>
      <xdr:spPr>
        <a:xfrm>
          <a:off x="8515427" y="1448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68851</xdr:rowOff>
    </xdr:from>
    <xdr:ext cx="469744" cy="259045"/>
    <xdr:sp macro="" textlink="">
      <xdr:nvSpPr>
        <xdr:cNvPr id="308" name="n_1mainValue【公営住宅】&#10;一人当たり面積"/>
        <xdr:cNvSpPr txBox="1"/>
      </xdr:nvSpPr>
      <xdr:spPr>
        <a:xfrm>
          <a:off x="9391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69994</xdr:rowOff>
    </xdr:from>
    <xdr:ext cx="469744" cy="259045"/>
    <xdr:sp macro="" textlink="">
      <xdr:nvSpPr>
        <xdr:cNvPr id="309" name="n_2mainValue【公営住宅】&#10;一人当たり面積"/>
        <xdr:cNvSpPr txBox="1"/>
      </xdr:nvSpPr>
      <xdr:spPr>
        <a:xfrm>
          <a:off x="8515427" y="141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6" name="テキスト ボックス 33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7" name="直線コネクタ 33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8" name="テキスト ボックス 33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9" name="直線コネクタ 33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0" name="テキスト ボックス 33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1" name="直線コネクタ 34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2" name="テキスト ボックス 34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3" name="直線コネクタ 34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4" name="テキスト ボックス 34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5" name="直線コネクタ 34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6" name="テキスト ボックス 34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350" name="直線コネクタ 349"/>
        <xdr:cNvCxnSpPr/>
      </xdr:nvCxnSpPr>
      <xdr:spPr>
        <a:xfrm flipV="1">
          <a:off x="1631886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351" name="【認定こども園・幼稚園・保育所】&#10;有形固定資産減価償却率最小値テキスト"/>
        <xdr:cNvSpPr txBox="1"/>
      </xdr:nvSpPr>
      <xdr:spPr>
        <a:xfrm>
          <a:off x="163576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352" name="直線コネクタ 351"/>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353" name="【認定こども園・幼稚園・保育所】&#10;有形固定資産減価償却率最大値テキスト"/>
        <xdr:cNvSpPr txBox="1"/>
      </xdr:nvSpPr>
      <xdr:spPr>
        <a:xfrm>
          <a:off x="16357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354" name="直線コネクタ 353"/>
        <xdr:cNvCxnSpPr/>
      </xdr:nvCxnSpPr>
      <xdr:spPr>
        <a:xfrm>
          <a:off x="16230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355" name="【認定こども園・幼稚園・保育所】&#10;有形固定資産減価償却率平均値テキスト"/>
        <xdr:cNvSpPr txBox="1"/>
      </xdr:nvSpPr>
      <xdr:spPr>
        <a:xfrm>
          <a:off x="163576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356" name="フローチャート: 判断 355"/>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357" name="フローチャート: 判断 356"/>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358" name="フローチャート: 判断 357"/>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364" name="楕円 363"/>
        <xdr:cNvSpPr/>
      </xdr:nvSpPr>
      <xdr:spPr>
        <a:xfrm>
          <a:off x="16268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21607</xdr:rowOff>
    </xdr:from>
    <xdr:ext cx="405111" cy="259045"/>
    <xdr:sp macro="" textlink="">
      <xdr:nvSpPr>
        <xdr:cNvPr id="365" name="【認定こども園・幼稚園・保育所】&#10;有形固定資産減価償却率該当値テキスト"/>
        <xdr:cNvSpPr txBox="1"/>
      </xdr:nvSpPr>
      <xdr:spPr>
        <a:xfrm>
          <a:off x="16357600"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29210</xdr:rowOff>
    </xdr:from>
    <xdr:to>
      <xdr:col>81</xdr:col>
      <xdr:colOff>101600</xdr:colOff>
      <xdr:row>38</xdr:row>
      <xdr:rowOff>130810</xdr:rowOff>
    </xdr:to>
    <xdr:sp macro="" textlink="">
      <xdr:nvSpPr>
        <xdr:cNvPr id="366" name="楕円 365"/>
        <xdr:cNvSpPr/>
      </xdr:nvSpPr>
      <xdr:spPr>
        <a:xfrm>
          <a:off x="15430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49530</xdr:rowOff>
    </xdr:from>
    <xdr:to>
      <xdr:col>85</xdr:col>
      <xdr:colOff>127000</xdr:colOff>
      <xdr:row>38</xdr:row>
      <xdr:rowOff>80010</xdr:rowOff>
    </xdr:to>
    <xdr:cxnSp macro="">
      <xdr:nvCxnSpPr>
        <xdr:cNvPr id="367" name="直線コネクタ 366"/>
        <xdr:cNvCxnSpPr/>
      </xdr:nvCxnSpPr>
      <xdr:spPr>
        <a:xfrm flipV="1">
          <a:off x="15481300" y="65646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95885</xdr:rowOff>
    </xdr:from>
    <xdr:to>
      <xdr:col>76</xdr:col>
      <xdr:colOff>165100</xdr:colOff>
      <xdr:row>39</xdr:row>
      <xdr:rowOff>26035</xdr:rowOff>
    </xdr:to>
    <xdr:sp macro="" textlink="">
      <xdr:nvSpPr>
        <xdr:cNvPr id="368" name="楕円 367"/>
        <xdr:cNvSpPr/>
      </xdr:nvSpPr>
      <xdr:spPr>
        <a:xfrm>
          <a:off x="14541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80010</xdr:rowOff>
    </xdr:from>
    <xdr:to>
      <xdr:col>81</xdr:col>
      <xdr:colOff>50800</xdr:colOff>
      <xdr:row>38</xdr:row>
      <xdr:rowOff>146685</xdr:rowOff>
    </xdr:to>
    <xdr:cxnSp macro="">
      <xdr:nvCxnSpPr>
        <xdr:cNvPr id="369" name="直線コネクタ 368"/>
        <xdr:cNvCxnSpPr/>
      </xdr:nvCxnSpPr>
      <xdr:spPr>
        <a:xfrm flipV="1">
          <a:off x="14592300" y="659511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105427</xdr:rowOff>
    </xdr:from>
    <xdr:ext cx="405111" cy="259045"/>
    <xdr:sp macro="" textlink="">
      <xdr:nvSpPr>
        <xdr:cNvPr id="370" name="n_1aveValue【認定こども園・幼稚園・保育所】&#10;有形固定資産減価償却率"/>
        <xdr:cNvSpPr txBox="1"/>
      </xdr:nvSpPr>
      <xdr:spPr>
        <a:xfrm>
          <a:off x="15266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652</xdr:rowOff>
    </xdr:from>
    <xdr:ext cx="405111" cy="259045"/>
    <xdr:sp macro="" textlink="">
      <xdr:nvSpPr>
        <xdr:cNvPr id="371" name="n_2aveValue【認定こども園・幼稚園・保育所】&#10;有形固定資産減価償却率"/>
        <xdr:cNvSpPr txBox="1"/>
      </xdr:nvSpPr>
      <xdr:spPr>
        <a:xfrm>
          <a:off x="14389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121937</xdr:rowOff>
    </xdr:from>
    <xdr:ext cx="405111" cy="259045"/>
    <xdr:sp macro="" textlink="">
      <xdr:nvSpPr>
        <xdr:cNvPr id="372" name="n_1mainValue【認定こども園・幼稚園・保育所】&#10;有形固定資産減価償却率"/>
        <xdr:cNvSpPr txBox="1"/>
      </xdr:nvSpPr>
      <xdr:spPr>
        <a:xfrm>
          <a:off x="15266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17162</xdr:rowOff>
    </xdr:from>
    <xdr:ext cx="405111" cy="259045"/>
    <xdr:sp macro="" textlink="">
      <xdr:nvSpPr>
        <xdr:cNvPr id="373" name="n_2mainValue【認定こども園・幼稚園・保育所】&#10;有形固定資産減価償却率"/>
        <xdr:cNvSpPr txBox="1"/>
      </xdr:nvSpPr>
      <xdr:spPr>
        <a:xfrm>
          <a:off x="14389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4" name="直線コネクタ 38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5" name="テキスト ボックス 38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6" name="直線コネクタ 38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7" name="テキスト ボックス 38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8" name="直線コネクタ 38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9" name="テキスト ボックス 38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0" name="直線コネクタ 38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1" name="テキスト ボックス 39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3" name="テキスト ボックス 39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395" name="直線コネクタ 394"/>
        <xdr:cNvCxnSpPr/>
      </xdr:nvCxnSpPr>
      <xdr:spPr>
        <a:xfrm flipV="1">
          <a:off x="221608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9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97" name="直線コネクタ 39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398" name="【認定こども園・幼稚園・保育所】&#10;一人当たり面積最大値テキスト"/>
        <xdr:cNvSpPr txBox="1"/>
      </xdr:nvSpPr>
      <xdr:spPr>
        <a:xfrm>
          <a:off x="221996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399" name="直線コネクタ 398"/>
        <xdr:cNvCxnSpPr/>
      </xdr:nvCxnSpPr>
      <xdr:spPr>
        <a:xfrm>
          <a:off x="22072600" y="60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111269</xdr:rowOff>
    </xdr:from>
    <xdr:ext cx="469744" cy="259045"/>
    <xdr:sp macro="" textlink="">
      <xdr:nvSpPr>
        <xdr:cNvPr id="400" name="【認定こども園・幼稚園・保育所】&#10;一人当たり面積平均値テキスト"/>
        <xdr:cNvSpPr txBox="1"/>
      </xdr:nvSpPr>
      <xdr:spPr>
        <a:xfrm>
          <a:off x="22199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01" name="フローチャート: 判断 400"/>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402" name="フローチャート: 判断 401"/>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03" name="フローチャート: 判断 402"/>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4" name="テキスト ボックス 4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5" name="テキスト ボックス 4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6" name="テキスト ボックス 4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7" name="テキスト ボックス 4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8" name="テキスト ボックス 4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4826</xdr:rowOff>
    </xdr:from>
    <xdr:to>
      <xdr:col>116</xdr:col>
      <xdr:colOff>114300</xdr:colOff>
      <xdr:row>37</xdr:row>
      <xdr:rowOff>106426</xdr:rowOff>
    </xdr:to>
    <xdr:sp macro="" textlink="">
      <xdr:nvSpPr>
        <xdr:cNvPr id="409" name="楕円 408"/>
        <xdr:cNvSpPr/>
      </xdr:nvSpPr>
      <xdr:spPr>
        <a:xfrm>
          <a:off x="221107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27703</xdr:rowOff>
    </xdr:from>
    <xdr:ext cx="469744" cy="259045"/>
    <xdr:sp macro="" textlink="">
      <xdr:nvSpPr>
        <xdr:cNvPr id="410" name="【認定こども園・幼稚園・保育所】&#10;一人当たり面積該当値テキスト"/>
        <xdr:cNvSpPr txBox="1"/>
      </xdr:nvSpPr>
      <xdr:spPr>
        <a:xfrm>
          <a:off x="22199600" y="619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27686</xdr:rowOff>
    </xdr:from>
    <xdr:to>
      <xdr:col>112</xdr:col>
      <xdr:colOff>38100</xdr:colOff>
      <xdr:row>37</xdr:row>
      <xdr:rowOff>129286</xdr:rowOff>
    </xdr:to>
    <xdr:sp macro="" textlink="">
      <xdr:nvSpPr>
        <xdr:cNvPr id="411" name="楕円 410"/>
        <xdr:cNvSpPr/>
      </xdr:nvSpPr>
      <xdr:spPr>
        <a:xfrm>
          <a:off x="21272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55626</xdr:rowOff>
    </xdr:from>
    <xdr:to>
      <xdr:col>116</xdr:col>
      <xdr:colOff>63500</xdr:colOff>
      <xdr:row>37</xdr:row>
      <xdr:rowOff>78486</xdr:rowOff>
    </xdr:to>
    <xdr:cxnSp macro="">
      <xdr:nvCxnSpPr>
        <xdr:cNvPr id="412" name="直線コネクタ 411"/>
        <xdr:cNvCxnSpPr/>
      </xdr:nvCxnSpPr>
      <xdr:spPr>
        <a:xfrm flipV="1">
          <a:off x="21323300" y="63992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32258</xdr:rowOff>
    </xdr:from>
    <xdr:to>
      <xdr:col>107</xdr:col>
      <xdr:colOff>101600</xdr:colOff>
      <xdr:row>37</xdr:row>
      <xdr:rowOff>133858</xdr:rowOff>
    </xdr:to>
    <xdr:sp macro="" textlink="">
      <xdr:nvSpPr>
        <xdr:cNvPr id="413" name="楕円 412"/>
        <xdr:cNvSpPr/>
      </xdr:nvSpPr>
      <xdr:spPr>
        <a:xfrm>
          <a:off x="203835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78486</xdr:rowOff>
    </xdr:from>
    <xdr:to>
      <xdr:col>111</xdr:col>
      <xdr:colOff>177800</xdr:colOff>
      <xdr:row>37</xdr:row>
      <xdr:rowOff>83058</xdr:rowOff>
    </xdr:to>
    <xdr:cxnSp macro="">
      <xdr:nvCxnSpPr>
        <xdr:cNvPr id="414" name="直線コネクタ 413"/>
        <xdr:cNvCxnSpPr/>
      </xdr:nvCxnSpPr>
      <xdr:spPr>
        <a:xfrm flipV="1">
          <a:off x="20434300" y="64221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54119</xdr:rowOff>
    </xdr:from>
    <xdr:ext cx="469744" cy="259045"/>
    <xdr:sp macro="" textlink="">
      <xdr:nvSpPr>
        <xdr:cNvPr id="415" name="n_1aveValue【認定こども園・幼稚園・保育所】&#10;一人当たり面積"/>
        <xdr:cNvSpPr txBox="1"/>
      </xdr:nvSpPr>
      <xdr:spPr>
        <a:xfrm>
          <a:off x="210757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35831</xdr:rowOff>
    </xdr:from>
    <xdr:ext cx="469744" cy="259045"/>
    <xdr:sp macro="" textlink="">
      <xdr:nvSpPr>
        <xdr:cNvPr id="416" name="n_2aveValue【認定こども園・幼稚園・保育所】&#10;一人当たり面積"/>
        <xdr:cNvSpPr txBox="1"/>
      </xdr:nvSpPr>
      <xdr:spPr>
        <a:xfrm>
          <a:off x="20199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145813</xdr:rowOff>
    </xdr:from>
    <xdr:ext cx="469744" cy="259045"/>
    <xdr:sp macro="" textlink="">
      <xdr:nvSpPr>
        <xdr:cNvPr id="417" name="n_1mainValue【認定こども園・幼稚園・保育所】&#10;一人当たり面積"/>
        <xdr:cNvSpPr txBox="1"/>
      </xdr:nvSpPr>
      <xdr:spPr>
        <a:xfrm>
          <a:off x="21075727"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150385</xdr:rowOff>
    </xdr:from>
    <xdr:ext cx="469744" cy="259045"/>
    <xdr:sp macro="" textlink="">
      <xdr:nvSpPr>
        <xdr:cNvPr id="418" name="n_2mainValue【認定こども園・幼稚園・保育所】&#10;一人当たり面積"/>
        <xdr:cNvSpPr txBox="1"/>
      </xdr:nvSpPr>
      <xdr:spPr>
        <a:xfrm>
          <a:off x="20199427" y="615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9" name="テキスト ボックス 42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0" name="直線コネクタ 42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1" name="テキスト ボックス 43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2" name="直線コネクタ 43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3" name="テキスト ボックス 43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4" name="直線コネクタ 43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5" name="テキスト ボックス 43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6" name="直線コネクタ 43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7" name="テキスト ボックス 43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8" name="直線コネクタ 43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9" name="テキスト ボックス 43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1" name="テキスト ボックス 44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63</xdr:row>
      <xdr:rowOff>125730</xdr:rowOff>
    </xdr:to>
    <xdr:cxnSp macro="">
      <xdr:nvCxnSpPr>
        <xdr:cNvPr id="443" name="直線コネクタ 442"/>
        <xdr:cNvCxnSpPr/>
      </xdr:nvCxnSpPr>
      <xdr:spPr>
        <a:xfrm flipV="1">
          <a:off x="16318864" y="978789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44"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45" name="直線コネクタ 444"/>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46"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47" name="直線コネクタ 446"/>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53357</xdr:rowOff>
    </xdr:from>
    <xdr:ext cx="405111" cy="259045"/>
    <xdr:sp macro="" textlink="">
      <xdr:nvSpPr>
        <xdr:cNvPr id="448" name="【学校施設】&#10;有形固定資産減価償却率平均値テキスト"/>
        <xdr:cNvSpPr txBox="1"/>
      </xdr:nvSpPr>
      <xdr:spPr>
        <a:xfrm>
          <a:off x="16357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49" name="フローチャート: 判断 448"/>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450" name="フローチャート: 判断 449"/>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451" name="フローチャート: 判断 450"/>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105410</xdr:rowOff>
    </xdr:from>
    <xdr:to>
      <xdr:col>85</xdr:col>
      <xdr:colOff>177800</xdr:colOff>
      <xdr:row>58</xdr:row>
      <xdr:rowOff>35560</xdr:rowOff>
    </xdr:to>
    <xdr:sp macro="" textlink="">
      <xdr:nvSpPr>
        <xdr:cNvPr id="457" name="楕円 456"/>
        <xdr:cNvSpPr/>
      </xdr:nvSpPr>
      <xdr:spPr>
        <a:xfrm>
          <a:off x="162687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128287</xdr:rowOff>
    </xdr:from>
    <xdr:ext cx="405111" cy="259045"/>
    <xdr:sp macro="" textlink="">
      <xdr:nvSpPr>
        <xdr:cNvPr id="458" name="【学校施設】&#10;有形固定資産減価償却率該当値テキスト"/>
        <xdr:cNvSpPr txBox="1"/>
      </xdr:nvSpPr>
      <xdr:spPr>
        <a:xfrm>
          <a:off x="16357600"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158750</xdr:rowOff>
    </xdr:from>
    <xdr:to>
      <xdr:col>81</xdr:col>
      <xdr:colOff>101600</xdr:colOff>
      <xdr:row>58</xdr:row>
      <xdr:rowOff>88900</xdr:rowOff>
    </xdr:to>
    <xdr:sp macro="" textlink="">
      <xdr:nvSpPr>
        <xdr:cNvPr id="459" name="楕円 458"/>
        <xdr:cNvSpPr/>
      </xdr:nvSpPr>
      <xdr:spPr>
        <a:xfrm>
          <a:off x="15430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156210</xdr:rowOff>
    </xdr:from>
    <xdr:to>
      <xdr:col>85</xdr:col>
      <xdr:colOff>127000</xdr:colOff>
      <xdr:row>58</xdr:row>
      <xdr:rowOff>38100</xdr:rowOff>
    </xdr:to>
    <xdr:cxnSp macro="">
      <xdr:nvCxnSpPr>
        <xdr:cNvPr id="460" name="直線コネクタ 459"/>
        <xdr:cNvCxnSpPr/>
      </xdr:nvCxnSpPr>
      <xdr:spPr>
        <a:xfrm flipV="1">
          <a:off x="15481300" y="99288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151130</xdr:rowOff>
    </xdr:from>
    <xdr:to>
      <xdr:col>76</xdr:col>
      <xdr:colOff>165100</xdr:colOff>
      <xdr:row>59</xdr:row>
      <xdr:rowOff>81280</xdr:rowOff>
    </xdr:to>
    <xdr:sp macro="" textlink="">
      <xdr:nvSpPr>
        <xdr:cNvPr id="461" name="楕円 460"/>
        <xdr:cNvSpPr/>
      </xdr:nvSpPr>
      <xdr:spPr>
        <a:xfrm>
          <a:off x="14541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38100</xdr:rowOff>
    </xdr:from>
    <xdr:to>
      <xdr:col>81</xdr:col>
      <xdr:colOff>50800</xdr:colOff>
      <xdr:row>59</xdr:row>
      <xdr:rowOff>30480</xdr:rowOff>
    </xdr:to>
    <xdr:cxnSp macro="">
      <xdr:nvCxnSpPr>
        <xdr:cNvPr id="462" name="直線コネクタ 461"/>
        <xdr:cNvCxnSpPr/>
      </xdr:nvCxnSpPr>
      <xdr:spPr>
        <a:xfrm flipV="1">
          <a:off x="14592300" y="998220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3827</xdr:rowOff>
    </xdr:from>
    <xdr:ext cx="405111" cy="259045"/>
    <xdr:sp macro="" textlink="">
      <xdr:nvSpPr>
        <xdr:cNvPr id="463" name="n_1aveValue【学校施設】&#10;有形固定資産減価償却率"/>
        <xdr:cNvSpPr txBox="1"/>
      </xdr:nvSpPr>
      <xdr:spPr>
        <a:xfrm>
          <a:off x="15266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464" name="n_2aveValue【学校施設】&#10;有形固定資産減価償却率"/>
        <xdr:cNvSpPr txBox="1"/>
      </xdr:nvSpPr>
      <xdr:spPr>
        <a:xfrm>
          <a:off x="14389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105427</xdr:rowOff>
    </xdr:from>
    <xdr:ext cx="405111" cy="259045"/>
    <xdr:sp macro="" textlink="">
      <xdr:nvSpPr>
        <xdr:cNvPr id="465" name="n_1mainValue【学校施設】&#10;有形固定資産減価償却率"/>
        <xdr:cNvSpPr txBox="1"/>
      </xdr:nvSpPr>
      <xdr:spPr>
        <a:xfrm>
          <a:off x="15266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97807</xdr:rowOff>
    </xdr:from>
    <xdr:ext cx="405111" cy="259045"/>
    <xdr:sp macro="" textlink="">
      <xdr:nvSpPr>
        <xdr:cNvPr id="466" name="n_2mainValue【学校施設】&#10;有形固定資産減価償却率"/>
        <xdr:cNvSpPr txBox="1"/>
      </xdr:nvSpPr>
      <xdr:spPr>
        <a:xfrm>
          <a:off x="14389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8" name="直線コネクタ 4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9" name="テキスト ボックス 4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0" name="直線コネクタ 4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1" name="テキスト ボックス 4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2" name="直線コネクタ 4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3" name="テキスト ボックス 4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4" name="直線コネクタ 4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5" name="テキスト ボックス 4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6" name="直線コネクタ 4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7" name="テキスト ボックス 4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8" name="直線コネクタ 4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9" name="テキスト ボックス 4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493" name="直線コネクタ 492"/>
        <xdr:cNvCxnSpPr/>
      </xdr:nvCxnSpPr>
      <xdr:spPr>
        <a:xfrm flipV="1">
          <a:off x="221608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494" name="【学校施設】&#10;一人当たり面積最小値テキスト"/>
        <xdr:cNvSpPr txBox="1"/>
      </xdr:nvSpPr>
      <xdr:spPr>
        <a:xfrm>
          <a:off x="22199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495" name="直線コネクタ 494"/>
        <xdr:cNvCxnSpPr/>
      </xdr:nvCxnSpPr>
      <xdr:spPr>
        <a:xfrm>
          <a:off x="22072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496" name="【学校施設】&#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497" name="直線コネクタ 496"/>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137177</xdr:rowOff>
    </xdr:from>
    <xdr:ext cx="469744" cy="259045"/>
    <xdr:sp macro="" textlink="">
      <xdr:nvSpPr>
        <xdr:cNvPr id="498" name="【学校施設】&#10;一人当たり面積平均値テキスト"/>
        <xdr:cNvSpPr txBox="1"/>
      </xdr:nvSpPr>
      <xdr:spPr>
        <a:xfrm>
          <a:off x="22199600" y="1025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499" name="フローチャート: 判断 498"/>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00" name="フローチャート: 判断 499"/>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18869</xdr:rowOff>
    </xdr:from>
    <xdr:to>
      <xdr:col>107</xdr:col>
      <xdr:colOff>101600</xdr:colOff>
      <xdr:row>60</xdr:row>
      <xdr:rowOff>120469</xdr:rowOff>
    </xdr:to>
    <xdr:sp macro="" textlink="">
      <xdr:nvSpPr>
        <xdr:cNvPr id="501" name="フローチャート: 判断 500"/>
        <xdr:cNvSpPr/>
      </xdr:nvSpPr>
      <xdr:spPr>
        <a:xfrm>
          <a:off x="20383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6350</xdr:rowOff>
    </xdr:from>
    <xdr:to>
      <xdr:col>116</xdr:col>
      <xdr:colOff>114300</xdr:colOff>
      <xdr:row>59</xdr:row>
      <xdr:rowOff>107950</xdr:rowOff>
    </xdr:to>
    <xdr:sp macro="" textlink="">
      <xdr:nvSpPr>
        <xdr:cNvPr id="507" name="楕円 506"/>
        <xdr:cNvSpPr/>
      </xdr:nvSpPr>
      <xdr:spPr>
        <a:xfrm>
          <a:off x="22110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29227</xdr:rowOff>
    </xdr:from>
    <xdr:ext cx="469744" cy="259045"/>
    <xdr:sp macro="" textlink="">
      <xdr:nvSpPr>
        <xdr:cNvPr id="508" name="【学校施設】&#10;一人当たり面積該当値テキスト"/>
        <xdr:cNvSpPr txBox="1"/>
      </xdr:nvSpPr>
      <xdr:spPr>
        <a:xfrm>
          <a:off x="22199600"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13970</xdr:rowOff>
    </xdr:from>
    <xdr:to>
      <xdr:col>112</xdr:col>
      <xdr:colOff>38100</xdr:colOff>
      <xdr:row>59</xdr:row>
      <xdr:rowOff>115570</xdr:rowOff>
    </xdr:to>
    <xdr:sp macro="" textlink="">
      <xdr:nvSpPr>
        <xdr:cNvPr id="509" name="楕円 508"/>
        <xdr:cNvSpPr/>
      </xdr:nvSpPr>
      <xdr:spPr>
        <a:xfrm>
          <a:off x="21272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57150</xdr:rowOff>
    </xdr:from>
    <xdr:to>
      <xdr:col>116</xdr:col>
      <xdr:colOff>63500</xdr:colOff>
      <xdr:row>59</xdr:row>
      <xdr:rowOff>64770</xdr:rowOff>
    </xdr:to>
    <xdr:cxnSp macro="">
      <xdr:nvCxnSpPr>
        <xdr:cNvPr id="510" name="直線コネクタ 509"/>
        <xdr:cNvCxnSpPr/>
      </xdr:nvCxnSpPr>
      <xdr:spPr>
        <a:xfrm flipV="1">
          <a:off x="21323300" y="10172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21590</xdr:rowOff>
    </xdr:from>
    <xdr:to>
      <xdr:col>107</xdr:col>
      <xdr:colOff>101600</xdr:colOff>
      <xdr:row>59</xdr:row>
      <xdr:rowOff>123190</xdr:rowOff>
    </xdr:to>
    <xdr:sp macro="" textlink="">
      <xdr:nvSpPr>
        <xdr:cNvPr id="511" name="楕円 510"/>
        <xdr:cNvSpPr/>
      </xdr:nvSpPr>
      <xdr:spPr>
        <a:xfrm>
          <a:off x="20383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64770</xdr:rowOff>
    </xdr:from>
    <xdr:to>
      <xdr:col>111</xdr:col>
      <xdr:colOff>177800</xdr:colOff>
      <xdr:row>59</xdr:row>
      <xdr:rowOff>72390</xdr:rowOff>
    </xdr:to>
    <xdr:cxnSp macro="">
      <xdr:nvCxnSpPr>
        <xdr:cNvPr id="512" name="直線コネクタ 511"/>
        <xdr:cNvCxnSpPr/>
      </xdr:nvCxnSpPr>
      <xdr:spPr>
        <a:xfrm flipV="1">
          <a:off x="20434300" y="10180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110507</xdr:rowOff>
    </xdr:from>
    <xdr:ext cx="469744" cy="259045"/>
    <xdr:sp macro="" textlink="">
      <xdr:nvSpPr>
        <xdr:cNvPr id="513" name="n_1aveValue【学校施設】&#10;一人当たり面積"/>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111596</xdr:rowOff>
    </xdr:from>
    <xdr:ext cx="469744" cy="259045"/>
    <xdr:sp macro="" textlink="">
      <xdr:nvSpPr>
        <xdr:cNvPr id="514" name="n_2aveValue【学校施設】&#10;一人当たり面積"/>
        <xdr:cNvSpPr txBox="1"/>
      </xdr:nvSpPr>
      <xdr:spPr>
        <a:xfrm>
          <a:off x="20199427" y="1039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132097</xdr:rowOff>
    </xdr:from>
    <xdr:ext cx="469744" cy="259045"/>
    <xdr:sp macro="" textlink="">
      <xdr:nvSpPr>
        <xdr:cNvPr id="515" name="n_1mainValue【学校施設】&#10;一人当たり面積"/>
        <xdr:cNvSpPr txBox="1"/>
      </xdr:nvSpPr>
      <xdr:spPr>
        <a:xfrm>
          <a:off x="21075727"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516" name="n_2main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7" name="テキスト ボックス 52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8" name="直線コネクタ 5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9" name="テキスト ボックス 52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0" name="直線コネクタ 5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1" name="テキスト ボックス 5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2" name="直線コネクタ 5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3" name="テキスト ボックス 5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4" name="直線コネクタ 5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5" name="テキスト ボックス 5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6" name="直線コネクタ 5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7" name="テキスト ボックス 53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9" name="テキスト ボックス 5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121920</xdr:rowOff>
    </xdr:to>
    <xdr:cxnSp macro="">
      <xdr:nvCxnSpPr>
        <xdr:cNvPr id="541" name="直線コネクタ 540"/>
        <xdr:cNvCxnSpPr/>
      </xdr:nvCxnSpPr>
      <xdr:spPr>
        <a:xfrm flipV="1">
          <a:off x="16318864"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542" name="【児童館】&#10;有形固定資産減価償却率最小値テキスト"/>
        <xdr:cNvSpPr txBox="1"/>
      </xdr:nvSpPr>
      <xdr:spPr>
        <a:xfrm>
          <a:off x="16357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543" name="直線コネクタ 542"/>
        <xdr:cNvCxnSpPr/>
      </xdr:nvCxnSpPr>
      <xdr:spPr>
        <a:xfrm>
          <a:off x="16230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5" name="直線コネクタ 54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546" name="【児童館】&#10;有形固定資産減価償却率平均値テキスト"/>
        <xdr:cNvSpPr txBox="1"/>
      </xdr:nvSpPr>
      <xdr:spPr>
        <a:xfrm>
          <a:off x="16357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47" name="フローチャート: 判断 546"/>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548" name="フローチャート: 判断 547"/>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103505</xdr:rowOff>
    </xdr:from>
    <xdr:to>
      <xdr:col>76</xdr:col>
      <xdr:colOff>165100</xdr:colOff>
      <xdr:row>84</xdr:row>
      <xdr:rowOff>33655</xdr:rowOff>
    </xdr:to>
    <xdr:sp macro="" textlink="">
      <xdr:nvSpPr>
        <xdr:cNvPr id="549" name="フローチャート: 判断 548"/>
        <xdr:cNvSpPr/>
      </xdr:nvSpPr>
      <xdr:spPr>
        <a:xfrm>
          <a:off x="14541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143511</xdr:rowOff>
    </xdr:from>
    <xdr:to>
      <xdr:col>85</xdr:col>
      <xdr:colOff>177800</xdr:colOff>
      <xdr:row>82</xdr:row>
      <xdr:rowOff>73661</xdr:rowOff>
    </xdr:to>
    <xdr:sp macro="" textlink="">
      <xdr:nvSpPr>
        <xdr:cNvPr id="555" name="楕円 554"/>
        <xdr:cNvSpPr/>
      </xdr:nvSpPr>
      <xdr:spPr>
        <a:xfrm>
          <a:off x="162687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166388</xdr:rowOff>
    </xdr:from>
    <xdr:ext cx="405111" cy="259045"/>
    <xdr:sp macro="" textlink="">
      <xdr:nvSpPr>
        <xdr:cNvPr id="556" name="【児童館】&#10;有形固定資産減価償却率該当値テキスト"/>
        <xdr:cNvSpPr txBox="1"/>
      </xdr:nvSpPr>
      <xdr:spPr>
        <a:xfrm>
          <a:off x="16357600"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147320</xdr:rowOff>
    </xdr:from>
    <xdr:to>
      <xdr:col>81</xdr:col>
      <xdr:colOff>101600</xdr:colOff>
      <xdr:row>82</xdr:row>
      <xdr:rowOff>77470</xdr:rowOff>
    </xdr:to>
    <xdr:sp macro="" textlink="">
      <xdr:nvSpPr>
        <xdr:cNvPr id="557" name="楕円 556"/>
        <xdr:cNvSpPr/>
      </xdr:nvSpPr>
      <xdr:spPr>
        <a:xfrm>
          <a:off x="15430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22861</xdr:rowOff>
    </xdr:from>
    <xdr:to>
      <xdr:col>85</xdr:col>
      <xdr:colOff>127000</xdr:colOff>
      <xdr:row>82</xdr:row>
      <xdr:rowOff>26670</xdr:rowOff>
    </xdr:to>
    <xdr:cxnSp macro="">
      <xdr:nvCxnSpPr>
        <xdr:cNvPr id="558" name="直線コネクタ 557"/>
        <xdr:cNvCxnSpPr/>
      </xdr:nvCxnSpPr>
      <xdr:spPr>
        <a:xfrm flipV="1">
          <a:off x="15481300" y="140817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25400</xdr:rowOff>
    </xdr:from>
    <xdr:to>
      <xdr:col>76</xdr:col>
      <xdr:colOff>165100</xdr:colOff>
      <xdr:row>82</xdr:row>
      <xdr:rowOff>127000</xdr:rowOff>
    </xdr:to>
    <xdr:sp macro="" textlink="">
      <xdr:nvSpPr>
        <xdr:cNvPr id="559" name="楕円 558"/>
        <xdr:cNvSpPr/>
      </xdr:nvSpPr>
      <xdr:spPr>
        <a:xfrm>
          <a:off x="14541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26670</xdr:rowOff>
    </xdr:from>
    <xdr:to>
      <xdr:col>81</xdr:col>
      <xdr:colOff>50800</xdr:colOff>
      <xdr:row>82</xdr:row>
      <xdr:rowOff>76200</xdr:rowOff>
    </xdr:to>
    <xdr:cxnSp macro="">
      <xdr:nvCxnSpPr>
        <xdr:cNvPr id="560" name="直線コネクタ 559"/>
        <xdr:cNvCxnSpPr/>
      </xdr:nvCxnSpPr>
      <xdr:spPr>
        <a:xfrm flipV="1">
          <a:off x="14592300" y="140855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561" name="n_1aveValue【児童館】&#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24782</xdr:rowOff>
    </xdr:from>
    <xdr:ext cx="405111" cy="259045"/>
    <xdr:sp macro="" textlink="">
      <xdr:nvSpPr>
        <xdr:cNvPr id="562" name="n_2aveValue【児童館】&#10;有形固定資産減価償却率"/>
        <xdr:cNvSpPr txBox="1"/>
      </xdr:nvSpPr>
      <xdr:spPr>
        <a:xfrm>
          <a:off x="143897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93997</xdr:rowOff>
    </xdr:from>
    <xdr:ext cx="405111" cy="259045"/>
    <xdr:sp macro="" textlink="">
      <xdr:nvSpPr>
        <xdr:cNvPr id="563" name="n_1mainValue【児童館】&#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564" name="n_2mainValue【児童館】&#10;有形固定資産減価償却率"/>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5" name="直線コネクタ 57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6" name="テキスト ボックス 57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7" name="直線コネクタ 57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8" name="テキスト ボックス 57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9" name="直線コネクタ 57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0" name="テキスト ボックス 57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1" name="直線コネクタ 58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2" name="テキスト ボックス 58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3" name="直線コネクタ 58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4" name="テキスト ボックス 58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85</xdr:row>
      <xdr:rowOff>133350</xdr:rowOff>
    </xdr:to>
    <xdr:cxnSp macro="">
      <xdr:nvCxnSpPr>
        <xdr:cNvPr id="588" name="直線コネクタ 587"/>
        <xdr:cNvCxnSpPr/>
      </xdr:nvCxnSpPr>
      <xdr:spPr>
        <a:xfrm flipV="1">
          <a:off x="22160864" y="1333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89"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90" name="直線コネクタ 589"/>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591"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92" name="直線コネクタ 591"/>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593"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94" name="フローチャート: 判断 59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95" name="フローチャート: 判断 594"/>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25400</xdr:rowOff>
    </xdr:from>
    <xdr:to>
      <xdr:col>107</xdr:col>
      <xdr:colOff>101600</xdr:colOff>
      <xdr:row>82</xdr:row>
      <xdr:rowOff>127000</xdr:rowOff>
    </xdr:to>
    <xdr:sp macro="" textlink="">
      <xdr:nvSpPr>
        <xdr:cNvPr id="596" name="フローチャート: 判断 595"/>
        <xdr:cNvSpPr/>
      </xdr:nvSpPr>
      <xdr:spPr>
        <a:xfrm>
          <a:off x="2038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02" name="楕円 601"/>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603" name="【児童館】&#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604" name="楕円 603"/>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133350</xdr:rowOff>
    </xdr:to>
    <xdr:cxnSp macro="">
      <xdr:nvCxnSpPr>
        <xdr:cNvPr id="605" name="直線コネクタ 604"/>
        <xdr:cNvCxnSpPr/>
      </xdr:nvCxnSpPr>
      <xdr:spPr>
        <a:xfrm flipV="1">
          <a:off x="21323300" y="1432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606" name="楕円 605"/>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607" name="直線コネクタ 606"/>
        <xdr:cNvCxnSpPr/>
      </xdr:nvCxnSpPr>
      <xdr:spPr>
        <a:xfrm>
          <a:off x="20434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08"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609" name="n_2aveValue【児童館】&#10;一人当たり面積"/>
        <xdr:cNvSpPr txBox="1"/>
      </xdr:nvSpPr>
      <xdr:spPr>
        <a:xfrm>
          <a:off x="20199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3827</xdr:rowOff>
    </xdr:from>
    <xdr:ext cx="469744" cy="259045"/>
    <xdr:sp macro="" textlink="">
      <xdr:nvSpPr>
        <xdr:cNvPr id="610" name="n_1main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611" name="n_2mainValue【児童館】&#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2" name="テキスト ボックス 62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623" name="直線コネクタ 622"/>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624" name="テキスト ボックス 623"/>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625" name="直線コネクタ 624"/>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626" name="テキスト ボックス 625"/>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627" name="直線コネクタ 626"/>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628" name="テキスト ボックス 627"/>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631" name="直線コネクタ 630"/>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632" name="テキスト ボックス 631"/>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633" name="直線コネクタ 632"/>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634" name="テキスト ボックス 633"/>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635" name="直線コネクタ 634"/>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636" name="テキスト ボックス 635"/>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50482</xdr:rowOff>
    </xdr:from>
    <xdr:to>
      <xdr:col>85</xdr:col>
      <xdr:colOff>126364</xdr:colOff>
      <xdr:row>108</xdr:row>
      <xdr:rowOff>87630</xdr:rowOff>
    </xdr:to>
    <xdr:cxnSp macro="">
      <xdr:nvCxnSpPr>
        <xdr:cNvPr id="640" name="直線コネクタ 639"/>
        <xdr:cNvCxnSpPr/>
      </xdr:nvCxnSpPr>
      <xdr:spPr>
        <a:xfrm flipV="1">
          <a:off x="16318864" y="17195482"/>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91457</xdr:rowOff>
    </xdr:from>
    <xdr:ext cx="405111" cy="259045"/>
    <xdr:sp macro="" textlink="">
      <xdr:nvSpPr>
        <xdr:cNvPr id="641" name="【公民館】&#10;有形固定資産減価償却率最小値テキスト"/>
        <xdr:cNvSpPr txBox="1"/>
      </xdr:nvSpPr>
      <xdr:spPr>
        <a:xfrm>
          <a:off x="16357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87630</xdr:rowOff>
    </xdr:from>
    <xdr:to>
      <xdr:col>86</xdr:col>
      <xdr:colOff>25400</xdr:colOff>
      <xdr:row>108</xdr:row>
      <xdr:rowOff>87630</xdr:rowOff>
    </xdr:to>
    <xdr:cxnSp macro="">
      <xdr:nvCxnSpPr>
        <xdr:cNvPr id="642" name="直線コネクタ 641"/>
        <xdr:cNvCxnSpPr/>
      </xdr:nvCxnSpPr>
      <xdr:spPr>
        <a:xfrm>
          <a:off x="16230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168609</xdr:rowOff>
    </xdr:from>
    <xdr:ext cx="405111" cy="259045"/>
    <xdr:sp macro="" textlink="">
      <xdr:nvSpPr>
        <xdr:cNvPr id="643" name="【公民館】&#10;有形固定資産減価償却率最大値テキスト"/>
        <xdr:cNvSpPr txBox="1"/>
      </xdr:nvSpPr>
      <xdr:spPr>
        <a:xfrm>
          <a:off x="16357600" y="169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50482</xdr:rowOff>
    </xdr:from>
    <xdr:to>
      <xdr:col>86</xdr:col>
      <xdr:colOff>25400</xdr:colOff>
      <xdr:row>100</xdr:row>
      <xdr:rowOff>50482</xdr:rowOff>
    </xdr:to>
    <xdr:cxnSp macro="">
      <xdr:nvCxnSpPr>
        <xdr:cNvPr id="644" name="直線コネクタ 643"/>
        <xdr:cNvCxnSpPr/>
      </xdr:nvCxnSpPr>
      <xdr:spPr>
        <a:xfrm>
          <a:off x="16230600" y="1719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970</xdr:rowOff>
    </xdr:from>
    <xdr:ext cx="405111" cy="259045"/>
    <xdr:sp macro="" textlink="">
      <xdr:nvSpPr>
        <xdr:cNvPr id="645" name="【公民館】&#10;有形固定資産減価償却率平均値テキスト"/>
        <xdr:cNvSpPr txBox="1"/>
      </xdr:nvSpPr>
      <xdr:spPr>
        <a:xfrm>
          <a:off x="16357600" y="18003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22543</xdr:rowOff>
    </xdr:from>
    <xdr:to>
      <xdr:col>85</xdr:col>
      <xdr:colOff>177800</xdr:colOff>
      <xdr:row>105</xdr:row>
      <xdr:rowOff>124143</xdr:rowOff>
    </xdr:to>
    <xdr:sp macro="" textlink="">
      <xdr:nvSpPr>
        <xdr:cNvPr id="646" name="フローチャート: 判断 645"/>
        <xdr:cNvSpPr/>
      </xdr:nvSpPr>
      <xdr:spPr>
        <a:xfrm>
          <a:off x="162687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171132</xdr:rowOff>
    </xdr:from>
    <xdr:to>
      <xdr:col>81</xdr:col>
      <xdr:colOff>101600</xdr:colOff>
      <xdr:row>105</xdr:row>
      <xdr:rowOff>101282</xdr:rowOff>
    </xdr:to>
    <xdr:sp macro="" textlink="">
      <xdr:nvSpPr>
        <xdr:cNvPr id="647" name="フローチャート: 判断 646"/>
        <xdr:cNvSpPr/>
      </xdr:nvSpPr>
      <xdr:spPr>
        <a:xfrm>
          <a:off x="15430500" y="1800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48" name="フローチャート: 判断 647"/>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108268</xdr:rowOff>
    </xdr:from>
    <xdr:to>
      <xdr:col>85</xdr:col>
      <xdr:colOff>177800</xdr:colOff>
      <xdr:row>104</xdr:row>
      <xdr:rowOff>38418</xdr:rowOff>
    </xdr:to>
    <xdr:sp macro="" textlink="">
      <xdr:nvSpPr>
        <xdr:cNvPr id="654" name="楕円 653"/>
        <xdr:cNvSpPr/>
      </xdr:nvSpPr>
      <xdr:spPr>
        <a:xfrm>
          <a:off x="16268700" y="1776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131145</xdr:rowOff>
    </xdr:from>
    <xdr:ext cx="405111" cy="259045"/>
    <xdr:sp macro="" textlink="">
      <xdr:nvSpPr>
        <xdr:cNvPr id="655" name="【公民館】&#10;有形固定資産減価償却率該当値テキスト"/>
        <xdr:cNvSpPr txBox="1"/>
      </xdr:nvSpPr>
      <xdr:spPr>
        <a:xfrm>
          <a:off x="16357600" y="17619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113982</xdr:rowOff>
    </xdr:from>
    <xdr:to>
      <xdr:col>81</xdr:col>
      <xdr:colOff>101600</xdr:colOff>
      <xdr:row>104</xdr:row>
      <xdr:rowOff>44132</xdr:rowOff>
    </xdr:to>
    <xdr:sp macro="" textlink="">
      <xdr:nvSpPr>
        <xdr:cNvPr id="656" name="楕円 655"/>
        <xdr:cNvSpPr/>
      </xdr:nvSpPr>
      <xdr:spPr>
        <a:xfrm>
          <a:off x="15430500" y="1777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159068</xdr:rowOff>
    </xdr:from>
    <xdr:to>
      <xdr:col>85</xdr:col>
      <xdr:colOff>127000</xdr:colOff>
      <xdr:row>103</xdr:row>
      <xdr:rowOff>164782</xdr:rowOff>
    </xdr:to>
    <xdr:cxnSp macro="">
      <xdr:nvCxnSpPr>
        <xdr:cNvPr id="657" name="直線コネクタ 656"/>
        <xdr:cNvCxnSpPr/>
      </xdr:nvCxnSpPr>
      <xdr:spPr>
        <a:xfrm flipV="1">
          <a:off x="15481300" y="17818418"/>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5398</xdr:rowOff>
    </xdr:from>
    <xdr:to>
      <xdr:col>76</xdr:col>
      <xdr:colOff>165100</xdr:colOff>
      <xdr:row>104</xdr:row>
      <xdr:rowOff>106998</xdr:rowOff>
    </xdr:to>
    <xdr:sp macro="" textlink="">
      <xdr:nvSpPr>
        <xdr:cNvPr id="658" name="楕円 657"/>
        <xdr:cNvSpPr/>
      </xdr:nvSpPr>
      <xdr:spPr>
        <a:xfrm>
          <a:off x="14541500" y="1783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164782</xdr:rowOff>
    </xdr:from>
    <xdr:to>
      <xdr:col>81</xdr:col>
      <xdr:colOff>50800</xdr:colOff>
      <xdr:row>104</xdr:row>
      <xdr:rowOff>56198</xdr:rowOff>
    </xdr:to>
    <xdr:cxnSp macro="">
      <xdr:nvCxnSpPr>
        <xdr:cNvPr id="659" name="直線コネクタ 658"/>
        <xdr:cNvCxnSpPr/>
      </xdr:nvCxnSpPr>
      <xdr:spPr>
        <a:xfrm flipV="1">
          <a:off x="14592300" y="17824132"/>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92409</xdr:rowOff>
    </xdr:from>
    <xdr:ext cx="405111" cy="259045"/>
    <xdr:sp macro="" textlink="">
      <xdr:nvSpPr>
        <xdr:cNvPr id="660" name="n_1aveValue【公民館】&#10;有形固定資産減価償却率"/>
        <xdr:cNvSpPr txBox="1"/>
      </xdr:nvSpPr>
      <xdr:spPr>
        <a:xfrm>
          <a:off x="15266044" y="1809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661" name="n_2aveValue【公民館】&#10;有形固定資産減価償却率"/>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60659</xdr:rowOff>
    </xdr:from>
    <xdr:ext cx="405111" cy="259045"/>
    <xdr:sp macro="" textlink="">
      <xdr:nvSpPr>
        <xdr:cNvPr id="662" name="n_1mainValue【公民館】&#10;有形固定資産減価償却率"/>
        <xdr:cNvSpPr txBox="1"/>
      </xdr:nvSpPr>
      <xdr:spPr>
        <a:xfrm>
          <a:off x="15266044" y="1754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123525</xdr:rowOff>
    </xdr:from>
    <xdr:ext cx="405111" cy="259045"/>
    <xdr:sp macro="" textlink="">
      <xdr:nvSpPr>
        <xdr:cNvPr id="663" name="n_2mainValue【公民館】&#10;有形固定資産減価償却率"/>
        <xdr:cNvSpPr txBox="1"/>
      </xdr:nvSpPr>
      <xdr:spPr>
        <a:xfrm>
          <a:off x="14389744" y="17611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9" name="テキスト ボックス 6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1" name="テキスト ボックス 6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3" name="テキスト ボックス 6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106680</xdr:rowOff>
    </xdr:to>
    <xdr:cxnSp macro="">
      <xdr:nvCxnSpPr>
        <xdr:cNvPr id="687" name="直線コネクタ 686"/>
        <xdr:cNvCxnSpPr/>
      </xdr:nvCxnSpPr>
      <xdr:spPr>
        <a:xfrm flipV="1">
          <a:off x="22160864" y="1731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88"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89" name="直線コネクタ 688"/>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690" name="【公民館】&#10;一人当たり面積最大値テキスト"/>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691" name="直線コネクタ 690"/>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692" name="【公民館】&#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93" name="フローチャート: 判断 692"/>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694" name="フローチャート: 判断 693"/>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695" name="フローチャート: 判断 694"/>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701" name="楕円 700"/>
        <xdr:cNvSpPr/>
      </xdr:nvSpPr>
      <xdr:spPr>
        <a:xfrm>
          <a:off x="22110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71138</xdr:rowOff>
    </xdr:from>
    <xdr:ext cx="469744" cy="259045"/>
    <xdr:sp macro="" textlink="">
      <xdr:nvSpPr>
        <xdr:cNvPr id="702" name="【公民館】&#10;一人当たり面積該当値テキスト"/>
        <xdr:cNvSpPr txBox="1"/>
      </xdr:nvSpPr>
      <xdr:spPr>
        <a:xfrm>
          <a:off x="22199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48261</xdr:rowOff>
    </xdr:from>
    <xdr:to>
      <xdr:col>112</xdr:col>
      <xdr:colOff>38100</xdr:colOff>
      <xdr:row>104</xdr:row>
      <xdr:rowOff>149861</xdr:rowOff>
    </xdr:to>
    <xdr:sp macro="" textlink="">
      <xdr:nvSpPr>
        <xdr:cNvPr id="703" name="楕円 702"/>
        <xdr:cNvSpPr/>
      </xdr:nvSpPr>
      <xdr:spPr>
        <a:xfrm>
          <a:off x="2127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99061</xdr:rowOff>
    </xdr:from>
    <xdr:to>
      <xdr:col>116</xdr:col>
      <xdr:colOff>63500</xdr:colOff>
      <xdr:row>104</xdr:row>
      <xdr:rowOff>99061</xdr:rowOff>
    </xdr:to>
    <xdr:cxnSp macro="">
      <xdr:nvCxnSpPr>
        <xdr:cNvPr id="704" name="直線コネクタ 703"/>
        <xdr:cNvCxnSpPr/>
      </xdr:nvCxnSpPr>
      <xdr:spPr>
        <a:xfrm>
          <a:off x="21323300" y="17929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48261</xdr:rowOff>
    </xdr:from>
    <xdr:to>
      <xdr:col>107</xdr:col>
      <xdr:colOff>101600</xdr:colOff>
      <xdr:row>104</xdr:row>
      <xdr:rowOff>149861</xdr:rowOff>
    </xdr:to>
    <xdr:sp macro="" textlink="">
      <xdr:nvSpPr>
        <xdr:cNvPr id="705" name="楕円 704"/>
        <xdr:cNvSpPr/>
      </xdr:nvSpPr>
      <xdr:spPr>
        <a:xfrm>
          <a:off x="20383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99061</xdr:rowOff>
    </xdr:from>
    <xdr:to>
      <xdr:col>111</xdr:col>
      <xdr:colOff>177800</xdr:colOff>
      <xdr:row>104</xdr:row>
      <xdr:rowOff>99061</xdr:rowOff>
    </xdr:to>
    <xdr:cxnSp macro="">
      <xdr:nvCxnSpPr>
        <xdr:cNvPr id="706" name="直線コネクタ 705"/>
        <xdr:cNvCxnSpPr/>
      </xdr:nvCxnSpPr>
      <xdr:spPr>
        <a:xfrm>
          <a:off x="20434300" y="1792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707" name="n_1ave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708" name="n_2aveValue【公民館】&#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166388</xdr:rowOff>
    </xdr:from>
    <xdr:ext cx="469744" cy="259045"/>
    <xdr:sp macro="" textlink="">
      <xdr:nvSpPr>
        <xdr:cNvPr id="709" name="n_1mainValue【公民館】&#10;一人当たり面積"/>
        <xdr:cNvSpPr txBox="1"/>
      </xdr:nvSpPr>
      <xdr:spPr>
        <a:xfrm>
          <a:off x="21075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166388</xdr:rowOff>
    </xdr:from>
    <xdr:ext cx="469744" cy="259045"/>
    <xdr:sp macro="" textlink="">
      <xdr:nvSpPr>
        <xdr:cNvPr id="710" name="n_2mainValue【公民館】&#10;一人当たり面積"/>
        <xdr:cNvSpPr txBox="1"/>
      </xdr:nvSpPr>
      <xdr:spPr>
        <a:xfrm>
          <a:off x="20199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類似団体の平均と比較すると、学校施設の有形固定資産減価償却率が当市は、</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ポイント高い結果となった。この要因としては、学校の建設年数がかなり経過していること及び長寿命化対策が十分にされていないことが挙げられる。現在、教育施設再配置基本方針に沿って、学校施設の在り方の検討を行っているところであり、今後、統廃合や長寿命化対策を実施することにより、数値の改善を図っ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122,945
121,877
39.56
44,351,353
43,865,735
136,174
23,779,684
37,929,498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xdr:cNvCxnSpPr/>
      </xdr:nvCxnSpPr>
      <xdr:spPr>
        <a:xfrm flipV="1">
          <a:off x="46348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xdr:cNvSpPr txBox="1"/>
      </xdr:nvSpPr>
      <xdr:spPr>
        <a:xfrm>
          <a:off x="46736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36484</xdr:rowOff>
    </xdr:from>
    <xdr:ext cx="405111" cy="259045"/>
    <xdr:sp macro="" textlink="">
      <xdr:nvSpPr>
        <xdr:cNvPr id="62" name="【図書館】&#10;有形固定資産減価償却率平均値テキスト"/>
        <xdr:cNvSpPr txBox="1"/>
      </xdr:nvSpPr>
      <xdr:spPr>
        <a:xfrm>
          <a:off x="4673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xdr:cNvSpPr/>
      </xdr:nvSpPr>
      <xdr:spPr>
        <a:xfrm>
          <a:off x="4584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xdr:cNvSpPr/>
      </xdr:nvSpPr>
      <xdr:spPr>
        <a:xfrm>
          <a:off x="3746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4173</xdr:rowOff>
    </xdr:from>
    <xdr:to>
      <xdr:col>15</xdr:col>
      <xdr:colOff>101600</xdr:colOff>
      <xdr:row>38</xdr:row>
      <xdr:rowOff>105773</xdr:rowOff>
    </xdr:to>
    <xdr:sp macro="" textlink="">
      <xdr:nvSpPr>
        <xdr:cNvPr id="65" name="フローチャート: 判断 64"/>
        <xdr:cNvSpPr/>
      </xdr:nvSpPr>
      <xdr:spPr>
        <a:xfrm>
          <a:off x="2857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71" name="楕円 70"/>
        <xdr:cNvSpPr/>
      </xdr:nvSpPr>
      <xdr:spPr>
        <a:xfrm>
          <a:off x="45847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129920</xdr:rowOff>
    </xdr:from>
    <xdr:ext cx="405111" cy="259045"/>
    <xdr:sp macro="" textlink="">
      <xdr:nvSpPr>
        <xdr:cNvPr id="72" name="【図書館】&#10;有形固定資産減価償却率該当値テキスト"/>
        <xdr:cNvSpPr txBox="1"/>
      </xdr:nvSpPr>
      <xdr:spPr>
        <a:xfrm>
          <a:off x="4673600" y="630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142966</xdr:rowOff>
    </xdr:from>
    <xdr:to>
      <xdr:col>20</xdr:col>
      <xdr:colOff>38100</xdr:colOff>
      <xdr:row>38</xdr:row>
      <xdr:rowOff>73116</xdr:rowOff>
    </xdr:to>
    <xdr:sp macro="" textlink="">
      <xdr:nvSpPr>
        <xdr:cNvPr id="73" name="楕円 72"/>
        <xdr:cNvSpPr/>
      </xdr:nvSpPr>
      <xdr:spPr>
        <a:xfrm>
          <a:off x="3746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157843</xdr:rowOff>
    </xdr:from>
    <xdr:to>
      <xdr:col>24</xdr:col>
      <xdr:colOff>63500</xdr:colOff>
      <xdr:row>38</xdr:row>
      <xdr:rowOff>22316</xdr:rowOff>
    </xdr:to>
    <xdr:cxnSp macro="">
      <xdr:nvCxnSpPr>
        <xdr:cNvPr id="74" name="直線コネクタ 73"/>
        <xdr:cNvCxnSpPr/>
      </xdr:nvCxnSpPr>
      <xdr:spPr>
        <a:xfrm flipV="1">
          <a:off x="3797300" y="650149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30299</xdr:rowOff>
    </xdr:from>
    <xdr:to>
      <xdr:col>15</xdr:col>
      <xdr:colOff>101600</xdr:colOff>
      <xdr:row>38</xdr:row>
      <xdr:rowOff>131899</xdr:rowOff>
    </xdr:to>
    <xdr:sp macro="" textlink="">
      <xdr:nvSpPr>
        <xdr:cNvPr id="75" name="楕円 74"/>
        <xdr:cNvSpPr/>
      </xdr:nvSpPr>
      <xdr:spPr>
        <a:xfrm>
          <a:off x="2857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22316</xdr:rowOff>
    </xdr:from>
    <xdr:to>
      <xdr:col>19</xdr:col>
      <xdr:colOff>177800</xdr:colOff>
      <xdr:row>38</xdr:row>
      <xdr:rowOff>81099</xdr:rowOff>
    </xdr:to>
    <xdr:cxnSp macro="">
      <xdr:nvCxnSpPr>
        <xdr:cNvPr id="76" name="直線コネクタ 75"/>
        <xdr:cNvCxnSpPr/>
      </xdr:nvCxnSpPr>
      <xdr:spPr>
        <a:xfrm flipV="1">
          <a:off x="2908300" y="653741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85470</xdr:rowOff>
    </xdr:from>
    <xdr:ext cx="405111" cy="259045"/>
    <xdr:sp macro="" textlink="">
      <xdr:nvSpPr>
        <xdr:cNvPr id="77" name="n_1aveValue【図書館】&#10;有形固定資産減価償却率"/>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122300</xdr:rowOff>
    </xdr:from>
    <xdr:ext cx="405111" cy="259045"/>
    <xdr:sp macro="" textlink="">
      <xdr:nvSpPr>
        <xdr:cNvPr id="78" name="n_2aveValue【図書館】&#10;有形固定資産減価償却率"/>
        <xdr:cNvSpPr txBox="1"/>
      </xdr:nvSpPr>
      <xdr:spPr>
        <a:xfrm>
          <a:off x="2705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89643</xdr:rowOff>
    </xdr:from>
    <xdr:ext cx="405111" cy="259045"/>
    <xdr:sp macro="" textlink="">
      <xdr:nvSpPr>
        <xdr:cNvPr id="79" name="n_1mainValue【図書館】&#10;有形固定資産減価償却率"/>
        <xdr:cNvSpPr txBox="1"/>
      </xdr:nvSpPr>
      <xdr:spPr>
        <a:xfrm>
          <a:off x="35820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0" name="n_2mainValue【図書館】&#10;有形固定資産減価償却率"/>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6" name="直線コネクタ 105"/>
        <xdr:cNvCxnSpPr/>
      </xdr:nvCxnSpPr>
      <xdr:spPr>
        <a:xfrm flipV="1">
          <a:off x="1047686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7"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8" name="直線コネクタ 107"/>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165299</xdr:rowOff>
    </xdr:from>
    <xdr:ext cx="469744" cy="259045"/>
    <xdr:sp macro="" textlink="">
      <xdr:nvSpPr>
        <xdr:cNvPr id="111" name="【図書館】&#10;一人当たり面積平均値テキスト"/>
        <xdr:cNvSpPr txBox="1"/>
      </xdr:nvSpPr>
      <xdr:spPr>
        <a:xfrm>
          <a:off x="10515600" y="6680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12" name="フローチャート: 判断 111"/>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3" name="フローチャート: 判断 112"/>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47172</xdr:rowOff>
    </xdr:from>
    <xdr:to>
      <xdr:col>46</xdr:col>
      <xdr:colOff>38100</xdr:colOff>
      <xdr:row>40</xdr:row>
      <xdr:rowOff>148772</xdr:rowOff>
    </xdr:to>
    <xdr:sp macro="" textlink="">
      <xdr:nvSpPr>
        <xdr:cNvPr id="114" name="フローチャート: 判断 113"/>
        <xdr:cNvSpPr/>
      </xdr:nvSpPr>
      <xdr:spPr>
        <a:xfrm>
          <a:off x="8699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166915</xdr:rowOff>
    </xdr:from>
    <xdr:to>
      <xdr:col>55</xdr:col>
      <xdr:colOff>50800</xdr:colOff>
      <xdr:row>41</xdr:row>
      <xdr:rowOff>97065</xdr:rowOff>
    </xdr:to>
    <xdr:sp macro="" textlink="">
      <xdr:nvSpPr>
        <xdr:cNvPr id="120" name="楕円 119"/>
        <xdr:cNvSpPr/>
      </xdr:nvSpPr>
      <xdr:spPr>
        <a:xfrm>
          <a:off x="104267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145342</xdr:rowOff>
    </xdr:from>
    <xdr:ext cx="469744" cy="259045"/>
    <xdr:sp macro="" textlink="">
      <xdr:nvSpPr>
        <xdr:cNvPr id="121" name="【図書館】&#10;一人当たり面積該当値テキスト"/>
        <xdr:cNvSpPr txBox="1"/>
      </xdr:nvSpPr>
      <xdr:spPr>
        <a:xfrm>
          <a:off x="10515600" y="700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166915</xdr:rowOff>
    </xdr:from>
    <xdr:to>
      <xdr:col>50</xdr:col>
      <xdr:colOff>165100</xdr:colOff>
      <xdr:row>41</xdr:row>
      <xdr:rowOff>97065</xdr:rowOff>
    </xdr:to>
    <xdr:sp macro="" textlink="">
      <xdr:nvSpPr>
        <xdr:cNvPr id="122" name="楕円 121"/>
        <xdr:cNvSpPr/>
      </xdr:nvSpPr>
      <xdr:spPr>
        <a:xfrm>
          <a:off x="9588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46265</xdr:rowOff>
    </xdr:from>
    <xdr:to>
      <xdr:col>55</xdr:col>
      <xdr:colOff>0</xdr:colOff>
      <xdr:row>41</xdr:row>
      <xdr:rowOff>46265</xdr:rowOff>
    </xdr:to>
    <xdr:cxnSp macro="">
      <xdr:nvCxnSpPr>
        <xdr:cNvPr id="123" name="直線コネクタ 122"/>
        <xdr:cNvCxnSpPr/>
      </xdr:nvCxnSpPr>
      <xdr:spPr>
        <a:xfrm>
          <a:off x="9639300" y="7075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166915</xdr:rowOff>
    </xdr:from>
    <xdr:to>
      <xdr:col>46</xdr:col>
      <xdr:colOff>38100</xdr:colOff>
      <xdr:row>41</xdr:row>
      <xdr:rowOff>97065</xdr:rowOff>
    </xdr:to>
    <xdr:sp macro="" textlink="">
      <xdr:nvSpPr>
        <xdr:cNvPr id="124" name="楕円 123"/>
        <xdr:cNvSpPr/>
      </xdr:nvSpPr>
      <xdr:spPr>
        <a:xfrm>
          <a:off x="8699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46265</xdr:rowOff>
    </xdr:from>
    <xdr:to>
      <xdr:col>50</xdr:col>
      <xdr:colOff>114300</xdr:colOff>
      <xdr:row>41</xdr:row>
      <xdr:rowOff>46265</xdr:rowOff>
    </xdr:to>
    <xdr:cxnSp macro="">
      <xdr:nvCxnSpPr>
        <xdr:cNvPr id="125" name="直線コネクタ 124"/>
        <xdr:cNvCxnSpPr/>
      </xdr:nvCxnSpPr>
      <xdr:spPr>
        <a:xfrm>
          <a:off x="8750300" y="707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121755</xdr:rowOff>
    </xdr:from>
    <xdr:ext cx="469744" cy="259045"/>
    <xdr:sp macro="" textlink="">
      <xdr:nvSpPr>
        <xdr:cNvPr id="126"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165299</xdr:rowOff>
    </xdr:from>
    <xdr:ext cx="469744" cy="259045"/>
    <xdr:sp macro="" textlink="">
      <xdr:nvSpPr>
        <xdr:cNvPr id="127" name="n_2aveValue【図書館】&#10;一人当たり面積"/>
        <xdr:cNvSpPr txBox="1"/>
      </xdr:nvSpPr>
      <xdr:spPr>
        <a:xfrm>
          <a:off x="8515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88192</xdr:rowOff>
    </xdr:from>
    <xdr:ext cx="469744" cy="259045"/>
    <xdr:sp macro="" textlink="">
      <xdr:nvSpPr>
        <xdr:cNvPr id="128" name="n_1mainValue【図書館】&#10;一人当たり面積"/>
        <xdr:cNvSpPr txBox="1"/>
      </xdr:nvSpPr>
      <xdr:spPr>
        <a:xfrm>
          <a:off x="93917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88192</xdr:rowOff>
    </xdr:from>
    <xdr:ext cx="469744" cy="259045"/>
    <xdr:sp macro="" textlink="">
      <xdr:nvSpPr>
        <xdr:cNvPr id="129" name="n_2mainValue【図書館】&#10;一人当たり面積"/>
        <xdr:cNvSpPr txBox="1"/>
      </xdr:nvSpPr>
      <xdr:spPr>
        <a:xfrm>
          <a:off x="85154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55" name="直線コネクタ 154"/>
        <xdr:cNvCxnSpPr/>
      </xdr:nvCxnSpPr>
      <xdr:spPr>
        <a:xfrm flipV="1">
          <a:off x="46348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6"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57" name="直線コネクタ 156"/>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8"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9" name="直線コネクタ 158"/>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156590</xdr:rowOff>
    </xdr:from>
    <xdr:ext cx="405111" cy="259045"/>
    <xdr:sp macro="" textlink="">
      <xdr:nvSpPr>
        <xdr:cNvPr id="160" name="【体育館・プール】&#10;有形固定資産減価償却率平均値テキスト"/>
        <xdr:cNvSpPr txBox="1"/>
      </xdr:nvSpPr>
      <xdr:spPr>
        <a:xfrm>
          <a:off x="4673600" y="992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61" name="フローチャート: 判断 160"/>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62" name="フローチャート: 判断 161"/>
        <xdr:cNvSpPr/>
      </xdr:nvSpPr>
      <xdr:spPr>
        <a:xfrm>
          <a:off x="3746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125549</xdr:rowOff>
    </xdr:from>
    <xdr:to>
      <xdr:col>15</xdr:col>
      <xdr:colOff>101600</xdr:colOff>
      <xdr:row>60</xdr:row>
      <xdr:rowOff>55699</xdr:rowOff>
    </xdr:to>
    <xdr:sp macro="" textlink="">
      <xdr:nvSpPr>
        <xdr:cNvPr id="163" name="フローチャート: 判断 162"/>
        <xdr:cNvSpPr/>
      </xdr:nvSpPr>
      <xdr:spPr>
        <a:xfrm>
          <a:off x="2857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87993</xdr:rowOff>
    </xdr:from>
    <xdr:to>
      <xdr:col>24</xdr:col>
      <xdr:colOff>114300</xdr:colOff>
      <xdr:row>60</xdr:row>
      <xdr:rowOff>18143</xdr:rowOff>
    </xdr:to>
    <xdr:sp macro="" textlink="">
      <xdr:nvSpPr>
        <xdr:cNvPr id="169" name="楕円 168"/>
        <xdr:cNvSpPr/>
      </xdr:nvSpPr>
      <xdr:spPr>
        <a:xfrm>
          <a:off x="4584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66420</xdr:rowOff>
    </xdr:from>
    <xdr:ext cx="405111" cy="259045"/>
    <xdr:sp macro="" textlink="">
      <xdr:nvSpPr>
        <xdr:cNvPr id="170" name="【体育館・プール】&#10;有形固定資産減価償却率該当値テキスト"/>
        <xdr:cNvSpPr txBox="1"/>
      </xdr:nvSpPr>
      <xdr:spPr>
        <a:xfrm>
          <a:off x="4673600"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114119</xdr:rowOff>
    </xdr:from>
    <xdr:to>
      <xdr:col>20</xdr:col>
      <xdr:colOff>38100</xdr:colOff>
      <xdr:row>60</xdr:row>
      <xdr:rowOff>44269</xdr:rowOff>
    </xdr:to>
    <xdr:sp macro="" textlink="">
      <xdr:nvSpPr>
        <xdr:cNvPr id="171" name="楕円 170"/>
        <xdr:cNvSpPr/>
      </xdr:nvSpPr>
      <xdr:spPr>
        <a:xfrm>
          <a:off x="3746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138793</xdr:rowOff>
    </xdr:from>
    <xdr:to>
      <xdr:col>24</xdr:col>
      <xdr:colOff>63500</xdr:colOff>
      <xdr:row>59</xdr:row>
      <xdr:rowOff>164919</xdr:rowOff>
    </xdr:to>
    <xdr:cxnSp macro="">
      <xdr:nvCxnSpPr>
        <xdr:cNvPr id="172" name="直線コネクタ 171"/>
        <xdr:cNvCxnSpPr/>
      </xdr:nvCxnSpPr>
      <xdr:spPr>
        <a:xfrm flipV="1">
          <a:off x="3797300" y="102543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9616</xdr:rowOff>
    </xdr:from>
    <xdr:to>
      <xdr:col>15</xdr:col>
      <xdr:colOff>101600</xdr:colOff>
      <xdr:row>60</xdr:row>
      <xdr:rowOff>111216</xdr:rowOff>
    </xdr:to>
    <xdr:sp macro="" textlink="">
      <xdr:nvSpPr>
        <xdr:cNvPr id="173" name="楕円 172"/>
        <xdr:cNvSpPr/>
      </xdr:nvSpPr>
      <xdr:spPr>
        <a:xfrm>
          <a:off x="2857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164919</xdr:rowOff>
    </xdr:from>
    <xdr:to>
      <xdr:col>19</xdr:col>
      <xdr:colOff>177800</xdr:colOff>
      <xdr:row>60</xdr:row>
      <xdr:rowOff>60416</xdr:rowOff>
    </xdr:to>
    <xdr:cxnSp macro="">
      <xdr:nvCxnSpPr>
        <xdr:cNvPr id="174" name="直線コネクタ 173"/>
        <xdr:cNvCxnSpPr/>
      </xdr:nvCxnSpPr>
      <xdr:spPr>
        <a:xfrm flipV="1">
          <a:off x="2908300" y="10280469"/>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121211</xdr:rowOff>
    </xdr:from>
    <xdr:ext cx="405111" cy="259045"/>
    <xdr:sp macro="" textlink="">
      <xdr:nvSpPr>
        <xdr:cNvPr id="175" name="n_1aveValue【体育館・プール】&#10;有形固定資産減価償却率"/>
        <xdr:cNvSpPr txBox="1"/>
      </xdr:nvSpPr>
      <xdr:spPr>
        <a:xfrm>
          <a:off x="3582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72226</xdr:rowOff>
    </xdr:from>
    <xdr:ext cx="405111" cy="259045"/>
    <xdr:sp macro="" textlink="">
      <xdr:nvSpPr>
        <xdr:cNvPr id="176" name="n_2aveValue【体育館・プール】&#10;有形固定資産減価償却率"/>
        <xdr:cNvSpPr txBox="1"/>
      </xdr:nvSpPr>
      <xdr:spPr>
        <a:xfrm>
          <a:off x="2705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35396</xdr:rowOff>
    </xdr:from>
    <xdr:ext cx="405111" cy="259045"/>
    <xdr:sp macro="" textlink="">
      <xdr:nvSpPr>
        <xdr:cNvPr id="177" name="n_1mainValue【体育館・プール】&#10;有形固定資産減価償却率"/>
        <xdr:cNvSpPr txBox="1"/>
      </xdr:nvSpPr>
      <xdr:spPr>
        <a:xfrm>
          <a:off x="3582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102343</xdr:rowOff>
    </xdr:from>
    <xdr:ext cx="405111" cy="259045"/>
    <xdr:sp macro="" textlink="">
      <xdr:nvSpPr>
        <xdr:cNvPr id="178" name="n_2mainValue【体育館・プール】&#10;有形固定資産減価償却率"/>
        <xdr:cNvSpPr txBox="1"/>
      </xdr:nvSpPr>
      <xdr:spPr>
        <a:xfrm>
          <a:off x="27057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9" name="直線コネクタ 18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0" name="テキスト ボックス 18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1" name="直線コネクタ 19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2" name="テキスト ボックス 19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3" name="直線コネクタ 19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4" name="テキスト ボックス 19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5" name="直線コネクタ 19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6" name="テキスト ボックス 19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200" name="直線コネクタ 199"/>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201"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202" name="直線コネクタ 201"/>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203" name="【体育館・プール】&#10;一人当たり面積最大値テキスト"/>
        <xdr:cNvSpPr txBox="1"/>
      </xdr:nvSpPr>
      <xdr:spPr>
        <a:xfrm>
          <a:off x="105156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204" name="直線コネクタ 203"/>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101363</xdr:rowOff>
    </xdr:from>
    <xdr:ext cx="469744" cy="259045"/>
    <xdr:sp macro="" textlink="">
      <xdr:nvSpPr>
        <xdr:cNvPr id="205" name="【体育館・プール】&#10;一人当たり面積平均値テキスト"/>
        <xdr:cNvSpPr txBox="1"/>
      </xdr:nvSpPr>
      <xdr:spPr>
        <a:xfrm>
          <a:off x="10515600" y="1038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206" name="フローチャート: 判断 205"/>
        <xdr:cNvSpPr/>
      </xdr:nvSpPr>
      <xdr:spPr>
        <a:xfrm>
          <a:off x="10426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07" name="フローチャート: 判断 206"/>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104648</xdr:rowOff>
    </xdr:from>
    <xdr:to>
      <xdr:col>46</xdr:col>
      <xdr:colOff>38100</xdr:colOff>
      <xdr:row>61</xdr:row>
      <xdr:rowOff>34798</xdr:rowOff>
    </xdr:to>
    <xdr:sp macro="" textlink="">
      <xdr:nvSpPr>
        <xdr:cNvPr id="208" name="フローチャート: 判断 207"/>
        <xdr:cNvSpPr/>
      </xdr:nvSpPr>
      <xdr:spPr>
        <a:xfrm>
          <a:off x="869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93218</xdr:rowOff>
    </xdr:from>
    <xdr:to>
      <xdr:col>55</xdr:col>
      <xdr:colOff>50800</xdr:colOff>
      <xdr:row>60</xdr:row>
      <xdr:rowOff>23368</xdr:rowOff>
    </xdr:to>
    <xdr:sp macro="" textlink="">
      <xdr:nvSpPr>
        <xdr:cNvPr id="214" name="楕円 213"/>
        <xdr:cNvSpPr/>
      </xdr:nvSpPr>
      <xdr:spPr>
        <a:xfrm>
          <a:off x="104267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116095</xdr:rowOff>
    </xdr:from>
    <xdr:ext cx="469744" cy="259045"/>
    <xdr:sp macro="" textlink="">
      <xdr:nvSpPr>
        <xdr:cNvPr id="215" name="【体育館・プール】&#10;一人当たり面積該当値テキスト"/>
        <xdr:cNvSpPr txBox="1"/>
      </xdr:nvSpPr>
      <xdr:spPr>
        <a:xfrm>
          <a:off x="10515600" y="1006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97790</xdr:rowOff>
    </xdr:from>
    <xdr:to>
      <xdr:col>50</xdr:col>
      <xdr:colOff>165100</xdr:colOff>
      <xdr:row>60</xdr:row>
      <xdr:rowOff>27940</xdr:rowOff>
    </xdr:to>
    <xdr:sp macro="" textlink="">
      <xdr:nvSpPr>
        <xdr:cNvPr id="216" name="楕円 215"/>
        <xdr:cNvSpPr/>
      </xdr:nvSpPr>
      <xdr:spPr>
        <a:xfrm>
          <a:off x="9588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144018</xdr:rowOff>
    </xdr:from>
    <xdr:to>
      <xdr:col>55</xdr:col>
      <xdr:colOff>0</xdr:colOff>
      <xdr:row>59</xdr:row>
      <xdr:rowOff>148590</xdr:rowOff>
    </xdr:to>
    <xdr:cxnSp macro="">
      <xdr:nvCxnSpPr>
        <xdr:cNvPr id="217" name="直線コネクタ 216"/>
        <xdr:cNvCxnSpPr/>
      </xdr:nvCxnSpPr>
      <xdr:spPr>
        <a:xfrm flipV="1">
          <a:off x="9639300" y="102595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152654</xdr:rowOff>
    </xdr:from>
    <xdr:to>
      <xdr:col>46</xdr:col>
      <xdr:colOff>38100</xdr:colOff>
      <xdr:row>60</xdr:row>
      <xdr:rowOff>82804</xdr:rowOff>
    </xdr:to>
    <xdr:sp macro="" textlink="">
      <xdr:nvSpPr>
        <xdr:cNvPr id="218" name="楕円 217"/>
        <xdr:cNvSpPr/>
      </xdr:nvSpPr>
      <xdr:spPr>
        <a:xfrm>
          <a:off x="8699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148590</xdr:rowOff>
    </xdr:from>
    <xdr:to>
      <xdr:col>50</xdr:col>
      <xdr:colOff>114300</xdr:colOff>
      <xdr:row>60</xdr:row>
      <xdr:rowOff>32004</xdr:rowOff>
    </xdr:to>
    <xdr:cxnSp macro="">
      <xdr:nvCxnSpPr>
        <xdr:cNvPr id="219" name="直線コネクタ 218"/>
        <xdr:cNvCxnSpPr/>
      </xdr:nvCxnSpPr>
      <xdr:spPr>
        <a:xfrm flipV="1">
          <a:off x="8750300" y="102641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220" name="n_1aveValue【体育館・プール】&#10;一人当たり面積"/>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25925</xdr:rowOff>
    </xdr:from>
    <xdr:ext cx="469744" cy="259045"/>
    <xdr:sp macro="" textlink="">
      <xdr:nvSpPr>
        <xdr:cNvPr id="221" name="n_2aveValue【体育館・プール】&#10;一人当たり面積"/>
        <xdr:cNvSpPr txBox="1"/>
      </xdr:nvSpPr>
      <xdr:spPr>
        <a:xfrm>
          <a:off x="85154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44467</xdr:rowOff>
    </xdr:from>
    <xdr:ext cx="469744" cy="259045"/>
    <xdr:sp macro="" textlink="">
      <xdr:nvSpPr>
        <xdr:cNvPr id="222" name="n_1mainValue【体育館・プール】&#10;一人当たり面積"/>
        <xdr:cNvSpPr txBox="1"/>
      </xdr:nvSpPr>
      <xdr:spPr>
        <a:xfrm>
          <a:off x="93917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99331</xdr:rowOff>
    </xdr:from>
    <xdr:ext cx="469744" cy="259045"/>
    <xdr:sp macro="" textlink="">
      <xdr:nvSpPr>
        <xdr:cNvPr id="223" name="n_2mainValue【体育館・プール】&#10;一人当たり面積"/>
        <xdr:cNvSpPr txBox="1"/>
      </xdr:nvSpPr>
      <xdr:spPr>
        <a:xfrm>
          <a:off x="8515427" y="10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67492</xdr:rowOff>
    </xdr:to>
    <xdr:cxnSp macro="">
      <xdr:nvCxnSpPr>
        <xdr:cNvPr id="250" name="直線コネクタ 249"/>
        <xdr:cNvCxnSpPr/>
      </xdr:nvCxnSpPr>
      <xdr:spPr>
        <a:xfrm flipV="1">
          <a:off x="4634865" y="13254445"/>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1" name="【福祉施設】&#10;有形固定資産減価償却率最小値テキスト"/>
        <xdr:cNvSpPr txBox="1"/>
      </xdr:nvSpPr>
      <xdr:spPr>
        <a:xfrm>
          <a:off x="46736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2" name="直線コネクタ 251"/>
        <xdr:cNvCxnSpPr/>
      </xdr:nvCxnSpPr>
      <xdr:spPr>
        <a:xfrm>
          <a:off x="4546600" y="1481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53" name="【福祉施設】&#10;有形固定資産減価償却率最大値テキスト"/>
        <xdr:cNvSpPr txBox="1"/>
      </xdr:nvSpPr>
      <xdr:spPr>
        <a:xfrm>
          <a:off x="4673600" y="130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54" name="直線コネクタ 253"/>
        <xdr:cNvCxnSpPr/>
      </xdr:nvCxnSpPr>
      <xdr:spPr>
        <a:xfrm>
          <a:off x="4546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8182</xdr:rowOff>
    </xdr:from>
    <xdr:ext cx="405111" cy="259045"/>
    <xdr:sp macro="" textlink="">
      <xdr:nvSpPr>
        <xdr:cNvPr id="255" name="【福祉施設】&#10;有形固定資産減価償却率平均値テキスト"/>
        <xdr:cNvSpPr txBox="1"/>
      </xdr:nvSpPr>
      <xdr:spPr>
        <a:xfrm>
          <a:off x="4673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56" name="フローチャート: 判断 255"/>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57" name="フローチャート: 判断 256"/>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58" name="フローチャート: 判断 257"/>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126093</xdr:rowOff>
    </xdr:from>
    <xdr:to>
      <xdr:col>24</xdr:col>
      <xdr:colOff>114300</xdr:colOff>
      <xdr:row>82</xdr:row>
      <xdr:rowOff>56243</xdr:rowOff>
    </xdr:to>
    <xdr:sp macro="" textlink="">
      <xdr:nvSpPr>
        <xdr:cNvPr id="264" name="楕円 263"/>
        <xdr:cNvSpPr/>
      </xdr:nvSpPr>
      <xdr:spPr>
        <a:xfrm>
          <a:off x="4584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148970</xdr:rowOff>
    </xdr:from>
    <xdr:ext cx="405111" cy="259045"/>
    <xdr:sp macro="" textlink="">
      <xdr:nvSpPr>
        <xdr:cNvPr id="265" name="【福祉施設】&#10;有形固定資産減価償却率該当値テキスト"/>
        <xdr:cNvSpPr txBox="1"/>
      </xdr:nvSpPr>
      <xdr:spPr>
        <a:xfrm>
          <a:off x="4673600" y="138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363</xdr:rowOff>
    </xdr:from>
    <xdr:to>
      <xdr:col>20</xdr:col>
      <xdr:colOff>38100</xdr:colOff>
      <xdr:row>82</xdr:row>
      <xdr:rowOff>101963</xdr:rowOff>
    </xdr:to>
    <xdr:sp macro="" textlink="">
      <xdr:nvSpPr>
        <xdr:cNvPr id="266" name="楕円 265"/>
        <xdr:cNvSpPr/>
      </xdr:nvSpPr>
      <xdr:spPr>
        <a:xfrm>
          <a:off x="3746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5443</xdr:rowOff>
    </xdr:from>
    <xdr:to>
      <xdr:col>24</xdr:col>
      <xdr:colOff>63500</xdr:colOff>
      <xdr:row>82</xdr:row>
      <xdr:rowOff>51163</xdr:rowOff>
    </xdr:to>
    <xdr:cxnSp macro="">
      <xdr:nvCxnSpPr>
        <xdr:cNvPr id="267" name="直線コネクタ 266"/>
        <xdr:cNvCxnSpPr/>
      </xdr:nvCxnSpPr>
      <xdr:spPr>
        <a:xfrm flipV="1">
          <a:off x="3797300" y="1406434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106499</xdr:rowOff>
    </xdr:from>
    <xdr:to>
      <xdr:col>15</xdr:col>
      <xdr:colOff>101600</xdr:colOff>
      <xdr:row>82</xdr:row>
      <xdr:rowOff>36649</xdr:rowOff>
    </xdr:to>
    <xdr:sp macro="" textlink="">
      <xdr:nvSpPr>
        <xdr:cNvPr id="268" name="楕円 267"/>
        <xdr:cNvSpPr/>
      </xdr:nvSpPr>
      <xdr:spPr>
        <a:xfrm>
          <a:off x="2857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157299</xdr:rowOff>
    </xdr:from>
    <xdr:to>
      <xdr:col>19</xdr:col>
      <xdr:colOff>177800</xdr:colOff>
      <xdr:row>82</xdr:row>
      <xdr:rowOff>51163</xdr:rowOff>
    </xdr:to>
    <xdr:cxnSp macro="">
      <xdr:nvCxnSpPr>
        <xdr:cNvPr id="269" name="直線コネクタ 268"/>
        <xdr:cNvCxnSpPr/>
      </xdr:nvCxnSpPr>
      <xdr:spPr>
        <a:xfrm>
          <a:off x="2908300" y="140447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270" name="n_1aveValue【福祉施設】&#10;有形固定資産減価償却率"/>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88191</xdr:rowOff>
    </xdr:from>
    <xdr:ext cx="405111" cy="259045"/>
    <xdr:sp macro="" textlink="">
      <xdr:nvSpPr>
        <xdr:cNvPr id="271" name="n_2aveValue【福祉施設】&#10;有形固定資産減価償却率"/>
        <xdr:cNvSpPr txBox="1"/>
      </xdr:nvSpPr>
      <xdr:spPr>
        <a:xfrm>
          <a:off x="2705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93090</xdr:rowOff>
    </xdr:from>
    <xdr:ext cx="405111" cy="259045"/>
    <xdr:sp macro="" textlink="">
      <xdr:nvSpPr>
        <xdr:cNvPr id="272" name="n_1mainValue【福祉施設】&#10;有形固定資産減価償却率"/>
        <xdr:cNvSpPr txBox="1"/>
      </xdr:nvSpPr>
      <xdr:spPr>
        <a:xfrm>
          <a:off x="35820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53176</xdr:rowOff>
    </xdr:from>
    <xdr:ext cx="405111" cy="259045"/>
    <xdr:sp macro="" textlink="">
      <xdr:nvSpPr>
        <xdr:cNvPr id="273" name="n_2mainValue【福祉施設】&#10;有形固定資産減価償却率"/>
        <xdr:cNvSpPr txBox="1"/>
      </xdr:nvSpPr>
      <xdr:spPr>
        <a:xfrm>
          <a:off x="2705744"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7" name="テキスト ボックス 28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9" name="テキスト ボックス 28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1" name="テキスト ボックス 29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3" name="テキスト ボックス 29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5" name="テキスト ボックス 29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70757</xdr:rowOff>
    </xdr:to>
    <xdr:cxnSp macro="">
      <xdr:nvCxnSpPr>
        <xdr:cNvPr id="299" name="直線コネクタ 298"/>
        <xdr:cNvCxnSpPr/>
      </xdr:nvCxnSpPr>
      <xdr:spPr>
        <a:xfrm flipV="1">
          <a:off x="10476865" y="132315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74584</xdr:rowOff>
    </xdr:from>
    <xdr:ext cx="469744" cy="259045"/>
    <xdr:sp macro="" textlink="">
      <xdr:nvSpPr>
        <xdr:cNvPr id="300" name="【福祉施設】&#10;一人当たり面積最小値テキスト"/>
        <xdr:cNvSpPr txBox="1"/>
      </xdr:nvSpPr>
      <xdr:spPr>
        <a:xfrm>
          <a:off x="10515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301" name="直線コネクタ 300"/>
        <xdr:cNvCxnSpPr/>
      </xdr:nvCxnSpPr>
      <xdr:spPr>
        <a:xfrm>
          <a:off x="10388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302" name="【福祉施設】&#10;一人当たり面積最大値テキスト"/>
        <xdr:cNvSpPr txBox="1"/>
      </xdr:nvSpPr>
      <xdr:spPr>
        <a:xfrm>
          <a:off x="10515600" y="130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303" name="直線コネクタ 302"/>
        <xdr:cNvCxnSpPr/>
      </xdr:nvCxnSpPr>
      <xdr:spPr>
        <a:xfrm>
          <a:off x="10388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116313</xdr:rowOff>
    </xdr:from>
    <xdr:ext cx="469744" cy="259045"/>
    <xdr:sp macro="" textlink="">
      <xdr:nvSpPr>
        <xdr:cNvPr id="304" name="【福祉施設】&#10;一人当たり面積平均値テキスト"/>
        <xdr:cNvSpPr txBox="1"/>
      </xdr:nvSpPr>
      <xdr:spPr>
        <a:xfrm>
          <a:off x="10515600" y="1383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305" name="フローチャート: 判断 304"/>
        <xdr:cNvSpPr/>
      </xdr:nvSpPr>
      <xdr:spPr>
        <a:xfrm>
          <a:off x="10426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109764</xdr:rowOff>
    </xdr:from>
    <xdr:to>
      <xdr:col>50</xdr:col>
      <xdr:colOff>165100</xdr:colOff>
      <xdr:row>82</xdr:row>
      <xdr:rowOff>39914</xdr:rowOff>
    </xdr:to>
    <xdr:sp macro="" textlink="">
      <xdr:nvSpPr>
        <xdr:cNvPr id="306" name="フローチャート: 判断 305"/>
        <xdr:cNvSpPr/>
      </xdr:nvSpPr>
      <xdr:spPr>
        <a:xfrm>
          <a:off x="9588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77107</xdr:rowOff>
    </xdr:from>
    <xdr:to>
      <xdr:col>46</xdr:col>
      <xdr:colOff>38100</xdr:colOff>
      <xdr:row>82</xdr:row>
      <xdr:rowOff>7257</xdr:rowOff>
    </xdr:to>
    <xdr:sp macro="" textlink="">
      <xdr:nvSpPr>
        <xdr:cNvPr id="307" name="フローチャート: 判断 306"/>
        <xdr:cNvSpPr/>
      </xdr:nvSpPr>
      <xdr:spPr>
        <a:xfrm>
          <a:off x="86995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19957</xdr:rowOff>
    </xdr:from>
    <xdr:to>
      <xdr:col>55</xdr:col>
      <xdr:colOff>50800</xdr:colOff>
      <xdr:row>82</xdr:row>
      <xdr:rowOff>121557</xdr:rowOff>
    </xdr:to>
    <xdr:sp macro="" textlink="">
      <xdr:nvSpPr>
        <xdr:cNvPr id="313" name="楕円 312"/>
        <xdr:cNvSpPr/>
      </xdr:nvSpPr>
      <xdr:spPr>
        <a:xfrm>
          <a:off x="10426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169834</xdr:rowOff>
    </xdr:from>
    <xdr:ext cx="469744" cy="259045"/>
    <xdr:sp macro="" textlink="">
      <xdr:nvSpPr>
        <xdr:cNvPr id="314" name="【福祉施設】&#10;一人当たり面積該当値テキスト"/>
        <xdr:cNvSpPr txBox="1"/>
      </xdr:nvSpPr>
      <xdr:spPr>
        <a:xfrm>
          <a:off x="10515600" y="1405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19957</xdr:rowOff>
    </xdr:from>
    <xdr:to>
      <xdr:col>50</xdr:col>
      <xdr:colOff>165100</xdr:colOff>
      <xdr:row>82</xdr:row>
      <xdr:rowOff>121557</xdr:rowOff>
    </xdr:to>
    <xdr:sp macro="" textlink="">
      <xdr:nvSpPr>
        <xdr:cNvPr id="315" name="楕円 314"/>
        <xdr:cNvSpPr/>
      </xdr:nvSpPr>
      <xdr:spPr>
        <a:xfrm>
          <a:off x="9588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70757</xdr:rowOff>
    </xdr:from>
    <xdr:to>
      <xdr:col>55</xdr:col>
      <xdr:colOff>0</xdr:colOff>
      <xdr:row>82</xdr:row>
      <xdr:rowOff>70757</xdr:rowOff>
    </xdr:to>
    <xdr:cxnSp macro="">
      <xdr:nvCxnSpPr>
        <xdr:cNvPr id="316" name="直線コネクタ 315"/>
        <xdr:cNvCxnSpPr/>
      </xdr:nvCxnSpPr>
      <xdr:spPr>
        <a:xfrm>
          <a:off x="9639300" y="14129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117929</xdr:rowOff>
    </xdr:from>
    <xdr:to>
      <xdr:col>46</xdr:col>
      <xdr:colOff>38100</xdr:colOff>
      <xdr:row>81</xdr:row>
      <xdr:rowOff>48079</xdr:rowOff>
    </xdr:to>
    <xdr:sp macro="" textlink="">
      <xdr:nvSpPr>
        <xdr:cNvPr id="317" name="楕円 316"/>
        <xdr:cNvSpPr/>
      </xdr:nvSpPr>
      <xdr:spPr>
        <a:xfrm>
          <a:off x="8699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168729</xdr:rowOff>
    </xdr:from>
    <xdr:to>
      <xdr:col>50</xdr:col>
      <xdr:colOff>114300</xdr:colOff>
      <xdr:row>82</xdr:row>
      <xdr:rowOff>70757</xdr:rowOff>
    </xdr:to>
    <xdr:cxnSp macro="">
      <xdr:nvCxnSpPr>
        <xdr:cNvPr id="318" name="直線コネクタ 317"/>
        <xdr:cNvCxnSpPr/>
      </xdr:nvCxnSpPr>
      <xdr:spPr>
        <a:xfrm>
          <a:off x="8750300" y="13884729"/>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56441</xdr:rowOff>
    </xdr:from>
    <xdr:ext cx="469744" cy="259045"/>
    <xdr:sp macro="" textlink="">
      <xdr:nvSpPr>
        <xdr:cNvPr id="319" name="n_1aveValue【福祉施設】&#10;一人当たり面積"/>
        <xdr:cNvSpPr txBox="1"/>
      </xdr:nvSpPr>
      <xdr:spPr>
        <a:xfrm>
          <a:off x="93917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169834</xdr:rowOff>
    </xdr:from>
    <xdr:ext cx="469744" cy="259045"/>
    <xdr:sp macro="" textlink="">
      <xdr:nvSpPr>
        <xdr:cNvPr id="320" name="n_2aveValue【福祉施設】&#10;一人当たり面積"/>
        <xdr:cNvSpPr txBox="1"/>
      </xdr:nvSpPr>
      <xdr:spPr>
        <a:xfrm>
          <a:off x="8515427" y="1405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112684</xdr:rowOff>
    </xdr:from>
    <xdr:ext cx="469744" cy="259045"/>
    <xdr:sp macro="" textlink="">
      <xdr:nvSpPr>
        <xdr:cNvPr id="321" name="n_1mainValue【福祉施設】&#10;一人当たり面積"/>
        <xdr:cNvSpPr txBox="1"/>
      </xdr:nvSpPr>
      <xdr:spPr>
        <a:xfrm>
          <a:off x="9391727" y="1417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64606</xdr:rowOff>
    </xdr:from>
    <xdr:ext cx="469744" cy="259045"/>
    <xdr:sp macro="" textlink="">
      <xdr:nvSpPr>
        <xdr:cNvPr id="322" name="n_2mainValue【福祉施設】&#10;一人当たり面積"/>
        <xdr:cNvSpPr txBox="1"/>
      </xdr:nvSpPr>
      <xdr:spPr>
        <a:xfrm>
          <a:off x="8515427" y="1360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3" name="テキスト ボックス 33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4" name="直線コネクタ 33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5" name="テキスト ボックス 33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6" name="直線コネクタ 33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7" name="テキスト ボックス 33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8" name="直線コネクタ 33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9" name="テキスト ボックス 33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0" name="直線コネクタ 33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1" name="テキスト ボックス 34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147065</xdr:rowOff>
    </xdr:from>
    <xdr:to>
      <xdr:col>24</xdr:col>
      <xdr:colOff>62865</xdr:colOff>
      <xdr:row>106</xdr:row>
      <xdr:rowOff>99061</xdr:rowOff>
    </xdr:to>
    <xdr:cxnSp macro="">
      <xdr:nvCxnSpPr>
        <xdr:cNvPr id="345" name="直線コネクタ 344"/>
        <xdr:cNvCxnSpPr/>
      </xdr:nvCxnSpPr>
      <xdr:spPr>
        <a:xfrm flipV="1">
          <a:off x="4634865" y="17120615"/>
          <a:ext cx="0" cy="1152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346" name="【市民会館】&#10;有形固定資産減価償却率最小値テキスト"/>
        <xdr:cNvSpPr txBox="1"/>
      </xdr:nvSpPr>
      <xdr:spPr>
        <a:xfrm>
          <a:off x="46736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99061</xdr:rowOff>
    </xdr:from>
    <xdr:to>
      <xdr:col>24</xdr:col>
      <xdr:colOff>152400</xdr:colOff>
      <xdr:row>106</xdr:row>
      <xdr:rowOff>99061</xdr:rowOff>
    </xdr:to>
    <xdr:cxnSp macro="">
      <xdr:nvCxnSpPr>
        <xdr:cNvPr id="347" name="直線コネクタ 346"/>
        <xdr:cNvCxnSpPr/>
      </xdr:nvCxnSpPr>
      <xdr:spPr>
        <a:xfrm>
          <a:off x="4546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93742</xdr:rowOff>
    </xdr:from>
    <xdr:ext cx="405111" cy="259045"/>
    <xdr:sp macro="" textlink="">
      <xdr:nvSpPr>
        <xdr:cNvPr id="348" name="【市民会館】&#10;有形固定資産減価償却率最大値テキスト"/>
        <xdr:cNvSpPr txBox="1"/>
      </xdr:nvSpPr>
      <xdr:spPr>
        <a:xfrm>
          <a:off x="4673600" y="1689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147065</xdr:rowOff>
    </xdr:from>
    <xdr:to>
      <xdr:col>24</xdr:col>
      <xdr:colOff>152400</xdr:colOff>
      <xdr:row>99</xdr:row>
      <xdr:rowOff>147065</xdr:rowOff>
    </xdr:to>
    <xdr:cxnSp macro="">
      <xdr:nvCxnSpPr>
        <xdr:cNvPr id="349" name="直線コネクタ 348"/>
        <xdr:cNvCxnSpPr/>
      </xdr:nvCxnSpPr>
      <xdr:spPr>
        <a:xfrm>
          <a:off x="4546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2557</xdr:rowOff>
    </xdr:from>
    <xdr:ext cx="405111" cy="259045"/>
    <xdr:sp macro="" textlink="">
      <xdr:nvSpPr>
        <xdr:cNvPr id="350" name="【市民会館】&#10;有形固定資産減価償却率平均値テキスト"/>
        <xdr:cNvSpPr txBox="1"/>
      </xdr:nvSpPr>
      <xdr:spPr>
        <a:xfrm>
          <a:off x="4673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351" name="フローチャート: 判断 350"/>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52" name="フローチャート: 判断 351"/>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77978</xdr:rowOff>
    </xdr:from>
    <xdr:to>
      <xdr:col>15</xdr:col>
      <xdr:colOff>101600</xdr:colOff>
      <xdr:row>105</xdr:row>
      <xdr:rowOff>8128</xdr:rowOff>
    </xdr:to>
    <xdr:sp macro="" textlink="">
      <xdr:nvSpPr>
        <xdr:cNvPr id="353" name="フローチャート: 判断 352"/>
        <xdr:cNvSpPr/>
      </xdr:nvSpPr>
      <xdr:spPr>
        <a:xfrm>
          <a:off x="2857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4" name="テキスト ボックス 35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5" name="テキスト ボックス 35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6" name="テキスト ボックス 35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7" name="テキスト ボックス 35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8" name="テキスト ボックス 35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55118</xdr:rowOff>
    </xdr:from>
    <xdr:to>
      <xdr:col>24</xdr:col>
      <xdr:colOff>114300</xdr:colOff>
      <xdr:row>104</xdr:row>
      <xdr:rowOff>156718</xdr:rowOff>
    </xdr:to>
    <xdr:sp macro="" textlink="">
      <xdr:nvSpPr>
        <xdr:cNvPr id="359" name="楕円 358"/>
        <xdr:cNvSpPr/>
      </xdr:nvSpPr>
      <xdr:spPr>
        <a:xfrm>
          <a:off x="45847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33545</xdr:rowOff>
    </xdr:from>
    <xdr:ext cx="405111" cy="259045"/>
    <xdr:sp macro="" textlink="">
      <xdr:nvSpPr>
        <xdr:cNvPr id="360" name="【市民会館】&#10;有形固定資産減価償却率該当値テキスト"/>
        <xdr:cNvSpPr txBox="1"/>
      </xdr:nvSpPr>
      <xdr:spPr>
        <a:xfrm>
          <a:off x="4673600"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105411</xdr:rowOff>
    </xdr:from>
    <xdr:to>
      <xdr:col>20</xdr:col>
      <xdr:colOff>38100</xdr:colOff>
      <xdr:row>105</xdr:row>
      <xdr:rowOff>35561</xdr:rowOff>
    </xdr:to>
    <xdr:sp macro="" textlink="">
      <xdr:nvSpPr>
        <xdr:cNvPr id="361" name="楕円 360"/>
        <xdr:cNvSpPr/>
      </xdr:nvSpPr>
      <xdr:spPr>
        <a:xfrm>
          <a:off x="3746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105918</xdr:rowOff>
    </xdr:from>
    <xdr:to>
      <xdr:col>24</xdr:col>
      <xdr:colOff>63500</xdr:colOff>
      <xdr:row>104</xdr:row>
      <xdr:rowOff>156211</xdr:rowOff>
    </xdr:to>
    <xdr:cxnSp macro="">
      <xdr:nvCxnSpPr>
        <xdr:cNvPr id="362" name="直線コネクタ 361"/>
        <xdr:cNvCxnSpPr/>
      </xdr:nvCxnSpPr>
      <xdr:spPr>
        <a:xfrm flipV="1">
          <a:off x="3797300" y="17936718"/>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20828</xdr:rowOff>
    </xdr:from>
    <xdr:to>
      <xdr:col>15</xdr:col>
      <xdr:colOff>101600</xdr:colOff>
      <xdr:row>105</xdr:row>
      <xdr:rowOff>122428</xdr:rowOff>
    </xdr:to>
    <xdr:sp macro="" textlink="">
      <xdr:nvSpPr>
        <xdr:cNvPr id="363" name="楕円 362"/>
        <xdr:cNvSpPr/>
      </xdr:nvSpPr>
      <xdr:spPr>
        <a:xfrm>
          <a:off x="28575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156211</xdr:rowOff>
    </xdr:from>
    <xdr:to>
      <xdr:col>19</xdr:col>
      <xdr:colOff>177800</xdr:colOff>
      <xdr:row>105</xdr:row>
      <xdr:rowOff>71628</xdr:rowOff>
    </xdr:to>
    <xdr:cxnSp macro="">
      <xdr:nvCxnSpPr>
        <xdr:cNvPr id="364" name="直線コネクタ 363"/>
        <xdr:cNvCxnSpPr/>
      </xdr:nvCxnSpPr>
      <xdr:spPr>
        <a:xfrm flipV="1">
          <a:off x="2908300" y="17987011"/>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159529</xdr:rowOff>
    </xdr:from>
    <xdr:ext cx="405111" cy="259045"/>
    <xdr:sp macro="" textlink="">
      <xdr:nvSpPr>
        <xdr:cNvPr id="365" name="n_1aveValue【市民会館】&#10;有形固定資産減価償却率"/>
        <xdr:cNvSpPr txBox="1"/>
      </xdr:nvSpPr>
      <xdr:spPr>
        <a:xfrm>
          <a:off x="35820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24655</xdr:rowOff>
    </xdr:from>
    <xdr:ext cx="405111" cy="259045"/>
    <xdr:sp macro="" textlink="">
      <xdr:nvSpPr>
        <xdr:cNvPr id="366" name="n_2aveValue【市民会館】&#10;有形固定資産減価償却率"/>
        <xdr:cNvSpPr txBox="1"/>
      </xdr:nvSpPr>
      <xdr:spPr>
        <a:xfrm>
          <a:off x="2705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26688</xdr:rowOff>
    </xdr:from>
    <xdr:ext cx="405111" cy="259045"/>
    <xdr:sp macro="" textlink="">
      <xdr:nvSpPr>
        <xdr:cNvPr id="367" name="n_1mainValue【市民会館】&#10;有形固定資産減価償却率"/>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113555</xdr:rowOff>
    </xdr:from>
    <xdr:ext cx="405111" cy="259045"/>
    <xdr:sp macro="" textlink="">
      <xdr:nvSpPr>
        <xdr:cNvPr id="368" name="n_2mainValue【市民会館】&#10;有形固定資産減価償却率"/>
        <xdr:cNvSpPr txBox="1"/>
      </xdr:nvSpPr>
      <xdr:spPr>
        <a:xfrm>
          <a:off x="2705744"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79" name="テキスト ボックス 37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80" name="直線コネクタ 37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1" name="テキスト ボックス 38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2" name="直線コネクタ 38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3" name="テキスト ボックス 38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4" name="直線コネクタ 38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5" name="テキスト ボックス 38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6" name="直線コネクタ 38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7" name="テキスト ボックス 38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8" name="直線コネクタ 38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9" name="テキスト ボックス 38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0" name="直線コネクタ 38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1" name="テキスト ボックス 39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109</xdr:row>
      <xdr:rowOff>64770</xdr:rowOff>
    </xdr:to>
    <xdr:cxnSp macro="">
      <xdr:nvCxnSpPr>
        <xdr:cNvPr id="393" name="直線コネクタ 392"/>
        <xdr:cNvCxnSpPr/>
      </xdr:nvCxnSpPr>
      <xdr:spPr>
        <a:xfrm flipV="1">
          <a:off x="10476865" y="173278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68597</xdr:rowOff>
    </xdr:from>
    <xdr:ext cx="469744" cy="259045"/>
    <xdr:sp macro="" textlink="">
      <xdr:nvSpPr>
        <xdr:cNvPr id="394" name="【市民会館】&#10;一人当たり面積最小値テキスト"/>
        <xdr:cNvSpPr txBox="1"/>
      </xdr:nvSpPr>
      <xdr:spPr>
        <a:xfrm>
          <a:off x="105156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64770</xdr:rowOff>
    </xdr:from>
    <xdr:to>
      <xdr:col>55</xdr:col>
      <xdr:colOff>88900</xdr:colOff>
      <xdr:row>109</xdr:row>
      <xdr:rowOff>64770</xdr:rowOff>
    </xdr:to>
    <xdr:cxnSp macro="">
      <xdr:nvCxnSpPr>
        <xdr:cNvPr id="395" name="直線コネクタ 394"/>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396"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397" name="直線コネクタ 396"/>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398" name="【市民会館】&#10;一人当たり面積平均値テキスト"/>
        <xdr:cNvSpPr txBox="1"/>
      </xdr:nvSpPr>
      <xdr:spPr>
        <a:xfrm>
          <a:off x="10515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99" name="フローチャート: 判断 398"/>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400" name="フローチャート: 判断 399"/>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401" name="フローチャート: 判断 400"/>
        <xdr:cNvSpPr/>
      </xdr:nvSpPr>
      <xdr:spPr>
        <a:xfrm>
          <a:off x="8699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2" name="テキスト ボックス 40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3" name="テキスト ボックス 40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4" name="テキスト ボックス 40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5" name="テキスト ボックス 40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6" name="テキスト ボックス 40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124461</xdr:rowOff>
    </xdr:from>
    <xdr:to>
      <xdr:col>55</xdr:col>
      <xdr:colOff>50800</xdr:colOff>
      <xdr:row>105</xdr:row>
      <xdr:rowOff>54611</xdr:rowOff>
    </xdr:to>
    <xdr:sp macro="" textlink="">
      <xdr:nvSpPr>
        <xdr:cNvPr id="407" name="楕円 406"/>
        <xdr:cNvSpPr/>
      </xdr:nvSpPr>
      <xdr:spPr>
        <a:xfrm>
          <a:off x="104267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147338</xdr:rowOff>
    </xdr:from>
    <xdr:ext cx="469744" cy="259045"/>
    <xdr:sp macro="" textlink="">
      <xdr:nvSpPr>
        <xdr:cNvPr id="408" name="【市民会館】&#10;一人当たり面積該当値テキスト"/>
        <xdr:cNvSpPr txBox="1"/>
      </xdr:nvSpPr>
      <xdr:spPr>
        <a:xfrm>
          <a:off x="10515600"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132080</xdr:rowOff>
    </xdr:from>
    <xdr:to>
      <xdr:col>50</xdr:col>
      <xdr:colOff>165100</xdr:colOff>
      <xdr:row>105</xdr:row>
      <xdr:rowOff>62230</xdr:rowOff>
    </xdr:to>
    <xdr:sp macro="" textlink="">
      <xdr:nvSpPr>
        <xdr:cNvPr id="409" name="楕円 408"/>
        <xdr:cNvSpPr/>
      </xdr:nvSpPr>
      <xdr:spPr>
        <a:xfrm>
          <a:off x="9588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3811</xdr:rowOff>
    </xdr:from>
    <xdr:to>
      <xdr:col>55</xdr:col>
      <xdr:colOff>0</xdr:colOff>
      <xdr:row>105</xdr:row>
      <xdr:rowOff>11430</xdr:rowOff>
    </xdr:to>
    <xdr:cxnSp macro="">
      <xdr:nvCxnSpPr>
        <xdr:cNvPr id="410" name="直線コネクタ 409"/>
        <xdr:cNvCxnSpPr/>
      </xdr:nvCxnSpPr>
      <xdr:spPr>
        <a:xfrm flipV="1">
          <a:off x="9639300" y="180060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132080</xdr:rowOff>
    </xdr:from>
    <xdr:to>
      <xdr:col>46</xdr:col>
      <xdr:colOff>38100</xdr:colOff>
      <xdr:row>105</xdr:row>
      <xdr:rowOff>62230</xdr:rowOff>
    </xdr:to>
    <xdr:sp macro="" textlink="">
      <xdr:nvSpPr>
        <xdr:cNvPr id="411" name="楕円 410"/>
        <xdr:cNvSpPr/>
      </xdr:nvSpPr>
      <xdr:spPr>
        <a:xfrm>
          <a:off x="8699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11430</xdr:rowOff>
    </xdr:from>
    <xdr:to>
      <xdr:col>50</xdr:col>
      <xdr:colOff>114300</xdr:colOff>
      <xdr:row>105</xdr:row>
      <xdr:rowOff>11430</xdr:rowOff>
    </xdr:to>
    <xdr:cxnSp macro="">
      <xdr:nvCxnSpPr>
        <xdr:cNvPr id="412" name="直線コネクタ 411"/>
        <xdr:cNvCxnSpPr/>
      </xdr:nvCxnSpPr>
      <xdr:spPr>
        <a:xfrm>
          <a:off x="8750300" y="18013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80027</xdr:rowOff>
    </xdr:from>
    <xdr:ext cx="469744" cy="259045"/>
    <xdr:sp macro="" textlink="">
      <xdr:nvSpPr>
        <xdr:cNvPr id="413" name="n_1aveValue【市民会館】&#10;一人当たり面積"/>
        <xdr:cNvSpPr txBox="1"/>
      </xdr:nvSpPr>
      <xdr:spPr>
        <a:xfrm>
          <a:off x="9391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87647</xdr:rowOff>
    </xdr:from>
    <xdr:ext cx="469744" cy="259045"/>
    <xdr:sp macro="" textlink="">
      <xdr:nvSpPr>
        <xdr:cNvPr id="414" name="n_2aveValue【市民会館】&#10;一人当たり面積"/>
        <xdr:cNvSpPr txBox="1"/>
      </xdr:nvSpPr>
      <xdr:spPr>
        <a:xfrm>
          <a:off x="8515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78757</xdr:rowOff>
    </xdr:from>
    <xdr:ext cx="469744" cy="259045"/>
    <xdr:sp macro="" textlink="">
      <xdr:nvSpPr>
        <xdr:cNvPr id="415" name="n_1mainValue【市民会館】&#10;一人当たり面積"/>
        <xdr:cNvSpPr txBox="1"/>
      </xdr:nvSpPr>
      <xdr:spPr>
        <a:xfrm>
          <a:off x="93917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78757</xdr:rowOff>
    </xdr:from>
    <xdr:ext cx="469744" cy="259045"/>
    <xdr:sp macro="" textlink="">
      <xdr:nvSpPr>
        <xdr:cNvPr id="416" name="n_2mainValue【市民会館】&#10;一人当たり面積"/>
        <xdr:cNvSpPr txBox="1"/>
      </xdr:nvSpPr>
      <xdr:spPr>
        <a:xfrm>
          <a:off x="8515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7" name="正方形/長方形 4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8" name="正方形/長方形 4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9" name="正方形/長方形 4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0" name="正方形/長方形 4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1" name="正方形/長方形 4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2" name="正方形/長方形 4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3" name="正方形/長方形 4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正方形/長方形 4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5" name="テキスト ボックス 4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6" name="直線コネクタ 4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7" name="テキスト ボックス 4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8" name="直線コネクタ 4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9" name="テキスト ボックス 4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0" name="直線コネクタ 4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1" name="テキスト ボックス 4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2" name="直線コネクタ 4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3" name="テキスト ボックス 4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4" name="直線コネクタ 4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5" name="テキスト ボックス 4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6" name="直線コネクタ 4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7" name="テキスト ボックス 4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8" name="直線コネクタ 4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9" name="テキスト ボックス 4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148590</xdr:rowOff>
    </xdr:to>
    <xdr:cxnSp macro="">
      <xdr:nvCxnSpPr>
        <xdr:cNvPr id="441" name="直線コネクタ 440"/>
        <xdr:cNvCxnSpPr/>
      </xdr:nvCxnSpPr>
      <xdr:spPr>
        <a:xfrm flipV="1">
          <a:off x="16318864" y="58083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442"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443" name="直線コネクタ 442"/>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444" name="【一般廃棄物処理施設】&#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445" name="直線コネクタ 444"/>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51452</xdr:rowOff>
    </xdr:from>
    <xdr:ext cx="405111" cy="259045"/>
    <xdr:sp macro="" textlink="">
      <xdr:nvSpPr>
        <xdr:cNvPr id="446" name="【一般廃棄物処理施設】&#10;有形固定資産減価償却率平均値テキスト"/>
        <xdr:cNvSpPr txBox="1"/>
      </xdr:nvSpPr>
      <xdr:spPr>
        <a:xfrm>
          <a:off x="16357600" y="622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47" name="フローチャート: 判断 446"/>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448" name="フローチャート: 判断 447"/>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449" name="フローチャート: 判断 448"/>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0" name="テキスト ボックス 4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1" name="テキスト ボックス 4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2" name="テキスト ボックス 4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3" name="テキスト ボックス 4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4" name="テキスト ボックス 4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82550</xdr:rowOff>
    </xdr:from>
    <xdr:to>
      <xdr:col>85</xdr:col>
      <xdr:colOff>177800</xdr:colOff>
      <xdr:row>36</xdr:row>
      <xdr:rowOff>12700</xdr:rowOff>
    </xdr:to>
    <xdr:sp macro="" textlink="">
      <xdr:nvSpPr>
        <xdr:cNvPr id="455" name="楕円 454"/>
        <xdr:cNvSpPr/>
      </xdr:nvSpPr>
      <xdr:spPr>
        <a:xfrm>
          <a:off x="16268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105427</xdr:rowOff>
    </xdr:from>
    <xdr:ext cx="405111" cy="259045"/>
    <xdr:sp macro="" textlink="">
      <xdr:nvSpPr>
        <xdr:cNvPr id="456" name="【一般廃棄物処理施設】&#10;有形固定資産減価償却率該当値テキスト"/>
        <xdr:cNvSpPr txBox="1"/>
      </xdr:nvSpPr>
      <xdr:spPr>
        <a:xfrm>
          <a:off x="16357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2540</xdr:rowOff>
    </xdr:from>
    <xdr:to>
      <xdr:col>81</xdr:col>
      <xdr:colOff>101600</xdr:colOff>
      <xdr:row>36</xdr:row>
      <xdr:rowOff>104140</xdr:rowOff>
    </xdr:to>
    <xdr:sp macro="" textlink="">
      <xdr:nvSpPr>
        <xdr:cNvPr id="457" name="楕円 456"/>
        <xdr:cNvSpPr/>
      </xdr:nvSpPr>
      <xdr:spPr>
        <a:xfrm>
          <a:off x="1543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133350</xdr:rowOff>
    </xdr:from>
    <xdr:to>
      <xdr:col>85</xdr:col>
      <xdr:colOff>127000</xdr:colOff>
      <xdr:row>36</xdr:row>
      <xdr:rowOff>53340</xdr:rowOff>
    </xdr:to>
    <xdr:cxnSp macro="">
      <xdr:nvCxnSpPr>
        <xdr:cNvPr id="458" name="直線コネクタ 457"/>
        <xdr:cNvCxnSpPr/>
      </xdr:nvCxnSpPr>
      <xdr:spPr>
        <a:xfrm flipV="1">
          <a:off x="15481300" y="61341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71120</xdr:rowOff>
    </xdr:from>
    <xdr:to>
      <xdr:col>76</xdr:col>
      <xdr:colOff>165100</xdr:colOff>
      <xdr:row>39</xdr:row>
      <xdr:rowOff>1270</xdr:rowOff>
    </xdr:to>
    <xdr:sp macro="" textlink="">
      <xdr:nvSpPr>
        <xdr:cNvPr id="459" name="楕円 458"/>
        <xdr:cNvSpPr/>
      </xdr:nvSpPr>
      <xdr:spPr>
        <a:xfrm>
          <a:off x="1454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53340</xdr:rowOff>
    </xdr:from>
    <xdr:to>
      <xdr:col>81</xdr:col>
      <xdr:colOff>50800</xdr:colOff>
      <xdr:row>38</xdr:row>
      <xdr:rowOff>121920</xdr:rowOff>
    </xdr:to>
    <xdr:cxnSp macro="">
      <xdr:nvCxnSpPr>
        <xdr:cNvPr id="460" name="直線コネクタ 459"/>
        <xdr:cNvCxnSpPr/>
      </xdr:nvCxnSpPr>
      <xdr:spPr>
        <a:xfrm flipV="1">
          <a:off x="14592300" y="622554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22877</xdr:rowOff>
    </xdr:from>
    <xdr:ext cx="405111" cy="259045"/>
    <xdr:sp macro="" textlink="">
      <xdr:nvSpPr>
        <xdr:cNvPr id="461" name="n_1aveValue【一般廃棄物処理施設】&#10;有形固定資産減価償却率"/>
        <xdr:cNvSpPr txBox="1"/>
      </xdr:nvSpPr>
      <xdr:spPr>
        <a:xfrm>
          <a:off x="152660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462" name="n_2aveValue【一般廃棄物処理施設】&#10;有形固定資産減価償却率"/>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120667</xdr:rowOff>
    </xdr:from>
    <xdr:ext cx="405111" cy="259045"/>
    <xdr:sp macro="" textlink="">
      <xdr:nvSpPr>
        <xdr:cNvPr id="463" name="n_1mainValue【一般廃棄物処理施設】&#10;有形固定資産減価償却率"/>
        <xdr:cNvSpPr txBox="1"/>
      </xdr:nvSpPr>
      <xdr:spPr>
        <a:xfrm>
          <a:off x="15266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464" name="n_2mainValue【一般廃棄物処理施設】&#10;有形固定資産減価償却率"/>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5" name="正方形/長方形 46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6" name="正方形/長方形 4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7" name="正方形/長方形 4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8" name="正方形/長方形 4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9" name="正方形/長方形 4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0" name="正方形/長方形 4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1" name="正方形/長方形 4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2" name="正方形/長方形 47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3" name="テキスト ボックス 4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4" name="直線コネクタ 4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5" name="直線コネクタ 47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6" name="テキスト ボックス 47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7" name="直線コネクタ 47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8" name="テキスト ボックス 47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9" name="直線コネクタ 47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0" name="テキスト ボックス 47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1" name="直線コネクタ 48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2" name="テキスト ボックス 48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3" name="直線コネクタ 48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4" name="テキスト ボックス 48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6" name="テキスト ボックス 48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122949</xdr:rowOff>
    </xdr:from>
    <xdr:to>
      <xdr:col>116</xdr:col>
      <xdr:colOff>62864</xdr:colOff>
      <xdr:row>42</xdr:row>
      <xdr:rowOff>9967</xdr:rowOff>
    </xdr:to>
    <xdr:cxnSp macro="">
      <xdr:nvCxnSpPr>
        <xdr:cNvPr id="488" name="直線コネクタ 487"/>
        <xdr:cNvCxnSpPr/>
      </xdr:nvCxnSpPr>
      <xdr:spPr>
        <a:xfrm flipV="1">
          <a:off x="22160864" y="5780799"/>
          <a:ext cx="0" cy="143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13794</xdr:rowOff>
    </xdr:from>
    <xdr:ext cx="469744" cy="259045"/>
    <xdr:sp macro="" textlink="">
      <xdr:nvSpPr>
        <xdr:cNvPr id="489" name="【一般廃棄物処理施設】&#10;一人当たり有形固定資産（償却資産）額最小値テキスト"/>
        <xdr:cNvSpPr txBox="1"/>
      </xdr:nvSpPr>
      <xdr:spPr>
        <a:xfrm>
          <a:off x="22199600" y="72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9967</xdr:rowOff>
    </xdr:from>
    <xdr:to>
      <xdr:col>116</xdr:col>
      <xdr:colOff>152400</xdr:colOff>
      <xdr:row>42</xdr:row>
      <xdr:rowOff>9967</xdr:rowOff>
    </xdr:to>
    <xdr:cxnSp macro="">
      <xdr:nvCxnSpPr>
        <xdr:cNvPr id="490" name="直線コネクタ 489"/>
        <xdr:cNvCxnSpPr/>
      </xdr:nvCxnSpPr>
      <xdr:spPr>
        <a:xfrm>
          <a:off x="22072600" y="721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69626</xdr:rowOff>
    </xdr:from>
    <xdr:ext cx="599010" cy="259045"/>
    <xdr:sp macro="" textlink="">
      <xdr:nvSpPr>
        <xdr:cNvPr id="491" name="【一般廃棄物処理施設】&#10;一人当たり有形固定資産（償却資産）額最大値テキスト"/>
        <xdr:cNvSpPr txBox="1"/>
      </xdr:nvSpPr>
      <xdr:spPr>
        <a:xfrm>
          <a:off x="22199600" y="55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122949</xdr:rowOff>
    </xdr:from>
    <xdr:to>
      <xdr:col>116</xdr:col>
      <xdr:colOff>152400</xdr:colOff>
      <xdr:row>33</xdr:row>
      <xdr:rowOff>122949</xdr:rowOff>
    </xdr:to>
    <xdr:cxnSp macro="">
      <xdr:nvCxnSpPr>
        <xdr:cNvPr id="492" name="直線コネクタ 491"/>
        <xdr:cNvCxnSpPr/>
      </xdr:nvCxnSpPr>
      <xdr:spPr>
        <a:xfrm>
          <a:off x="22072600" y="578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41363</xdr:rowOff>
    </xdr:from>
    <xdr:ext cx="534377" cy="259045"/>
    <xdr:sp macro="" textlink="">
      <xdr:nvSpPr>
        <xdr:cNvPr id="493" name="【一般廃棄物処理施設】&#10;一人当たり有形固定資産（償却資産）額平均値テキスト"/>
        <xdr:cNvSpPr txBox="1"/>
      </xdr:nvSpPr>
      <xdr:spPr>
        <a:xfrm>
          <a:off x="22199600" y="655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62936</xdr:rowOff>
    </xdr:from>
    <xdr:to>
      <xdr:col>116</xdr:col>
      <xdr:colOff>114300</xdr:colOff>
      <xdr:row>38</xdr:row>
      <xdr:rowOff>164536</xdr:rowOff>
    </xdr:to>
    <xdr:sp macro="" textlink="">
      <xdr:nvSpPr>
        <xdr:cNvPr id="494" name="フローチャート: 判断 493"/>
        <xdr:cNvSpPr/>
      </xdr:nvSpPr>
      <xdr:spPr>
        <a:xfrm>
          <a:off x="22110700" y="65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102743</xdr:rowOff>
    </xdr:from>
    <xdr:to>
      <xdr:col>112</xdr:col>
      <xdr:colOff>38100</xdr:colOff>
      <xdr:row>39</xdr:row>
      <xdr:rowOff>32893</xdr:rowOff>
    </xdr:to>
    <xdr:sp macro="" textlink="">
      <xdr:nvSpPr>
        <xdr:cNvPr id="495" name="フローチャート: 判断 494"/>
        <xdr:cNvSpPr/>
      </xdr:nvSpPr>
      <xdr:spPr>
        <a:xfrm>
          <a:off x="21272500" y="66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121420</xdr:rowOff>
    </xdr:from>
    <xdr:to>
      <xdr:col>107</xdr:col>
      <xdr:colOff>101600</xdr:colOff>
      <xdr:row>39</xdr:row>
      <xdr:rowOff>51570</xdr:rowOff>
    </xdr:to>
    <xdr:sp macro="" textlink="">
      <xdr:nvSpPr>
        <xdr:cNvPr id="496" name="フローチャート: 判断 495"/>
        <xdr:cNvSpPr/>
      </xdr:nvSpPr>
      <xdr:spPr>
        <a:xfrm>
          <a:off x="20383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7" name="テキスト ボックス 4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72149</xdr:rowOff>
    </xdr:from>
    <xdr:to>
      <xdr:col>116</xdr:col>
      <xdr:colOff>114300</xdr:colOff>
      <xdr:row>34</xdr:row>
      <xdr:rowOff>2299</xdr:rowOff>
    </xdr:to>
    <xdr:sp macro="" textlink="">
      <xdr:nvSpPr>
        <xdr:cNvPr id="502" name="楕円 501"/>
        <xdr:cNvSpPr/>
      </xdr:nvSpPr>
      <xdr:spPr>
        <a:xfrm>
          <a:off x="22110700" y="572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25176</xdr:rowOff>
    </xdr:from>
    <xdr:ext cx="599010" cy="259045"/>
    <xdr:sp macro="" textlink="">
      <xdr:nvSpPr>
        <xdr:cNvPr id="503" name="【一般廃棄物処理施設】&#10;一人当たり有形固定資産（償却資産）額該当値テキスト"/>
        <xdr:cNvSpPr txBox="1"/>
      </xdr:nvSpPr>
      <xdr:spPr>
        <a:xfrm>
          <a:off x="22199600" y="568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82024</xdr:rowOff>
    </xdr:from>
    <xdr:to>
      <xdr:col>112</xdr:col>
      <xdr:colOff>38100</xdr:colOff>
      <xdr:row>34</xdr:row>
      <xdr:rowOff>12174</xdr:rowOff>
    </xdr:to>
    <xdr:sp macro="" textlink="">
      <xdr:nvSpPr>
        <xdr:cNvPr id="504" name="楕円 503"/>
        <xdr:cNvSpPr/>
      </xdr:nvSpPr>
      <xdr:spPr>
        <a:xfrm>
          <a:off x="21272500" y="573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122949</xdr:rowOff>
    </xdr:from>
    <xdr:to>
      <xdr:col>116</xdr:col>
      <xdr:colOff>63500</xdr:colOff>
      <xdr:row>33</xdr:row>
      <xdr:rowOff>132824</xdr:rowOff>
    </xdr:to>
    <xdr:cxnSp macro="">
      <xdr:nvCxnSpPr>
        <xdr:cNvPr id="505" name="直線コネクタ 504"/>
        <xdr:cNvCxnSpPr/>
      </xdr:nvCxnSpPr>
      <xdr:spPr>
        <a:xfrm flipV="1">
          <a:off x="21323300" y="5780799"/>
          <a:ext cx="8382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110020</xdr:rowOff>
    </xdr:from>
    <xdr:to>
      <xdr:col>107</xdr:col>
      <xdr:colOff>101600</xdr:colOff>
      <xdr:row>39</xdr:row>
      <xdr:rowOff>40170</xdr:rowOff>
    </xdr:to>
    <xdr:sp macro="" textlink="">
      <xdr:nvSpPr>
        <xdr:cNvPr id="506" name="楕円 505"/>
        <xdr:cNvSpPr/>
      </xdr:nvSpPr>
      <xdr:spPr>
        <a:xfrm>
          <a:off x="20383500" y="66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132824</xdr:rowOff>
    </xdr:from>
    <xdr:to>
      <xdr:col>111</xdr:col>
      <xdr:colOff>177800</xdr:colOff>
      <xdr:row>38</xdr:row>
      <xdr:rowOff>160820</xdr:rowOff>
    </xdr:to>
    <xdr:cxnSp macro="">
      <xdr:nvCxnSpPr>
        <xdr:cNvPr id="507" name="直線コネクタ 506"/>
        <xdr:cNvCxnSpPr/>
      </xdr:nvCxnSpPr>
      <xdr:spPr>
        <a:xfrm flipV="1">
          <a:off x="20434300" y="5790674"/>
          <a:ext cx="889000" cy="88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24020</xdr:rowOff>
    </xdr:from>
    <xdr:ext cx="534377" cy="259045"/>
    <xdr:sp macro="" textlink="">
      <xdr:nvSpPr>
        <xdr:cNvPr id="508" name="n_1aveValue【一般廃棄物処理施設】&#10;一人当たり有形固定資産（償却資産）額"/>
        <xdr:cNvSpPr txBox="1"/>
      </xdr:nvSpPr>
      <xdr:spPr>
        <a:xfrm>
          <a:off x="21043411" y="67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42697</xdr:rowOff>
    </xdr:from>
    <xdr:ext cx="534377" cy="259045"/>
    <xdr:sp macro="" textlink="">
      <xdr:nvSpPr>
        <xdr:cNvPr id="509" name="n_2aveValue【一般廃棄物処理施設】&#10;一人当たり有形固定資産（償却資産）額"/>
        <xdr:cNvSpPr txBox="1"/>
      </xdr:nvSpPr>
      <xdr:spPr>
        <a:xfrm>
          <a:off x="20167111" y="67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28701</xdr:rowOff>
    </xdr:from>
    <xdr:ext cx="599010" cy="259045"/>
    <xdr:sp macro="" textlink="">
      <xdr:nvSpPr>
        <xdr:cNvPr id="510" name="n_1mainValue【一般廃棄物処理施設】&#10;一人当たり有形固定資産（償却資産）額"/>
        <xdr:cNvSpPr txBox="1"/>
      </xdr:nvSpPr>
      <xdr:spPr>
        <a:xfrm>
          <a:off x="21011095" y="551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56697</xdr:rowOff>
    </xdr:from>
    <xdr:ext cx="534377" cy="259045"/>
    <xdr:sp macro="" textlink="">
      <xdr:nvSpPr>
        <xdr:cNvPr id="511" name="n_2mainValue【一般廃棄物処理施設】&#10;一人当たり有形固定資産（償却資産）額"/>
        <xdr:cNvSpPr txBox="1"/>
      </xdr:nvSpPr>
      <xdr:spPr>
        <a:xfrm>
          <a:off x="20167111" y="640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3" name="テキスト ボックス 52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3" name="テキスト ボックス 53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5" name="テキスト ボックス 5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97972</xdr:rowOff>
    </xdr:to>
    <xdr:cxnSp macro="">
      <xdr:nvCxnSpPr>
        <xdr:cNvPr id="537" name="直線コネクタ 536"/>
        <xdr:cNvCxnSpPr/>
      </xdr:nvCxnSpPr>
      <xdr:spPr>
        <a:xfrm flipV="1">
          <a:off x="16318864" y="9630591"/>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38"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39" name="直線コネクタ 538"/>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40" name="【保健センター・保健所】&#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41" name="直線コネクタ 540"/>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135000</xdr:rowOff>
    </xdr:from>
    <xdr:ext cx="405111" cy="259045"/>
    <xdr:sp macro="" textlink="">
      <xdr:nvSpPr>
        <xdr:cNvPr id="542" name="【保健センター・保健所】&#10;有形固定資産減価償却率平均値テキスト"/>
        <xdr:cNvSpPr txBox="1"/>
      </xdr:nvSpPr>
      <xdr:spPr>
        <a:xfrm>
          <a:off x="16357600" y="1025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543" name="フローチャート: 判断 542"/>
        <xdr:cNvSpPr/>
      </xdr:nvSpPr>
      <xdr:spPr>
        <a:xfrm>
          <a:off x="162687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544" name="フローチャート: 判断 543"/>
        <xdr:cNvSpPr/>
      </xdr:nvSpPr>
      <xdr:spPr>
        <a:xfrm>
          <a:off x="15430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119017</xdr:rowOff>
    </xdr:from>
    <xdr:to>
      <xdr:col>76</xdr:col>
      <xdr:colOff>165100</xdr:colOff>
      <xdr:row>61</xdr:row>
      <xdr:rowOff>49167</xdr:rowOff>
    </xdr:to>
    <xdr:sp macro="" textlink="">
      <xdr:nvSpPr>
        <xdr:cNvPr id="545" name="フローチャート: 判断 544"/>
        <xdr:cNvSpPr/>
      </xdr:nvSpPr>
      <xdr:spPr>
        <a:xfrm>
          <a:off x="14541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164737</xdr:rowOff>
    </xdr:from>
    <xdr:to>
      <xdr:col>85</xdr:col>
      <xdr:colOff>177800</xdr:colOff>
      <xdr:row>57</xdr:row>
      <xdr:rowOff>94887</xdr:rowOff>
    </xdr:to>
    <xdr:sp macro="" textlink="">
      <xdr:nvSpPr>
        <xdr:cNvPr id="551" name="楕円 550"/>
        <xdr:cNvSpPr/>
      </xdr:nvSpPr>
      <xdr:spPr>
        <a:xfrm>
          <a:off x="16268700" y="97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16164</xdr:rowOff>
    </xdr:from>
    <xdr:ext cx="405111" cy="259045"/>
    <xdr:sp macro="" textlink="">
      <xdr:nvSpPr>
        <xdr:cNvPr id="552" name="【保健センター・保健所】&#10;有形固定資産減価償却率該当値テキスト"/>
        <xdr:cNvSpPr txBox="1"/>
      </xdr:nvSpPr>
      <xdr:spPr>
        <a:xfrm>
          <a:off x="16357600" y="961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25944</xdr:rowOff>
    </xdr:from>
    <xdr:to>
      <xdr:col>81</xdr:col>
      <xdr:colOff>101600</xdr:colOff>
      <xdr:row>57</xdr:row>
      <xdr:rowOff>127544</xdr:rowOff>
    </xdr:to>
    <xdr:sp macro="" textlink="">
      <xdr:nvSpPr>
        <xdr:cNvPr id="553" name="楕円 552"/>
        <xdr:cNvSpPr/>
      </xdr:nvSpPr>
      <xdr:spPr>
        <a:xfrm>
          <a:off x="15430500" y="97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44087</xdr:rowOff>
    </xdr:from>
    <xdr:to>
      <xdr:col>85</xdr:col>
      <xdr:colOff>127000</xdr:colOff>
      <xdr:row>57</xdr:row>
      <xdr:rowOff>76744</xdr:rowOff>
    </xdr:to>
    <xdr:cxnSp macro="">
      <xdr:nvCxnSpPr>
        <xdr:cNvPr id="554" name="直線コネクタ 553"/>
        <xdr:cNvCxnSpPr/>
      </xdr:nvCxnSpPr>
      <xdr:spPr>
        <a:xfrm flipV="1">
          <a:off x="15481300" y="98167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60234</xdr:rowOff>
    </xdr:from>
    <xdr:to>
      <xdr:col>76</xdr:col>
      <xdr:colOff>165100</xdr:colOff>
      <xdr:row>57</xdr:row>
      <xdr:rowOff>161834</xdr:rowOff>
    </xdr:to>
    <xdr:sp macro="" textlink="">
      <xdr:nvSpPr>
        <xdr:cNvPr id="555" name="楕円 554"/>
        <xdr:cNvSpPr/>
      </xdr:nvSpPr>
      <xdr:spPr>
        <a:xfrm>
          <a:off x="14541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76744</xdr:rowOff>
    </xdr:from>
    <xdr:to>
      <xdr:col>81</xdr:col>
      <xdr:colOff>50800</xdr:colOff>
      <xdr:row>57</xdr:row>
      <xdr:rowOff>111034</xdr:rowOff>
    </xdr:to>
    <xdr:cxnSp macro="">
      <xdr:nvCxnSpPr>
        <xdr:cNvPr id="556" name="直線コネクタ 555"/>
        <xdr:cNvCxnSpPr/>
      </xdr:nvCxnSpPr>
      <xdr:spPr>
        <a:xfrm flipV="1">
          <a:off x="14592300" y="98493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131734</xdr:rowOff>
    </xdr:from>
    <xdr:ext cx="405111" cy="259045"/>
    <xdr:sp macro="" textlink="">
      <xdr:nvSpPr>
        <xdr:cNvPr id="557" name="n_1aveValue【保健センター・保健所】&#10;有形固定資産減価償却率"/>
        <xdr:cNvSpPr txBox="1"/>
      </xdr:nvSpPr>
      <xdr:spPr>
        <a:xfrm>
          <a:off x="152660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40294</xdr:rowOff>
    </xdr:from>
    <xdr:ext cx="405111" cy="259045"/>
    <xdr:sp macro="" textlink="">
      <xdr:nvSpPr>
        <xdr:cNvPr id="558" name="n_2aveValue【保健センター・保健所】&#10;有形固定資産減価償却率"/>
        <xdr:cNvSpPr txBox="1"/>
      </xdr:nvSpPr>
      <xdr:spPr>
        <a:xfrm>
          <a:off x="14389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144071</xdr:rowOff>
    </xdr:from>
    <xdr:ext cx="405111" cy="259045"/>
    <xdr:sp macro="" textlink="">
      <xdr:nvSpPr>
        <xdr:cNvPr id="559" name="n_1mainValue【保健センター・保健所】&#10;有形固定資産減価償却率"/>
        <xdr:cNvSpPr txBox="1"/>
      </xdr:nvSpPr>
      <xdr:spPr>
        <a:xfrm>
          <a:off x="152660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6911</xdr:rowOff>
    </xdr:from>
    <xdr:ext cx="405111" cy="259045"/>
    <xdr:sp macro="" textlink="">
      <xdr:nvSpPr>
        <xdr:cNvPr id="560" name="n_2mainValue【保健センター・保健所】&#10;有形固定資産減価償却率"/>
        <xdr:cNvSpPr txBox="1"/>
      </xdr:nvSpPr>
      <xdr:spPr>
        <a:xfrm>
          <a:off x="14389744" y="960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1" name="直線コネクタ 5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82" name="直線コネクタ 581"/>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83"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84" name="直線コネクタ 583"/>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6" name="直線コネクタ 58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40657</xdr:rowOff>
    </xdr:from>
    <xdr:ext cx="469744" cy="259045"/>
    <xdr:sp macro="" textlink="">
      <xdr:nvSpPr>
        <xdr:cNvPr id="587" name="【保健センター・保健所】&#10;一人当たり面積平均値テキスト"/>
        <xdr:cNvSpPr txBox="1"/>
      </xdr:nvSpPr>
      <xdr:spPr>
        <a:xfrm>
          <a:off x="22199600" y="1015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588" name="フローチャート: 判断 587"/>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89" name="フローチャート: 判断 588"/>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590" name="フローチャート: 判断 589"/>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96" name="楕円 595"/>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156227</xdr:rowOff>
    </xdr:from>
    <xdr:ext cx="469744" cy="259045"/>
    <xdr:sp macro="" textlink="">
      <xdr:nvSpPr>
        <xdr:cNvPr id="597" name="【保健センター・保健所】&#10;一人当たり面積該当値テキスト"/>
        <xdr:cNvSpPr txBox="1"/>
      </xdr:nvSpPr>
      <xdr:spPr>
        <a:xfrm>
          <a:off x="22199600"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598" name="楕円 597"/>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57150</xdr:rowOff>
    </xdr:to>
    <xdr:cxnSp macro="">
      <xdr:nvCxnSpPr>
        <xdr:cNvPr id="599" name="直線コネクタ 598"/>
        <xdr:cNvCxnSpPr/>
      </xdr:nvCxnSpPr>
      <xdr:spPr>
        <a:xfrm>
          <a:off x="21323300" y="1051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600" name="楕円 599"/>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57150</xdr:rowOff>
    </xdr:to>
    <xdr:cxnSp macro="">
      <xdr:nvCxnSpPr>
        <xdr:cNvPr id="601" name="直線コネクタ 600"/>
        <xdr:cNvCxnSpPr/>
      </xdr:nvCxnSpPr>
      <xdr:spPr>
        <a:xfrm>
          <a:off x="20434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113047</xdr:rowOff>
    </xdr:from>
    <xdr:ext cx="469744" cy="259045"/>
    <xdr:sp macro="" textlink="">
      <xdr:nvSpPr>
        <xdr:cNvPr id="602"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603" name="n_2ave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99077</xdr:rowOff>
    </xdr:from>
    <xdr:ext cx="469744" cy="259045"/>
    <xdr:sp macro="" textlink="">
      <xdr:nvSpPr>
        <xdr:cNvPr id="604" name="n_1main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05" name="n_2mainValue【保健センター・保健所】&#10;一人当たり面積"/>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6" name="テキスト ボックス 61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7" name="直線コネクタ 61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8" name="テキスト ボックス 61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9" name="直線コネクタ 61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0" name="テキスト ボックス 61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1" name="直線コネクタ 62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2" name="テキスト ボックス 62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3" name="直線コネクタ 62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4" name="テキスト ボックス 62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5" name="直線コネクタ 62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6" name="テキスト ボックス 62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8" name="テキスト ボックス 62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630" name="直線コネクタ 629"/>
        <xdr:cNvCxnSpPr/>
      </xdr:nvCxnSpPr>
      <xdr:spPr>
        <a:xfrm flipV="1">
          <a:off x="16318864" y="134874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631" name="【消防施設】&#10;有形固定資産減価償却率最小値テキスト"/>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632" name="直線コネクタ 631"/>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633" name="【消防施設】&#10;有形固定資産減価償却率最大値テキスト"/>
        <xdr:cNvSpPr txBox="1"/>
      </xdr:nvSpPr>
      <xdr:spPr>
        <a:xfrm>
          <a:off x="16357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634" name="直線コネクタ 633"/>
        <xdr:cNvCxnSpPr/>
      </xdr:nvCxnSpPr>
      <xdr:spPr>
        <a:xfrm>
          <a:off x="16230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635" name="【消防施設】&#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36" name="フローチャート: 判断 635"/>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637" name="フローチャート: 判断 636"/>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111125</xdr:rowOff>
    </xdr:from>
    <xdr:to>
      <xdr:col>76</xdr:col>
      <xdr:colOff>165100</xdr:colOff>
      <xdr:row>84</xdr:row>
      <xdr:rowOff>41275</xdr:rowOff>
    </xdr:to>
    <xdr:sp macro="" textlink="">
      <xdr:nvSpPr>
        <xdr:cNvPr id="638" name="フローチャート: 判断 637"/>
        <xdr:cNvSpPr/>
      </xdr:nvSpPr>
      <xdr:spPr>
        <a:xfrm>
          <a:off x="14541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50164</xdr:rowOff>
    </xdr:from>
    <xdr:to>
      <xdr:col>85</xdr:col>
      <xdr:colOff>177800</xdr:colOff>
      <xdr:row>85</xdr:row>
      <xdr:rowOff>151764</xdr:rowOff>
    </xdr:to>
    <xdr:sp macro="" textlink="">
      <xdr:nvSpPr>
        <xdr:cNvPr id="644" name="楕円 643"/>
        <xdr:cNvSpPr/>
      </xdr:nvSpPr>
      <xdr:spPr>
        <a:xfrm>
          <a:off x="162687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28591</xdr:rowOff>
    </xdr:from>
    <xdr:ext cx="405111" cy="259045"/>
    <xdr:sp macro="" textlink="">
      <xdr:nvSpPr>
        <xdr:cNvPr id="645" name="【消防施設】&#10;有形固定資産減価償却率該当値テキスト"/>
        <xdr:cNvSpPr txBox="1"/>
      </xdr:nvSpPr>
      <xdr:spPr>
        <a:xfrm>
          <a:off x="16357600"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105411</xdr:rowOff>
    </xdr:from>
    <xdr:to>
      <xdr:col>81</xdr:col>
      <xdr:colOff>101600</xdr:colOff>
      <xdr:row>86</xdr:row>
      <xdr:rowOff>35561</xdr:rowOff>
    </xdr:to>
    <xdr:sp macro="" textlink="">
      <xdr:nvSpPr>
        <xdr:cNvPr id="646" name="楕円 645"/>
        <xdr:cNvSpPr/>
      </xdr:nvSpPr>
      <xdr:spPr>
        <a:xfrm>
          <a:off x="15430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100964</xdr:rowOff>
    </xdr:from>
    <xdr:to>
      <xdr:col>85</xdr:col>
      <xdr:colOff>127000</xdr:colOff>
      <xdr:row>85</xdr:row>
      <xdr:rowOff>156211</xdr:rowOff>
    </xdr:to>
    <xdr:cxnSp macro="">
      <xdr:nvCxnSpPr>
        <xdr:cNvPr id="647" name="直線コネクタ 646"/>
        <xdr:cNvCxnSpPr/>
      </xdr:nvCxnSpPr>
      <xdr:spPr>
        <a:xfrm flipV="1">
          <a:off x="15481300" y="14674214"/>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78757</xdr:rowOff>
    </xdr:from>
    <xdr:ext cx="405111" cy="259045"/>
    <xdr:sp macro="" textlink="">
      <xdr:nvSpPr>
        <xdr:cNvPr id="648" name="n_1aveValue【消防施設】&#10;有形固定資産減価償却率"/>
        <xdr:cNvSpPr txBox="1"/>
      </xdr:nvSpPr>
      <xdr:spPr>
        <a:xfrm>
          <a:off x="15266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57802</xdr:rowOff>
    </xdr:from>
    <xdr:ext cx="405111" cy="259045"/>
    <xdr:sp macro="" textlink="">
      <xdr:nvSpPr>
        <xdr:cNvPr id="649" name="n_2aveValue【消防施設】&#10;有形固定資産減価償却率"/>
        <xdr:cNvSpPr txBox="1"/>
      </xdr:nvSpPr>
      <xdr:spPr>
        <a:xfrm>
          <a:off x="14389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26688</xdr:rowOff>
    </xdr:from>
    <xdr:ext cx="405111" cy="259045"/>
    <xdr:sp macro="" textlink="">
      <xdr:nvSpPr>
        <xdr:cNvPr id="650" name="n_1mainValue【消防施設】&#10;有形固定資産減価償却率"/>
        <xdr:cNvSpPr txBox="1"/>
      </xdr:nvSpPr>
      <xdr:spPr>
        <a:xfrm>
          <a:off x="15266044"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1" name="直線コネクタ 66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2" name="テキスト ボックス 66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3" name="直線コネクタ 66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4" name="テキスト ボックス 66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5" name="直線コネクタ 66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6" name="テキスト ボックス 66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7" name="直線コネクタ 66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8" name="テキスト ボックス 66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9" name="直線コネクタ 66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0" name="テキスト ボックス 66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674" name="直線コネクタ 673"/>
        <xdr:cNvCxnSpPr/>
      </xdr:nvCxnSpPr>
      <xdr:spPr>
        <a:xfrm flipV="1">
          <a:off x="221608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675" name="【消防施設】&#10;一人当たり面積最小値テキスト"/>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676" name="直線コネクタ 675"/>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677" name="【消防施設】&#10;一人当たり面積最大値テキスト"/>
        <xdr:cNvSpPr txBox="1"/>
      </xdr:nvSpPr>
      <xdr:spPr>
        <a:xfrm>
          <a:off x="221996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678" name="直線コネクタ 677"/>
        <xdr:cNvCxnSpPr/>
      </xdr:nvCxnSpPr>
      <xdr:spPr>
        <a:xfrm>
          <a:off x="22072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679" name="【消防施設】&#10;一人当たり面積平均値テキスト"/>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80" name="フローチャート: 判断 679"/>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81" name="フローチャート: 判断 680"/>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40639</xdr:rowOff>
    </xdr:from>
    <xdr:to>
      <xdr:col>107</xdr:col>
      <xdr:colOff>101600</xdr:colOff>
      <xdr:row>84</xdr:row>
      <xdr:rowOff>142239</xdr:rowOff>
    </xdr:to>
    <xdr:sp macro="" textlink="">
      <xdr:nvSpPr>
        <xdr:cNvPr id="682" name="フローチャート: 判断 681"/>
        <xdr:cNvSpPr/>
      </xdr:nvSpPr>
      <xdr:spPr>
        <a:xfrm>
          <a:off x="20383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128270</xdr:rowOff>
    </xdr:from>
    <xdr:to>
      <xdr:col>116</xdr:col>
      <xdr:colOff>114300</xdr:colOff>
      <xdr:row>86</xdr:row>
      <xdr:rowOff>58420</xdr:rowOff>
    </xdr:to>
    <xdr:sp macro="" textlink="">
      <xdr:nvSpPr>
        <xdr:cNvPr id="688" name="楕円 687"/>
        <xdr:cNvSpPr/>
      </xdr:nvSpPr>
      <xdr:spPr>
        <a:xfrm>
          <a:off x="221107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43197</xdr:rowOff>
    </xdr:from>
    <xdr:ext cx="469744" cy="259045"/>
    <xdr:sp macro="" textlink="">
      <xdr:nvSpPr>
        <xdr:cNvPr id="689" name="【消防施設】&#10;一人当たり面積該当値テキスト"/>
        <xdr:cNvSpPr txBox="1"/>
      </xdr:nvSpPr>
      <xdr:spPr>
        <a:xfrm>
          <a:off x="22199600" y="1461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128270</xdr:rowOff>
    </xdr:from>
    <xdr:to>
      <xdr:col>112</xdr:col>
      <xdr:colOff>38100</xdr:colOff>
      <xdr:row>86</xdr:row>
      <xdr:rowOff>58420</xdr:rowOff>
    </xdr:to>
    <xdr:sp macro="" textlink="">
      <xdr:nvSpPr>
        <xdr:cNvPr id="690" name="楕円 689"/>
        <xdr:cNvSpPr/>
      </xdr:nvSpPr>
      <xdr:spPr>
        <a:xfrm>
          <a:off x="21272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xdr:rowOff>
    </xdr:from>
    <xdr:to>
      <xdr:col>116</xdr:col>
      <xdr:colOff>63500</xdr:colOff>
      <xdr:row>86</xdr:row>
      <xdr:rowOff>7620</xdr:rowOff>
    </xdr:to>
    <xdr:cxnSp macro="">
      <xdr:nvCxnSpPr>
        <xdr:cNvPr id="691" name="直線コネクタ 690"/>
        <xdr:cNvCxnSpPr/>
      </xdr:nvCxnSpPr>
      <xdr:spPr>
        <a:xfrm>
          <a:off x="21323300" y="1475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135907</xdr:rowOff>
    </xdr:from>
    <xdr:ext cx="469744" cy="259045"/>
    <xdr:sp macro="" textlink="">
      <xdr:nvSpPr>
        <xdr:cNvPr id="692" name="n_1aveValue【消防施設】&#10;一人当たり面積"/>
        <xdr:cNvSpPr txBox="1"/>
      </xdr:nvSpPr>
      <xdr:spPr>
        <a:xfrm>
          <a:off x="21075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158766</xdr:rowOff>
    </xdr:from>
    <xdr:ext cx="469744" cy="259045"/>
    <xdr:sp macro="" textlink="">
      <xdr:nvSpPr>
        <xdr:cNvPr id="693" name="n_2aveValue【消防施設】&#10;一人当たり面積"/>
        <xdr:cNvSpPr txBox="1"/>
      </xdr:nvSpPr>
      <xdr:spPr>
        <a:xfrm>
          <a:off x="20199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49547</xdr:rowOff>
    </xdr:from>
    <xdr:ext cx="469744" cy="259045"/>
    <xdr:sp macro="" textlink="">
      <xdr:nvSpPr>
        <xdr:cNvPr id="694" name="n_1mainValue【消防施設】&#10;一人当たり面積"/>
        <xdr:cNvSpPr txBox="1"/>
      </xdr:nvSpPr>
      <xdr:spPr>
        <a:xfrm>
          <a:off x="210757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5" name="テキスト ボックス 70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6" name="直線コネクタ 70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7" name="テキスト ボックス 70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8" name="直線コネクタ 70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9" name="テキスト ボックス 70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0" name="直線コネクタ 70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1" name="テキスト ボックス 71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2" name="直線コネクタ 71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3" name="テキスト ボックス 71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4" name="直線コネクタ 71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5" name="テキスト ボックス 71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7" name="テキスト ボックス 7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719" name="直線コネクタ 718"/>
        <xdr:cNvCxnSpPr/>
      </xdr:nvCxnSpPr>
      <xdr:spPr>
        <a:xfrm flipV="1">
          <a:off x="16318864" y="1740979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720" name="【庁舎】&#10;有形固定資産減価償却率最小値テキスト"/>
        <xdr:cNvSpPr txBox="1"/>
      </xdr:nvSpPr>
      <xdr:spPr>
        <a:xfrm>
          <a:off x="16357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721" name="直線コネクタ 720"/>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722" name="【庁舎】&#10;有形固定資産減価償却率最大値テキスト"/>
        <xdr:cNvSpPr txBox="1"/>
      </xdr:nvSpPr>
      <xdr:spPr>
        <a:xfrm>
          <a:off x="16357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723" name="直線コネクタ 722"/>
        <xdr:cNvCxnSpPr/>
      </xdr:nvCxnSpPr>
      <xdr:spPr>
        <a:xfrm>
          <a:off x="16230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149241</xdr:rowOff>
    </xdr:from>
    <xdr:ext cx="405111" cy="259045"/>
    <xdr:sp macro="" textlink="">
      <xdr:nvSpPr>
        <xdr:cNvPr id="724" name="【庁舎】&#10;有形固定資産減価償却率平均値テキスト"/>
        <xdr:cNvSpPr txBox="1"/>
      </xdr:nvSpPr>
      <xdr:spPr>
        <a:xfrm>
          <a:off x="16357600" y="17980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725" name="フローチャート: 判断 724"/>
        <xdr:cNvSpPr/>
      </xdr:nvSpPr>
      <xdr:spPr>
        <a:xfrm>
          <a:off x="16268700" y="1812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726" name="フローチャート: 判断 725"/>
        <xdr:cNvSpPr/>
      </xdr:nvSpPr>
      <xdr:spPr>
        <a:xfrm>
          <a:off x="15430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727" name="フローチャート: 判断 726"/>
        <xdr:cNvSpPr/>
      </xdr:nvSpPr>
      <xdr:spPr>
        <a:xfrm>
          <a:off x="1454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168275</xdr:rowOff>
    </xdr:from>
    <xdr:to>
      <xdr:col>85</xdr:col>
      <xdr:colOff>177800</xdr:colOff>
      <xdr:row>109</xdr:row>
      <xdr:rowOff>98425</xdr:rowOff>
    </xdr:to>
    <xdr:sp macro="" textlink="">
      <xdr:nvSpPr>
        <xdr:cNvPr id="733" name="楕円 732"/>
        <xdr:cNvSpPr/>
      </xdr:nvSpPr>
      <xdr:spPr>
        <a:xfrm>
          <a:off x="16268700" y="186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83202</xdr:rowOff>
    </xdr:from>
    <xdr:ext cx="405111" cy="259045"/>
    <xdr:sp macro="" textlink="">
      <xdr:nvSpPr>
        <xdr:cNvPr id="734" name="【庁舎】&#10;有形固定資産減価償却率該当値テキスト"/>
        <xdr:cNvSpPr txBox="1"/>
      </xdr:nvSpPr>
      <xdr:spPr>
        <a:xfrm>
          <a:off x="16357600" y="1859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80645</xdr:rowOff>
    </xdr:from>
    <xdr:to>
      <xdr:col>81</xdr:col>
      <xdr:colOff>101600</xdr:colOff>
      <xdr:row>101</xdr:row>
      <xdr:rowOff>10795</xdr:rowOff>
    </xdr:to>
    <xdr:sp macro="" textlink="">
      <xdr:nvSpPr>
        <xdr:cNvPr id="735" name="楕円 734"/>
        <xdr:cNvSpPr/>
      </xdr:nvSpPr>
      <xdr:spPr>
        <a:xfrm>
          <a:off x="15430500" y="1722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131445</xdr:rowOff>
    </xdr:from>
    <xdr:to>
      <xdr:col>85</xdr:col>
      <xdr:colOff>127000</xdr:colOff>
      <xdr:row>109</xdr:row>
      <xdr:rowOff>47625</xdr:rowOff>
    </xdr:to>
    <xdr:cxnSp macro="">
      <xdr:nvCxnSpPr>
        <xdr:cNvPr id="736" name="直線コネクタ 735"/>
        <xdr:cNvCxnSpPr/>
      </xdr:nvCxnSpPr>
      <xdr:spPr>
        <a:xfrm>
          <a:off x="15481300" y="17276445"/>
          <a:ext cx="838200" cy="14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111125</xdr:rowOff>
    </xdr:from>
    <xdr:to>
      <xdr:col>76</xdr:col>
      <xdr:colOff>165100</xdr:colOff>
      <xdr:row>101</xdr:row>
      <xdr:rowOff>41275</xdr:rowOff>
    </xdr:to>
    <xdr:sp macro="" textlink="">
      <xdr:nvSpPr>
        <xdr:cNvPr id="737" name="楕円 736"/>
        <xdr:cNvSpPr/>
      </xdr:nvSpPr>
      <xdr:spPr>
        <a:xfrm>
          <a:off x="14541500" y="1725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131445</xdr:rowOff>
    </xdr:from>
    <xdr:to>
      <xdr:col>81</xdr:col>
      <xdr:colOff>50800</xdr:colOff>
      <xdr:row>100</xdr:row>
      <xdr:rowOff>161925</xdr:rowOff>
    </xdr:to>
    <xdr:cxnSp macro="">
      <xdr:nvCxnSpPr>
        <xdr:cNvPr id="738" name="直線コネクタ 737"/>
        <xdr:cNvCxnSpPr/>
      </xdr:nvCxnSpPr>
      <xdr:spPr>
        <a:xfrm flipV="1">
          <a:off x="14592300" y="172764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17163</xdr:rowOff>
    </xdr:from>
    <xdr:ext cx="405111" cy="259045"/>
    <xdr:sp macro="" textlink="">
      <xdr:nvSpPr>
        <xdr:cNvPr id="739" name="n_1aveValue【庁舎】&#10;有形固定資産減価償却率"/>
        <xdr:cNvSpPr txBox="1"/>
      </xdr:nvSpPr>
      <xdr:spPr>
        <a:xfrm>
          <a:off x="152660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148607</xdr:rowOff>
    </xdr:from>
    <xdr:ext cx="405111" cy="259045"/>
    <xdr:sp macro="" textlink="">
      <xdr:nvSpPr>
        <xdr:cNvPr id="740" name="n_2aveValue【庁舎】&#10;有形固定資産減価償却率"/>
        <xdr:cNvSpPr txBox="1"/>
      </xdr:nvSpPr>
      <xdr:spPr>
        <a:xfrm>
          <a:off x="14389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27322</xdr:rowOff>
    </xdr:from>
    <xdr:ext cx="405111" cy="259045"/>
    <xdr:sp macro="" textlink="">
      <xdr:nvSpPr>
        <xdr:cNvPr id="741" name="n_1mainValue【庁舎】&#10;有形固定資産減価償却率"/>
        <xdr:cNvSpPr txBox="1"/>
      </xdr:nvSpPr>
      <xdr:spPr>
        <a:xfrm>
          <a:off x="15266044" y="1700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57802</xdr:rowOff>
    </xdr:from>
    <xdr:ext cx="405111" cy="259045"/>
    <xdr:sp macro="" textlink="">
      <xdr:nvSpPr>
        <xdr:cNvPr id="742" name="n_2mainValue【庁舎】&#10;有形固定資産減価償却率"/>
        <xdr:cNvSpPr txBox="1"/>
      </xdr:nvSpPr>
      <xdr:spPr>
        <a:xfrm>
          <a:off x="14389744" y="1703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3" name="直線コネクタ 75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4" name="テキスト ボックス 75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5" name="直線コネクタ 75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6" name="テキスト ボックス 75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7" name="直線コネクタ 75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8" name="テキスト ボックス 75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9" name="直線コネクタ 75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0" name="テキスト ボックス 75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1" name="直線コネクタ 7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2" name="テキスト ボックス 7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764" name="直線コネクタ 763"/>
        <xdr:cNvCxnSpPr/>
      </xdr:nvCxnSpPr>
      <xdr:spPr>
        <a:xfrm flipV="1">
          <a:off x="221608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765" name="【庁舎】&#10;一人当たり面積最小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766" name="直線コネクタ 765"/>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67" name="【庁舎】&#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68" name="直線コネクタ 767"/>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156990</xdr:rowOff>
    </xdr:from>
    <xdr:ext cx="469744" cy="259045"/>
    <xdr:sp macro="" textlink="">
      <xdr:nvSpPr>
        <xdr:cNvPr id="769" name="【庁舎】&#10;一人当たり面積平均値テキスト"/>
        <xdr:cNvSpPr txBox="1"/>
      </xdr:nvSpPr>
      <xdr:spPr>
        <a:xfrm>
          <a:off x="22199600" y="1781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770" name="フローチャート: 判断 769"/>
        <xdr:cNvSpPr/>
      </xdr:nvSpPr>
      <xdr:spPr>
        <a:xfrm>
          <a:off x="221107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771" name="フローチャート: 判断 770"/>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43687</xdr:rowOff>
    </xdr:from>
    <xdr:to>
      <xdr:col>107</xdr:col>
      <xdr:colOff>101600</xdr:colOff>
      <xdr:row>104</xdr:row>
      <xdr:rowOff>145287</xdr:rowOff>
    </xdr:to>
    <xdr:sp macro="" textlink="">
      <xdr:nvSpPr>
        <xdr:cNvPr id="772" name="フローチャート: 判断 771"/>
        <xdr:cNvSpPr/>
      </xdr:nvSpPr>
      <xdr:spPr>
        <a:xfrm>
          <a:off x="20383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3" name="テキスト ボックス 7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4" name="テキスト ボックス 7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5" name="テキスト ボックス 7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6" name="テキスト ボックス 7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7" name="テキスト ボックス 7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36830</xdr:rowOff>
    </xdr:from>
    <xdr:to>
      <xdr:col>116</xdr:col>
      <xdr:colOff>114300</xdr:colOff>
      <xdr:row>103</xdr:row>
      <xdr:rowOff>138430</xdr:rowOff>
    </xdr:to>
    <xdr:sp macro="" textlink="">
      <xdr:nvSpPr>
        <xdr:cNvPr id="778" name="楕円 777"/>
        <xdr:cNvSpPr/>
      </xdr:nvSpPr>
      <xdr:spPr>
        <a:xfrm>
          <a:off x="22110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59707</xdr:rowOff>
    </xdr:from>
    <xdr:ext cx="469744" cy="259045"/>
    <xdr:sp macro="" textlink="">
      <xdr:nvSpPr>
        <xdr:cNvPr id="779" name="【庁舎】&#10;一人当たり面積該当値テキスト"/>
        <xdr:cNvSpPr txBox="1"/>
      </xdr:nvSpPr>
      <xdr:spPr>
        <a:xfrm>
          <a:off x="22199600"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103124</xdr:rowOff>
    </xdr:from>
    <xdr:to>
      <xdr:col>112</xdr:col>
      <xdr:colOff>38100</xdr:colOff>
      <xdr:row>107</xdr:row>
      <xdr:rowOff>33274</xdr:rowOff>
    </xdr:to>
    <xdr:sp macro="" textlink="">
      <xdr:nvSpPr>
        <xdr:cNvPr id="780" name="楕円 779"/>
        <xdr:cNvSpPr/>
      </xdr:nvSpPr>
      <xdr:spPr>
        <a:xfrm>
          <a:off x="21272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87630</xdr:rowOff>
    </xdr:from>
    <xdr:to>
      <xdr:col>116</xdr:col>
      <xdr:colOff>63500</xdr:colOff>
      <xdr:row>106</xdr:row>
      <xdr:rowOff>153924</xdr:rowOff>
    </xdr:to>
    <xdr:cxnSp macro="">
      <xdr:nvCxnSpPr>
        <xdr:cNvPr id="781" name="直線コネクタ 780"/>
        <xdr:cNvCxnSpPr/>
      </xdr:nvCxnSpPr>
      <xdr:spPr>
        <a:xfrm flipV="1">
          <a:off x="21323300" y="17746980"/>
          <a:ext cx="838200" cy="58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103124</xdr:rowOff>
    </xdr:from>
    <xdr:to>
      <xdr:col>107</xdr:col>
      <xdr:colOff>101600</xdr:colOff>
      <xdr:row>107</xdr:row>
      <xdr:rowOff>33274</xdr:rowOff>
    </xdr:to>
    <xdr:sp macro="" textlink="">
      <xdr:nvSpPr>
        <xdr:cNvPr id="782" name="楕円 781"/>
        <xdr:cNvSpPr/>
      </xdr:nvSpPr>
      <xdr:spPr>
        <a:xfrm>
          <a:off x="20383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153924</xdr:rowOff>
    </xdr:from>
    <xdr:to>
      <xdr:col>111</xdr:col>
      <xdr:colOff>177800</xdr:colOff>
      <xdr:row>106</xdr:row>
      <xdr:rowOff>153924</xdr:rowOff>
    </xdr:to>
    <xdr:cxnSp macro="">
      <xdr:nvCxnSpPr>
        <xdr:cNvPr id="783" name="直線コネクタ 782"/>
        <xdr:cNvCxnSpPr/>
      </xdr:nvCxnSpPr>
      <xdr:spPr>
        <a:xfrm>
          <a:off x="20434300" y="18327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143527</xdr:rowOff>
    </xdr:from>
    <xdr:ext cx="469744" cy="259045"/>
    <xdr:sp macro="" textlink="">
      <xdr:nvSpPr>
        <xdr:cNvPr id="784" name="n_1ave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161814</xdr:rowOff>
    </xdr:from>
    <xdr:ext cx="469744" cy="259045"/>
    <xdr:sp macro="" textlink="">
      <xdr:nvSpPr>
        <xdr:cNvPr id="785" name="n_2aveValue【庁舎】&#10;一人当たり面積"/>
        <xdr:cNvSpPr txBox="1"/>
      </xdr:nvSpPr>
      <xdr:spPr>
        <a:xfrm>
          <a:off x="20199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24401</xdr:rowOff>
    </xdr:from>
    <xdr:ext cx="469744" cy="259045"/>
    <xdr:sp macro="" textlink="">
      <xdr:nvSpPr>
        <xdr:cNvPr id="786" name="n_1mainValue【庁舎】&#10;一人当たり面積"/>
        <xdr:cNvSpPr txBox="1"/>
      </xdr:nvSpPr>
      <xdr:spPr>
        <a:xfrm>
          <a:off x="210757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24401</xdr:rowOff>
    </xdr:from>
    <xdr:ext cx="469744" cy="259045"/>
    <xdr:sp macro="" textlink="">
      <xdr:nvSpPr>
        <xdr:cNvPr id="787" name="n_2mainValue【庁舎】&#10;一人当たり面積"/>
        <xdr:cNvSpPr txBox="1"/>
      </xdr:nvSpPr>
      <xdr:spPr>
        <a:xfrm>
          <a:off x="20199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年度の当市の数値を比較すると、庁舎については、有形固定資産減価償却率が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76.6</a:t>
          </a:r>
          <a:r>
            <a:rPr kumimoji="1" lang="ja-JP" altLang="en-US" sz="1300">
              <a:latin typeface="ＭＳ Ｐゴシック" panose="020B0600070205080204" pitchFamily="50" charset="-128"/>
              <a:ea typeface="ＭＳ Ｐゴシック" panose="020B0600070205080204" pitchFamily="50" charset="-128"/>
            </a:rPr>
            <a:t>ポイント減少し、一人あたり面積</a:t>
          </a:r>
          <a:r>
            <a:rPr kumimoji="1" lang="en-US" altLang="ja-JP" sz="1300">
              <a:latin typeface="ＭＳ Ｐゴシック" panose="020B0600070205080204" pitchFamily="50" charset="-128"/>
              <a:ea typeface="ＭＳ Ｐゴシック" panose="020B0600070205080204" pitchFamily="50" charset="-128"/>
            </a:rPr>
            <a:t>0.127</a:t>
          </a:r>
          <a:r>
            <a:rPr kumimoji="1" lang="ja-JP" altLang="en-US" sz="1300">
              <a:latin typeface="ＭＳ Ｐゴシック" panose="020B0600070205080204" pitchFamily="50" charset="-128"/>
              <a:ea typeface="ＭＳ Ｐゴシック" panose="020B0600070205080204" pitchFamily="50" charset="-128"/>
            </a:rPr>
            <a:t>ポイント増加している。これは、平成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年度に新しく分庁舎を建設したためである。今後、本庁舎についても整備する予定をしているので、これらの数値は改善する予定である。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一方、類似団体の平均と比較すると、保健センター・保健所の施設については、当市は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高い結果となった。この結果から、この施設は他の自治体よりも老朽化がすすんでいるといえるので、長寿命化などの対策が早期に必要な施設の一つであるといえる。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ai29-05kashihara&#65288;&#32080;&#21512;&#2106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75.900000000000006</v>
          </cell>
          <cell r="CN51">
            <v>40.9</v>
          </cell>
          <cell r="CV51">
            <v>62.8</v>
          </cell>
        </row>
        <row r="53">
          <cell r="CF53">
            <v>57.8</v>
          </cell>
          <cell r="CN53">
            <v>61.4</v>
          </cell>
          <cell r="CV53">
            <v>60.7</v>
          </cell>
        </row>
        <row r="55">
          <cell r="AN55" t="str">
            <v>類似団体内平均値</v>
          </cell>
          <cell r="CF55">
            <v>17.8</v>
          </cell>
          <cell r="CN55">
            <v>15</v>
          </cell>
          <cell r="CV55">
            <v>12.2</v>
          </cell>
        </row>
        <row r="57">
          <cell r="CF57">
            <v>56.2</v>
          </cell>
          <cell r="CN57">
            <v>60.1</v>
          </cell>
          <cell r="CV57">
            <v>60.4</v>
          </cell>
        </row>
        <row r="72">
          <cell r="BP72" t="str">
            <v>H25</v>
          </cell>
          <cell r="BX72" t="str">
            <v>H26</v>
          </cell>
          <cell r="CF72" t="str">
            <v>H27</v>
          </cell>
          <cell r="CN72" t="str">
            <v>H28</v>
          </cell>
          <cell r="CV72" t="str">
            <v>H29</v>
          </cell>
        </row>
        <row r="73">
          <cell r="AN73" t="str">
            <v>当該団体値</v>
          </cell>
          <cell r="BP73">
            <v>94.2</v>
          </cell>
          <cell r="BX73">
            <v>84.5</v>
          </cell>
          <cell r="CF73">
            <v>75.900000000000006</v>
          </cell>
          <cell r="CN73">
            <v>40.9</v>
          </cell>
          <cell r="CV73">
            <v>62.8</v>
          </cell>
        </row>
        <row r="75">
          <cell r="BP75">
            <v>9.3000000000000007</v>
          </cell>
          <cell r="BX75">
            <v>9.1999999999999993</v>
          </cell>
          <cell r="CF75">
            <v>8.9</v>
          </cell>
          <cell r="CN75">
            <v>8.4</v>
          </cell>
          <cell r="CV75">
            <v>7.6</v>
          </cell>
        </row>
        <row r="77">
          <cell r="AN77" t="str">
            <v>類似団体内平均値</v>
          </cell>
          <cell r="BP77">
            <v>37.6</v>
          </cell>
          <cell r="BX77">
            <v>33.799999999999997</v>
          </cell>
          <cell r="CF77">
            <v>17.8</v>
          </cell>
          <cell r="CN77">
            <v>15</v>
          </cell>
          <cell r="CV77">
            <v>12.2</v>
          </cell>
        </row>
        <row r="79">
          <cell r="BP79">
            <v>7.9</v>
          </cell>
          <cell r="BX79">
            <v>7.1</v>
          </cell>
          <cell r="CF79">
            <v>5.3</v>
          </cell>
          <cell r="CN79">
            <v>5</v>
          </cell>
          <cell r="CV79">
            <v>4.8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44351353</v>
      </c>
      <c r="BO4" s="372"/>
      <c r="BP4" s="372"/>
      <c r="BQ4" s="372"/>
      <c r="BR4" s="372"/>
      <c r="BS4" s="372"/>
      <c r="BT4" s="372"/>
      <c r="BU4" s="373"/>
      <c r="BV4" s="371">
        <v>42632881</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0.6</v>
      </c>
      <c r="CU4" s="378"/>
      <c r="CV4" s="378"/>
      <c r="CW4" s="378"/>
      <c r="CX4" s="378"/>
      <c r="CY4" s="378"/>
      <c r="CZ4" s="378"/>
      <c r="DA4" s="379"/>
      <c r="DB4" s="377">
        <v>3.9</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43865735</v>
      </c>
      <c r="BO5" s="409"/>
      <c r="BP5" s="409"/>
      <c r="BQ5" s="409"/>
      <c r="BR5" s="409"/>
      <c r="BS5" s="409"/>
      <c r="BT5" s="409"/>
      <c r="BU5" s="410"/>
      <c r="BV5" s="408">
        <v>41449585</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97.8</v>
      </c>
      <c r="CU5" s="406"/>
      <c r="CV5" s="406"/>
      <c r="CW5" s="406"/>
      <c r="CX5" s="406"/>
      <c r="CY5" s="406"/>
      <c r="CZ5" s="406"/>
      <c r="DA5" s="407"/>
      <c r="DB5" s="405">
        <v>97.3</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485618</v>
      </c>
      <c r="BO6" s="409"/>
      <c r="BP6" s="409"/>
      <c r="BQ6" s="409"/>
      <c r="BR6" s="409"/>
      <c r="BS6" s="409"/>
      <c r="BT6" s="409"/>
      <c r="BU6" s="410"/>
      <c r="BV6" s="408">
        <v>1183296</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104.7</v>
      </c>
      <c r="CU6" s="446"/>
      <c r="CV6" s="446"/>
      <c r="CW6" s="446"/>
      <c r="CX6" s="446"/>
      <c r="CY6" s="446"/>
      <c r="CZ6" s="446"/>
      <c r="DA6" s="447"/>
      <c r="DB6" s="445">
        <v>103.6</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88</v>
      </c>
      <c r="AV7" s="441"/>
      <c r="AW7" s="441"/>
      <c r="AX7" s="441"/>
      <c r="AY7" s="442" t="s">
        <v>100</v>
      </c>
      <c r="AZ7" s="443"/>
      <c r="BA7" s="443"/>
      <c r="BB7" s="443"/>
      <c r="BC7" s="443"/>
      <c r="BD7" s="443"/>
      <c r="BE7" s="443"/>
      <c r="BF7" s="443"/>
      <c r="BG7" s="443"/>
      <c r="BH7" s="443"/>
      <c r="BI7" s="443"/>
      <c r="BJ7" s="443"/>
      <c r="BK7" s="443"/>
      <c r="BL7" s="443"/>
      <c r="BM7" s="444"/>
      <c r="BN7" s="408">
        <v>349444</v>
      </c>
      <c r="BO7" s="409"/>
      <c r="BP7" s="409"/>
      <c r="BQ7" s="409"/>
      <c r="BR7" s="409"/>
      <c r="BS7" s="409"/>
      <c r="BT7" s="409"/>
      <c r="BU7" s="410"/>
      <c r="BV7" s="408">
        <v>256197</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23779684</v>
      </c>
      <c r="CU7" s="409"/>
      <c r="CV7" s="409"/>
      <c r="CW7" s="409"/>
      <c r="CX7" s="409"/>
      <c r="CY7" s="409"/>
      <c r="CZ7" s="409"/>
      <c r="DA7" s="410"/>
      <c r="DB7" s="408">
        <v>23735594</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136174</v>
      </c>
      <c r="BO8" s="409"/>
      <c r="BP8" s="409"/>
      <c r="BQ8" s="409"/>
      <c r="BR8" s="409"/>
      <c r="BS8" s="409"/>
      <c r="BT8" s="409"/>
      <c r="BU8" s="410"/>
      <c r="BV8" s="408">
        <v>927099</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0.71</v>
      </c>
      <c r="CU8" s="449"/>
      <c r="CV8" s="449"/>
      <c r="CW8" s="449"/>
      <c r="CX8" s="449"/>
      <c r="CY8" s="449"/>
      <c r="CZ8" s="449"/>
      <c r="DA8" s="450"/>
      <c r="DB8" s="448">
        <v>0.7</v>
      </c>
      <c r="DC8" s="449"/>
      <c r="DD8" s="449"/>
      <c r="DE8" s="449"/>
      <c r="DF8" s="449"/>
      <c r="DG8" s="449"/>
      <c r="DH8" s="449"/>
      <c r="DI8" s="450"/>
      <c r="DJ8" s="165"/>
      <c r="DK8" s="165"/>
      <c r="DL8" s="165"/>
      <c r="DM8" s="165"/>
      <c r="DN8" s="165"/>
      <c r="DO8" s="165"/>
    </row>
    <row r="9" spans="1:119" ht="18.75" customHeight="1" thickBot="1" x14ac:dyDescent="0.2">
      <c r="A9" s="166"/>
      <c r="B9" s="402" t="s">
        <v>106</v>
      </c>
      <c r="C9" s="403"/>
      <c r="D9" s="403"/>
      <c r="E9" s="403"/>
      <c r="F9" s="403"/>
      <c r="G9" s="403"/>
      <c r="H9" s="403"/>
      <c r="I9" s="403"/>
      <c r="J9" s="403"/>
      <c r="K9" s="451"/>
      <c r="L9" s="452" t="s">
        <v>107</v>
      </c>
      <c r="M9" s="453"/>
      <c r="N9" s="453"/>
      <c r="O9" s="453"/>
      <c r="P9" s="453"/>
      <c r="Q9" s="454"/>
      <c r="R9" s="455">
        <v>124111</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-790925</v>
      </c>
      <c r="BO9" s="409"/>
      <c r="BP9" s="409"/>
      <c r="BQ9" s="409"/>
      <c r="BR9" s="409"/>
      <c r="BS9" s="409"/>
      <c r="BT9" s="409"/>
      <c r="BU9" s="410"/>
      <c r="BV9" s="408">
        <v>-450240</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15.1</v>
      </c>
      <c r="CU9" s="406"/>
      <c r="CV9" s="406"/>
      <c r="CW9" s="406"/>
      <c r="CX9" s="406"/>
      <c r="CY9" s="406"/>
      <c r="CZ9" s="406"/>
      <c r="DA9" s="407"/>
      <c r="DB9" s="405">
        <v>15.7</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113</v>
      </c>
      <c r="M10" s="438"/>
      <c r="N10" s="438"/>
      <c r="O10" s="438"/>
      <c r="P10" s="438"/>
      <c r="Q10" s="439"/>
      <c r="R10" s="459">
        <v>125605</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110</v>
      </c>
      <c r="AV10" s="441"/>
      <c r="AW10" s="441"/>
      <c r="AX10" s="441"/>
      <c r="AY10" s="442" t="s">
        <v>115</v>
      </c>
      <c r="AZ10" s="443"/>
      <c r="BA10" s="443"/>
      <c r="BB10" s="443"/>
      <c r="BC10" s="443"/>
      <c r="BD10" s="443"/>
      <c r="BE10" s="443"/>
      <c r="BF10" s="443"/>
      <c r="BG10" s="443"/>
      <c r="BH10" s="443"/>
      <c r="BI10" s="443"/>
      <c r="BJ10" s="443"/>
      <c r="BK10" s="443"/>
      <c r="BL10" s="443"/>
      <c r="BM10" s="444"/>
      <c r="BN10" s="408">
        <v>301333</v>
      </c>
      <c r="BO10" s="409"/>
      <c r="BP10" s="409"/>
      <c r="BQ10" s="409"/>
      <c r="BR10" s="409"/>
      <c r="BS10" s="409"/>
      <c r="BT10" s="409"/>
      <c r="BU10" s="410"/>
      <c r="BV10" s="408">
        <v>303294</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120</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15">
      <c r="A12" s="166"/>
      <c r="B12" s="468" t="s">
        <v>124</v>
      </c>
      <c r="C12" s="469"/>
      <c r="D12" s="469"/>
      <c r="E12" s="469"/>
      <c r="F12" s="469"/>
      <c r="G12" s="469"/>
      <c r="H12" s="469"/>
      <c r="I12" s="469"/>
      <c r="J12" s="469"/>
      <c r="K12" s="470"/>
      <c r="L12" s="477" t="s">
        <v>125</v>
      </c>
      <c r="M12" s="478"/>
      <c r="N12" s="478"/>
      <c r="O12" s="478"/>
      <c r="P12" s="478"/>
      <c r="Q12" s="479"/>
      <c r="R12" s="480">
        <v>122945</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110</v>
      </c>
      <c r="AV12" s="441"/>
      <c r="AW12" s="441"/>
      <c r="AX12" s="441"/>
      <c r="AY12" s="442" t="s">
        <v>129</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132</v>
      </c>
      <c r="N13" s="497"/>
      <c r="O13" s="497"/>
      <c r="P13" s="497"/>
      <c r="Q13" s="498"/>
      <c r="R13" s="489">
        <v>121877</v>
      </c>
      <c r="S13" s="490"/>
      <c r="T13" s="490"/>
      <c r="U13" s="490"/>
      <c r="V13" s="491"/>
      <c r="W13" s="424" t="s">
        <v>133</v>
      </c>
      <c r="X13" s="425"/>
      <c r="Y13" s="425"/>
      <c r="Z13" s="425"/>
      <c r="AA13" s="425"/>
      <c r="AB13" s="415"/>
      <c r="AC13" s="459">
        <v>741</v>
      </c>
      <c r="AD13" s="460"/>
      <c r="AE13" s="460"/>
      <c r="AF13" s="460"/>
      <c r="AG13" s="499"/>
      <c r="AH13" s="459">
        <v>686</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-489592</v>
      </c>
      <c r="BO13" s="409"/>
      <c r="BP13" s="409"/>
      <c r="BQ13" s="409"/>
      <c r="BR13" s="409"/>
      <c r="BS13" s="409"/>
      <c r="BT13" s="409"/>
      <c r="BU13" s="410"/>
      <c r="BV13" s="408">
        <v>-146946</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7.6</v>
      </c>
      <c r="CU13" s="406"/>
      <c r="CV13" s="406"/>
      <c r="CW13" s="406"/>
      <c r="CX13" s="406"/>
      <c r="CY13" s="406"/>
      <c r="CZ13" s="406"/>
      <c r="DA13" s="407"/>
      <c r="DB13" s="405">
        <v>8.4</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138</v>
      </c>
      <c r="M14" s="487"/>
      <c r="N14" s="487"/>
      <c r="O14" s="487"/>
      <c r="P14" s="487"/>
      <c r="Q14" s="488"/>
      <c r="R14" s="489">
        <v>123589</v>
      </c>
      <c r="S14" s="490"/>
      <c r="T14" s="490"/>
      <c r="U14" s="490"/>
      <c r="V14" s="491"/>
      <c r="W14" s="398"/>
      <c r="X14" s="399"/>
      <c r="Y14" s="399"/>
      <c r="Z14" s="399"/>
      <c r="AA14" s="399"/>
      <c r="AB14" s="388"/>
      <c r="AC14" s="492">
        <v>1.4</v>
      </c>
      <c r="AD14" s="493"/>
      <c r="AE14" s="493"/>
      <c r="AF14" s="493"/>
      <c r="AG14" s="494"/>
      <c r="AH14" s="492">
        <v>1.4</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62.8</v>
      </c>
      <c r="CU14" s="504"/>
      <c r="CV14" s="504"/>
      <c r="CW14" s="504"/>
      <c r="CX14" s="504"/>
      <c r="CY14" s="504"/>
      <c r="CZ14" s="504"/>
      <c r="DA14" s="505"/>
      <c r="DB14" s="503">
        <v>40.9</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132</v>
      </c>
      <c r="N15" s="497"/>
      <c r="O15" s="497"/>
      <c r="P15" s="497"/>
      <c r="Q15" s="498"/>
      <c r="R15" s="489">
        <v>122596</v>
      </c>
      <c r="S15" s="490"/>
      <c r="T15" s="490"/>
      <c r="U15" s="490"/>
      <c r="V15" s="491"/>
      <c r="W15" s="424" t="s">
        <v>140</v>
      </c>
      <c r="X15" s="425"/>
      <c r="Y15" s="425"/>
      <c r="Z15" s="425"/>
      <c r="AA15" s="425"/>
      <c r="AB15" s="415"/>
      <c r="AC15" s="459">
        <v>12124</v>
      </c>
      <c r="AD15" s="460"/>
      <c r="AE15" s="460"/>
      <c r="AF15" s="460"/>
      <c r="AG15" s="499"/>
      <c r="AH15" s="459">
        <v>12046</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13125339</v>
      </c>
      <c r="BO15" s="372"/>
      <c r="BP15" s="372"/>
      <c r="BQ15" s="372"/>
      <c r="BR15" s="372"/>
      <c r="BS15" s="372"/>
      <c r="BT15" s="372"/>
      <c r="BU15" s="373"/>
      <c r="BV15" s="371">
        <v>13252942</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23.6</v>
      </c>
      <c r="AD16" s="493"/>
      <c r="AE16" s="493"/>
      <c r="AF16" s="493"/>
      <c r="AG16" s="494"/>
      <c r="AH16" s="492">
        <v>24.5</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18451742</v>
      </c>
      <c r="BO16" s="409"/>
      <c r="BP16" s="409"/>
      <c r="BQ16" s="409"/>
      <c r="BR16" s="409"/>
      <c r="BS16" s="409"/>
      <c r="BT16" s="409"/>
      <c r="BU16" s="410"/>
      <c r="BV16" s="408">
        <v>18530879</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38492</v>
      </c>
      <c r="AD17" s="460"/>
      <c r="AE17" s="460"/>
      <c r="AF17" s="460"/>
      <c r="AG17" s="499"/>
      <c r="AH17" s="459">
        <v>36412</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16824010</v>
      </c>
      <c r="BO17" s="409"/>
      <c r="BP17" s="409"/>
      <c r="BQ17" s="409"/>
      <c r="BR17" s="409"/>
      <c r="BS17" s="409"/>
      <c r="BT17" s="409"/>
      <c r="BU17" s="410"/>
      <c r="BV17" s="408">
        <v>16998777</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150</v>
      </c>
      <c r="C18" s="451"/>
      <c r="D18" s="451"/>
      <c r="E18" s="520"/>
      <c r="F18" s="520"/>
      <c r="G18" s="520"/>
      <c r="H18" s="520"/>
      <c r="I18" s="520"/>
      <c r="J18" s="520"/>
      <c r="K18" s="520"/>
      <c r="L18" s="521">
        <v>39.56</v>
      </c>
      <c r="M18" s="521"/>
      <c r="N18" s="521"/>
      <c r="O18" s="521"/>
      <c r="P18" s="521"/>
      <c r="Q18" s="521"/>
      <c r="R18" s="522"/>
      <c r="S18" s="522"/>
      <c r="T18" s="522"/>
      <c r="U18" s="522"/>
      <c r="V18" s="523"/>
      <c r="W18" s="426"/>
      <c r="X18" s="427"/>
      <c r="Y18" s="427"/>
      <c r="Z18" s="427"/>
      <c r="AA18" s="427"/>
      <c r="AB18" s="418"/>
      <c r="AC18" s="524">
        <v>74.900000000000006</v>
      </c>
      <c r="AD18" s="525"/>
      <c r="AE18" s="525"/>
      <c r="AF18" s="525"/>
      <c r="AG18" s="526"/>
      <c r="AH18" s="524">
        <v>74.099999999999994</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24200584</v>
      </c>
      <c r="BO18" s="409"/>
      <c r="BP18" s="409"/>
      <c r="BQ18" s="409"/>
      <c r="BR18" s="409"/>
      <c r="BS18" s="409"/>
      <c r="BT18" s="409"/>
      <c r="BU18" s="410"/>
      <c r="BV18" s="408">
        <v>23524514</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152</v>
      </c>
      <c r="C19" s="451"/>
      <c r="D19" s="451"/>
      <c r="E19" s="520"/>
      <c r="F19" s="520"/>
      <c r="G19" s="520"/>
      <c r="H19" s="520"/>
      <c r="I19" s="520"/>
      <c r="J19" s="520"/>
      <c r="K19" s="520"/>
      <c r="L19" s="528">
        <v>3137</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28115791</v>
      </c>
      <c r="BO19" s="409"/>
      <c r="BP19" s="409"/>
      <c r="BQ19" s="409"/>
      <c r="BR19" s="409"/>
      <c r="BS19" s="409"/>
      <c r="BT19" s="409"/>
      <c r="BU19" s="410"/>
      <c r="BV19" s="408">
        <v>28548435</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154</v>
      </c>
      <c r="C20" s="451"/>
      <c r="D20" s="451"/>
      <c r="E20" s="520"/>
      <c r="F20" s="520"/>
      <c r="G20" s="520"/>
      <c r="H20" s="520"/>
      <c r="I20" s="520"/>
      <c r="J20" s="520"/>
      <c r="K20" s="520"/>
      <c r="L20" s="528">
        <v>49923</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37929498</v>
      </c>
      <c r="BO23" s="409"/>
      <c r="BP23" s="409"/>
      <c r="BQ23" s="409"/>
      <c r="BR23" s="409"/>
      <c r="BS23" s="409"/>
      <c r="BT23" s="409"/>
      <c r="BU23" s="410"/>
      <c r="BV23" s="408">
        <v>36887569</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163</v>
      </c>
      <c r="F24" s="438"/>
      <c r="G24" s="438"/>
      <c r="H24" s="438"/>
      <c r="I24" s="438"/>
      <c r="J24" s="438"/>
      <c r="K24" s="439"/>
      <c r="L24" s="459">
        <v>1</v>
      </c>
      <c r="M24" s="460"/>
      <c r="N24" s="460"/>
      <c r="O24" s="460"/>
      <c r="P24" s="499"/>
      <c r="Q24" s="459">
        <v>9063</v>
      </c>
      <c r="R24" s="460"/>
      <c r="S24" s="460"/>
      <c r="T24" s="460"/>
      <c r="U24" s="460"/>
      <c r="V24" s="499"/>
      <c r="W24" s="558"/>
      <c r="X24" s="546"/>
      <c r="Y24" s="547"/>
      <c r="Z24" s="458" t="s">
        <v>164</v>
      </c>
      <c r="AA24" s="438"/>
      <c r="AB24" s="438"/>
      <c r="AC24" s="438"/>
      <c r="AD24" s="438"/>
      <c r="AE24" s="438"/>
      <c r="AF24" s="438"/>
      <c r="AG24" s="439"/>
      <c r="AH24" s="459">
        <v>796</v>
      </c>
      <c r="AI24" s="460"/>
      <c r="AJ24" s="460"/>
      <c r="AK24" s="460"/>
      <c r="AL24" s="499"/>
      <c r="AM24" s="459">
        <v>2414268</v>
      </c>
      <c r="AN24" s="460"/>
      <c r="AO24" s="460"/>
      <c r="AP24" s="460"/>
      <c r="AQ24" s="460"/>
      <c r="AR24" s="499"/>
      <c r="AS24" s="459">
        <v>3033</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28118859</v>
      </c>
      <c r="BO24" s="409"/>
      <c r="BP24" s="409"/>
      <c r="BQ24" s="409"/>
      <c r="BR24" s="409"/>
      <c r="BS24" s="409"/>
      <c r="BT24" s="409"/>
      <c r="BU24" s="410"/>
      <c r="BV24" s="408">
        <v>30045400</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166</v>
      </c>
      <c r="F25" s="438"/>
      <c r="G25" s="438"/>
      <c r="H25" s="438"/>
      <c r="I25" s="438"/>
      <c r="J25" s="438"/>
      <c r="K25" s="439"/>
      <c r="L25" s="459">
        <v>1</v>
      </c>
      <c r="M25" s="460"/>
      <c r="N25" s="460"/>
      <c r="O25" s="460"/>
      <c r="P25" s="499"/>
      <c r="Q25" s="459">
        <v>7363</v>
      </c>
      <c r="R25" s="460"/>
      <c r="S25" s="460"/>
      <c r="T25" s="460"/>
      <c r="U25" s="460"/>
      <c r="V25" s="499"/>
      <c r="W25" s="558"/>
      <c r="X25" s="546"/>
      <c r="Y25" s="547"/>
      <c r="Z25" s="458" t="s">
        <v>167</v>
      </c>
      <c r="AA25" s="438"/>
      <c r="AB25" s="438"/>
      <c r="AC25" s="438"/>
      <c r="AD25" s="438"/>
      <c r="AE25" s="438"/>
      <c r="AF25" s="438"/>
      <c r="AG25" s="439"/>
      <c r="AH25" s="459" t="s">
        <v>168</v>
      </c>
      <c r="AI25" s="460"/>
      <c r="AJ25" s="460"/>
      <c r="AK25" s="460"/>
      <c r="AL25" s="499"/>
      <c r="AM25" s="459" t="s">
        <v>168</v>
      </c>
      <c r="AN25" s="460"/>
      <c r="AO25" s="460"/>
      <c r="AP25" s="460"/>
      <c r="AQ25" s="460"/>
      <c r="AR25" s="499"/>
      <c r="AS25" s="459" t="s">
        <v>168</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15135048</v>
      </c>
      <c r="BO25" s="372"/>
      <c r="BP25" s="372"/>
      <c r="BQ25" s="372"/>
      <c r="BR25" s="372"/>
      <c r="BS25" s="372"/>
      <c r="BT25" s="372"/>
      <c r="BU25" s="373"/>
      <c r="BV25" s="371">
        <v>18507097</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170</v>
      </c>
      <c r="F26" s="438"/>
      <c r="G26" s="438"/>
      <c r="H26" s="438"/>
      <c r="I26" s="438"/>
      <c r="J26" s="438"/>
      <c r="K26" s="439"/>
      <c r="L26" s="459">
        <v>1</v>
      </c>
      <c r="M26" s="460"/>
      <c r="N26" s="460"/>
      <c r="O26" s="460"/>
      <c r="P26" s="499"/>
      <c r="Q26" s="459">
        <v>6707</v>
      </c>
      <c r="R26" s="460"/>
      <c r="S26" s="460"/>
      <c r="T26" s="460"/>
      <c r="U26" s="460"/>
      <c r="V26" s="499"/>
      <c r="W26" s="558"/>
      <c r="X26" s="546"/>
      <c r="Y26" s="547"/>
      <c r="Z26" s="458" t="s">
        <v>171</v>
      </c>
      <c r="AA26" s="568"/>
      <c r="AB26" s="568"/>
      <c r="AC26" s="568"/>
      <c r="AD26" s="568"/>
      <c r="AE26" s="568"/>
      <c r="AF26" s="568"/>
      <c r="AG26" s="569"/>
      <c r="AH26" s="459">
        <v>98</v>
      </c>
      <c r="AI26" s="460"/>
      <c r="AJ26" s="460"/>
      <c r="AK26" s="460"/>
      <c r="AL26" s="499"/>
      <c r="AM26" s="459">
        <v>327026</v>
      </c>
      <c r="AN26" s="460"/>
      <c r="AO26" s="460"/>
      <c r="AP26" s="460"/>
      <c r="AQ26" s="460"/>
      <c r="AR26" s="499"/>
      <c r="AS26" s="459">
        <v>3337</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168</v>
      </c>
      <c r="BO26" s="409"/>
      <c r="BP26" s="409"/>
      <c r="BQ26" s="409"/>
      <c r="BR26" s="409"/>
      <c r="BS26" s="409"/>
      <c r="BT26" s="409"/>
      <c r="BU26" s="410"/>
      <c r="BV26" s="408" t="s">
        <v>168</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173</v>
      </c>
      <c r="F27" s="438"/>
      <c r="G27" s="438"/>
      <c r="H27" s="438"/>
      <c r="I27" s="438"/>
      <c r="J27" s="438"/>
      <c r="K27" s="439"/>
      <c r="L27" s="459">
        <v>1</v>
      </c>
      <c r="M27" s="460"/>
      <c r="N27" s="460"/>
      <c r="O27" s="460"/>
      <c r="P27" s="499"/>
      <c r="Q27" s="459">
        <v>6220</v>
      </c>
      <c r="R27" s="460"/>
      <c r="S27" s="460"/>
      <c r="T27" s="460"/>
      <c r="U27" s="460"/>
      <c r="V27" s="499"/>
      <c r="W27" s="558"/>
      <c r="X27" s="546"/>
      <c r="Y27" s="547"/>
      <c r="Z27" s="458" t="s">
        <v>174</v>
      </c>
      <c r="AA27" s="438"/>
      <c r="AB27" s="438"/>
      <c r="AC27" s="438"/>
      <c r="AD27" s="438"/>
      <c r="AE27" s="438"/>
      <c r="AF27" s="438"/>
      <c r="AG27" s="439"/>
      <c r="AH27" s="459">
        <v>46</v>
      </c>
      <c r="AI27" s="460"/>
      <c r="AJ27" s="460"/>
      <c r="AK27" s="460"/>
      <c r="AL27" s="499"/>
      <c r="AM27" s="459">
        <v>133771</v>
      </c>
      <c r="AN27" s="460"/>
      <c r="AO27" s="460"/>
      <c r="AP27" s="460"/>
      <c r="AQ27" s="460"/>
      <c r="AR27" s="499"/>
      <c r="AS27" s="459">
        <v>2908</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v>451685</v>
      </c>
      <c r="BO27" s="582"/>
      <c r="BP27" s="582"/>
      <c r="BQ27" s="582"/>
      <c r="BR27" s="582"/>
      <c r="BS27" s="582"/>
      <c r="BT27" s="582"/>
      <c r="BU27" s="583"/>
      <c r="BV27" s="581">
        <v>451639</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176</v>
      </c>
      <c r="F28" s="438"/>
      <c r="G28" s="438"/>
      <c r="H28" s="438"/>
      <c r="I28" s="438"/>
      <c r="J28" s="438"/>
      <c r="K28" s="439"/>
      <c r="L28" s="459">
        <v>1</v>
      </c>
      <c r="M28" s="460"/>
      <c r="N28" s="460"/>
      <c r="O28" s="460"/>
      <c r="P28" s="499"/>
      <c r="Q28" s="459">
        <v>5560</v>
      </c>
      <c r="R28" s="460"/>
      <c r="S28" s="460"/>
      <c r="T28" s="460"/>
      <c r="U28" s="460"/>
      <c r="V28" s="499"/>
      <c r="W28" s="558"/>
      <c r="X28" s="546"/>
      <c r="Y28" s="547"/>
      <c r="Z28" s="458" t="s">
        <v>177</v>
      </c>
      <c r="AA28" s="438"/>
      <c r="AB28" s="438"/>
      <c r="AC28" s="438"/>
      <c r="AD28" s="438"/>
      <c r="AE28" s="438"/>
      <c r="AF28" s="438"/>
      <c r="AG28" s="439"/>
      <c r="AH28" s="459" t="s">
        <v>168</v>
      </c>
      <c r="AI28" s="460"/>
      <c r="AJ28" s="460"/>
      <c r="AK28" s="460"/>
      <c r="AL28" s="499"/>
      <c r="AM28" s="459" t="s">
        <v>168</v>
      </c>
      <c r="AN28" s="460"/>
      <c r="AO28" s="460"/>
      <c r="AP28" s="460"/>
      <c r="AQ28" s="460"/>
      <c r="AR28" s="499"/>
      <c r="AS28" s="459" t="s">
        <v>168</v>
      </c>
      <c r="AT28" s="460"/>
      <c r="AU28" s="460"/>
      <c r="AV28" s="460"/>
      <c r="AW28" s="460"/>
      <c r="AX28" s="461"/>
      <c r="AY28" s="584" t="s">
        <v>178</v>
      </c>
      <c r="AZ28" s="585"/>
      <c r="BA28" s="585"/>
      <c r="BB28" s="586"/>
      <c r="BC28" s="368" t="s">
        <v>42</v>
      </c>
      <c r="BD28" s="369"/>
      <c r="BE28" s="369"/>
      <c r="BF28" s="369"/>
      <c r="BG28" s="369"/>
      <c r="BH28" s="369"/>
      <c r="BI28" s="369"/>
      <c r="BJ28" s="369"/>
      <c r="BK28" s="369"/>
      <c r="BL28" s="369"/>
      <c r="BM28" s="370"/>
      <c r="BN28" s="371">
        <v>2713430</v>
      </c>
      <c r="BO28" s="372"/>
      <c r="BP28" s="372"/>
      <c r="BQ28" s="372"/>
      <c r="BR28" s="372"/>
      <c r="BS28" s="372"/>
      <c r="BT28" s="372"/>
      <c r="BU28" s="373"/>
      <c r="BV28" s="371">
        <v>2412097</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179</v>
      </c>
      <c r="F29" s="438"/>
      <c r="G29" s="438"/>
      <c r="H29" s="438"/>
      <c r="I29" s="438"/>
      <c r="J29" s="438"/>
      <c r="K29" s="439"/>
      <c r="L29" s="459">
        <v>22</v>
      </c>
      <c r="M29" s="460"/>
      <c r="N29" s="460"/>
      <c r="O29" s="460"/>
      <c r="P29" s="499"/>
      <c r="Q29" s="459">
        <v>5090</v>
      </c>
      <c r="R29" s="460"/>
      <c r="S29" s="460"/>
      <c r="T29" s="460"/>
      <c r="U29" s="460"/>
      <c r="V29" s="499"/>
      <c r="W29" s="559"/>
      <c r="X29" s="560"/>
      <c r="Y29" s="561"/>
      <c r="Z29" s="458" t="s">
        <v>180</v>
      </c>
      <c r="AA29" s="438"/>
      <c r="AB29" s="438"/>
      <c r="AC29" s="438"/>
      <c r="AD29" s="438"/>
      <c r="AE29" s="438"/>
      <c r="AF29" s="438"/>
      <c r="AG29" s="439"/>
      <c r="AH29" s="459">
        <v>842</v>
      </c>
      <c r="AI29" s="460"/>
      <c r="AJ29" s="460"/>
      <c r="AK29" s="460"/>
      <c r="AL29" s="499"/>
      <c r="AM29" s="459">
        <v>2548039</v>
      </c>
      <c r="AN29" s="460"/>
      <c r="AO29" s="460"/>
      <c r="AP29" s="460"/>
      <c r="AQ29" s="460"/>
      <c r="AR29" s="499"/>
      <c r="AS29" s="459">
        <v>3026</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3734</v>
      </c>
      <c r="BO29" s="409"/>
      <c r="BP29" s="409"/>
      <c r="BQ29" s="409"/>
      <c r="BR29" s="409"/>
      <c r="BS29" s="409"/>
      <c r="BT29" s="409"/>
      <c r="BU29" s="410"/>
      <c r="BV29" s="408">
        <v>64637</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99</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4264046</v>
      </c>
      <c r="BO30" s="582"/>
      <c r="BP30" s="582"/>
      <c r="BQ30" s="582"/>
      <c r="BR30" s="582"/>
      <c r="BS30" s="582"/>
      <c r="BT30" s="582"/>
      <c r="BU30" s="583"/>
      <c r="BV30" s="581">
        <v>3931422</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189</v>
      </c>
      <c r="V33" s="432"/>
      <c r="W33" s="397" t="s">
        <v>190</v>
      </c>
      <c r="X33" s="397"/>
      <c r="Y33" s="397"/>
      <c r="Z33" s="397"/>
      <c r="AA33" s="397"/>
      <c r="AB33" s="397"/>
      <c r="AC33" s="397"/>
      <c r="AD33" s="397"/>
      <c r="AE33" s="397"/>
      <c r="AF33" s="397"/>
      <c r="AG33" s="397"/>
      <c r="AH33" s="397"/>
      <c r="AI33" s="397"/>
      <c r="AJ33" s="397"/>
      <c r="AK33" s="397"/>
      <c r="AL33" s="195"/>
      <c r="AM33" s="432" t="s">
        <v>189</v>
      </c>
      <c r="AN33" s="432"/>
      <c r="AO33" s="397" t="s">
        <v>190</v>
      </c>
      <c r="AP33" s="397"/>
      <c r="AQ33" s="397"/>
      <c r="AR33" s="397"/>
      <c r="AS33" s="397"/>
      <c r="AT33" s="397"/>
      <c r="AU33" s="397"/>
      <c r="AV33" s="397"/>
      <c r="AW33" s="397"/>
      <c r="AX33" s="397"/>
      <c r="AY33" s="397"/>
      <c r="AZ33" s="397"/>
      <c r="BA33" s="397"/>
      <c r="BB33" s="397"/>
      <c r="BC33" s="397"/>
      <c r="BD33" s="196"/>
      <c r="BE33" s="397" t="s">
        <v>191</v>
      </c>
      <c r="BF33" s="397"/>
      <c r="BG33" s="397" t="s">
        <v>192</v>
      </c>
      <c r="BH33" s="397"/>
      <c r="BI33" s="397"/>
      <c r="BJ33" s="397"/>
      <c r="BK33" s="397"/>
      <c r="BL33" s="397"/>
      <c r="BM33" s="397"/>
      <c r="BN33" s="397"/>
      <c r="BO33" s="397"/>
      <c r="BP33" s="397"/>
      <c r="BQ33" s="397"/>
      <c r="BR33" s="397"/>
      <c r="BS33" s="397"/>
      <c r="BT33" s="397"/>
      <c r="BU33" s="397"/>
      <c r="BV33" s="196"/>
      <c r="BW33" s="432" t="s">
        <v>191</v>
      </c>
      <c r="BX33" s="432"/>
      <c r="BY33" s="397" t="s">
        <v>193</v>
      </c>
      <c r="BZ33" s="397"/>
      <c r="CA33" s="397"/>
      <c r="CB33" s="397"/>
      <c r="CC33" s="397"/>
      <c r="CD33" s="397"/>
      <c r="CE33" s="397"/>
      <c r="CF33" s="397"/>
      <c r="CG33" s="397"/>
      <c r="CH33" s="397"/>
      <c r="CI33" s="397"/>
      <c r="CJ33" s="397"/>
      <c r="CK33" s="397"/>
      <c r="CL33" s="397"/>
      <c r="CM33" s="397"/>
      <c r="CN33" s="195"/>
      <c r="CO33" s="432" t="s">
        <v>189</v>
      </c>
      <c r="CP33" s="432"/>
      <c r="CQ33" s="397" t="s">
        <v>194</v>
      </c>
      <c r="CR33" s="397"/>
      <c r="CS33" s="397"/>
      <c r="CT33" s="397"/>
      <c r="CU33" s="397"/>
      <c r="CV33" s="397"/>
      <c r="CW33" s="397"/>
      <c r="CX33" s="397"/>
      <c r="CY33" s="397"/>
      <c r="CZ33" s="397"/>
      <c r="DA33" s="397"/>
      <c r="DB33" s="397"/>
      <c r="DC33" s="397"/>
      <c r="DD33" s="397"/>
      <c r="DE33" s="397"/>
      <c r="DF33" s="195"/>
      <c r="DG33" s="593" t="s">
        <v>195</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国民健康保険</v>
      </c>
      <c r="X34" s="595"/>
      <c r="Y34" s="595"/>
      <c r="Z34" s="595"/>
      <c r="AA34" s="595"/>
      <c r="AB34" s="595"/>
      <c r="AC34" s="595"/>
      <c r="AD34" s="595"/>
      <c r="AE34" s="595"/>
      <c r="AF34" s="595"/>
      <c r="AG34" s="595"/>
      <c r="AH34" s="595"/>
      <c r="AI34" s="595"/>
      <c r="AJ34" s="595"/>
      <c r="AK34" s="595"/>
      <c r="AL34" s="193"/>
      <c r="AM34" s="594">
        <f>IF(AO34="","",MAX(C34:D43,U34:V43)+1)</f>
        <v>8</v>
      </c>
      <c r="AN34" s="594"/>
      <c r="AO34" s="595" t="str">
        <f>IF('各会計、関係団体の財政状況及び健全化判断比率'!B32="","",'各会計、関係団体の財政状況及び健全化判断比率'!B32)</f>
        <v>上水道事業</v>
      </c>
      <c r="AP34" s="595"/>
      <c r="AQ34" s="595"/>
      <c r="AR34" s="595"/>
      <c r="AS34" s="595"/>
      <c r="AT34" s="595"/>
      <c r="AU34" s="595"/>
      <c r="AV34" s="595"/>
      <c r="AW34" s="595"/>
      <c r="AX34" s="595"/>
      <c r="AY34" s="595"/>
      <c r="AZ34" s="595"/>
      <c r="BA34" s="595"/>
      <c r="BB34" s="595"/>
      <c r="BC34" s="595"/>
      <c r="BD34" s="193"/>
      <c r="BE34" s="594" t="str">
        <f>IF(BG34="","",MAX(C34:D43,U34:V43,AM34:AN43)+1)</f>
        <v/>
      </c>
      <c r="BF34" s="594"/>
      <c r="BG34" s="595"/>
      <c r="BH34" s="595"/>
      <c r="BI34" s="595"/>
      <c r="BJ34" s="595"/>
      <c r="BK34" s="595"/>
      <c r="BL34" s="595"/>
      <c r="BM34" s="595"/>
      <c r="BN34" s="595"/>
      <c r="BO34" s="595"/>
      <c r="BP34" s="595"/>
      <c r="BQ34" s="595"/>
      <c r="BR34" s="595"/>
      <c r="BS34" s="595"/>
      <c r="BT34" s="595"/>
      <c r="BU34" s="595"/>
      <c r="BV34" s="193"/>
      <c r="BW34" s="594">
        <f>IF(BY34="","",MAX(C34:D43,U34:V43,AM34:AN43,BE34:BF43)+1)</f>
        <v>10</v>
      </c>
      <c r="BX34" s="594"/>
      <c r="BY34" s="595" t="str">
        <f>IF('各会計、関係団体の財政状況及び健全化判断比率'!B68="","",'各会計、関係団体の財政状況及び健全化判断比率'!B68)</f>
        <v>奈良県市町村総合事務組合</v>
      </c>
      <c r="BZ34" s="595"/>
      <c r="CA34" s="595"/>
      <c r="CB34" s="595"/>
      <c r="CC34" s="595"/>
      <c r="CD34" s="595"/>
      <c r="CE34" s="595"/>
      <c r="CF34" s="595"/>
      <c r="CG34" s="595"/>
      <c r="CH34" s="595"/>
      <c r="CI34" s="595"/>
      <c r="CJ34" s="595"/>
      <c r="CK34" s="595"/>
      <c r="CL34" s="595"/>
      <c r="CM34" s="595"/>
      <c r="CN34" s="193"/>
      <c r="CO34" s="594">
        <f>IF(CQ34="","",MAX(C34:D43,U34:V43,AM34:AN43,BE34:BF43,BW34:BX43)+1)</f>
        <v>16</v>
      </c>
      <c r="CP34" s="594"/>
      <c r="CQ34" s="595" t="str">
        <f>IF('各会計、関係団体の財政状況及び健全化判断比率'!BS7="","",'各会計、関係団体の財政状況及び健全化判断比率'!BS7)</f>
        <v>橿原市土地開発公社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住宅新築資金等貸付事業</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介護保険</v>
      </c>
      <c r="X35" s="595"/>
      <c r="Y35" s="595"/>
      <c r="Z35" s="595"/>
      <c r="AA35" s="595"/>
      <c r="AB35" s="595"/>
      <c r="AC35" s="595"/>
      <c r="AD35" s="595"/>
      <c r="AE35" s="595"/>
      <c r="AF35" s="595"/>
      <c r="AG35" s="595"/>
      <c r="AH35" s="595"/>
      <c r="AI35" s="595"/>
      <c r="AJ35" s="595"/>
      <c r="AK35" s="595"/>
      <c r="AL35" s="193"/>
      <c r="AM35" s="594">
        <f t="shared" ref="AM35:AM43" si="0">IF(AO35="","",AM34+1)</f>
        <v>9</v>
      </c>
      <c r="AN35" s="594"/>
      <c r="AO35" s="595" t="str">
        <f>IF('各会計、関係団体の財政状況及び健全化判断比率'!B33="","",'各会計、関係団体の財政状況及び健全化判断比率'!B33)</f>
        <v>下水道事業</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11</v>
      </c>
      <c r="BX35" s="594"/>
      <c r="BY35" s="595" t="str">
        <f>IF('各会計、関係団体の財政状況及び健全化判断比率'!B69="","",'各会計、関係団体の財政状況及び健全化判断比率'!B69)</f>
        <v>奈良広域水質検査センター組合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f>IF(E36="","",C35+1)</f>
        <v>3</v>
      </c>
      <c r="D36" s="594"/>
      <c r="E36" s="595" t="str">
        <f>IF('各会計、関係団体の財政状況及び健全化判断比率'!B9="","",'各会計、関係団体の財政状況及び健全化判断比率'!B9)</f>
        <v>墓園事業</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後期高齢者医療</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12</v>
      </c>
      <c r="BX36" s="594"/>
      <c r="BY36" s="595" t="str">
        <f>IF('各会計、関係団体の財政状況及び健全化判断比率'!B70="","",'各会計、関係団体の財政状況及び健全化判断比率'!B70)</f>
        <v>飛鳥広域行政事務組合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7</v>
      </c>
      <c r="V37" s="594"/>
      <c r="W37" s="595" t="str">
        <f>IF('各会計、関係団体の財政状況及び健全化判断比率'!B31="","",'各会計、関係団体の財政状況及び健全化判断比率'!B31)</f>
        <v>駐車場事業</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13</v>
      </c>
      <c r="BX37" s="594"/>
      <c r="BY37" s="595" t="str">
        <f>IF('各会計、関係団体の財政状況及び健全化判断比率'!B71="","",'各会計、関係団体の財政状況及び健全化判断比率'!B71)</f>
        <v>奈良県住宅新築資金等貸付金回収管理組合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14</v>
      </c>
      <c r="BX38" s="594"/>
      <c r="BY38" s="595" t="str">
        <f>IF('各会計、関係団体の財政状況及び健全化判断比率'!B72="","",'各会計、関係団体の財政状況及び健全化判断比率'!B72)</f>
        <v>奈良県後期高齢者医療広域連合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15</v>
      </c>
      <c r="BX39" s="594"/>
      <c r="BY39" s="595" t="str">
        <f>IF('各会計、関係団体の財政状況及び健全化判断比率'!B73="","",'各会計、関係団体の財政状況及び健全化判断比率'!B73)</f>
        <v>奈良県広域消防組合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Bc9eZobul1ri9Qa8pQQH/wu+olmxJgKclvPxuWGPq6d+ZCEnJkmgJTc/YvY2/uHRjkbfY03sDeNBg6cUgTwrA==" saltValue="bRrw467ENG8kFWY0WEzV4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205</v>
      </c>
      <c r="DI1" s="598"/>
      <c r="DJ1" s="598"/>
      <c r="DK1" s="598"/>
      <c r="DL1" s="598"/>
      <c r="DM1" s="598"/>
      <c r="DN1" s="599"/>
      <c r="DO1" s="205"/>
      <c r="DP1" s="597" t="s">
        <v>206</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208</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209</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210</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211</v>
      </c>
      <c r="S4" s="601"/>
      <c r="T4" s="601"/>
      <c r="U4" s="601"/>
      <c r="V4" s="601"/>
      <c r="W4" s="601"/>
      <c r="X4" s="601"/>
      <c r="Y4" s="602"/>
      <c r="Z4" s="600" t="s">
        <v>212</v>
      </c>
      <c r="AA4" s="601"/>
      <c r="AB4" s="601"/>
      <c r="AC4" s="602"/>
      <c r="AD4" s="600" t="s">
        <v>213</v>
      </c>
      <c r="AE4" s="601"/>
      <c r="AF4" s="601"/>
      <c r="AG4" s="601"/>
      <c r="AH4" s="601"/>
      <c r="AI4" s="601"/>
      <c r="AJ4" s="601"/>
      <c r="AK4" s="602"/>
      <c r="AL4" s="600" t="s">
        <v>212</v>
      </c>
      <c r="AM4" s="601"/>
      <c r="AN4" s="601"/>
      <c r="AO4" s="602"/>
      <c r="AP4" s="606" t="s">
        <v>214</v>
      </c>
      <c r="AQ4" s="606"/>
      <c r="AR4" s="606"/>
      <c r="AS4" s="606"/>
      <c r="AT4" s="606"/>
      <c r="AU4" s="606"/>
      <c r="AV4" s="606"/>
      <c r="AW4" s="606"/>
      <c r="AX4" s="606"/>
      <c r="AY4" s="606"/>
      <c r="AZ4" s="606"/>
      <c r="BA4" s="606"/>
      <c r="BB4" s="606"/>
      <c r="BC4" s="606"/>
      <c r="BD4" s="606"/>
      <c r="BE4" s="606"/>
      <c r="BF4" s="606"/>
      <c r="BG4" s="606" t="s">
        <v>215</v>
      </c>
      <c r="BH4" s="606"/>
      <c r="BI4" s="606"/>
      <c r="BJ4" s="606"/>
      <c r="BK4" s="606"/>
      <c r="BL4" s="606"/>
      <c r="BM4" s="606"/>
      <c r="BN4" s="606"/>
      <c r="BO4" s="606" t="s">
        <v>212</v>
      </c>
      <c r="BP4" s="606"/>
      <c r="BQ4" s="606"/>
      <c r="BR4" s="606"/>
      <c r="BS4" s="606" t="s">
        <v>216</v>
      </c>
      <c r="BT4" s="606"/>
      <c r="BU4" s="606"/>
      <c r="BV4" s="606"/>
      <c r="BW4" s="606"/>
      <c r="BX4" s="606"/>
      <c r="BY4" s="606"/>
      <c r="BZ4" s="606"/>
      <c r="CA4" s="606"/>
      <c r="CB4" s="606"/>
      <c r="CD4" s="603" t="s">
        <v>217</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218</v>
      </c>
      <c r="C5" s="608"/>
      <c r="D5" s="608"/>
      <c r="E5" s="608"/>
      <c r="F5" s="608"/>
      <c r="G5" s="608"/>
      <c r="H5" s="608"/>
      <c r="I5" s="608"/>
      <c r="J5" s="608"/>
      <c r="K5" s="608"/>
      <c r="L5" s="608"/>
      <c r="M5" s="608"/>
      <c r="N5" s="608"/>
      <c r="O5" s="608"/>
      <c r="P5" s="608"/>
      <c r="Q5" s="609"/>
      <c r="R5" s="610">
        <v>15781304</v>
      </c>
      <c r="S5" s="611"/>
      <c r="T5" s="611"/>
      <c r="U5" s="611"/>
      <c r="V5" s="611"/>
      <c r="W5" s="611"/>
      <c r="X5" s="611"/>
      <c r="Y5" s="612"/>
      <c r="Z5" s="613">
        <v>35.6</v>
      </c>
      <c r="AA5" s="613"/>
      <c r="AB5" s="613"/>
      <c r="AC5" s="613"/>
      <c r="AD5" s="614">
        <v>14534483</v>
      </c>
      <c r="AE5" s="614"/>
      <c r="AF5" s="614"/>
      <c r="AG5" s="614"/>
      <c r="AH5" s="614"/>
      <c r="AI5" s="614"/>
      <c r="AJ5" s="614"/>
      <c r="AK5" s="614"/>
      <c r="AL5" s="615">
        <v>62.9</v>
      </c>
      <c r="AM5" s="616"/>
      <c r="AN5" s="616"/>
      <c r="AO5" s="617"/>
      <c r="AP5" s="607" t="s">
        <v>219</v>
      </c>
      <c r="AQ5" s="608"/>
      <c r="AR5" s="608"/>
      <c r="AS5" s="608"/>
      <c r="AT5" s="608"/>
      <c r="AU5" s="608"/>
      <c r="AV5" s="608"/>
      <c r="AW5" s="608"/>
      <c r="AX5" s="608"/>
      <c r="AY5" s="608"/>
      <c r="AZ5" s="608"/>
      <c r="BA5" s="608"/>
      <c r="BB5" s="608"/>
      <c r="BC5" s="608"/>
      <c r="BD5" s="608"/>
      <c r="BE5" s="608"/>
      <c r="BF5" s="609"/>
      <c r="BG5" s="621">
        <v>14519860</v>
      </c>
      <c r="BH5" s="622"/>
      <c r="BI5" s="622"/>
      <c r="BJ5" s="622"/>
      <c r="BK5" s="622"/>
      <c r="BL5" s="622"/>
      <c r="BM5" s="622"/>
      <c r="BN5" s="623"/>
      <c r="BO5" s="624">
        <v>92</v>
      </c>
      <c r="BP5" s="624"/>
      <c r="BQ5" s="624"/>
      <c r="BR5" s="624"/>
      <c r="BS5" s="625">
        <v>142705</v>
      </c>
      <c r="BT5" s="625"/>
      <c r="BU5" s="625"/>
      <c r="BV5" s="625"/>
      <c r="BW5" s="625"/>
      <c r="BX5" s="625"/>
      <c r="BY5" s="625"/>
      <c r="BZ5" s="625"/>
      <c r="CA5" s="625"/>
      <c r="CB5" s="629"/>
      <c r="CD5" s="603" t="s">
        <v>214</v>
      </c>
      <c r="CE5" s="604"/>
      <c r="CF5" s="604"/>
      <c r="CG5" s="604"/>
      <c r="CH5" s="604"/>
      <c r="CI5" s="604"/>
      <c r="CJ5" s="604"/>
      <c r="CK5" s="604"/>
      <c r="CL5" s="604"/>
      <c r="CM5" s="604"/>
      <c r="CN5" s="604"/>
      <c r="CO5" s="604"/>
      <c r="CP5" s="604"/>
      <c r="CQ5" s="605"/>
      <c r="CR5" s="603" t="s">
        <v>220</v>
      </c>
      <c r="CS5" s="604"/>
      <c r="CT5" s="604"/>
      <c r="CU5" s="604"/>
      <c r="CV5" s="604"/>
      <c r="CW5" s="604"/>
      <c r="CX5" s="604"/>
      <c r="CY5" s="605"/>
      <c r="CZ5" s="603" t="s">
        <v>212</v>
      </c>
      <c r="DA5" s="604"/>
      <c r="DB5" s="604"/>
      <c r="DC5" s="605"/>
      <c r="DD5" s="603" t="s">
        <v>221</v>
      </c>
      <c r="DE5" s="604"/>
      <c r="DF5" s="604"/>
      <c r="DG5" s="604"/>
      <c r="DH5" s="604"/>
      <c r="DI5" s="604"/>
      <c r="DJ5" s="604"/>
      <c r="DK5" s="604"/>
      <c r="DL5" s="604"/>
      <c r="DM5" s="604"/>
      <c r="DN5" s="604"/>
      <c r="DO5" s="604"/>
      <c r="DP5" s="605"/>
      <c r="DQ5" s="603" t="s">
        <v>222</v>
      </c>
      <c r="DR5" s="604"/>
      <c r="DS5" s="604"/>
      <c r="DT5" s="604"/>
      <c r="DU5" s="604"/>
      <c r="DV5" s="604"/>
      <c r="DW5" s="604"/>
      <c r="DX5" s="604"/>
      <c r="DY5" s="604"/>
      <c r="DZ5" s="604"/>
      <c r="EA5" s="604"/>
      <c r="EB5" s="604"/>
      <c r="EC5" s="605"/>
    </row>
    <row r="6" spans="2:143" ht="11.25" customHeight="1" x14ac:dyDescent="0.15">
      <c r="B6" s="618" t="s">
        <v>223</v>
      </c>
      <c r="C6" s="619"/>
      <c r="D6" s="619"/>
      <c r="E6" s="619"/>
      <c r="F6" s="619"/>
      <c r="G6" s="619"/>
      <c r="H6" s="619"/>
      <c r="I6" s="619"/>
      <c r="J6" s="619"/>
      <c r="K6" s="619"/>
      <c r="L6" s="619"/>
      <c r="M6" s="619"/>
      <c r="N6" s="619"/>
      <c r="O6" s="619"/>
      <c r="P6" s="619"/>
      <c r="Q6" s="620"/>
      <c r="R6" s="621">
        <v>249250</v>
      </c>
      <c r="S6" s="622"/>
      <c r="T6" s="622"/>
      <c r="U6" s="622"/>
      <c r="V6" s="622"/>
      <c r="W6" s="622"/>
      <c r="X6" s="622"/>
      <c r="Y6" s="623"/>
      <c r="Z6" s="624">
        <v>0.6</v>
      </c>
      <c r="AA6" s="624"/>
      <c r="AB6" s="624"/>
      <c r="AC6" s="624"/>
      <c r="AD6" s="625">
        <v>249250</v>
      </c>
      <c r="AE6" s="625"/>
      <c r="AF6" s="625"/>
      <c r="AG6" s="625"/>
      <c r="AH6" s="625"/>
      <c r="AI6" s="625"/>
      <c r="AJ6" s="625"/>
      <c r="AK6" s="625"/>
      <c r="AL6" s="626">
        <v>1.1000000000000001</v>
      </c>
      <c r="AM6" s="627"/>
      <c r="AN6" s="627"/>
      <c r="AO6" s="628"/>
      <c r="AP6" s="618" t="s">
        <v>224</v>
      </c>
      <c r="AQ6" s="619"/>
      <c r="AR6" s="619"/>
      <c r="AS6" s="619"/>
      <c r="AT6" s="619"/>
      <c r="AU6" s="619"/>
      <c r="AV6" s="619"/>
      <c r="AW6" s="619"/>
      <c r="AX6" s="619"/>
      <c r="AY6" s="619"/>
      <c r="AZ6" s="619"/>
      <c r="BA6" s="619"/>
      <c r="BB6" s="619"/>
      <c r="BC6" s="619"/>
      <c r="BD6" s="619"/>
      <c r="BE6" s="619"/>
      <c r="BF6" s="620"/>
      <c r="BG6" s="621">
        <v>14519860</v>
      </c>
      <c r="BH6" s="622"/>
      <c r="BI6" s="622"/>
      <c r="BJ6" s="622"/>
      <c r="BK6" s="622"/>
      <c r="BL6" s="622"/>
      <c r="BM6" s="622"/>
      <c r="BN6" s="623"/>
      <c r="BO6" s="624">
        <v>92</v>
      </c>
      <c r="BP6" s="624"/>
      <c r="BQ6" s="624"/>
      <c r="BR6" s="624"/>
      <c r="BS6" s="625">
        <v>142705</v>
      </c>
      <c r="BT6" s="625"/>
      <c r="BU6" s="625"/>
      <c r="BV6" s="625"/>
      <c r="BW6" s="625"/>
      <c r="BX6" s="625"/>
      <c r="BY6" s="625"/>
      <c r="BZ6" s="625"/>
      <c r="CA6" s="625"/>
      <c r="CB6" s="629"/>
      <c r="CD6" s="632" t="s">
        <v>225</v>
      </c>
      <c r="CE6" s="633"/>
      <c r="CF6" s="633"/>
      <c r="CG6" s="633"/>
      <c r="CH6" s="633"/>
      <c r="CI6" s="633"/>
      <c r="CJ6" s="633"/>
      <c r="CK6" s="633"/>
      <c r="CL6" s="633"/>
      <c r="CM6" s="633"/>
      <c r="CN6" s="633"/>
      <c r="CO6" s="633"/>
      <c r="CP6" s="633"/>
      <c r="CQ6" s="634"/>
      <c r="CR6" s="621">
        <v>350411</v>
      </c>
      <c r="CS6" s="622"/>
      <c r="CT6" s="622"/>
      <c r="CU6" s="622"/>
      <c r="CV6" s="622"/>
      <c r="CW6" s="622"/>
      <c r="CX6" s="622"/>
      <c r="CY6" s="623"/>
      <c r="CZ6" s="615">
        <v>0.8</v>
      </c>
      <c r="DA6" s="616"/>
      <c r="DB6" s="616"/>
      <c r="DC6" s="635"/>
      <c r="DD6" s="630" t="s">
        <v>168</v>
      </c>
      <c r="DE6" s="622"/>
      <c r="DF6" s="622"/>
      <c r="DG6" s="622"/>
      <c r="DH6" s="622"/>
      <c r="DI6" s="622"/>
      <c r="DJ6" s="622"/>
      <c r="DK6" s="622"/>
      <c r="DL6" s="622"/>
      <c r="DM6" s="622"/>
      <c r="DN6" s="622"/>
      <c r="DO6" s="622"/>
      <c r="DP6" s="623"/>
      <c r="DQ6" s="630">
        <v>350407</v>
      </c>
      <c r="DR6" s="622"/>
      <c r="DS6" s="622"/>
      <c r="DT6" s="622"/>
      <c r="DU6" s="622"/>
      <c r="DV6" s="622"/>
      <c r="DW6" s="622"/>
      <c r="DX6" s="622"/>
      <c r="DY6" s="622"/>
      <c r="DZ6" s="622"/>
      <c r="EA6" s="622"/>
      <c r="EB6" s="622"/>
      <c r="EC6" s="631"/>
    </row>
    <row r="7" spans="2:143" ht="11.25" customHeight="1" x14ac:dyDescent="0.15">
      <c r="B7" s="618" t="s">
        <v>226</v>
      </c>
      <c r="C7" s="619"/>
      <c r="D7" s="619"/>
      <c r="E7" s="619"/>
      <c r="F7" s="619"/>
      <c r="G7" s="619"/>
      <c r="H7" s="619"/>
      <c r="I7" s="619"/>
      <c r="J7" s="619"/>
      <c r="K7" s="619"/>
      <c r="L7" s="619"/>
      <c r="M7" s="619"/>
      <c r="N7" s="619"/>
      <c r="O7" s="619"/>
      <c r="P7" s="619"/>
      <c r="Q7" s="620"/>
      <c r="R7" s="621">
        <v>39289</v>
      </c>
      <c r="S7" s="622"/>
      <c r="T7" s="622"/>
      <c r="U7" s="622"/>
      <c r="V7" s="622"/>
      <c r="W7" s="622"/>
      <c r="X7" s="622"/>
      <c r="Y7" s="623"/>
      <c r="Z7" s="624">
        <v>0.1</v>
      </c>
      <c r="AA7" s="624"/>
      <c r="AB7" s="624"/>
      <c r="AC7" s="624"/>
      <c r="AD7" s="625">
        <v>39289</v>
      </c>
      <c r="AE7" s="625"/>
      <c r="AF7" s="625"/>
      <c r="AG7" s="625"/>
      <c r="AH7" s="625"/>
      <c r="AI7" s="625"/>
      <c r="AJ7" s="625"/>
      <c r="AK7" s="625"/>
      <c r="AL7" s="626">
        <v>0.2</v>
      </c>
      <c r="AM7" s="627"/>
      <c r="AN7" s="627"/>
      <c r="AO7" s="628"/>
      <c r="AP7" s="618" t="s">
        <v>227</v>
      </c>
      <c r="AQ7" s="619"/>
      <c r="AR7" s="619"/>
      <c r="AS7" s="619"/>
      <c r="AT7" s="619"/>
      <c r="AU7" s="619"/>
      <c r="AV7" s="619"/>
      <c r="AW7" s="619"/>
      <c r="AX7" s="619"/>
      <c r="AY7" s="619"/>
      <c r="AZ7" s="619"/>
      <c r="BA7" s="619"/>
      <c r="BB7" s="619"/>
      <c r="BC7" s="619"/>
      <c r="BD7" s="619"/>
      <c r="BE7" s="619"/>
      <c r="BF7" s="620"/>
      <c r="BG7" s="621">
        <v>7188847</v>
      </c>
      <c r="BH7" s="622"/>
      <c r="BI7" s="622"/>
      <c r="BJ7" s="622"/>
      <c r="BK7" s="622"/>
      <c r="BL7" s="622"/>
      <c r="BM7" s="622"/>
      <c r="BN7" s="623"/>
      <c r="BO7" s="624">
        <v>45.6</v>
      </c>
      <c r="BP7" s="624"/>
      <c r="BQ7" s="624"/>
      <c r="BR7" s="624"/>
      <c r="BS7" s="625">
        <v>142705</v>
      </c>
      <c r="BT7" s="625"/>
      <c r="BU7" s="625"/>
      <c r="BV7" s="625"/>
      <c r="BW7" s="625"/>
      <c r="BX7" s="625"/>
      <c r="BY7" s="625"/>
      <c r="BZ7" s="625"/>
      <c r="CA7" s="625"/>
      <c r="CB7" s="629"/>
      <c r="CD7" s="636" t="s">
        <v>228</v>
      </c>
      <c r="CE7" s="637"/>
      <c r="CF7" s="637"/>
      <c r="CG7" s="637"/>
      <c r="CH7" s="637"/>
      <c r="CI7" s="637"/>
      <c r="CJ7" s="637"/>
      <c r="CK7" s="637"/>
      <c r="CL7" s="637"/>
      <c r="CM7" s="637"/>
      <c r="CN7" s="637"/>
      <c r="CO7" s="637"/>
      <c r="CP7" s="637"/>
      <c r="CQ7" s="638"/>
      <c r="CR7" s="621">
        <v>7410130</v>
      </c>
      <c r="CS7" s="622"/>
      <c r="CT7" s="622"/>
      <c r="CU7" s="622"/>
      <c r="CV7" s="622"/>
      <c r="CW7" s="622"/>
      <c r="CX7" s="622"/>
      <c r="CY7" s="623"/>
      <c r="CZ7" s="624">
        <v>16.899999999999999</v>
      </c>
      <c r="DA7" s="624"/>
      <c r="DB7" s="624"/>
      <c r="DC7" s="624"/>
      <c r="DD7" s="630">
        <v>2860430</v>
      </c>
      <c r="DE7" s="622"/>
      <c r="DF7" s="622"/>
      <c r="DG7" s="622"/>
      <c r="DH7" s="622"/>
      <c r="DI7" s="622"/>
      <c r="DJ7" s="622"/>
      <c r="DK7" s="622"/>
      <c r="DL7" s="622"/>
      <c r="DM7" s="622"/>
      <c r="DN7" s="622"/>
      <c r="DO7" s="622"/>
      <c r="DP7" s="623"/>
      <c r="DQ7" s="630">
        <v>4665460</v>
      </c>
      <c r="DR7" s="622"/>
      <c r="DS7" s="622"/>
      <c r="DT7" s="622"/>
      <c r="DU7" s="622"/>
      <c r="DV7" s="622"/>
      <c r="DW7" s="622"/>
      <c r="DX7" s="622"/>
      <c r="DY7" s="622"/>
      <c r="DZ7" s="622"/>
      <c r="EA7" s="622"/>
      <c r="EB7" s="622"/>
      <c r="EC7" s="631"/>
    </row>
    <row r="8" spans="2:143" ht="11.25" customHeight="1" x14ac:dyDescent="0.15">
      <c r="B8" s="618" t="s">
        <v>229</v>
      </c>
      <c r="C8" s="619"/>
      <c r="D8" s="619"/>
      <c r="E8" s="619"/>
      <c r="F8" s="619"/>
      <c r="G8" s="619"/>
      <c r="H8" s="619"/>
      <c r="I8" s="619"/>
      <c r="J8" s="619"/>
      <c r="K8" s="619"/>
      <c r="L8" s="619"/>
      <c r="M8" s="619"/>
      <c r="N8" s="619"/>
      <c r="O8" s="619"/>
      <c r="P8" s="619"/>
      <c r="Q8" s="620"/>
      <c r="R8" s="621">
        <v>149710</v>
      </c>
      <c r="S8" s="622"/>
      <c r="T8" s="622"/>
      <c r="U8" s="622"/>
      <c r="V8" s="622"/>
      <c r="W8" s="622"/>
      <c r="X8" s="622"/>
      <c r="Y8" s="623"/>
      <c r="Z8" s="624">
        <v>0.3</v>
      </c>
      <c r="AA8" s="624"/>
      <c r="AB8" s="624"/>
      <c r="AC8" s="624"/>
      <c r="AD8" s="625">
        <v>149710</v>
      </c>
      <c r="AE8" s="625"/>
      <c r="AF8" s="625"/>
      <c r="AG8" s="625"/>
      <c r="AH8" s="625"/>
      <c r="AI8" s="625"/>
      <c r="AJ8" s="625"/>
      <c r="AK8" s="625"/>
      <c r="AL8" s="626">
        <v>0.6</v>
      </c>
      <c r="AM8" s="627"/>
      <c r="AN8" s="627"/>
      <c r="AO8" s="628"/>
      <c r="AP8" s="618" t="s">
        <v>230</v>
      </c>
      <c r="AQ8" s="619"/>
      <c r="AR8" s="619"/>
      <c r="AS8" s="619"/>
      <c r="AT8" s="619"/>
      <c r="AU8" s="619"/>
      <c r="AV8" s="619"/>
      <c r="AW8" s="619"/>
      <c r="AX8" s="619"/>
      <c r="AY8" s="619"/>
      <c r="AZ8" s="619"/>
      <c r="BA8" s="619"/>
      <c r="BB8" s="619"/>
      <c r="BC8" s="619"/>
      <c r="BD8" s="619"/>
      <c r="BE8" s="619"/>
      <c r="BF8" s="620"/>
      <c r="BG8" s="621">
        <v>194464</v>
      </c>
      <c r="BH8" s="622"/>
      <c r="BI8" s="622"/>
      <c r="BJ8" s="622"/>
      <c r="BK8" s="622"/>
      <c r="BL8" s="622"/>
      <c r="BM8" s="622"/>
      <c r="BN8" s="623"/>
      <c r="BO8" s="624">
        <v>1.2</v>
      </c>
      <c r="BP8" s="624"/>
      <c r="BQ8" s="624"/>
      <c r="BR8" s="624"/>
      <c r="BS8" s="630" t="s">
        <v>168</v>
      </c>
      <c r="BT8" s="622"/>
      <c r="BU8" s="622"/>
      <c r="BV8" s="622"/>
      <c r="BW8" s="622"/>
      <c r="BX8" s="622"/>
      <c r="BY8" s="622"/>
      <c r="BZ8" s="622"/>
      <c r="CA8" s="622"/>
      <c r="CB8" s="631"/>
      <c r="CD8" s="636" t="s">
        <v>231</v>
      </c>
      <c r="CE8" s="637"/>
      <c r="CF8" s="637"/>
      <c r="CG8" s="637"/>
      <c r="CH8" s="637"/>
      <c r="CI8" s="637"/>
      <c r="CJ8" s="637"/>
      <c r="CK8" s="637"/>
      <c r="CL8" s="637"/>
      <c r="CM8" s="637"/>
      <c r="CN8" s="637"/>
      <c r="CO8" s="637"/>
      <c r="CP8" s="637"/>
      <c r="CQ8" s="638"/>
      <c r="CR8" s="621">
        <v>17121063</v>
      </c>
      <c r="CS8" s="622"/>
      <c r="CT8" s="622"/>
      <c r="CU8" s="622"/>
      <c r="CV8" s="622"/>
      <c r="CW8" s="622"/>
      <c r="CX8" s="622"/>
      <c r="CY8" s="623"/>
      <c r="CZ8" s="624">
        <v>39</v>
      </c>
      <c r="DA8" s="624"/>
      <c r="DB8" s="624"/>
      <c r="DC8" s="624"/>
      <c r="DD8" s="630">
        <v>211154</v>
      </c>
      <c r="DE8" s="622"/>
      <c r="DF8" s="622"/>
      <c r="DG8" s="622"/>
      <c r="DH8" s="622"/>
      <c r="DI8" s="622"/>
      <c r="DJ8" s="622"/>
      <c r="DK8" s="622"/>
      <c r="DL8" s="622"/>
      <c r="DM8" s="622"/>
      <c r="DN8" s="622"/>
      <c r="DO8" s="622"/>
      <c r="DP8" s="623"/>
      <c r="DQ8" s="630">
        <v>8208986</v>
      </c>
      <c r="DR8" s="622"/>
      <c r="DS8" s="622"/>
      <c r="DT8" s="622"/>
      <c r="DU8" s="622"/>
      <c r="DV8" s="622"/>
      <c r="DW8" s="622"/>
      <c r="DX8" s="622"/>
      <c r="DY8" s="622"/>
      <c r="DZ8" s="622"/>
      <c r="EA8" s="622"/>
      <c r="EB8" s="622"/>
      <c r="EC8" s="631"/>
    </row>
    <row r="9" spans="2:143" ht="11.25" customHeight="1" x14ac:dyDescent="0.15">
      <c r="B9" s="618" t="s">
        <v>232</v>
      </c>
      <c r="C9" s="619"/>
      <c r="D9" s="619"/>
      <c r="E9" s="619"/>
      <c r="F9" s="619"/>
      <c r="G9" s="619"/>
      <c r="H9" s="619"/>
      <c r="I9" s="619"/>
      <c r="J9" s="619"/>
      <c r="K9" s="619"/>
      <c r="L9" s="619"/>
      <c r="M9" s="619"/>
      <c r="N9" s="619"/>
      <c r="O9" s="619"/>
      <c r="P9" s="619"/>
      <c r="Q9" s="620"/>
      <c r="R9" s="621">
        <v>149871</v>
      </c>
      <c r="S9" s="622"/>
      <c r="T9" s="622"/>
      <c r="U9" s="622"/>
      <c r="V9" s="622"/>
      <c r="W9" s="622"/>
      <c r="X9" s="622"/>
      <c r="Y9" s="623"/>
      <c r="Z9" s="624">
        <v>0.3</v>
      </c>
      <c r="AA9" s="624"/>
      <c r="AB9" s="624"/>
      <c r="AC9" s="624"/>
      <c r="AD9" s="625">
        <v>149871</v>
      </c>
      <c r="AE9" s="625"/>
      <c r="AF9" s="625"/>
      <c r="AG9" s="625"/>
      <c r="AH9" s="625"/>
      <c r="AI9" s="625"/>
      <c r="AJ9" s="625"/>
      <c r="AK9" s="625"/>
      <c r="AL9" s="626">
        <v>0.6</v>
      </c>
      <c r="AM9" s="627"/>
      <c r="AN9" s="627"/>
      <c r="AO9" s="628"/>
      <c r="AP9" s="618" t="s">
        <v>233</v>
      </c>
      <c r="AQ9" s="619"/>
      <c r="AR9" s="619"/>
      <c r="AS9" s="619"/>
      <c r="AT9" s="619"/>
      <c r="AU9" s="619"/>
      <c r="AV9" s="619"/>
      <c r="AW9" s="619"/>
      <c r="AX9" s="619"/>
      <c r="AY9" s="619"/>
      <c r="AZ9" s="619"/>
      <c r="BA9" s="619"/>
      <c r="BB9" s="619"/>
      <c r="BC9" s="619"/>
      <c r="BD9" s="619"/>
      <c r="BE9" s="619"/>
      <c r="BF9" s="620"/>
      <c r="BG9" s="621">
        <v>5958364</v>
      </c>
      <c r="BH9" s="622"/>
      <c r="BI9" s="622"/>
      <c r="BJ9" s="622"/>
      <c r="BK9" s="622"/>
      <c r="BL9" s="622"/>
      <c r="BM9" s="622"/>
      <c r="BN9" s="623"/>
      <c r="BO9" s="624">
        <v>37.799999999999997</v>
      </c>
      <c r="BP9" s="624"/>
      <c r="BQ9" s="624"/>
      <c r="BR9" s="624"/>
      <c r="BS9" s="630" t="s">
        <v>168</v>
      </c>
      <c r="BT9" s="622"/>
      <c r="BU9" s="622"/>
      <c r="BV9" s="622"/>
      <c r="BW9" s="622"/>
      <c r="BX9" s="622"/>
      <c r="BY9" s="622"/>
      <c r="BZ9" s="622"/>
      <c r="CA9" s="622"/>
      <c r="CB9" s="631"/>
      <c r="CD9" s="636" t="s">
        <v>234</v>
      </c>
      <c r="CE9" s="637"/>
      <c r="CF9" s="637"/>
      <c r="CG9" s="637"/>
      <c r="CH9" s="637"/>
      <c r="CI9" s="637"/>
      <c r="CJ9" s="637"/>
      <c r="CK9" s="637"/>
      <c r="CL9" s="637"/>
      <c r="CM9" s="637"/>
      <c r="CN9" s="637"/>
      <c r="CO9" s="637"/>
      <c r="CP9" s="637"/>
      <c r="CQ9" s="638"/>
      <c r="CR9" s="621">
        <v>3723221</v>
      </c>
      <c r="CS9" s="622"/>
      <c r="CT9" s="622"/>
      <c r="CU9" s="622"/>
      <c r="CV9" s="622"/>
      <c r="CW9" s="622"/>
      <c r="CX9" s="622"/>
      <c r="CY9" s="623"/>
      <c r="CZ9" s="624">
        <v>8.5</v>
      </c>
      <c r="DA9" s="624"/>
      <c r="DB9" s="624"/>
      <c r="DC9" s="624"/>
      <c r="DD9" s="630">
        <v>65257</v>
      </c>
      <c r="DE9" s="622"/>
      <c r="DF9" s="622"/>
      <c r="DG9" s="622"/>
      <c r="DH9" s="622"/>
      <c r="DI9" s="622"/>
      <c r="DJ9" s="622"/>
      <c r="DK9" s="622"/>
      <c r="DL9" s="622"/>
      <c r="DM9" s="622"/>
      <c r="DN9" s="622"/>
      <c r="DO9" s="622"/>
      <c r="DP9" s="623"/>
      <c r="DQ9" s="630">
        <v>2632881</v>
      </c>
      <c r="DR9" s="622"/>
      <c r="DS9" s="622"/>
      <c r="DT9" s="622"/>
      <c r="DU9" s="622"/>
      <c r="DV9" s="622"/>
      <c r="DW9" s="622"/>
      <c r="DX9" s="622"/>
      <c r="DY9" s="622"/>
      <c r="DZ9" s="622"/>
      <c r="EA9" s="622"/>
      <c r="EB9" s="622"/>
      <c r="EC9" s="631"/>
    </row>
    <row r="10" spans="2:143" ht="11.25" customHeight="1" x14ac:dyDescent="0.15">
      <c r="B10" s="618" t="s">
        <v>235</v>
      </c>
      <c r="C10" s="619"/>
      <c r="D10" s="619"/>
      <c r="E10" s="619"/>
      <c r="F10" s="619"/>
      <c r="G10" s="619"/>
      <c r="H10" s="619"/>
      <c r="I10" s="619"/>
      <c r="J10" s="619"/>
      <c r="K10" s="619"/>
      <c r="L10" s="619"/>
      <c r="M10" s="619"/>
      <c r="N10" s="619"/>
      <c r="O10" s="619"/>
      <c r="P10" s="619"/>
      <c r="Q10" s="620"/>
      <c r="R10" s="621" t="s">
        <v>168</v>
      </c>
      <c r="S10" s="622"/>
      <c r="T10" s="622"/>
      <c r="U10" s="622"/>
      <c r="V10" s="622"/>
      <c r="W10" s="622"/>
      <c r="X10" s="622"/>
      <c r="Y10" s="623"/>
      <c r="Z10" s="624" t="s">
        <v>168</v>
      </c>
      <c r="AA10" s="624"/>
      <c r="AB10" s="624"/>
      <c r="AC10" s="624"/>
      <c r="AD10" s="625" t="s">
        <v>168</v>
      </c>
      <c r="AE10" s="625"/>
      <c r="AF10" s="625"/>
      <c r="AG10" s="625"/>
      <c r="AH10" s="625"/>
      <c r="AI10" s="625"/>
      <c r="AJ10" s="625"/>
      <c r="AK10" s="625"/>
      <c r="AL10" s="626" t="s">
        <v>168</v>
      </c>
      <c r="AM10" s="627"/>
      <c r="AN10" s="627"/>
      <c r="AO10" s="628"/>
      <c r="AP10" s="618" t="s">
        <v>236</v>
      </c>
      <c r="AQ10" s="619"/>
      <c r="AR10" s="619"/>
      <c r="AS10" s="619"/>
      <c r="AT10" s="619"/>
      <c r="AU10" s="619"/>
      <c r="AV10" s="619"/>
      <c r="AW10" s="619"/>
      <c r="AX10" s="619"/>
      <c r="AY10" s="619"/>
      <c r="AZ10" s="619"/>
      <c r="BA10" s="619"/>
      <c r="BB10" s="619"/>
      <c r="BC10" s="619"/>
      <c r="BD10" s="619"/>
      <c r="BE10" s="619"/>
      <c r="BF10" s="620"/>
      <c r="BG10" s="621">
        <v>315466</v>
      </c>
      <c r="BH10" s="622"/>
      <c r="BI10" s="622"/>
      <c r="BJ10" s="622"/>
      <c r="BK10" s="622"/>
      <c r="BL10" s="622"/>
      <c r="BM10" s="622"/>
      <c r="BN10" s="623"/>
      <c r="BO10" s="624">
        <v>2</v>
      </c>
      <c r="BP10" s="624"/>
      <c r="BQ10" s="624"/>
      <c r="BR10" s="624"/>
      <c r="BS10" s="630" t="s">
        <v>168</v>
      </c>
      <c r="BT10" s="622"/>
      <c r="BU10" s="622"/>
      <c r="BV10" s="622"/>
      <c r="BW10" s="622"/>
      <c r="BX10" s="622"/>
      <c r="BY10" s="622"/>
      <c r="BZ10" s="622"/>
      <c r="CA10" s="622"/>
      <c r="CB10" s="631"/>
      <c r="CD10" s="636" t="s">
        <v>237</v>
      </c>
      <c r="CE10" s="637"/>
      <c r="CF10" s="637"/>
      <c r="CG10" s="637"/>
      <c r="CH10" s="637"/>
      <c r="CI10" s="637"/>
      <c r="CJ10" s="637"/>
      <c r="CK10" s="637"/>
      <c r="CL10" s="637"/>
      <c r="CM10" s="637"/>
      <c r="CN10" s="637"/>
      <c r="CO10" s="637"/>
      <c r="CP10" s="637"/>
      <c r="CQ10" s="638"/>
      <c r="CR10" s="621">
        <v>57407</v>
      </c>
      <c r="CS10" s="622"/>
      <c r="CT10" s="622"/>
      <c r="CU10" s="622"/>
      <c r="CV10" s="622"/>
      <c r="CW10" s="622"/>
      <c r="CX10" s="622"/>
      <c r="CY10" s="623"/>
      <c r="CZ10" s="624">
        <v>0.1</v>
      </c>
      <c r="DA10" s="624"/>
      <c r="DB10" s="624"/>
      <c r="DC10" s="624"/>
      <c r="DD10" s="630" t="s">
        <v>168</v>
      </c>
      <c r="DE10" s="622"/>
      <c r="DF10" s="622"/>
      <c r="DG10" s="622"/>
      <c r="DH10" s="622"/>
      <c r="DI10" s="622"/>
      <c r="DJ10" s="622"/>
      <c r="DK10" s="622"/>
      <c r="DL10" s="622"/>
      <c r="DM10" s="622"/>
      <c r="DN10" s="622"/>
      <c r="DO10" s="622"/>
      <c r="DP10" s="623"/>
      <c r="DQ10" s="630">
        <v>57407</v>
      </c>
      <c r="DR10" s="622"/>
      <c r="DS10" s="622"/>
      <c r="DT10" s="622"/>
      <c r="DU10" s="622"/>
      <c r="DV10" s="622"/>
      <c r="DW10" s="622"/>
      <c r="DX10" s="622"/>
      <c r="DY10" s="622"/>
      <c r="DZ10" s="622"/>
      <c r="EA10" s="622"/>
      <c r="EB10" s="622"/>
      <c r="EC10" s="631"/>
    </row>
    <row r="11" spans="2:143" ht="11.25" customHeight="1" x14ac:dyDescent="0.15">
      <c r="B11" s="618" t="s">
        <v>238</v>
      </c>
      <c r="C11" s="619"/>
      <c r="D11" s="619"/>
      <c r="E11" s="619"/>
      <c r="F11" s="619"/>
      <c r="G11" s="619"/>
      <c r="H11" s="619"/>
      <c r="I11" s="619"/>
      <c r="J11" s="619"/>
      <c r="K11" s="619"/>
      <c r="L11" s="619"/>
      <c r="M11" s="619"/>
      <c r="N11" s="619"/>
      <c r="O11" s="619"/>
      <c r="P11" s="619"/>
      <c r="Q11" s="620"/>
      <c r="R11" s="621" t="s">
        <v>168</v>
      </c>
      <c r="S11" s="622"/>
      <c r="T11" s="622"/>
      <c r="U11" s="622"/>
      <c r="V11" s="622"/>
      <c r="W11" s="622"/>
      <c r="X11" s="622"/>
      <c r="Y11" s="623"/>
      <c r="Z11" s="624" t="s">
        <v>168</v>
      </c>
      <c r="AA11" s="624"/>
      <c r="AB11" s="624"/>
      <c r="AC11" s="624"/>
      <c r="AD11" s="625" t="s">
        <v>168</v>
      </c>
      <c r="AE11" s="625"/>
      <c r="AF11" s="625"/>
      <c r="AG11" s="625"/>
      <c r="AH11" s="625"/>
      <c r="AI11" s="625"/>
      <c r="AJ11" s="625"/>
      <c r="AK11" s="625"/>
      <c r="AL11" s="626" t="s">
        <v>168</v>
      </c>
      <c r="AM11" s="627"/>
      <c r="AN11" s="627"/>
      <c r="AO11" s="628"/>
      <c r="AP11" s="618" t="s">
        <v>239</v>
      </c>
      <c r="AQ11" s="619"/>
      <c r="AR11" s="619"/>
      <c r="AS11" s="619"/>
      <c r="AT11" s="619"/>
      <c r="AU11" s="619"/>
      <c r="AV11" s="619"/>
      <c r="AW11" s="619"/>
      <c r="AX11" s="619"/>
      <c r="AY11" s="619"/>
      <c r="AZ11" s="619"/>
      <c r="BA11" s="619"/>
      <c r="BB11" s="619"/>
      <c r="BC11" s="619"/>
      <c r="BD11" s="619"/>
      <c r="BE11" s="619"/>
      <c r="BF11" s="620"/>
      <c r="BG11" s="621">
        <v>720553</v>
      </c>
      <c r="BH11" s="622"/>
      <c r="BI11" s="622"/>
      <c r="BJ11" s="622"/>
      <c r="BK11" s="622"/>
      <c r="BL11" s="622"/>
      <c r="BM11" s="622"/>
      <c r="BN11" s="623"/>
      <c r="BO11" s="624">
        <v>4.5999999999999996</v>
      </c>
      <c r="BP11" s="624"/>
      <c r="BQ11" s="624"/>
      <c r="BR11" s="624"/>
      <c r="BS11" s="630">
        <v>142705</v>
      </c>
      <c r="BT11" s="622"/>
      <c r="BU11" s="622"/>
      <c r="BV11" s="622"/>
      <c r="BW11" s="622"/>
      <c r="BX11" s="622"/>
      <c r="BY11" s="622"/>
      <c r="BZ11" s="622"/>
      <c r="CA11" s="622"/>
      <c r="CB11" s="631"/>
      <c r="CD11" s="636" t="s">
        <v>240</v>
      </c>
      <c r="CE11" s="637"/>
      <c r="CF11" s="637"/>
      <c r="CG11" s="637"/>
      <c r="CH11" s="637"/>
      <c r="CI11" s="637"/>
      <c r="CJ11" s="637"/>
      <c r="CK11" s="637"/>
      <c r="CL11" s="637"/>
      <c r="CM11" s="637"/>
      <c r="CN11" s="637"/>
      <c r="CO11" s="637"/>
      <c r="CP11" s="637"/>
      <c r="CQ11" s="638"/>
      <c r="CR11" s="621">
        <v>218295</v>
      </c>
      <c r="CS11" s="622"/>
      <c r="CT11" s="622"/>
      <c r="CU11" s="622"/>
      <c r="CV11" s="622"/>
      <c r="CW11" s="622"/>
      <c r="CX11" s="622"/>
      <c r="CY11" s="623"/>
      <c r="CZ11" s="624">
        <v>0.5</v>
      </c>
      <c r="DA11" s="624"/>
      <c r="DB11" s="624"/>
      <c r="DC11" s="624"/>
      <c r="DD11" s="630">
        <v>71412</v>
      </c>
      <c r="DE11" s="622"/>
      <c r="DF11" s="622"/>
      <c r="DG11" s="622"/>
      <c r="DH11" s="622"/>
      <c r="DI11" s="622"/>
      <c r="DJ11" s="622"/>
      <c r="DK11" s="622"/>
      <c r="DL11" s="622"/>
      <c r="DM11" s="622"/>
      <c r="DN11" s="622"/>
      <c r="DO11" s="622"/>
      <c r="DP11" s="623"/>
      <c r="DQ11" s="630">
        <v>147272</v>
      </c>
      <c r="DR11" s="622"/>
      <c r="DS11" s="622"/>
      <c r="DT11" s="622"/>
      <c r="DU11" s="622"/>
      <c r="DV11" s="622"/>
      <c r="DW11" s="622"/>
      <c r="DX11" s="622"/>
      <c r="DY11" s="622"/>
      <c r="DZ11" s="622"/>
      <c r="EA11" s="622"/>
      <c r="EB11" s="622"/>
      <c r="EC11" s="631"/>
    </row>
    <row r="12" spans="2:143" ht="11.25" customHeight="1" x14ac:dyDescent="0.15">
      <c r="B12" s="618" t="s">
        <v>241</v>
      </c>
      <c r="C12" s="619"/>
      <c r="D12" s="619"/>
      <c r="E12" s="619"/>
      <c r="F12" s="619"/>
      <c r="G12" s="619"/>
      <c r="H12" s="619"/>
      <c r="I12" s="619"/>
      <c r="J12" s="619"/>
      <c r="K12" s="619"/>
      <c r="L12" s="619"/>
      <c r="M12" s="619"/>
      <c r="N12" s="619"/>
      <c r="O12" s="619"/>
      <c r="P12" s="619"/>
      <c r="Q12" s="620"/>
      <c r="R12" s="621">
        <v>1909224</v>
      </c>
      <c r="S12" s="622"/>
      <c r="T12" s="622"/>
      <c r="U12" s="622"/>
      <c r="V12" s="622"/>
      <c r="W12" s="622"/>
      <c r="X12" s="622"/>
      <c r="Y12" s="623"/>
      <c r="Z12" s="624">
        <v>4.3</v>
      </c>
      <c r="AA12" s="624"/>
      <c r="AB12" s="624"/>
      <c r="AC12" s="624"/>
      <c r="AD12" s="625">
        <v>1909224</v>
      </c>
      <c r="AE12" s="625"/>
      <c r="AF12" s="625"/>
      <c r="AG12" s="625"/>
      <c r="AH12" s="625"/>
      <c r="AI12" s="625"/>
      <c r="AJ12" s="625"/>
      <c r="AK12" s="625"/>
      <c r="AL12" s="626">
        <v>8.3000000000000007</v>
      </c>
      <c r="AM12" s="627"/>
      <c r="AN12" s="627"/>
      <c r="AO12" s="628"/>
      <c r="AP12" s="618" t="s">
        <v>242</v>
      </c>
      <c r="AQ12" s="619"/>
      <c r="AR12" s="619"/>
      <c r="AS12" s="619"/>
      <c r="AT12" s="619"/>
      <c r="AU12" s="619"/>
      <c r="AV12" s="619"/>
      <c r="AW12" s="619"/>
      <c r="AX12" s="619"/>
      <c r="AY12" s="619"/>
      <c r="AZ12" s="619"/>
      <c r="BA12" s="619"/>
      <c r="BB12" s="619"/>
      <c r="BC12" s="619"/>
      <c r="BD12" s="619"/>
      <c r="BE12" s="619"/>
      <c r="BF12" s="620"/>
      <c r="BG12" s="621">
        <v>6308250</v>
      </c>
      <c r="BH12" s="622"/>
      <c r="BI12" s="622"/>
      <c r="BJ12" s="622"/>
      <c r="BK12" s="622"/>
      <c r="BL12" s="622"/>
      <c r="BM12" s="622"/>
      <c r="BN12" s="623"/>
      <c r="BO12" s="624">
        <v>40</v>
      </c>
      <c r="BP12" s="624"/>
      <c r="BQ12" s="624"/>
      <c r="BR12" s="624"/>
      <c r="BS12" s="630" t="s">
        <v>168</v>
      </c>
      <c r="BT12" s="622"/>
      <c r="BU12" s="622"/>
      <c r="BV12" s="622"/>
      <c r="BW12" s="622"/>
      <c r="BX12" s="622"/>
      <c r="BY12" s="622"/>
      <c r="BZ12" s="622"/>
      <c r="CA12" s="622"/>
      <c r="CB12" s="631"/>
      <c r="CD12" s="636" t="s">
        <v>243</v>
      </c>
      <c r="CE12" s="637"/>
      <c r="CF12" s="637"/>
      <c r="CG12" s="637"/>
      <c r="CH12" s="637"/>
      <c r="CI12" s="637"/>
      <c r="CJ12" s="637"/>
      <c r="CK12" s="637"/>
      <c r="CL12" s="637"/>
      <c r="CM12" s="637"/>
      <c r="CN12" s="637"/>
      <c r="CO12" s="637"/>
      <c r="CP12" s="637"/>
      <c r="CQ12" s="638"/>
      <c r="CR12" s="621">
        <v>1405450</v>
      </c>
      <c r="CS12" s="622"/>
      <c r="CT12" s="622"/>
      <c r="CU12" s="622"/>
      <c r="CV12" s="622"/>
      <c r="CW12" s="622"/>
      <c r="CX12" s="622"/>
      <c r="CY12" s="623"/>
      <c r="CZ12" s="624">
        <v>3.2</v>
      </c>
      <c r="DA12" s="624"/>
      <c r="DB12" s="624"/>
      <c r="DC12" s="624"/>
      <c r="DD12" s="630">
        <v>77392</v>
      </c>
      <c r="DE12" s="622"/>
      <c r="DF12" s="622"/>
      <c r="DG12" s="622"/>
      <c r="DH12" s="622"/>
      <c r="DI12" s="622"/>
      <c r="DJ12" s="622"/>
      <c r="DK12" s="622"/>
      <c r="DL12" s="622"/>
      <c r="DM12" s="622"/>
      <c r="DN12" s="622"/>
      <c r="DO12" s="622"/>
      <c r="DP12" s="623"/>
      <c r="DQ12" s="630">
        <v>471592</v>
      </c>
      <c r="DR12" s="622"/>
      <c r="DS12" s="622"/>
      <c r="DT12" s="622"/>
      <c r="DU12" s="622"/>
      <c r="DV12" s="622"/>
      <c r="DW12" s="622"/>
      <c r="DX12" s="622"/>
      <c r="DY12" s="622"/>
      <c r="DZ12" s="622"/>
      <c r="EA12" s="622"/>
      <c r="EB12" s="622"/>
      <c r="EC12" s="631"/>
    </row>
    <row r="13" spans="2:143" ht="11.25" customHeight="1" x14ac:dyDescent="0.15">
      <c r="B13" s="618" t="s">
        <v>244</v>
      </c>
      <c r="C13" s="619"/>
      <c r="D13" s="619"/>
      <c r="E13" s="619"/>
      <c r="F13" s="619"/>
      <c r="G13" s="619"/>
      <c r="H13" s="619"/>
      <c r="I13" s="619"/>
      <c r="J13" s="619"/>
      <c r="K13" s="619"/>
      <c r="L13" s="619"/>
      <c r="M13" s="619"/>
      <c r="N13" s="619"/>
      <c r="O13" s="619"/>
      <c r="P13" s="619"/>
      <c r="Q13" s="620"/>
      <c r="R13" s="621" t="s">
        <v>168</v>
      </c>
      <c r="S13" s="622"/>
      <c r="T13" s="622"/>
      <c r="U13" s="622"/>
      <c r="V13" s="622"/>
      <c r="W13" s="622"/>
      <c r="X13" s="622"/>
      <c r="Y13" s="623"/>
      <c r="Z13" s="624" t="s">
        <v>168</v>
      </c>
      <c r="AA13" s="624"/>
      <c r="AB13" s="624"/>
      <c r="AC13" s="624"/>
      <c r="AD13" s="625" t="s">
        <v>168</v>
      </c>
      <c r="AE13" s="625"/>
      <c r="AF13" s="625"/>
      <c r="AG13" s="625"/>
      <c r="AH13" s="625"/>
      <c r="AI13" s="625"/>
      <c r="AJ13" s="625"/>
      <c r="AK13" s="625"/>
      <c r="AL13" s="626" t="s">
        <v>168</v>
      </c>
      <c r="AM13" s="627"/>
      <c r="AN13" s="627"/>
      <c r="AO13" s="628"/>
      <c r="AP13" s="618" t="s">
        <v>245</v>
      </c>
      <c r="AQ13" s="619"/>
      <c r="AR13" s="619"/>
      <c r="AS13" s="619"/>
      <c r="AT13" s="619"/>
      <c r="AU13" s="619"/>
      <c r="AV13" s="619"/>
      <c r="AW13" s="619"/>
      <c r="AX13" s="619"/>
      <c r="AY13" s="619"/>
      <c r="AZ13" s="619"/>
      <c r="BA13" s="619"/>
      <c r="BB13" s="619"/>
      <c r="BC13" s="619"/>
      <c r="BD13" s="619"/>
      <c r="BE13" s="619"/>
      <c r="BF13" s="620"/>
      <c r="BG13" s="621">
        <v>6249066</v>
      </c>
      <c r="BH13" s="622"/>
      <c r="BI13" s="622"/>
      <c r="BJ13" s="622"/>
      <c r="BK13" s="622"/>
      <c r="BL13" s="622"/>
      <c r="BM13" s="622"/>
      <c r="BN13" s="623"/>
      <c r="BO13" s="624">
        <v>39.6</v>
      </c>
      <c r="BP13" s="624"/>
      <c r="BQ13" s="624"/>
      <c r="BR13" s="624"/>
      <c r="BS13" s="630" t="s">
        <v>168</v>
      </c>
      <c r="BT13" s="622"/>
      <c r="BU13" s="622"/>
      <c r="BV13" s="622"/>
      <c r="BW13" s="622"/>
      <c r="BX13" s="622"/>
      <c r="BY13" s="622"/>
      <c r="BZ13" s="622"/>
      <c r="CA13" s="622"/>
      <c r="CB13" s="631"/>
      <c r="CD13" s="636" t="s">
        <v>246</v>
      </c>
      <c r="CE13" s="637"/>
      <c r="CF13" s="637"/>
      <c r="CG13" s="637"/>
      <c r="CH13" s="637"/>
      <c r="CI13" s="637"/>
      <c r="CJ13" s="637"/>
      <c r="CK13" s="637"/>
      <c r="CL13" s="637"/>
      <c r="CM13" s="637"/>
      <c r="CN13" s="637"/>
      <c r="CO13" s="637"/>
      <c r="CP13" s="637"/>
      <c r="CQ13" s="638"/>
      <c r="CR13" s="621">
        <v>4427244</v>
      </c>
      <c r="CS13" s="622"/>
      <c r="CT13" s="622"/>
      <c r="CU13" s="622"/>
      <c r="CV13" s="622"/>
      <c r="CW13" s="622"/>
      <c r="CX13" s="622"/>
      <c r="CY13" s="623"/>
      <c r="CZ13" s="624">
        <v>10.1</v>
      </c>
      <c r="DA13" s="624"/>
      <c r="DB13" s="624"/>
      <c r="DC13" s="624"/>
      <c r="DD13" s="630">
        <v>2056968</v>
      </c>
      <c r="DE13" s="622"/>
      <c r="DF13" s="622"/>
      <c r="DG13" s="622"/>
      <c r="DH13" s="622"/>
      <c r="DI13" s="622"/>
      <c r="DJ13" s="622"/>
      <c r="DK13" s="622"/>
      <c r="DL13" s="622"/>
      <c r="DM13" s="622"/>
      <c r="DN13" s="622"/>
      <c r="DO13" s="622"/>
      <c r="DP13" s="623"/>
      <c r="DQ13" s="630">
        <v>2618745</v>
      </c>
      <c r="DR13" s="622"/>
      <c r="DS13" s="622"/>
      <c r="DT13" s="622"/>
      <c r="DU13" s="622"/>
      <c r="DV13" s="622"/>
      <c r="DW13" s="622"/>
      <c r="DX13" s="622"/>
      <c r="DY13" s="622"/>
      <c r="DZ13" s="622"/>
      <c r="EA13" s="622"/>
      <c r="EB13" s="622"/>
      <c r="EC13" s="631"/>
    </row>
    <row r="14" spans="2:143" ht="11.25" customHeight="1" x14ac:dyDescent="0.15">
      <c r="B14" s="618" t="s">
        <v>247</v>
      </c>
      <c r="C14" s="619"/>
      <c r="D14" s="619"/>
      <c r="E14" s="619"/>
      <c r="F14" s="619"/>
      <c r="G14" s="619"/>
      <c r="H14" s="619"/>
      <c r="I14" s="619"/>
      <c r="J14" s="619"/>
      <c r="K14" s="619"/>
      <c r="L14" s="619"/>
      <c r="M14" s="619"/>
      <c r="N14" s="619"/>
      <c r="O14" s="619"/>
      <c r="P14" s="619"/>
      <c r="Q14" s="620"/>
      <c r="R14" s="621" t="s">
        <v>168</v>
      </c>
      <c r="S14" s="622"/>
      <c r="T14" s="622"/>
      <c r="U14" s="622"/>
      <c r="V14" s="622"/>
      <c r="W14" s="622"/>
      <c r="X14" s="622"/>
      <c r="Y14" s="623"/>
      <c r="Z14" s="624" t="s">
        <v>168</v>
      </c>
      <c r="AA14" s="624"/>
      <c r="AB14" s="624"/>
      <c r="AC14" s="624"/>
      <c r="AD14" s="625" t="s">
        <v>168</v>
      </c>
      <c r="AE14" s="625"/>
      <c r="AF14" s="625"/>
      <c r="AG14" s="625"/>
      <c r="AH14" s="625"/>
      <c r="AI14" s="625"/>
      <c r="AJ14" s="625"/>
      <c r="AK14" s="625"/>
      <c r="AL14" s="626" t="s">
        <v>168</v>
      </c>
      <c r="AM14" s="627"/>
      <c r="AN14" s="627"/>
      <c r="AO14" s="628"/>
      <c r="AP14" s="618" t="s">
        <v>248</v>
      </c>
      <c r="AQ14" s="619"/>
      <c r="AR14" s="619"/>
      <c r="AS14" s="619"/>
      <c r="AT14" s="619"/>
      <c r="AU14" s="619"/>
      <c r="AV14" s="619"/>
      <c r="AW14" s="619"/>
      <c r="AX14" s="619"/>
      <c r="AY14" s="619"/>
      <c r="AZ14" s="619"/>
      <c r="BA14" s="619"/>
      <c r="BB14" s="619"/>
      <c r="BC14" s="619"/>
      <c r="BD14" s="619"/>
      <c r="BE14" s="619"/>
      <c r="BF14" s="620"/>
      <c r="BG14" s="621">
        <v>253806</v>
      </c>
      <c r="BH14" s="622"/>
      <c r="BI14" s="622"/>
      <c r="BJ14" s="622"/>
      <c r="BK14" s="622"/>
      <c r="BL14" s="622"/>
      <c r="BM14" s="622"/>
      <c r="BN14" s="623"/>
      <c r="BO14" s="624">
        <v>1.6</v>
      </c>
      <c r="BP14" s="624"/>
      <c r="BQ14" s="624"/>
      <c r="BR14" s="624"/>
      <c r="BS14" s="630" t="s">
        <v>168</v>
      </c>
      <c r="BT14" s="622"/>
      <c r="BU14" s="622"/>
      <c r="BV14" s="622"/>
      <c r="BW14" s="622"/>
      <c r="BX14" s="622"/>
      <c r="BY14" s="622"/>
      <c r="BZ14" s="622"/>
      <c r="CA14" s="622"/>
      <c r="CB14" s="631"/>
      <c r="CD14" s="636" t="s">
        <v>249</v>
      </c>
      <c r="CE14" s="637"/>
      <c r="CF14" s="637"/>
      <c r="CG14" s="637"/>
      <c r="CH14" s="637"/>
      <c r="CI14" s="637"/>
      <c r="CJ14" s="637"/>
      <c r="CK14" s="637"/>
      <c r="CL14" s="637"/>
      <c r="CM14" s="637"/>
      <c r="CN14" s="637"/>
      <c r="CO14" s="637"/>
      <c r="CP14" s="637"/>
      <c r="CQ14" s="638"/>
      <c r="CR14" s="621">
        <v>1392712</v>
      </c>
      <c r="CS14" s="622"/>
      <c r="CT14" s="622"/>
      <c r="CU14" s="622"/>
      <c r="CV14" s="622"/>
      <c r="CW14" s="622"/>
      <c r="CX14" s="622"/>
      <c r="CY14" s="623"/>
      <c r="CZ14" s="624">
        <v>3.2</v>
      </c>
      <c r="DA14" s="624"/>
      <c r="DB14" s="624"/>
      <c r="DC14" s="624"/>
      <c r="DD14" s="630">
        <v>54787</v>
      </c>
      <c r="DE14" s="622"/>
      <c r="DF14" s="622"/>
      <c r="DG14" s="622"/>
      <c r="DH14" s="622"/>
      <c r="DI14" s="622"/>
      <c r="DJ14" s="622"/>
      <c r="DK14" s="622"/>
      <c r="DL14" s="622"/>
      <c r="DM14" s="622"/>
      <c r="DN14" s="622"/>
      <c r="DO14" s="622"/>
      <c r="DP14" s="623"/>
      <c r="DQ14" s="630">
        <v>1345652</v>
      </c>
      <c r="DR14" s="622"/>
      <c r="DS14" s="622"/>
      <c r="DT14" s="622"/>
      <c r="DU14" s="622"/>
      <c r="DV14" s="622"/>
      <c r="DW14" s="622"/>
      <c r="DX14" s="622"/>
      <c r="DY14" s="622"/>
      <c r="DZ14" s="622"/>
      <c r="EA14" s="622"/>
      <c r="EB14" s="622"/>
      <c r="EC14" s="631"/>
    </row>
    <row r="15" spans="2:143" ht="11.25" customHeight="1" x14ac:dyDescent="0.15">
      <c r="B15" s="618" t="s">
        <v>250</v>
      </c>
      <c r="C15" s="619"/>
      <c r="D15" s="619"/>
      <c r="E15" s="619"/>
      <c r="F15" s="619"/>
      <c r="G15" s="619"/>
      <c r="H15" s="619"/>
      <c r="I15" s="619"/>
      <c r="J15" s="619"/>
      <c r="K15" s="619"/>
      <c r="L15" s="619"/>
      <c r="M15" s="619"/>
      <c r="N15" s="619"/>
      <c r="O15" s="619"/>
      <c r="P15" s="619"/>
      <c r="Q15" s="620"/>
      <c r="R15" s="621">
        <v>82411</v>
      </c>
      <c r="S15" s="622"/>
      <c r="T15" s="622"/>
      <c r="U15" s="622"/>
      <c r="V15" s="622"/>
      <c r="W15" s="622"/>
      <c r="X15" s="622"/>
      <c r="Y15" s="623"/>
      <c r="Z15" s="624">
        <v>0.2</v>
      </c>
      <c r="AA15" s="624"/>
      <c r="AB15" s="624"/>
      <c r="AC15" s="624"/>
      <c r="AD15" s="625">
        <v>82411</v>
      </c>
      <c r="AE15" s="625"/>
      <c r="AF15" s="625"/>
      <c r="AG15" s="625"/>
      <c r="AH15" s="625"/>
      <c r="AI15" s="625"/>
      <c r="AJ15" s="625"/>
      <c r="AK15" s="625"/>
      <c r="AL15" s="626">
        <v>0.4</v>
      </c>
      <c r="AM15" s="627"/>
      <c r="AN15" s="627"/>
      <c r="AO15" s="628"/>
      <c r="AP15" s="618" t="s">
        <v>251</v>
      </c>
      <c r="AQ15" s="619"/>
      <c r="AR15" s="619"/>
      <c r="AS15" s="619"/>
      <c r="AT15" s="619"/>
      <c r="AU15" s="619"/>
      <c r="AV15" s="619"/>
      <c r="AW15" s="619"/>
      <c r="AX15" s="619"/>
      <c r="AY15" s="619"/>
      <c r="AZ15" s="619"/>
      <c r="BA15" s="619"/>
      <c r="BB15" s="619"/>
      <c r="BC15" s="619"/>
      <c r="BD15" s="619"/>
      <c r="BE15" s="619"/>
      <c r="BF15" s="620"/>
      <c r="BG15" s="621">
        <v>768957</v>
      </c>
      <c r="BH15" s="622"/>
      <c r="BI15" s="622"/>
      <c r="BJ15" s="622"/>
      <c r="BK15" s="622"/>
      <c r="BL15" s="622"/>
      <c r="BM15" s="622"/>
      <c r="BN15" s="623"/>
      <c r="BO15" s="624">
        <v>4.9000000000000004</v>
      </c>
      <c r="BP15" s="624"/>
      <c r="BQ15" s="624"/>
      <c r="BR15" s="624"/>
      <c r="BS15" s="630" t="s">
        <v>168</v>
      </c>
      <c r="BT15" s="622"/>
      <c r="BU15" s="622"/>
      <c r="BV15" s="622"/>
      <c r="BW15" s="622"/>
      <c r="BX15" s="622"/>
      <c r="BY15" s="622"/>
      <c r="BZ15" s="622"/>
      <c r="CA15" s="622"/>
      <c r="CB15" s="631"/>
      <c r="CD15" s="636" t="s">
        <v>252</v>
      </c>
      <c r="CE15" s="637"/>
      <c r="CF15" s="637"/>
      <c r="CG15" s="637"/>
      <c r="CH15" s="637"/>
      <c r="CI15" s="637"/>
      <c r="CJ15" s="637"/>
      <c r="CK15" s="637"/>
      <c r="CL15" s="637"/>
      <c r="CM15" s="637"/>
      <c r="CN15" s="637"/>
      <c r="CO15" s="637"/>
      <c r="CP15" s="637"/>
      <c r="CQ15" s="638"/>
      <c r="CR15" s="621">
        <v>3391072</v>
      </c>
      <c r="CS15" s="622"/>
      <c r="CT15" s="622"/>
      <c r="CU15" s="622"/>
      <c r="CV15" s="622"/>
      <c r="CW15" s="622"/>
      <c r="CX15" s="622"/>
      <c r="CY15" s="623"/>
      <c r="CZ15" s="624">
        <v>7.7</v>
      </c>
      <c r="DA15" s="624"/>
      <c r="DB15" s="624"/>
      <c r="DC15" s="624"/>
      <c r="DD15" s="630">
        <v>487039</v>
      </c>
      <c r="DE15" s="622"/>
      <c r="DF15" s="622"/>
      <c r="DG15" s="622"/>
      <c r="DH15" s="622"/>
      <c r="DI15" s="622"/>
      <c r="DJ15" s="622"/>
      <c r="DK15" s="622"/>
      <c r="DL15" s="622"/>
      <c r="DM15" s="622"/>
      <c r="DN15" s="622"/>
      <c r="DO15" s="622"/>
      <c r="DP15" s="623"/>
      <c r="DQ15" s="630">
        <v>2880681</v>
      </c>
      <c r="DR15" s="622"/>
      <c r="DS15" s="622"/>
      <c r="DT15" s="622"/>
      <c r="DU15" s="622"/>
      <c r="DV15" s="622"/>
      <c r="DW15" s="622"/>
      <c r="DX15" s="622"/>
      <c r="DY15" s="622"/>
      <c r="DZ15" s="622"/>
      <c r="EA15" s="622"/>
      <c r="EB15" s="622"/>
      <c r="EC15" s="631"/>
    </row>
    <row r="16" spans="2:143" ht="11.25" customHeight="1" x14ac:dyDescent="0.15">
      <c r="B16" s="618" t="s">
        <v>253</v>
      </c>
      <c r="C16" s="619"/>
      <c r="D16" s="619"/>
      <c r="E16" s="619"/>
      <c r="F16" s="619"/>
      <c r="G16" s="619"/>
      <c r="H16" s="619"/>
      <c r="I16" s="619"/>
      <c r="J16" s="619"/>
      <c r="K16" s="619"/>
      <c r="L16" s="619"/>
      <c r="M16" s="619"/>
      <c r="N16" s="619"/>
      <c r="O16" s="619"/>
      <c r="P16" s="619"/>
      <c r="Q16" s="620"/>
      <c r="R16" s="621" t="s">
        <v>168</v>
      </c>
      <c r="S16" s="622"/>
      <c r="T16" s="622"/>
      <c r="U16" s="622"/>
      <c r="V16" s="622"/>
      <c r="W16" s="622"/>
      <c r="X16" s="622"/>
      <c r="Y16" s="623"/>
      <c r="Z16" s="624" t="s">
        <v>168</v>
      </c>
      <c r="AA16" s="624"/>
      <c r="AB16" s="624"/>
      <c r="AC16" s="624"/>
      <c r="AD16" s="625" t="s">
        <v>168</v>
      </c>
      <c r="AE16" s="625"/>
      <c r="AF16" s="625"/>
      <c r="AG16" s="625"/>
      <c r="AH16" s="625"/>
      <c r="AI16" s="625"/>
      <c r="AJ16" s="625"/>
      <c r="AK16" s="625"/>
      <c r="AL16" s="626" t="s">
        <v>168</v>
      </c>
      <c r="AM16" s="627"/>
      <c r="AN16" s="627"/>
      <c r="AO16" s="628"/>
      <c r="AP16" s="618" t="s">
        <v>254</v>
      </c>
      <c r="AQ16" s="619"/>
      <c r="AR16" s="619"/>
      <c r="AS16" s="619"/>
      <c r="AT16" s="619"/>
      <c r="AU16" s="619"/>
      <c r="AV16" s="619"/>
      <c r="AW16" s="619"/>
      <c r="AX16" s="619"/>
      <c r="AY16" s="619"/>
      <c r="AZ16" s="619"/>
      <c r="BA16" s="619"/>
      <c r="BB16" s="619"/>
      <c r="BC16" s="619"/>
      <c r="BD16" s="619"/>
      <c r="BE16" s="619"/>
      <c r="BF16" s="620"/>
      <c r="BG16" s="621" t="s">
        <v>168</v>
      </c>
      <c r="BH16" s="622"/>
      <c r="BI16" s="622"/>
      <c r="BJ16" s="622"/>
      <c r="BK16" s="622"/>
      <c r="BL16" s="622"/>
      <c r="BM16" s="622"/>
      <c r="BN16" s="623"/>
      <c r="BO16" s="624" t="s">
        <v>168</v>
      </c>
      <c r="BP16" s="624"/>
      <c r="BQ16" s="624"/>
      <c r="BR16" s="624"/>
      <c r="BS16" s="630" t="s">
        <v>168</v>
      </c>
      <c r="BT16" s="622"/>
      <c r="BU16" s="622"/>
      <c r="BV16" s="622"/>
      <c r="BW16" s="622"/>
      <c r="BX16" s="622"/>
      <c r="BY16" s="622"/>
      <c r="BZ16" s="622"/>
      <c r="CA16" s="622"/>
      <c r="CB16" s="631"/>
      <c r="CD16" s="636" t="s">
        <v>255</v>
      </c>
      <c r="CE16" s="637"/>
      <c r="CF16" s="637"/>
      <c r="CG16" s="637"/>
      <c r="CH16" s="637"/>
      <c r="CI16" s="637"/>
      <c r="CJ16" s="637"/>
      <c r="CK16" s="637"/>
      <c r="CL16" s="637"/>
      <c r="CM16" s="637"/>
      <c r="CN16" s="637"/>
      <c r="CO16" s="637"/>
      <c r="CP16" s="637"/>
      <c r="CQ16" s="638"/>
      <c r="CR16" s="621">
        <v>60313</v>
      </c>
      <c r="CS16" s="622"/>
      <c r="CT16" s="622"/>
      <c r="CU16" s="622"/>
      <c r="CV16" s="622"/>
      <c r="CW16" s="622"/>
      <c r="CX16" s="622"/>
      <c r="CY16" s="623"/>
      <c r="CZ16" s="624">
        <v>0.1</v>
      </c>
      <c r="DA16" s="624"/>
      <c r="DB16" s="624"/>
      <c r="DC16" s="624"/>
      <c r="DD16" s="630" t="s">
        <v>168</v>
      </c>
      <c r="DE16" s="622"/>
      <c r="DF16" s="622"/>
      <c r="DG16" s="622"/>
      <c r="DH16" s="622"/>
      <c r="DI16" s="622"/>
      <c r="DJ16" s="622"/>
      <c r="DK16" s="622"/>
      <c r="DL16" s="622"/>
      <c r="DM16" s="622"/>
      <c r="DN16" s="622"/>
      <c r="DO16" s="622"/>
      <c r="DP16" s="623"/>
      <c r="DQ16" s="630">
        <v>17738</v>
      </c>
      <c r="DR16" s="622"/>
      <c r="DS16" s="622"/>
      <c r="DT16" s="622"/>
      <c r="DU16" s="622"/>
      <c r="DV16" s="622"/>
      <c r="DW16" s="622"/>
      <c r="DX16" s="622"/>
      <c r="DY16" s="622"/>
      <c r="DZ16" s="622"/>
      <c r="EA16" s="622"/>
      <c r="EB16" s="622"/>
      <c r="EC16" s="631"/>
    </row>
    <row r="17" spans="2:133" ht="11.25" customHeight="1" x14ac:dyDescent="0.15">
      <c r="B17" s="618" t="s">
        <v>256</v>
      </c>
      <c r="C17" s="619"/>
      <c r="D17" s="619"/>
      <c r="E17" s="619"/>
      <c r="F17" s="619"/>
      <c r="G17" s="619"/>
      <c r="H17" s="619"/>
      <c r="I17" s="619"/>
      <c r="J17" s="619"/>
      <c r="K17" s="619"/>
      <c r="L17" s="619"/>
      <c r="M17" s="619"/>
      <c r="N17" s="619"/>
      <c r="O17" s="619"/>
      <c r="P17" s="619"/>
      <c r="Q17" s="620"/>
      <c r="R17" s="621">
        <v>74560</v>
      </c>
      <c r="S17" s="622"/>
      <c r="T17" s="622"/>
      <c r="U17" s="622"/>
      <c r="V17" s="622"/>
      <c r="W17" s="622"/>
      <c r="X17" s="622"/>
      <c r="Y17" s="623"/>
      <c r="Z17" s="624">
        <v>0.2</v>
      </c>
      <c r="AA17" s="624"/>
      <c r="AB17" s="624"/>
      <c r="AC17" s="624"/>
      <c r="AD17" s="625">
        <v>74560</v>
      </c>
      <c r="AE17" s="625"/>
      <c r="AF17" s="625"/>
      <c r="AG17" s="625"/>
      <c r="AH17" s="625"/>
      <c r="AI17" s="625"/>
      <c r="AJ17" s="625"/>
      <c r="AK17" s="625"/>
      <c r="AL17" s="626">
        <v>0.3</v>
      </c>
      <c r="AM17" s="627"/>
      <c r="AN17" s="627"/>
      <c r="AO17" s="628"/>
      <c r="AP17" s="618" t="s">
        <v>257</v>
      </c>
      <c r="AQ17" s="619"/>
      <c r="AR17" s="619"/>
      <c r="AS17" s="619"/>
      <c r="AT17" s="619"/>
      <c r="AU17" s="619"/>
      <c r="AV17" s="619"/>
      <c r="AW17" s="619"/>
      <c r="AX17" s="619"/>
      <c r="AY17" s="619"/>
      <c r="AZ17" s="619"/>
      <c r="BA17" s="619"/>
      <c r="BB17" s="619"/>
      <c r="BC17" s="619"/>
      <c r="BD17" s="619"/>
      <c r="BE17" s="619"/>
      <c r="BF17" s="620"/>
      <c r="BG17" s="621" t="s">
        <v>168</v>
      </c>
      <c r="BH17" s="622"/>
      <c r="BI17" s="622"/>
      <c r="BJ17" s="622"/>
      <c r="BK17" s="622"/>
      <c r="BL17" s="622"/>
      <c r="BM17" s="622"/>
      <c r="BN17" s="623"/>
      <c r="BO17" s="624" t="s">
        <v>168</v>
      </c>
      <c r="BP17" s="624"/>
      <c r="BQ17" s="624"/>
      <c r="BR17" s="624"/>
      <c r="BS17" s="630" t="s">
        <v>168</v>
      </c>
      <c r="BT17" s="622"/>
      <c r="BU17" s="622"/>
      <c r="BV17" s="622"/>
      <c r="BW17" s="622"/>
      <c r="BX17" s="622"/>
      <c r="BY17" s="622"/>
      <c r="BZ17" s="622"/>
      <c r="CA17" s="622"/>
      <c r="CB17" s="631"/>
      <c r="CD17" s="636" t="s">
        <v>258</v>
      </c>
      <c r="CE17" s="637"/>
      <c r="CF17" s="637"/>
      <c r="CG17" s="637"/>
      <c r="CH17" s="637"/>
      <c r="CI17" s="637"/>
      <c r="CJ17" s="637"/>
      <c r="CK17" s="637"/>
      <c r="CL17" s="637"/>
      <c r="CM17" s="637"/>
      <c r="CN17" s="637"/>
      <c r="CO17" s="637"/>
      <c r="CP17" s="637"/>
      <c r="CQ17" s="638"/>
      <c r="CR17" s="621">
        <v>4308417</v>
      </c>
      <c r="CS17" s="622"/>
      <c r="CT17" s="622"/>
      <c r="CU17" s="622"/>
      <c r="CV17" s="622"/>
      <c r="CW17" s="622"/>
      <c r="CX17" s="622"/>
      <c r="CY17" s="623"/>
      <c r="CZ17" s="624">
        <v>9.8000000000000007</v>
      </c>
      <c r="DA17" s="624"/>
      <c r="DB17" s="624"/>
      <c r="DC17" s="624"/>
      <c r="DD17" s="630" t="s">
        <v>168</v>
      </c>
      <c r="DE17" s="622"/>
      <c r="DF17" s="622"/>
      <c r="DG17" s="622"/>
      <c r="DH17" s="622"/>
      <c r="DI17" s="622"/>
      <c r="DJ17" s="622"/>
      <c r="DK17" s="622"/>
      <c r="DL17" s="622"/>
      <c r="DM17" s="622"/>
      <c r="DN17" s="622"/>
      <c r="DO17" s="622"/>
      <c r="DP17" s="623"/>
      <c r="DQ17" s="630">
        <v>4233352</v>
      </c>
      <c r="DR17" s="622"/>
      <c r="DS17" s="622"/>
      <c r="DT17" s="622"/>
      <c r="DU17" s="622"/>
      <c r="DV17" s="622"/>
      <c r="DW17" s="622"/>
      <c r="DX17" s="622"/>
      <c r="DY17" s="622"/>
      <c r="DZ17" s="622"/>
      <c r="EA17" s="622"/>
      <c r="EB17" s="622"/>
      <c r="EC17" s="631"/>
    </row>
    <row r="18" spans="2:133" ht="11.25" customHeight="1" x14ac:dyDescent="0.15">
      <c r="B18" s="618" t="s">
        <v>259</v>
      </c>
      <c r="C18" s="619"/>
      <c r="D18" s="619"/>
      <c r="E18" s="619"/>
      <c r="F18" s="619"/>
      <c r="G18" s="619"/>
      <c r="H18" s="619"/>
      <c r="I18" s="619"/>
      <c r="J18" s="619"/>
      <c r="K18" s="619"/>
      <c r="L18" s="619"/>
      <c r="M18" s="619"/>
      <c r="N18" s="619"/>
      <c r="O18" s="619"/>
      <c r="P18" s="619"/>
      <c r="Q18" s="620"/>
      <c r="R18" s="621">
        <v>6207104</v>
      </c>
      <c r="S18" s="622"/>
      <c r="T18" s="622"/>
      <c r="U18" s="622"/>
      <c r="V18" s="622"/>
      <c r="W18" s="622"/>
      <c r="X18" s="622"/>
      <c r="Y18" s="623"/>
      <c r="Z18" s="624">
        <v>14</v>
      </c>
      <c r="AA18" s="624"/>
      <c r="AB18" s="624"/>
      <c r="AC18" s="624"/>
      <c r="AD18" s="625">
        <v>5319550</v>
      </c>
      <c r="AE18" s="625"/>
      <c r="AF18" s="625"/>
      <c r="AG18" s="625"/>
      <c r="AH18" s="625"/>
      <c r="AI18" s="625"/>
      <c r="AJ18" s="625"/>
      <c r="AK18" s="625"/>
      <c r="AL18" s="626">
        <v>23</v>
      </c>
      <c r="AM18" s="627"/>
      <c r="AN18" s="627"/>
      <c r="AO18" s="628"/>
      <c r="AP18" s="618" t="s">
        <v>260</v>
      </c>
      <c r="AQ18" s="619"/>
      <c r="AR18" s="619"/>
      <c r="AS18" s="619"/>
      <c r="AT18" s="619"/>
      <c r="AU18" s="619"/>
      <c r="AV18" s="619"/>
      <c r="AW18" s="619"/>
      <c r="AX18" s="619"/>
      <c r="AY18" s="619"/>
      <c r="AZ18" s="619"/>
      <c r="BA18" s="619"/>
      <c r="BB18" s="619"/>
      <c r="BC18" s="619"/>
      <c r="BD18" s="619"/>
      <c r="BE18" s="619"/>
      <c r="BF18" s="620"/>
      <c r="BG18" s="621" t="s">
        <v>168</v>
      </c>
      <c r="BH18" s="622"/>
      <c r="BI18" s="622"/>
      <c r="BJ18" s="622"/>
      <c r="BK18" s="622"/>
      <c r="BL18" s="622"/>
      <c r="BM18" s="622"/>
      <c r="BN18" s="623"/>
      <c r="BO18" s="624" t="s">
        <v>168</v>
      </c>
      <c r="BP18" s="624"/>
      <c r="BQ18" s="624"/>
      <c r="BR18" s="624"/>
      <c r="BS18" s="630" t="s">
        <v>168</v>
      </c>
      <c r="BT18" s="622"/>
      <c r="BU18" s="622"/>
      <c r="BV18" s="622"/>
      <c r="BW18" s="622"/>
      <c r="BX18" s="622"/>
      <c r="BY18" s="622"/>
      <c r="BZ18" s="622"/>
      <c r="CA18" s="622"/>
      <c r="CB18" s="631"/>
      <c r="CD18" s="636" t="s">
        <v>261</v>
      </c>
      <c r="CE18" s="637"/>
      <c r="CF18" s="637"/>
      <c r="CG18" s="637"/>
      <c r="CH18" s="637"/>
      <c r="CI18" s="637"/>
      <c r="CJ18" s="637"/>
      <c r="CK18" s="637"/>
      <c r="CL18" s="637"/>
      <c r="CM18" s="637"/>
      <c r="CN18" s="637"/>
      <c r="CO18" s="637"/>
      <c r="CP18" s="637"/>
      <c r="CQ18" s="638"/>
      <c r="CR18" s="621" t="s">
        <v>168</v>
      </c>
      <c r="CS18" s="622"/>
      <c r="CT18" s="622"/>
      <c r="CU18" s="622"/>
      <c r="CV18" s="622"/>
      <c r="CW18" s="622"/>
      <c r="CX18" s="622"/>
      <c r="CY18" s="623"/>
      <c r="CZ18" s="624" t="s">
        <v>168</v>
      </c>
      <c r="DA18" s="624"/>
      <c r="DB18" s="624"/>
      <c r="DC18" s="624"/>
      <c r="DD18" s="630" t="s">
        <v>168</v>
      </c>
      <c r="DE18" s="622"/>
      <c r="DF18" s="622"/>
      <c r="DG18" s="622"/>
      <c r="DH18" s="622"/>
      <c r="DI18" s="622"/>
      <c r="DJ18" s="622"/>
      <c r="DK18" s="622"/>
      <c r="DL18" s="622"/>
      <c r="DM18" s="622"/>
      <c r="DN18" s="622"/>
      <c r="DO18" s="622"/>
      <c r="DP18" s="623"/>
      <c r="DQ18" s="630" t="s">
        <v>168</v>
      </c>
      <c r="DR18" s="622"/>
      <c r="DS18" s="622"/>
      <c r="DT18" s="622"/>
      <c r="DU18" s="622"/>
      <c r="DV18" s="622"/>
      <c r="DW18" s="622"/>
      <c r="DX18" s="622"/>
      <c r="DY18" s="622"/>
      <c r="DZ18" s="622"/>
      <c r="EA18" s="622"/>
      <c r="EB18" s="622"/>
      <c r="EC18" s="631"/>
    </row>
    <row r="19" spans="2:133" ht="11.25" customHeight="1" x14ac:dyDescent="0.15">
      <c r="B19" s="618" t="s">
        <v>262</v>
      </c>
      <c r="C19" s="619"/>
      <c r="D19" s="619"/>
      <c r="E19" s="619"/>
      <c r="F19" s="619"/>
      <c r="G19" s="619"/>
      <c r="H19" s="619"/>
      <c r="I19" s="619"/>
      <c r="J19" s="619"/>
      <c r="K19" s="619"/>
      <c r="L19" s="619"/>
      <c r="M19" s="619"/>
      <c r="N19" s="619"/>
      <c r="O19" s="619"/>
      <c r="P19" s="619"/>
      <c r="Q19" s="620"/>
      <c r="R19" s="621">
        <v>5319550</v>
      </c>
      <c r="S19" s="622"/>
      <c r="T19" s="622"/>
      <c r="U19" s="622"/>
      <c r="V19" s="622"/>
      <c r="W19" s="622"/>
      <c r="X19" s="622"/>
      <c r="Y19" s="623"/>
      <c r="Z19" s="624">
        <v>12</v>
      </c>
      <c r="AA19" s="624"/>
      <c r="AB19" s="624"/>
      <c r="AC19" s="624"/>
      <c r="AD19" s="625">
        <v>5319550</v>
      </c>
      <c r="AE19" s="625"/>
      <c r="AF19" s="625"/>
      <c r="AG19" s="625"/>
      <c r="AH19" s="625"/>
      <c r="AI19" s="625"/>
      <c r="AJ19" s="625"/>
      <c r="AK19" s="625"/>
      <c r="AL19" s="626">
        <v>23</v>
      </c>
      <c r="AM19" s="627"/>
      <c r="AN19" s="627"/>
      <c r="AO19" s="628"/>
      <c r="AP19" s="618" t="s">
        <v>263</v>
      </c>
      <c r="AQ19" s="619"/>
      <c r="AR19" s="619"/>
      <c r="AS19" s="619"/>
      <c r="AT19" s="619"/>
      <c r="AU19" s="619"/>
      <c r="AV19" s="619"/>
      <c r="AW19" s="619"/>
      <c r="AX19" s="619"/>
      <c r="AY19" s="619"/>
      <c r="AZ19" s="619"/>
      <c r="BA19" s="619"/>
      <c r="BB19" s="619"/>
      <c r="BC19" s="619"/>
      <c r="BD19" s="619"/>
      <c r="BE19" s="619"/>
      <c r="BF19" s="620"/>
      <c r="BG19" s="621">
        <v>1261444</v>
      </c>
      <c r="BH19" s="622"/>
      <c r="BI19" s="622"/>
      <c r="BJ19" s="622"/>
      <c r="BK19" s="622"/>
      <c r="BL19" s="622"/>
      <c r="BM19" s="622"/>
      <c r="BN19" s="623"/>
      <c r="BO19" s="624">
        <v>8</v>
      </c>
      <c r="BP19" s="624"/>
      <c r="BQ19" s="624"/>
      <c r="BR19" s="624"/>
      <c r="BS19" s="630" t="s">
        <v>168</v>
      </c>
      <c r="BT19" s="622"/>
      <c r="BU19" s="622"/>
      <c r="BV19" s="622"/>
      <c r="BW19" s="622"/>
      <c r="BX19" s="622"/>
      <c r="BY19" s="622"/>
      <c r="BZ19" s="622"/>
      <c r="CA19" s="622"/>
      <c r="CB19" s="631"/>
      <c r="CD19" s="636" t="s">
        <v>264</v>
      </c>
      <c r="CE19" s="637"/>
      <c r="CF19" s="637"/>
      <c r="CG19" s="637"/>
      <c r="CH19" s="637"/>
      <c r="CI19" s="637"/>
      <c r="CJ19" s="637"/>
      <c r="CK19" s="637"/>
      <c r="CL19" s="637"/>
      <c r="CM19" s="637"/>
      <c r="CN19" s="637"/>
      <c r="CO19" s="637"/>
      <c r="CP19" s="637"/>
      <c r="CQ19" s="638"/>
      <c r="CR19" s="621" t="s">
        <v>168</v>
      </c>
      <c r="CS19" s="622"/>
      <c r="CT19" s="622"/>
      <c r="CU19" s="622"/>
      <c r="CV19" s="622"/>
      <c r="CW19" s="622"/>
      <c r="CX19" s="622"/>
      <c r="CY19" s="623"/>
      <c r="CZ19" s="624" t="s">
        <v>168</v>
      </c>
      <c r="DA19" s="624"/>
      <c r="DB19" s="624"/>
      <c r="DC19" s="624"/>
      <c r="DD19" s="630" t="s">
        <v>168</v>
      </c>
      <c r="DE19" s="622"/>
      <c r="DF19" s="622"/>
      <c r="DG19" s="622"/>
      <c r="DH19" s="622"/>
      <c r="DI19" s="622"/>
      <c r="DJ19" s="622"/>
      <c r="DK19" s="622"/>
      <c r="DL19" s="622"/>
      <c r="DM19" s="622"/>
      <c r="DN19" s="622"/>
      <c r="DO19" s="622"/>
      <c r="DP19" s="623"/>
      <c r="DQ19" s="630" t="s">
        <v>168</v>
      </c>
      <c r="DR19" s="622"/>
      <c r="DS19" s="622"/>
      <c r="DT19" s="622"/>
      <c r="DU19" s="622"/>
      <c r="DV19" s="622"/>
      <c r="DW19" s="622"/>
      <c r="DX19" s="622"/>
      <c r="DY19" s="622"/>
      <c r="DZ19" s="622"/>
      <c r="EA19" s="622"/>
      <c r="EB19" s="622"/>
      <c r="EC19" s="631"/>
    </row>
    <row r="20" spans="2:133" ht="11.25" customHeight="1" x14ac:dyDescent="0.15">
      <c r="B20" s="618" t="s">
        <v>265</v>
      </c>
      <c r="C20" s="619"/>
      <c r="D20" s="619"/>
      <c r="E20" s="619"/>
      <c r="F20" s="619"/>
      <c r="G20" s="619"/>
      <c r="H20" s="619"/>
      <c r="I20" s="619"/>
      <c r="J20" s="619"/>
      <c r="K20" s="619"/>
      <c r="L20" s="619"/>
      <c r="M20" s="619"/>
      <c r="N20" s="619"/>
      <c r="O20" s="619"/>
      <c r="P20" s="619"/>
      <c r="Q20" s="620"/>
      <c r="R20" s="621">
        <v>887554</v>
      </c>
      <c r="S20" s="622"/>
      <c r="T20" s="622"/>
      <c r="U20" s="622"/>
      <c r="V20" s="622"/>
      <c r="W20" s="622"/>
      <c r="X20" s="622"/>
      <c r="Y20" s="623"/>
      <c r="Z20" s="624">
        <v>2</v>
      </c>
      <c r="AA20" s="624"/>
      <c r="AB20" s="624"/>
      <c r="AC20" s="624"/>
      <c r="AD20" s="625" t="s">
        <v>168</v>
      </c>
      <c r="AE20" s="625"/>
      <c r="AF20" s="625"/>
      <c r="AG20" s="625"/>
      <c r="AH20" s="625"/>
      <c r="AI20" s="625"/>
      <c r="AJ20" s="625"/>
      <c r="AK20" s="625"/>
      <c r="AL20" s="626" t="s">
        <v>168</v>
      </c>
      <c r="AM20" s="627"/>
      <c r="AN20" s="627"/>
      <c r="AO20" s="628"/>
      <c r="AP20" s="618" t="s">
        <v>266</v>
      </c>
      <c r="AQ20" s="619"/>
      <c r="AR20" s="619"/>
      <c r="AS20" s="619"/>
      <c r="AT20" s="619"/>
      <c r="AU20" s="619"/>
      <c r="AV20" s="619"/>
      <c r="AW20" s="619"/>
      <c r="AX20" s="619"/>
      <c r="AY20" s="619"/>
      <c r="AZ20" s="619"/>
      <c r="BA20" s="619"/>
      <c r="BB20" s="619"/>
      <c r="BC20" s="619"/>
      <c r="BD20" s="619"/>
      <c r="BE20" s="619"/>
      <c r="BF20" s="620"/>
      <c r="BG20" s="621">
        <v>1261444</v>
      </c>
      <c r="BH20" s="622"/>
      <c r="BI20" s="622"/>
      <c r="BJ20" s="622"/>
      <c r="BK20" s="622"/>
      <c r="BL20" s="622"/>
      <c r="BM20" s="622"/>
      <c r="BN20" s="623"/>
      <c r="BO20" s="624">
        <v>8</v>
      </c>
      <c r="BP20" s="624"/>
      <c r="BQ20" s="624"/>
      <c r="BR20" s="624"/>
      <c r="BS20" s="630" t="s">
        <v>168</v>
      </c>
      <c r="BT20" s="622"/>
      <c r="BU20" s="622"/>
      <c r="BV20" s="622"/>
      <c r="BW20" s="622"/>
      <c r="BX20" s="622"/>
      <c r="BY20" s="622"/>
      <c r="BZ20" s="622"/>
      <c r="CA20" s="622"/>
      <c r="CB20" s="631"/>
      <c r="CD20" s="636" t="s">
        <v>267</v>
      </c>
      <c r="CE20" s="637"/>
      <c r="CF20" s="637"/>
      <c r="CG20" s="637"/>
      <c r="CH20" s="637"/>
      <c r="CI20" s="637"/>
      <c r="CJ20" s="637"/>
      <c r="CK20" s="637"/>
      <c r="CL20" s="637"/>
      <c r="CM20" s="637"/>
      <c r="CN20" s="637"/>
      <c r="CO20" s="637"/>
      <c r="CP20" s="637"/>
      <c r="CQ20" s="638"/>
      <c r="CR20" s="621">
        <v>43865735</v>
      </c>
      <c r="CS20" s="622"/>
      <c r="CT20" s="622"/>
      <c r="CU20" s="622"/>
      <c r="CV20" s="622"/>
      <c r="CW20" s="622"/>
      <c r="CX20" s="622"/>
      <c r="CY20" s="623"/>
      <c r="CZ20" s="624">
        <v>100</v>
      </c>
      <c r="DA20" s="624"/>
      <c r="DB20" s="624"/>
      <c r="DC20" s="624"/>
      <c r="DD20" s="630">
        <v>5884439</v>
      </c>
      <c r="DE20" s="622"/>
      <c r="DF20" s="622"/>
      <c r="DG20" s="622"/>
      <c r="DH20" s="622"/>
      <c r="DI20" s="622"/>
      <c r="DJ20" s="622"/>
      <c r="DK20" s="622"/>
      <c r="DL20" s="622"/>
      <c r="DM20" s="622"/>
      <c r="DN20" s="622"/>
      <c r="DO20" s="622"/>
      <c r="DP20" s="623"/>
      <c r="DQ20" s="630">
        <v>27630173</v>
      </c>
      <c r="DR20" s="622"/>
      <c r="DS20" s="622"/>
      <c r="DT20" s="622"/>
      <c r="DU20" s="622"/>
      <c r="DV20" s="622"/>
      <c r="DW20" s="622"/>
      <c r="DX20" s="622"/>
      <c r="DY20" s="622"/>
      <c r="DZ20" s="622"/>
      <c r="EA20" s="622"/>
      <c r="EB20" s="622"/>
      <c r="EC20" s="631"/>
    </row>
    <row r="21" spans="2:133" ht="11.25" customHeight="1" x14ac:dyDescent="0.15">
      <c r="B21" s="618" t="s">
        <v>268</v>
      </c>
      <c r="C21" s="619"/>
      <c r="D21" s="619"/>
      <c r="E21" s="619"/>
      <c r="F21" s="619"/>
      <c r="G21" s="619"/>
      <c r="H21" s="619"/>
      <c r="I21" s="619"/>
      <c r="J21" s="619"/>
      <c r="K21" s="619"/>
      <c r="L21" s="619"/>
      <c r="M21" s="619"/>
      <c r="N21" s="619"/>
      <c r="O21" s="619"/>
      <c r="P21" s="619"/>
      <c r="Q21" s="620"/>
      <c r="R21" s="621" t="s">
        <v>168</v>
      </c>
      <c r="S21" s="622"/>
      <c r="T21" s="622"/>
      <c r="U21" s="622"/>
      <c r="V21" s="622"/>
      <c r="W21" s="622"/>
      <c r="X21" s="622"/>
      <c r="Y21" s="623"/>
      <c r="Z21" s="624" t="s">
        <v>168</v>
      </c>
      <c r="AA21" s="624"/>
      <c r="AB21" s="624"/>
      <c r="AC21" s="624"/>
      <c r="AD21" s="625" t="s">
        <v>168</v>
      </c>
      <c r="AE21" s="625"/>
      <c r="AF21" s="625"/>
      <c r="AG21" s="625"/>
      <c r="AH21" s="625"/>
      <c r="AI21" s="625"/>
      <c r="AJ21" s="625"/>
      <c r="AK21" s="625"/>
      <c r="AL21" s="626" t="s">
        <v>168</v>
      </c>
      <c r="AM21" s="627"/>
      <c r="AN21" s="627"/>
      <c r="AO21" s="628"/>
      <c r="AP21" s="639" t="s">
        <v>269</v>
      </c>
      <c r="AQ21" s="640"/>
      <c r="AR21" s="640"/>
      <c r="AS21" s="640"/>
      <c r="AT21" s="640"/>
      <c r="AU21" s="640"/>
      <c r="AV21" s="640"/>
      <c r="AW21" s="640"/>
      <c r="AX21" s="640"/>
      <c r="AY21" s="640"/>
      <c r="AZ21" s="640"/>
      <c r="BA21" s="640"/>
      <c r="BB21" s="640"/>
      <c r="BC21" s="640"/>
      <c r="BD21" s="640"/>
      <c r="BE21" s="640"/>
      <c r="BF21" s="641"/>
      <c r="BG21" s="621">
        <v>14623</v>
      </c>
      <c r="BH21" s="622"/>
      <c r="BI21" s="622"/>
      <c r="BJ21" s="622"/>
      <c r="BK21" s="622"/>
      <c r="BL21" s="622"/>
      <c r="BM21" s="622"/>
      <c r="BN21" s="623"/>
      <c r="BO21" s="624">
        <v>0.1</v>
      </c>
      <c r="BP21" s="624"/>
      <c r="BQ21" s="624"/>
      <c r="BR21" s="624"/>
      <c r="BS21" s="630" t="s">
        <v>168</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270</v>
      </c>
      <c r="C22" s="619"/>
      <c r="D22" s="619"/>
      <c r="E22" s="619"/>
      <c r="F22" s="619"/>
      <c r="G22" s="619"/>
      <c r="H22" s="619"/>
      <c r="I22" s="619"/>
      <c r="J22" s="619"/>
      <c r="K22" s="619"/>
      <c r="L22" s="619"/>
      <c r="M22" s="619"/>
      <c r="N22" s="619"/>
      <c r="O22" s="619"/>
      <c r="P22" s="619"/>
      <c r="Q22" s="620"/>
      <c r="R22" s="621">
        <v>24642723</v>
      </c>
      <c r="S22" s="622"/>
      <c r="T22" s="622"/>
      <c r="U22" s="622"/>
      <c r="V22" s="622"/>
      <c r="W22" s="622"/>
      <c r="X22" s="622"/>
      <c r="Y22" s="623"/>
      <c r="Z22" s="624">
        <v>55.6</v>
      </c>
      <c r="AA22" s="624"/>
      <c r="AB22" s="624"/>
      <c r="AC22" s="624"/>
      <c r="AD22" s="625">
        <v>22508348</v>
      </c>
      <c r="AE22" s="625"/>
      <c r="AF22" s="625"/>
      <c r="AG22" s="625"/>
      <c r="AH22" s="625"/>
      <c r="AI22" s="625"/>
      <c r="AJ22" s="625"/>
      <c r="AK22" s="625"/>
      <c r="AL22" s="626">
        <v>97.4</v>
      </c>
      <c r="AM22" s="627"/>
      <c r="AN22" s="627"/>
      <c r="AO22" s="628"/>
      <c r="AP22" s="639" t="s">
        <v>271</v>
      </c>
      <c r="AQ22" s="640"/>
      <c r="AR22" s="640"/>
      <c r="AS22" s="640"/>
      <c r="AT22" s="640"/>
      <c r="AU22" s="640"/>
      <c r="AV22" s="640"/>
      <c r="AW22" s="640"/>
      <c r="AX22" s="640"/>
      <c r="AY22" s="640"/>
      <c r="AZ22" s="640"/>
      <c r="BA22" s="640"/>
      <c r="BB22" s="640"/>
      <c r="BC22" s="640"/>
      <c r="BD22" s="640"/>
      <c r="BE22" s="640"/>
      <c r="BF22" s="641"/>
      <c r="BG22" s="621" t="s">
        <v>168</v>
      </c>
      <c r="BH22" s="622"/>
      <c r="BI22" s="622"/>
      <c r="BJ22" s="622"/>
      <c r="BK22" s="622"/>
      <c r="BL22" s="622"/>
      <c r="BM22" s="622"/>
      <c r="BN22" s="623"/>
      <c r="BO22" s="624" t="s">
        <v>168</v>
      </c>
      <c r="BP22" s="624"/>
      <c r="BQ22" s="624"/>
      <c r="BR22" s="624"/>
      <c r="BS22" s="630" t="s">
        <v>168</v>
      </c>
      <c r="BT22" s="622"/>
      <c r="BU22" s="622"/>
      <c r="BV22" s="622"/>
      <c r="BW22" s="622"/>
      <c r="BX22" s="622"/>
      <c r="BY22" s="622"/>
      <c r="BZ22" s="622"/>
      <c r="CA22" s="622"/>
      <c r="CB22" s="631"/>
      <c r="CD22" s="603" t="s">
        <v>272</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273</v>
      </c>
      <c r="C23" s="619"/>
      <c r="D23" s="619"/>
      <c r="E23" s="619"/>
      <c r="F23" s="619"/>
      <c r="G23" s="619"/>
      <c r="H23" s="619"/>
      <c r="I23" s="619"/>
      <c r="J23" s="619"/>
      <c r="K23" s="619"/>
      <c r="L23" s="619"/>
      <c r="M23" s="619"/>
      <c r="N23" s="619"/>
      <c r="O23" s="619"/>
      <c r="P23" s="619"/>
      <c r="Q23" s="620"/>
      <c r="R23" s="621">
        <v>15760</v>
      </c>
      <c r="S23" s="622"/>
      <c r="T23" s="622"/>
      <c r="U23" s="622"/>
      <c r="V23" s="622"/>
      <c r="W23" s="622"/>
      <c r="X23" s="622"/>
      <c r="Y23" s="623"/>
      <c r="Z23" s="624">
        <v>0</v>
      </c>
      <c r="AA23" s="624"/>
      <c r="AB23" s="624"/>
      <c r="AC23" s="624"/>
      <c r="AD23" s="625">
        <v>15760</v>
      </c>
      <c r="AE23" s="625"/>
      <c r="AF23" s="625"/>
      <c r="AG23" s="625"/>
      <c r="AH23" s="625"/>
      <c r="AI23" s="625"/>
      <c r="AJ23" s="625"/>
      <c r="AK23" s="625"/>
      <c r="AL23" s="626">
        <v>0.1</v>
      </c>
      <c r="AM23" s="627"/>
      <c r="AN23" s="627"/>
      <c r="AO23" s="628"/>
      <c r="AP23" s="639" t="s">
        <v>274</v>
      </c>
      <c r="AQ23" s="640"/>
      <c r="AR23" s="640"/>
      <c r="AS23" s="640"/>
      <c r="AT23" s="640"/>
      <c r="AU23" s="640"/>
      <c r="AV23" s="640"/>
      <c r="AW23" s="640"/>
      <c r="AX23" s="640"/>
      <c r="AY23" s="640"/>
      <c r="AZ23" s="640"/>
      <c r="BA23" s="640"/>
      <c r="BB23" s="640"/>
      <c r="BC23" s="640"/>
      <c r="BD23" s="640"/>
      <c r="BE23" s="640"/>
      <c r="BF23" s="641"/>
      <c r="BG23" s="621">
        <v>1246821</v>
      </c>
      <c r="BH23" s="622"/>
      <c r="BI23" s="622"/>
      <c r="BJ23" s="622"/>
      <c r="BK23" s="622"/>
      <c r="BL23" s="622"/>
      <c r="BM23" s="622"/>
      <c r="BN23" s="623"/>
      <c r="BO23" s="624">
        <v>7.9</v>
      </c>
      <c r="BP23" s="624"/>
      <c r="BQ23" s="624"/>
      <c r="BR23" s="624"/>
      <c r="BS23" s="630" t="s">
        <v>168</v>
      </c>
      <c r="BT23" s="622"/>
      <c r="BU23" s="622"/>
      <c r="BV23" s="622"/>
      <c r="BW23" s="622"/>
      <c r="BX23" s="622"/>
      <c r="BY23" s="622"/>
      <c r="BZ23" s="622"/>
      <c r="CA23" s="622"/>
      <c r="CB23" s="631"/>
      <c r="CD23" s="603" t="s">
        <v>214</v>
      </c>
      <c r="CE23" s="604"/>
      <c r="CF23" s="604"/>
      <c r="CG23" s="604"/>
      <c r="CH23" s="604"/>
      <c r="CI23" s="604"/>
      <c r="CJ23" s="604"/>
      <c r="CK23" s="604"/>
      <c r="CL23" s="604"/>
      <c r="CM23" s="604"/>
      <c r="CN23" s="604"/>
      <c r="CO23" s="604"/>
      <c r="CP23" s="604"/>
      <c r="CQ23" s="605"/>
      <c r="CR23" s="603" t="s">
        <v>275</v>
      </c>
      <c r="CS23" s="604"/>
      <c r="CT23" s="604"/>
      <c r="CU23" s="604"/>
      <c r="CV23" s="604"/>
      <c r="CW23" s="604"/>
      <c r="CX23" s="604"/>
      <c r="CY23" s="605"/>
      <c r="CZ23" s="603" t="s">
        <v>276</v>
      </c>
      <c r="DA23" s="604"/>
      <c r="DB23" s="604"/>
      <c r="DC23" s="605"/>
      <c r="DD23" s="603" t="s">
        <v>277</v>
      </c>
      <c r="DE23" s="604"/>
      <c r="DF23" s="604"/>
      <c r="DG23" s="604"/>
      <c r="DH23" s="604"/>
      <c r="DI23" s="604"/>
      <c r="DJ23" s="604"/>
      <c r="DK23" s="605"/>
      <c r="DL23" s="651" t="s">
        <v>278</v>
      </c>
      <c r="DM23" s="652"/>
      <c r="DN23" s="652"/>
      <c r="DO23" s="652"/>
      <c r="DP23" s="652"/>
      <c r="DQ23" s="652"/>
      <c r="DR23" s="652"/>
      <c r="DS23" s="652"/>
      <c r="DT23" s="652"/>
      <c r="DU23" s="652"/>
      <c r="DV23" s="653"/>
      <c r="DW23" s="603" t="s">
        <v>279</v>
      </c>
      <c r="DX23" s="604"/>
      <c r="DY23" s="604"/>
      <c r="DZ23" s="604"/>
      <c r="EA23" s="604"/>
      <c r="EB23" s="604"/>
      <c r="EC23" s="605"/>
    </row>
    <row r="24" spans="2:133" ht="11.25" customHeight="1" x14ac:dyDescent="0.15">
      <c r="B24" s="618" t="s">
        <v>280</v>
      </c>
      <c r="C24" s="619"/>
      <c r="D24" s="619"/>
      <c r="E24" s="619"/>
      <c r="F24" s="619"/>
      <c r="G24" s="619"/>
      <c r="H24" s="619"/>
      <c r="I24" s="619"/>
      <c r="J24" s="619"/>
      <c r="K24" s="619"/>
      <c r="L24" s="619"/>
      <c r="M24" s="619"/>
      <c r="N24" s="619"/>
      <c r="O24" s="619"/>
      <c r="P24" s="619"/>
      <c r="Q24" s="620"/>
      <c r="R24" s="621">
        <v>418243</v>
      </c>
      <c r="S24" s="622"/>
      <c r="T24" s="622"/>
      <c r="U24" s="622"/>
      <c r="V24" s="622"/>
      <c r="W24" s="622"/>
      <c r="X24" s="622"/>
      <c r="Y24" s="623"/>
      <c r="Z24" s="624">
        <v>0.9</v>
      </c>
      <c r="AA24" s="624"/>
      <c r="AB24" s="624"/>
      <c r="AC24" s="624"/>
      <c r="AD24" s="625">
        <v>34</v>
      </c>
      <c r="AE24" s="625"/>
      <c r="AF24" s="625"/>
      <c r="AG24" s="625"/>
      <c r="AH24" s="625"/>
      <c r="AI24" s="625"/>
      <c r="AJ24" s="625"/>
      <c r="AK24" s="625"/>
      <c r="AL24" s="626">
        <v>0</v>
      </c>
      <c r="AM24" s="627"/>
      <c r="AN24" s="627"/>
      <c r="AO24" s="628"/>
      <c r="AP24" s="639" t="s">
        <v>281</v>
      </c>
      <c r="AQ24" s="640"/>
      <c r="AR24" s="640"/>
      <c r="AS24" s="640"/>
      <c r="AT24" s="640"/>
      <c r="AU24" s="640"/>
      <c r="AV24" s="640"/>
      <c r="AW24" s="640"/>
      <c r="AX24" s="640"/>
      <c r="AY24" s="640"/>
      <c r="AZ24" s="640"/>
      <c r="BA24" s="640"/>
      <c r="BB24" s="640"/>
      <c r="BC24" s="640"/>
      <c r="BD24" s="640"/>
      <c r="BE24" s="640"/>
      <c r="BF24" s="641"/>
      <c r="BG24" s="621" t="s">
        <v>168</v>
      </c>
      <c r="BH24" s="622"/>
      <c r="BI24" s="622"/>
      <c r="BJ24" s="622"/>
      <c r="BK24" s="622"/>
      <c r="BL24" s="622"/>
      <c r="BM24" s="622"/>
      <c r="BN24" s="623"/>
      <c r="BO24" s="624" t="s">
        <v>168</v>
      </c>
      <c r="BP24" s="624"/>
      <c r="BQ24" s="624"/>
      <c r="BR24" s="624"/>
      <c r="BS24" s="630" t="s">
        <v>168</v>
      </c>
      <c r="BT24" s="622"/>
      <c r="BU24" s="622"/>
      <c r="BV24" s="622"/>
      <c r="BW24" s="622"/>
      <c r="BX24" s="622"/>
      <c r="BY24" s="622"/>
      <c r="BZ24" s="622"/>
      <c r="CA24" s="622"/>
      <c r="CB24" s="631"/>
      <c r="CD24" s="632" t="s">
        <v>282</v>
      </c>
      <c r="CE24" s="633"/>
      <c r="CF24" s="633"/>
      <c r="CG24" s="633"/>
      <c r="CH24" s="633"/>
      <c r="CI24" s="633"/>
      <c r="CJ24" s="633"/>
      <c r="CK24" s="633"/>
      <c r="CL24" s="633"/>
      <c r="CM24" s="633"/>
      <c r="CN24" s="633"/>
      <c r="CO24" s="633"/>
      <c r="CP24" s="633"/>
      <c r="CQ24" s="634"/>
      <c r="CR24" s="610">
        <v>21829845</v>
      </c>
      <c r="CS24" s="611"/>
      <c r="CT24" s="611"/>
      <c r="CU24" s="611"/>
      <c r="CV24" s="611"/>
      <c r="CW24" s="611"/>
      <c r="CX24" s="611"/>
      <c r="CY24" s="612"/>
      <c r="CZ24" s="615">
        <v>49.8</v>
      </c>
      <c r="DA24" s="616"/>
      <c r="DB24" s="616"/>
      <c r="DC24" s="635"/>
      <c r="DD24" s="654">
        <v>13749413</v>
      </c>
      <c r="DE24" s="611"/>
      <c r="DF24" s="611"/>
      <c r="DG24" s="611"/>
      <c r="DH24" s="611"/>
      <c r="DI24" s="611"/>
      <c r="DJ24" s="611"/>
      <c r="DK24" s="612"/>
      <c r="DL24" s="654">
        <v>13690822</v>
      </c>
      <c r="DM24" s="611"/>
      <c r="DN24" s="611"/>
      <c r="DO24" s="611"/>
      <c r="DP24" s="611"/>
      <c r="DQ24" s="611"/>
      <c r="DR24" s="611"/>
      <c r="DS24" s="611"/>
      <c r="DT24" s="611"/>
      <c r="DU24" s="611"/>
      <c r="DV24" s="612"/>
      <c r="DW24" s="615">
        <v>55.3</v>
      </c>
      <c r="DX24" s="616"/>
      <c r="DY24" s="616"/>
      <c r="DZ24" s="616"/>
      <c r="EA24" s="616"/>
      <c r="EB24" s="616"/>
      <c r="EC24" s="617"/>
    </row>
    <row r="25" spans="2:133" ht="11.25" customHeight="1" x14ac:dyDescent="0.15">
      <c r="B25" s="618" t="s">
        <v>283</v>
      </c>
      <c r="C25" s="619"/>
      <c r="D25" s="619"/>
      <c r="E25" s="619"/>
      <c r="F25" s="619"/>
      <c r="G25" s="619"/>
      <c r="H25" s="619"/>
      <c r="I25" s="619"/>
      <c r="J25" s="619"/>
      <c r="K25" s="619"/>
      <c r="L25" s="619"/>
      <c r="M25" s="619"/>
      <c r="N25" s="619"/>
      <c r="O25" s="619"/>
      <c r="P25" s="619"/>
      <c r="Q25" s="620"/>
      <c r="R25" s="621">
        <v>838947</v>
      </c>
      <c r="S25" s="622"/>
      <c r="T25" s="622"/>
      <c r="U25" s="622"/>
      <c r="V25" s="622"/>
      <c r="W25" s="622"/>
      <c r="X25" s="622"/>
      <c r="Y25" s="623"/>
      <c r="Z25" s="624">
        <v>1.9</v>
      </c>
      <c r="AA25" s="624"/>
      <c r="AB25" s="624"/>
      <c r="AC25" s="624"/>
      <c r="AD25" s="625">
        <v>48479</v>
      </c>
      <c r="AE25" s="625"/>
      <c r="AF25" s="625"/>
      <c r="AG25" s="625"/>
      <c r="AH25" s="625"/>
      <c r="AI25" s="625"/>
      <c r="AJ25" s="625"/>
      <c r="AK25" s="625"/>
      <c r="AL25" s="626">
        <v>0.2</v>
      </c>
      <c r="AM25" s="627"/>
      <c r="AN25" s="627"/>
      <c r="AO25" s="628"/>
      <c r="AP25" s="639" t="s">
        <v>284</v>
      </c>
      <c r="AQ25" s="640"/>
      <c r="AR25" s="640"/>
      <c r="AS25" s="640"/>
      <c r="AT25" s="640"/>
      <c r="AU25" s="640"/>
      <c r="AV25" s="640"/>
      <c r="AW25" s="640"/>
      <c r="AX25" s="640"/>
      <c r="AY25" s="640"/>
      <c r="AZ25" s="640"/>
      <c r="BA25" s="640"/>
      <c r="BB25" s="640"/>
      <c r="BC25" s="640"/>
      <c r="BD25" s="640"/>
      <c r="BE25" s="640"/>
      <c r="BF25" s="641"/>
      <c r="BG25" s="621" t="s">
        <v>168</v>
      </c>
      <c r="BH25" s="622"/>
      <c r="BI25" s="622"/>
      <c r="BJ25" s="622"/>
      <c r="BK25" s="622"/>
      <c r="BL25" s="622"/>
      <c r="BM25" s="622"/>
      <c r="BN25" s="623"/>
      <c r="BO25" s="624" t="s">
        <v>168</v>
      </c>
      <c r="BP25" s="624"/>
      <c r="BQ25" s="624"/>
      <c r="BR25" s="624"/>
      <c r="BS25" s="630" t="s">
        <v>168</v>
      </c>
      <c r="BT25" s="622"/>
      <c r="BU25" s="622"/>
      <c r="BV25" s="622"/>
      <c r="BW25" s="622"/>
      <c r="BX25" s="622"/>
      <c r="BY25" s="622"/>
      <c r="BZ25" s="622"/>
      <c r="CA25" s="622"/>
      <c r="CB25" s="631"/>
      <c r="CD25" s="636" t="s">
        <v>285</v>
      </c>
      <c r="CE25" s="637"/>
      <c r="CF25" s="637"/>
      <c r="CG25" s="637"/>
      <c r="CH25" s="637"/>
      <c r="CI25" s="637"/>
      <c r="CJ25" s="637"/>
      <c r="CK25" s="637"/>
      <c r="CL25" s="637"/>
      <c r="CM25" s="637"/>
      <c r="CN25" s="637"/>
      <c r="CO25" s="637"/>
      <c r="CP25" s="637"/>
      <c r="CQ25" s="638"/>
      <c r="CR25" s="621">
        <v>6682022</v>
      </c>
      <c r="CS25" s="657"/>
      <c r="CT25" s="657"/>
      <c r="CU25" s="657"/>
      <c r="CV25" s="657"/>
      <c r="CW25" s="657"/>
      <c r="CX25" s="657"/>
      <c r="CY25" s="658"/>
      <c r="CZ25" s="626">
        <v>15.2</v>
      </c>
      <c r="DA25" s="655"/>
      <c r="DB25" s="655"/>
      <c r="DC25" s="659"/>
      <c r="DD25" s="630">
        <v>6217109</v>
      </c>
      <c r="DE25" s="657"/>
      <c r="DF25" s="657"/>
      <c r="DG25" s="657"/>
      <c r="DH25" s="657"/>
      <c r="DI25" s="657"/>
      <c r="DJ25" s="657"/>
      <c r="DK25" s="658"/>
      <c r="DL25" s="630">
        <v>6170113</v>
      </c>
      <c r="DM25" s="657"/>
      <c r="DN25" s="657"/>
      <c r="DO25" s="657"/>
      <c r="DP25" s="657"/>
      <c r="DQ25" s="657"/>
      <c r="DR25" s="657"/>
      <c r="DS25" s="657"/>
      <c r="DT25" s="657"/>
      <c r="DU25" s="657"/>
      <c r="DV25" s="658"/>
      <c r="DW25" s="626">
        <v>24.9</v>
      </c>
      <c r="DX25" s="655"/>
      <c r="DY25" s="655"/>
      <c r="DZ25" s="655"/>
      <c r="EA25" s="655"/>
      <c r="EB25" s="655"/>
      <c r="EC25" s="656"/>
    </row>
    <row r="26" spans="2:133" ht="11.25" customHeight="1" x14ac:dyDescent="0.15">
      <c r="B26" s="618" t="s">
        <v>286</v>
      </c>
      <c r="C26" s="619"/>
      <c r="D26" s="619"/>
      <c r="E26" s="619"/>
      <c r="F26" s="619"/>
      <c r="G26" s="619"/>
      <c r="H26" s="619"/>
      <c r="I26" s="619"/>
      <c r="J26" s="619"/>
      <c r="K26" s="619"/>
      <c r="L26" s="619"/>
      <c r="M26" s="619"/>
      <c r="N26" s="619"/>
      <c r="O26" s="619"/>
      <c r="P26" s="619"/>
      <c r="Q26" s="620"/>
      <c r="R26" s="621">
        <v>452855</v>
      </c>
      <c r="S26" s="622"/>
      <c r="T26" s="622"/>
      <c r="U26" s="622"/>
      <c r="V26" s="622"/>
      <c r="W26" s="622"/>
      <c r="X26" s="622"/>
      <c r="Y26" s="623"/>
      <c r="Z26" s="624">
        <v>1</v>
      </c>
      <c r="AA26" s="624"/>
      <c r="AB26" s="624"/>
      <c r="AC26" s="624"/>
      <c r="AD26" s="625">
        <v>9571</v>
      </c>
      <c r="AE26" s="625"/>
      <c r="AF26" s="625"/>
      <c r="AG26" s="625"/>
      <c r="AH26" s="625"/>
      <c r="AI26" s="625"/>
      <c r="AJ26" s="625"/>
      <c r="AK26" s="625"/>
      <c r="AL26" s="626">
        <v>0</v>
      </c>
      <c r="AM26" s="627"/>
      <c r="AN26" s="627"/>
      <c r="AO26" s="628"/>
      <c r="AP26" s="639" t="s">
        <v>287</v>
      </c>
      <c r="AQ26" s="660"/>
      <c r="AR26" s="660"/>
      <c r="AS26" s="660"/>
      <c r="AT26" s="660"/>
      <c r="AU26" s="660"/>
      <c r="AV26" s="660"/>
      <c r="AW26" s="660"/>
      <c r="AX26" s="660"/>
      <c r="AY26" s="660"/>
      <c r="AZ26" s="660"/>
      <c r="BA26" s="660"/>
      <c r="BB26" s="660"/>
      <c r="BC26" s="660"/>
      <c r="BD26" s="660"/>
      <c r="BE26" s="660"/>
      <c r="BF26" s="641"/>
      <c r="BG26" s="621" t="s">
        <v>168</v>
      </c>
      <c r="BH26" s="622"/>
      <c r="BI26" s="622"/>
      <c r="BJ26" s="622"/>
      <c r="BK26" s="622"/>
      <c r="BL26" s="622"/>
      <c r="BM26" s="622"/>
      <c r="BN26" s="623"/>
      <c r="BO26" s="624" t="s">
        <v>168</v>
      </c>
      <c r="BP26" s="624"/>
      <c r="BQ26" s="624"/>
      <c r="BR26" s="624"/>
      <c r="BS26" s="630" t="s">
        <v>168</v>
      </c>
      <c r="BT26" s="622"/>
      <c r="BU26" s="622"/>
      <c r="BV26" s="622"/>
      <c r="BW26" s="622"/>
      <c r="BX26" s="622"/>
      <c r="BY26" s="622"/>
      <c r="BZ26" s="622"/>
      <c r="CA26" s="622"/>
      <c r="CB26" s="631"/>
      <c r="CD26" s="636" t="s">
        <v>288</v>
      </c>
      <c r="CE26" s="637"/>
      <c r="CF26" s="637"/>
      <c r="CG26" s="637"/>
      <c r="CH26" s="637"/>
      <c r="CI26" s="637"/>
      <c r="CJ26" s="637"/>
      <c r="CK26" s="637"/>
      <c r="CL26" s="637"/>
      <c r="CM26" s="637"/>
      <c r="CN26" s="637"/>
      <c r="CO26" s="637"/>
      <c r="CP26" s="637"/>
      <c r="CQ26" s="638"/>
      <c r="CR26" s="621">
        <v>4970168</v>
      </c>
      <c r="CS26" s="622"/>
      <c r="CT26" s="622"/>
      <c r="CU26" s="622"/>
      <c r="CV26" s="622"/>
      <c r="CW26" s="622"/>
      <c r="CX26" s="622"/>
      <c r="CY26" s="623"/>
      <c r="CZ26" s="626">
        <v>11.3</v>
      </c>
      <c r="DA26" s="655"/>
      <c r="DB26" s="655"/>
      <c r="DC26" s="659"/>
      <c r="DD26" s="630">
        <v>4543672</v>
      </c>
      <c r="DE26" s="622"/>
      <c r="DF26" s="622"/>
      <c r="DG26" s="622"/>
      <c r="DH26" s="622"/>
      <c r="DI26" s="622"/>
      <c r="DJ26" s="622"/>
      <c r="DK26" s="623"/>
      <c r="DL26" s="630" t="s">
        <v>168</v>
      </c>
      <c r="DM26" s="622"/>
      <c r="DN26" s="622"/>
      <c r="DO26" s="622"/>
      <c r="DP26" s="622"/>
      <c r="DQ26" s="622"/>
      <c r="DR26" s="622"/>
      <c r="DS26" s="622"/>
      <c r="DT26" s="622"/>
      <c r="DU26" s="622"/>
      <c r="DV26" s="623"/>
      <c r="DW26" s="626" t="s">
        <v>168</v>
      </c>
      <c r="DX26" s="655"/>
      <c r="DY26" s="655"/>
      <c r="DZ26" s="655"/>
      <c r="EA26" s="655"/>
      <c r="EB26" s="655"/>
      <c r="EC26" s="656"/>
    </row>
    <row r="27" spans="2:133" ht="11.25" customHeight="1" x14ac:dyDescent="0.15">
      <c r="B27" s="618" t="s">
        <v>289</v>
      </c>
      <c r="C27" s="619"/>
      <c r="D27" s="619"/>
      <c r="E27" s="619"/>
      <c r="F27" s="619"/>
      <c r="G27" s="619"/>
      <c r="H27" s="619"/>
      <c r="I27" s="619"/>
      <c r="J27" s="619"/>
      <c r="K27" s="619"/>
      <c r="L27" s="619"/>
      <c r="M27" s="619"/>
      <c r="N27" s="619"/>
      <c r="O27" s="619"/>
      <c r="P27" s="619"/>
      <c r="Q27" s="620"/>
      <c r="R27" s="621">
        <v>6810110</v>
      </c>
      <c r="S27" s="622"/>
      <c r="T27" s="622"/>
      <c r="U27" s="622"/>
      <c r="V27" s="622"/>
      <c r="W27" s="622"/>
      <c r="X27" s="622"/>
      <c r="Y27" s="623"/>
      <c r="Z27" s="624">
        <v>15.4</v>
      </c>
      <c r="AA27" s="624"/>
      <c r="AB27" s="624"/>
      <c r="AC27" s="624"/>
      <c r="AD27" s="625" t="s">
        <v>168</v>
      </c>
      <c r="AE27" s="625"/>
      <c r="AF27" s="625"/>
      <c r="AG27" s="625"/>
      <c r="AH27" s="625"/>
      <c r="AI27" s="625"/>
      <c r="AJ27" s="625"/>
      <c r="AK27" s="625"/>
      <c r="AL27" s="626" t="s">
        <v>168</v>
      </c>
      <c r="AM27" s="627"/>
      <c r="AN27" s="627"/>
      <c r="AO27" s="628"/>
      <c r="AP27" s="618" t="s">
        <v>290</v>
      </c>
      <c r="AQ27" s="619"/>
      <c r="AR27" s="619"/>
      <c r="AS27" s="619"/>
      <c r="AT27" s="619"/>
      <c r="AU27" s="619"/>
      <c r="AV27" s="619"/>
      <c r="AW27" s="619"/>
      <c r="AX27" s="619"/>
      <c r="AY27" s="619"/>
      <c r="AZ27" s="619"/>
      <c r="BA27" s="619"/>
      <c r="BB27" s="619"/>
      <c r="BC27" s="619"/>
      <c r="BD27" s="619"/>
      <c r="BE27" s="619"/>
      <c r="BF27" s="620"/>
      <c r="BG27" s="621">
        <v>15781304</v>
      </c>
      <c r="BH27" s="622"/>
      <c r="BI27" s="622"/>
      <c r="BJ27" s="622"/>
      <c r="BK27" s="622"/>
      <c r="BL27" s="622"/>
      <c r="BM27" s="622"/>
      <c r="BN27" s="623"/>
      <c r="BO27" s="624">
        <v>100</v>
      </c>
      <c r="BP27" s="624"/>
      <c r="BQ27" s="624"/>
      <c r="BR27" s="624"/>
      <c r="BS27" s="630">
        <v>142705</v>
      </c>
      <c r="BT27" s="622"/>
      <c r="BU27" s="622"/>
      <c r="BV27" s="622"/>
      <c r="BW27" s="622"/>
      <c r="BX27" s="622"/>
      <c r="BY27" s="622"/>
      <c r="BZ27" s="622"/>
      <c r="CA27" s="622"/>
      <c r="CB27" s="631"/>
      <c r="CD27" s="636" t="s">
        <v>291</v>
      </c>
      <c r="CE27" s="637"/>
      <c r="CF27" s="637"/>
      <c r="CG27" s="637"/>
      <c r="CH27" s="637"/>
      <c r="CI27" s="637"/>
      <c r="CJ27" s="637"/>
      <c r="CK27" s="637"/>
      <c r="CL27" s="637"/>
      <c r="CM27" s="637"/>
      <c r="CN27" s="637"/>
      <c r="CO27" s="637"/>
      <c r="CP27" s="637"/>
      <c r="CQ27" s="638"/>
      <c r="CR27" s="621">
        <v>10839406</v>
      </c>
      <c r="CS27" s="657"/>
      <c r="CT27" s="657"/>
      <c r="CU27" s="657"/>
      <c r="CV27" s="657"/>
      <c r="CW27" s="657"/>
      <c r="CX27" s="657"/>
      <c r="CY27" s="658"/>
      <c r="CZ27" s="626">
        <v>24.7</v>
      </c>
      <c r="DA27" s="655"/>
      <c r="DB27" s="655"/>
      <c r="DC27" s="659"/>
      <c r="DD27" s="630">
        <v>3298952</v>
      </c>
      <c r="DE27" s="657"/>
      <c r="DF27" s="657"/>
      <c r="DG27" s="657"/>
      <c r="DH27" s="657"/>
      <c r="DI27" s="657"/>
      <c r="DJ27" s="657"/>
      <c r="DK27" s="658"/>
      <c r="DL27" s="630">
        <v>3287357</v>
      </c>
      <c r="DM27" s="657"/>
      <c r="DN27" s="657"/>
      <c r="DO27" s="657"/>
      <c r="DP27" s="657"/>
      <c r="DQ27" s="657"/>
      <c r="DR27" s="657"/>
      <c r="DS27" s="657"/>
      <c r="DT27" s="657"/>
      <c r="DU27" s="657"/>
      <c r="DV27" s="658"/>
      <c r="DW27" s="626">
        <v>13.3</v>
      </c>
      <c r="DX27" s="655"/>
      <c r="DY27" s="655"/>
      <c r="DZ27" s="655"/>
      <c r="EA27" s="655"/>
      <c r="EB27" s="655"/>
      <c r="EC27" s="656"/>
    </row>
    <row r="28" spans="2:133" ht="11.25" customHeight="1" x14ac:dyDescent="0.15">
      <c r="B28" s="663" t="s">
        <v>292</v>
      </c>
      <c r="C28" s="664"/>
      <c r="D28" s="664"/>
      <c r="E28" s="664"/>
      <c r="F28" s="664"/>
      <c r="G28" s="664"/>
      <c r="H28" s="664"/>
      <c r="I28" s="664"/>
      <c r="J28" s="664"/>
      <c r="K28" s="664"/>
      <c r="L28" s="664"/>
      <c r="M28" s="664"/>
      <c r="N28" s="664"/>
      <c r="O28" s="664"/>
      <c r="P28" s="664"/>
      <c r="Q28" s="665"/>
      <c r="R28" s="621" t="s">
        <v>168</v>
      </c>
      <c r="S28" s="622"/>
      <c r="T28" s="622"/>
      <c r="U28" s="622"/>
      <c r="V28" s="622"/>
      <c r="W28" s="622"/>
      <c r="X28" s="622"/>
      <c r="Y28" s="623"/>
      <c r="Z28" s="624" t="s">
        <v>168</v>
      </c>
      <c r="AA28" s="624"/>
      <c r="AB28" s="624"/>
      <c r="AC28" s="624"/>
      <c r="AD28" s="625" t="s">
        <v>168</v>
      </c>
      <c r="AE28" s="625"/>
      <c r="AF28" s="625"/>
      <c r="AG28" s="625"/>
      <c r="AH28" s="625"/>
      <c r="AI28" s="625"/>
      <c r="AJ28" s="625"/>
      <c r="AK28" s="625"/>
      <c r="AL28" s="626" t="s">
        <v>168</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293</v>
      </c>
      <c r="CE28" s="637"/>
      <c r="CF28" s="637"/>
      <c r="CG28" s="637"/>
      <c r="CH28" s="637"/>
      <c r="CI28" s="637"/>
      <c r="CJ28" s="637"/>
      <c r="CK28" s="637"/>
      <c r="CL28" s="637"/>
      <c r="CM28" s="637"/>
      <c r="CN28" s="637"/>
      <c r="CO28" s="637"/>
      <c r="CP28" s="637"/>
      <c r="CQ28" s="638"/>
      <c r="CR28" s="621">
        <v>4308417</v>
      </c>
      <c r="CS28" s="622"/>
      <c r="CT28" s="622"/>
      <c r="CU28" s="622"/>
      <c r="CV28" s="622"/>
      <c r="CW28" s="622"/>
      <c r="CX28" s="622"/>
      <c r="CY28" s="623"/>
      <c r="CZ28" s="626">
        <v>9.8000000000000007</v>
      </c>
      <c r="DA28" s="655"/>
      <c r="DB28" s="655"/>
      <c r="DC28" s="659"/>
      <c r="DD28" s="630">
        <v>4233352</v>
      </c>
      <c r="DE28" s="622"/>
      <c r="DF28" s="622"/>
      <c r="DG28" s="622"/>
      <c r="DH28" s="622"/>
      <c r="DI28" s="622"/>
      <c r="DJ28" s="622"/>
      <c r="DK28" s="623"/>
      <c r="DL28" s="630">
        <v>4233352</v>
      </c>
      <c r="DM28" s="622"/>
      <c r="DN28" s="622"/>
      <c r="DO28" s="622"/>
      <c r="DP28" s="622"/>
      <c r="DQ28" s="622"/>
      <c r="DR28" s="622"/>
      <c r="DS28" s="622"/>
      <c r="DT28" s="622"/>
      <c r="DU28" s="622"/>
      <c r="DV28" s="623"/>
      <c r="DW28" s="626">
        <v>17.100000000000001</v>
      </c>
      <c r="DX28" s="655"/>
      <c r="DY28" s="655"/>
      <c r="DZ28" s="655"/>
      <c r="EA28" s="655"/>
      <c r="EB28" s="655"/>
      <c r="EC28" s="656"/>
    </row>
    <row r="29" spans="2:133" ht="11.25" customHeight="1" x14ac:dyDescent="0.15">
      <c r="B29" s="618" t="s">
        <v>294</v>
      </c>
      <c r="C29" s="619"/>
      <c r="D29" s="619"/>
      <c r="E29" s="619"/>
      <c r="F29" s="619"/>
      <c r="G29" s="619"/>
      <c r="H29" s="619"/>
      <c r="I29" s="619"/>
      <c r="J29" s="619"/>
      <c r="K29" s="619"/>
      <c r="L29" s="619"/>
      <c r="M29" s="619"/>
      <c r="N29" s="619"/>
      <c r="O29" s="619"/>
      <c r="P29" s="619"/>
      <c r="Q29" s="620"/>
      <c r="R29" s="621">
        <v>2550496</v>
      </c>
      <c r="S29" s="622"/>
      <c r="T29" s="622"/>
      <c r="U29" s="622"/>
      <c r="V29" s="622"/>
      <c r="W29" s="622"/>
      <c r="X29" s="622"/>
      <c r="Y29" s="623"/>
      <c r="Z29" s="624">
        <v>5.8</v>
      </c>
      <c r="AA29" s="624"/>
      <c r="AB29" s="624"/>
      <c r="AC29" s="624"/>
      <c r="AD29" s="625" t="s">
        <v>168</v>
      </c>
      <c r="AE29" s="625"/>
      <c r="AF29" s="625"/>
      <c r="AG29" s="625"/>
      <c r="AH29" s="625"/>
      <c r="AI29" s="625"/>
      <c r="AJ29" s="625"/>
      <c r="AK29" s="625"/>
      <c r="AL29" s="626" t="s">
        <v>168</v>
      </c>
      <c r="AM29" s="627"/>
      <c r="AN29" s="627"/>
      <c r="AO29" s="628"/>
      <c r="AP29" s="600" t="s">
        <v>214</v>
      </c>
      <c r="AQ29" s="601"/>
      <c r="AR29" s="601"/>
      <c r="AS29" s="601"/>
      <c r="AT29" s="601"/>
      <c r="AU29" s="601"/>
      <c r="AV29" s="601"/>
      <c r="AW29" s="601"/>
      <c r="AX29" s="601"/>
      <c r="AY29" s="601"/>
      <c r="AZ29" s="601"/>
      <c r="BA29" s="601"/>
      <c r="BB29" s="601"/>
      <c r="BC29" s="601"/>
      <c r="BD29" s="601"/>
      <c r="BE29" s="601"/>
      <c r="BF29" s="602"/>
      <c r="BG29" s="600" t="s">
        <v>295</v>
      </c>
      <c r="BH29" s="661"/>
      <c r="BI29" s="661"/>
      <c r="BJ29" s="661"/>
      <c r="BK29" s="661"/>
      <c r="BL29" s="661"/>
      <c r="BM29" s="661"/>
      <c r="BN29" s="661"/>
      <c r="BO29" s="661"/>
      <c r="BP29" s="661"/>
      <c r="BQ29" s="662"/>
      <c r="BR29" s="600" t="s">
        <v>296</v>
      </c>
      <c r="BS29" s="661"/>
      <c r="BT29" s="661"/>
      <c r="BU29" s="661"/>
      <c r="BV29" s="661"/>
      <c r="BW29" s="661"/>
      <c r="BX29" s="661"/>
      <c r="BY29" s="661"/>
      <c r="BZ29" s="661"/>
      <c r="CA29" s="661"/>
      <c r="CB29" s="662"/>
      <c r="CD29" s="684" t="s">
        <v>297</v>
      </c>
      <c r="CE29" s="685"/>
      <c r="CF29" s="636" t="s">
        <v>298</v>
      </c>
      <c r="CG29" s="637"/>
      <c r="CH29" s="637"/>
      <c r="CI29" s="637"/>
      <c r="CJ29" s="637"/>
      <c r="CK29" s="637"/>
      <c r="CL29" s="637"/>
      <c r="CM29" s="637"/>
      <c r="CN29" s="637"/>
      <c r="CO29" s="637"/>
      <c r="CP29" s="637"/>
      <c r="CQ29" s="638"/>
      <c r="CR29" s="621">
        <v>4308417</v>
      </c>
      <c r="CS29" s="657"/>
      <c r="CT29" s="657"/>
      <c r="CU29" s="657"/>
      <c r="CV29" s="657"/>
      <c r="CW29" s="657"/>
      <c r="CX29" s="657"/>
      <c r="CY29" s="658"/>
      <c r="CZ29" s="626">
        <v>9.8000000000000007</v>
      </c>
      <c r="DA29" s="655"/>
      <c r="DB29" s="655"/>
      <c r="DC29" s="659"/>
      <c r="DD29" s="630">
        <v>4233352</v>
      </c>
      <c r="DE29" s="657"/>
      <c r="DF29" s="657"/>
      <c r="DG29" s="657"/>
      <c r="DH29" s="657"/>
      <c r="DI29" s="657"/>
      <c r="DJ29" s="657"/>
      <c r="DK29" s="658"/>
      <c r="DL29" s="630">
        <v>4233352</v>
      </c>
      <c r="DM29" s="657"/>
      <c r="DN29" s="657"/>
      <c r="DO29" s="657"/>
      <c r="DP29" s="657"/>
      <c r="DQ29" s="657"/>
      <c r="DR29" s="657"/>
      <c r="DS29" s="657"/>
      <c r="DT29" s="657"/>
      <c r="DU29" s="657"/>
      <c r="DV29" s="658"/>
      <c r="DW29" s="626">
        <v>17.100000000000001</v>
      </c>
      <c r="DX29" s="655"/>
      <c r="DY29" s="655"/>
      <c r="DZ29" s="655"/>
      <c r="EA29" s="655"/>
      <c r="EB29" s="655"/>
      <c r="EC29" s="656"/>
    </row>
    <row r="30" spans="2:133" ht="11.25" customHeight="1" x14ac:dyDescent="0.15">
      <c r="B30" s="618" t="s">
        <v>299</v>
      </c>
      <c r="C30" s="619"/>
      <c r="D30" s="619"/>
      <c r="E30" s="619"/>
      <c r="F30" s="619"/>
      <c r="G30" s="619"/>
      <c r="H30" s="619"/>
      <c r="I30" s="619"/>
      <c r="J30" s="619"/>
      <c r="K30" s="619"/>
      <c r="L30" s="619"/>
      <c r="M30" s="619"/>
      <c r="N30" s="619"/>
      <c r="O30" s="619"/>
      <c r="P30" s="619"/>
      <c r="Q30" s="620"/>
      <c r="R30" s="621">
        <v>327122</v>
      </c>
      <c r="S30" s="622"/>
      <c r="T30" s="622"/>
      <c r="U30" s="622"/>
      <c r="V30" s="622"/>
      <c r="W30" s="622"/>
      <c r="X30" s="622"/>
      <c r="Y30" s="623"/>
      <c r="Z30" s="624">
        <v>0.7</v>
      </c>
      <c r="AA30" s="624"/>
      <c r="AB30" s="624"/>
      <c r="AC30" s="624"/>
      <c r="AD30" s="625">
        <v>111628</v>
      </c>
      <c r="AE30" s="625"/>
      <c r="AF30" s="625"/>
      <c r="AG30" s="625"/>
      <c r="AH30" s="625"/>
      <c r="AI30" s="625"/>
      <c r="AJ30" s="625"/>
      <c r="AK30" s="625"/>
      <c r="AL30" s="626">
        <v>0.5</v>
      </c>
      <c r="AM30" s="627"/>
      <c r="AN30" s="627"/>
      <c r="AO30" s="628"/>
      <c r="AP30" s="669" t="s">
        <v>300</v>
      </c>
      <c r="AQ30" s="670"/>
      <c r="AR30" s="670"/>
      <c r="AS30" s="670"/>
      <c r="AT30" s="675" t="s">
        <v>301</v>
      </c>
      <c r="AU30" s="210"/>
      <c r="AV30" s="210"/>
      <c r="AW30" s="210"/>
      <c r="AX30" s="607" t="s">
        <v>180</v>
      </c>
      <c r="AY30" s="608"/>
      <c r="AZ30" s="608"/>
      <c r="BA30" s="608"/>
      <c r="BB30" s="608"/>
      <c r="BC30" s="608"/>
      <c r="BD30" s="608"/>
      <c r="BE30" s="608"/>
      <c r="BF30" s="609"/>
      <c r="BG30" s="681">
        <v>98.9</v>
      </c>
      <c r="BH30" s="682"/>
      <c r="BI30" s="682"/>
      <c r="BJ30" s="682"/>
      <c r="BK30" s="682"/>
      <c r="BL30" s="682"/>
      <c r="BM30" s="616">
        <v>95.6</v>
      </c>
      <c r="BN30" s="682"/>
      <c r="BO30" s="682"/>
      <c r="BP30" s="682"/>
      <c r="BQ30" s="683"/>
      <c r="BR30" s="681">
        <v>98.9</v>
      </c>
      <c r="BS30" s="682"/>
      <c r="BT30" s="682"/>
      <c r="BU30" s="682"/>
      <c r="BV30" s="682"/>
      <c r="BW30" s="682"/>
      <c r="BX30" s="616">
        <v>95.2</v>
      </c>
      <c r="BY30" s="682"/>
      <c r="BZ30" s="682"/>
      <c r="CA30" s="682"/>
      <c r="CB30" s="683"/>
      <c r="CD30" s="686"/>
      <c r="CE30" s="687"/>
      <c r="CF30" s="636" t="s">
        <v>302</v>
      </c>
      <c r="CG30" s="637"/>
      <c r="CH30" s="637"/>
      <c r="CI30" s="637"/>
      <c r="CJ30" s="637"/>
      <c r="CK30" s="637"/>
      <c r="CL30" s="637"/>
      <c r="CM30" s="637"/>
      <c r="CN30" s="637"/>
      <c r="CO30" s="637"/>
      <c r="CP30" s="637"/>
      <c r="CQ30" s="638"/>
      <c r="CR30" s="621">
        <v>3994271</v>
      </c>
      <c r="CS30" s="622"/>
      <c r="CT30" s="622"/>
      <c r="CU30" s="622"/>
      <c r="CV30" s="622"/>
      <c r="CW30" s="622"/>
      <c r="CX30" s="622"/>
      <c r="CY30" s="623"/>
      <c r="CZ30" s="626">
        <v>9.1</v>
      </c>
      <c r="DA30" s="655"/>
      <c r="DB30" s="655"/>
      <c r="DC30" s="659"/>
      <c r="DD30" s="630">
        <v>3921079</v>
      </c>
      <c r="DE30" s="622"/>
      <c r="DF30" s="622"/>
      <c r="DG30" s="622"/>
      <c r="DH30" s="622"/>
      <c r="DI30" s="622"/>
      <c r="DJ30" s="622"/>
      <c r="DK30" s="623"/>
      <c r="DL30" s="630">
        <v>3921079</v>
      </c>
      <c r="DM30" s="622"/>
      <c r="DN30" s="622"/>
      <c r="DO30" s="622"/>
      <c r="DP30" s="622"/>
      <c r="DQ30" s="622"/>
      <c r="DR30" s="622"/>
      <c r="DS30" s="622"/>
      <c r="DT30" s="622"/>
      <c r="DU30" s="622"/>
      <c r="DV30" s="623"/>
      <c r="DW30" s="626">
        <v>15.8</v>
      </c>
      <c r="DX30" s="655"/>
      <c r="DY30" s="655"/>
      <c r="DZ30" s="655"/>
      <c r="EA30" s="655"/>
      <c r="EB30" s="655"/>
      <c r="EC30" s="656"/>
    </row>
    <row r="31" spans="2:133" ht="11.25" customHeight="1" x14ac:dyDescent="0.15">
      <c r="B31" s="618" t="s">
        <v>303</v>
      </c>
      <c r="C31" s="619"/>
      <c r="D31" s="619"/>
      <c r="E31" s="619"/>
      <c r="F31" s="619"/>
      <c r="G31" s="619"/>
      <c r="H31" s="619"/>
      <c r="I31" s="619"/>
      <c r="J31" s="619"/>
      <c r="K31" s="619"/>
      <c r="L31" s="619"/>
      <c r="M31" s="619"/>
      <c r="N31" s="619"/>
      <c r="O31" s="619"/>
      <c r="P31" s="619"/>
      <c r="Q31" s="620"/>
      <c r="R31" s="621">
        <v>44372</v>
      </c>
      <c r="S31" s="622"/>
      <c r="T31" s="622"/>
      <c r="U31" s="622"/>
      <c r="V31" s="622"/>
      <c r="W31" s="622"/>
      <c r="X31" s="622"/>
      <c r="Y31" s="623"/>
      <c r="Z31" s="624">
        <v>0.1</v>
      </c>
      <c r="AA31" s="624"/>
      <c r="AB31" s="624"/>
      <c r="AC31" s="624"/>
      <c r="AD31" s="625" t="s">
        <v>168</v>
      </c>
      <c r="AE31" s="625"/>
      <c r="AF31" s="625"/>
      <c r="AG31" s="625"/>
      <c r="AH31" s="625"/>
      <c r="AI31" s="625"/>
      <c r="AJ31" s="625"/>
      <c r="AK31" s="625"/>
      <c r="AL31" s="626" t="s">
        <v>168</v>
      </c>
      <c r="AM31" s="627"/>
      <c r="AN31" s="627"/>
      <c r="AO31" s="628"/>
      <c r="AP31" s="671"/>
      <c r="AQ31" s="672"/>
      <c r="AR31" s="672"/>
      <c r="AS31" s="672"/>
      <c r="AT31" s="676"/>
      <c r="AU31" s="209" t="s">
        <v>304</v>
      </c>
      <c r="AV31" s="209"/>
      <c r="AW31" s="209"/>
      <c r="AX31" s="618" t="s">
        <v>305</v>
      </c>
      <c r="AY31" s="619"/>
      <c r="AZ31" s="619"/>
      <c r="BA31" s="619"/>
      <c r="BB31" s="619"/>
      <c r="BC31" s="619"/>
      <c r="BD31" s="619"/>
      <c r="BE31" s="619"/>
      <c r="BF31" s="620"/>
      <c r="BG31" s="678">
        <v>98.9</v>
      </c>
      <c r="BH31" s="657"/>
      <c r="BI31" s="657"/>
      <c r="BJ31" s="657"/>
      <c r="BK31" s="657"/>
      <c r="BL31" s="657"/>
      <c r="BM31" s="627">
        <v>95.9</v>
      </c>
      <c r="BN31" s="679"/>
      <c r="BO31" s="679"/>
      <c r="BP31" s="679"/>
      <c r="BQ31" s="680"/>
      <c r="BR31" s="678">
        <v>98.9</v>
      </c>
      <c r="BS31" s="657"/>
      <c r="BT31" s="657"/>
      <c r="BU31" s="657"/>
      <c r="BV31" s="657"/>
      <c r="BW31" s="657"/>
      <c r="BX31" s="627">
        <v>95.7</v>
      </c>
      <c r="BY31" s="679"/>
      <c r="BZ31" s="679"/>
      <c r="CA31" s="679"/>
      <c r="CB31" s="680"/>
      <c r="CD31" s="686"/>
      <c r="CE31" s="687"/>
      <c r="CF31" s="636" t="s">
        <v>306</v>
      </c>
      <c r="CG31" s="637"/>
      <c r="CH31" s="637"/>
      <c r="CI31" s="637"/>
      <c r="CJ31" s="637"/>
      <c r="CK31" s="637"/>
      <c r="CL31" s="637"/>
      <c r="CM31" s="637"/>
      <c r="CN31" s="637"/>
      <c r="CO31" s="637"/>
      <c r="CP31" s="637"/>
      <c r="CQ31" s="638"/>
      <c r="CR31" s="621">
        <v>314146</v>
      </c>
      <c r="CS31" s="657"/>
      <c r="CT31" s="657"/>
      <c r="CU31" s="657"/>
      <c r="CV31" s="657"/>
      <c r="CW31" s="657"/>
      <c r="CX31" s="657"/>
      <c r="CY31" s="658"/>
      <c r="CZ31" s="626">
        <v>0.7</v>
      </c>
      <c r="DA31" s="655"/>
      <c r="DB31" s="655"/>
      <c r="DC31" s="659"/>
      <c r="DD31" s="630">
        <v>312273</v>
      </c>
      <c r="DE31" s="657"/>
      <c r="DF31" s="657"/>
      <c r="DG31" s="657"/>
      <c r="DH31" s="657"/>
      <c r="DI31" s="657"/>
      <c r="DJ31" s="657"/>
      <c r="DK31" s="658"/>
      <c r="DL31" s="630">
        <v>312273</v>
      </c>
      <c r="DM31" s="657"/>
      <c r="DN31" s="657"/>
      <c r="DO31" s="657"/>
      <c r="DP31" s="657"/>
      <c r="DQ31" s="657"/>
      <c r="DR31" s="657"/>
      <c r="DS31" s="657"/>
      <c r="DT31" s="657"/>
      <c r="DU31" s="657"/>
      <c r="DV31" s="658"/>
      <c r="DW31" s="626">
        <v>1.3</v>
      </c>
      <c r="DX31" s="655"/>
      <c r="DY31" s="655"/>
      <c r="DZ31" s="655"/>
      <c r="EA31" s="655"/>
      <c r="EB31" s="655"/>
      <c r="EC31" s="656"/>
    </row>
    <row r="32" spans="2:133" ht="11.25" customHeight="1" x14ac:dyDescent="0.15">
      <c r="B32" s="618" t="s">
        <v>307</v>
      </c>
      <c r="C32" s="619"/>
      <c r="D32" s="619"/>
      <c r="E32" s="619"/>
      <c r="F32" s="619"/>
      <c r="G32" s="619"/>
      <c r="H32" s="619"/>
      <c r="I32" s="619"/>
      <c r="J32" s="619"/>
      <c r="K32" s="619"/>
      <c r="L32" s="619"/>
      <c r="M32" s="619"/>
      <c r="N32" s="619"/>
      <c r="O32" s="619"/>
      <c r="P32" s="619"/>
      <c r="Q32" s="620"/>
      <c r="R32" s="621">
        <v>194866</v>
      </c>
      <c r="S32" s="622"/>
      <c r="T32" s="622"/>
      <c r="U32" s="622"/>
      <c r="V32" s="622"/>
      <c r="W32" s="622"/>
      <c r="X32" s="622"/>
      <c r="Y32" s="623"/>
      <c r="Z32" s="624">
        <v>0.4</v>
      </c>
      <c r="AA32" s="624"/>
      <c r="AB32" s="624"/>
      <c r="AC32" s="624"/>
      <c r="AD32" s="625" t="s">
        <v>168</v>
      </c>
      <c r="AE32" s="625"/>
      <c r="AF32" s="625"/>
      <c r="AG32" s="625"/>
      <c r="AH32" s="625"/>
      <c r="AI32" s="625"/>
      <c r="AJ32" s="625"/>
      <c r="AK32" s="625"/>
      <c r="AL32" s="626" t="s">
        <v>168</v>
      </c>
      <c r="AM32" s="627"/>
      <c r="AN32" s="627"/>
      <c r="AO32" s="628"/>
      <c r="AP32" s="673"/>
      <c r="AQ32" s="674"/>
      <c r="AR32" s="674"/>
      <c r="AS32" s="674"/>
      <c r="AT32" s="677"/>
      <c r="AU32" s="211"/>
      <c r="AV32" s="211"/>
      <c r="AW32" s="211"/>
      <c r="AX32" s="666" t="s">
        <v>308</v>
      </c>
      <c r="AY32" s="667"/>
      <c r="AZ32" s="667"/>
      <c r="BA32" s="667"/>
      <c r="BB32" s="667"/>
      <c r="BC32" s="667"/>
      <c r="BD32" s="667"/>
      <c r="BE32" s="667"/>
      <c r="BF32" s="668"/>
      <c r="BG32" s="690">
        <v>99</v>
      </c>
      <c r="BH32" s="691"/>
      <c r="BI32" s="691"/>
      <c r="BJ32" s="691"/>
      <c r="BK32" s="691"/>
      <c r="BL32" s="691"/>
      <c r="BM32" s="692">
        <v>94.9</v>
      </c>
      <c r="BN32" s="691"/>
      <c r="BO32" s="691"/>
      <c r="BP32" s="691"/>
      <c r="BQ32" s="693"/>
      <c r="BR32" s="690">
        <v>98.9</v>
      </c>
      <c r="BS32" s="691"/>
      <c r="BT32" s="691"/>
      <c r="BU32" s="691"/>
      <c r="BV32" s="691"/>
      <c r="BW32" s="691"/>
      <c r="BX32" s="692">
        <v>94.3</v>
      </c>
      <c r="BY32" s="691"/>
      <c r="BZ32" s="691"/>
      <c r="CA32" s="691"/>
      <c r="CB32" s="693"/>
      <c r="CD32" s="688"/>
      <c r="CE32" s="689"/>
      <c r="CF32" s="636" t="s">
        <v>309</v>
      </c>
      <c r="CG32" s="637"/>
      <c r="CH32" s="637"/>
      <c r="CI32" s="637"/>
      <c r="CJ32" s="637"/>
      <c r="CK32" s="637"/>
      <c r="CL32" s="637"/>
      <c r="CM32" s="637"/>
      <c r="CN32" s="637"/>
      <c r="CO32" s="637"/>
      <c r="CP32" s="637"/>
      <c r="CQ32" s="638"/>
      <c r="CR32" s="621" t="s">
        <v>168</v>
      </c>
      <c r="CS32" s="622"/>
      <c r="CT32" s="622"/>
      <c r="CU32" s="622"/>
      <c r="CV32" s="622"/>
      <c r="CW32" s="622"/>
      <c r="CX32" s="622"/>
      <c r="CY32" s="623"/>
      <c r="CZ32" s="626" t="s">
        <v>168</v>
      </c>
      <c r="DA32" s="655"/>
      <c r="DB32" s="655"/>
      <c r="DC32" s="659"/>
      <c r="DD32" s="630" t="s">
        <v>168</v>
      </c>
      <c r="DE32" s="622"/>
      <c r="DF32" s="622"/>
      <c r="DG32" s="622"/>
      <c r="DH32" s="622"/>
      <c r="DI32" s="622"/>
      <c r="DJ32" s="622"/>
      <c r="DK32" s="623"/>
      <c r="DL32" s="630" t="s">
        <v>168</v>
      </c>
      <c r="DM32" s="622"/>
      <c r="DN32" s="622"/>
      <c r="DO32" s="622"/>
      <c r="DP32" s="622"/>
      <c r="DQ32" s="622"/>
      <c r="DR32" s="622"/>
      <c r="DS32" s="622"/>
      <c r="DT32" s="622"/>
      <c r="DU32" s="622"/>
      <c r="DV32" s="623"/>
      <c r="DW32" s="626" t="s">
        <v>168</v>
      </c>
      <c r="DX32" s="655"/>
      <c r="DY32" s="655"/>
      <c r="DZ32" s="655"/>
      <c r="EA32" s="655"/>
      <c r="EB32" s="655"/>
      <c r="EC32" s="656"/>
    </row>
    <row r="33" spans="2:133" ht="11.25" customHeight="1" x14ac:dyDescent="0.15">
      <c r="B33" s="618" t="s">
        <v>310</v>
      </c>
      <c r="C33" s="619"/>
      <c r="D33" s="619"/>
      <c r="E33" s="619"/>
      <c r="F33" s="619"/>
      <c r="G33" s="619"/>
      <c r="H33" s="619"/>
      <c r="I33" s="619"/>
      <c r="J33" s="619"/>
      <c r="K33" s="619"/>
      <c r="L33" s="619"/>
      <c r="M33" s="619"/>
      <c r="N33" s="619"/>
      <c r="O33" s="619"/>
      <c r="P33" s="619"/>
      <c r="Q33" s="620"/>
      <c r="R33" s="621">
        <v>1183296</v>
      </c>
      <c r="S33" s="622"/>
      <c r="T33" s="622"/>
      <c r="U33" s="622"/>
      <c r="V33" s="622"/>
      <c r="W33" s="622"/>
      <c r="X33" s="622"/>
      <c r="Y33" s="623"/>
      <c r="Z33" s="624">
        <v>2.7</v>
      </c>
      <c r="AA33" s="624"/>
      <c r="AB33" s="624"/>
      <c r="AC33" s="624"/>
      <c r="AD33" s="625" t="s">
        <v>168</v>
      </c>
      <c r="AE33" s="625"/>
      <c r="AF33" s="625"/>
      <c r="AG33" s="625"/>
      <c r="AH33" s="625"/>
      <c r="AI33" s="625"/>
      <c r="AJ33" s="625"/>
      <c r="AK33" s="625"/>
      <c r="AL33" s="626" t="s">
        <v>168</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311</v>
      </c>
      <c r="CE33" s="637"/>
      <c r="CF33" s="637"/>
      <c r="CG33" s="637"/>
      <c r="CH33" s="637"/>
      <c r="CI33" s="637"/>
      <c r="CJ33" s="637"/>
      <c r="CK33" s="637"/>
      <c r="CL33" s="637"/>
      <c r="CM33" s="637"/>
      <c r="CN33" s="637"/>
      <c r="CO33" s="637"/>
      <c r="CP33" s="637"/>
      <c r="CQ33" s="638"/>
      <c r="CR33" s="621">
        <v>16091138</v>
      </c>
      <c r="CS33" s="657"/>
      <c r="CT33" s="657"/>
      <c r="CU33" s="657"/>
      <c r="CV33" s="657"/>
      <c r="CW33" s="657"/>
      <c r="CX33" s="657"/>
      <c r="CY33" s="658"/>
      <c r="CZ33" s="626">
        <v>36.700000000000003</v>
      </c>
      <c r="DA33" s="655"/>
      <c r="DB33" s="655"/>
      <c r="DC33" s="659"/>
      <c r="DD33" s="630">
        <v>12434039</v>
      </c>
      <c r="DE33" s="657"/>
      <c r="DF33" s="657"/>
      <c r="DG33" s="657"/>
      <c r="DH33" s="657"/>
      <c r="DI33" s="657"/>
      <c r="DJ33" s="657"/>
      <c r="DK33" s="658"/>
      <c r="DL33" s="630">
        <v>10509762</v>
      </c>
      <c r="DM33" s="657"/>
      <c r="DN33" s="657"/>
      <c r="DO33" s="657"/>
      <c r="DP33" s="657"/>
      <c r="DQ33" s="657"/>
      <c r="DR33" s="657"/>
      <c r="DS33" s="657"/>
      <c r="DT33" s="657"/>
      <c r="DU33" s="657"/>
      <c r="DV33" s="658"/>
      <c r="DW33" s="626">
        <v>42.5</v>
      </c>
      <c r="DX33" s="655"/>
      <c r="DY33" s="655"/>
      <c r="DZ33" s="655"/>
      <c r="EA33" s="655"/>
      <c r="EB33" s="655"/>
      <c r="EC33" s="656"/>
    </row>
    <row r="34" spans="2:133" ht="11.25" customHeight="1" x14ac:dyDescent="0.15">
      <c r="B34" s="618" t="s">
        <v>312</v>
      </c>
      <c r="C34" s="619"/>
      <c r="D34" s="619"/>
      <c r="E34" s="619"/>
      <c r="F34" s="619"/>
      <c r="G34" s="619"/>
      <c r="H34" s="619"/>
      <c r="I34" s="619"/>
      <c r="J34" s="619"/>
      <c r="K34" s="619"/>
      <c r="L34" s="619"/>
      <c r="M34" s="619"/>
      <c r="N34" s="619"/>
      <c r="O34" s="619"/>
      <c r="P34" s="619"/>
      <c r="Q34" s="620"/>
      <c r="R34" s="621">
        <v>1836363</v>
      </c>
      <c r="S34" s="622"/>
      <c r="T34" s="622"/>
      <c r="U34" s="622"/>
      <c r="V34" s="622"/>
      <c r="W34" s="622"/>
      <c r="X34" s="622"/>
      <c r="Y34" s="623"/>
      <c r="Z34" s="624">
        <v>4.0999999999999996</v>
      </c>
      <c r="AA34" s="624"/>
      <c r="AB34" s="624"/>
      <c r="AC34" s="624"/>
      <c r="AD34" s="625">
        <v>409991</v>
      </c>
      <c r="AE34" s="625"/>
      <c r="AF34" s="625"/>
      <c r="AG34" s="625"/>
      <c r="AH34" s="625"/>
      <c r="AI34" s="625"/>
      <c r="AJ34" s="625"/>
      <c r="AK34" s="625"/>
      <c r="AL34" s="626">
        <v>1.8</v>
      </c>
      <c r="AM34" s="627"/>
      <c r="AN34" s="627"/>
      <c r="AO34" s="628"/>
      <c r="AP34" s="214"/>
      <c r="AQ34" s="600" t="s">
        <v>313</v>
      </c>
      <c r="AR34" s="601"/>
      <c r="AS34" s="601"/>
      <c r="AT34" s="601"/>
      <c r="AU34" s="601"/>
      <c r="AV34" s="601"/>
      <c r="AW34" s="601"/>
      <c r="AX34" s="601"/>
      <c r="AY34" s="601"/>
      <c r="AZ34" s="601"/>
      <c r="BA34" s="601"/>
      <c r="BB34" s="601"/>
      <c r="BC34" s="601"/>
      <c r="BD34" s="601"/>
      <c r="BE34" s="601"/>
      <c r="BF34" s="602"/>
      <c r="BG34" s="600" t="s">
        <v>314</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315</v>
      </c>
      <c r="CE34" s="637"/>
      <c r="CF34" s="637"/>
      <c r="CG34" s="637"/>
      <c r="CH34" s="637"/>
      <c r="CI34" s="637"/>
      <c r="CJ34" s="637"/>
      <c r="CK34" s="637"/>
      <c r="CL34" s="637"/>
      <c r="CM34" s="637"/>
      <c r="CN34" s="637"/>
      <c r="CO34" s="637"/>
      <c r="CP34" s="637"/>
      <c r="CQ34" s="638"/>
      <c r="CR34" s="621">
        <v>7146619</v>
      </c>
      <c r="CS34" s="622"/>
      <c r="CT34" s="622"/>
      <c r="CU34" s="622"/>
      <c r="CV34" s="622"/>
      <c r="CW34" s="622"/>
      <c r="CX34" s="622"/>
      <c r="CY34" s="623"/>
      <c r="CZ34" s="626">
        <v>16.3</v>
      </c>
      <c r="DA34" s="655"/>
      <c r="DB34" s="655"/>
      <c r="DC34" s="659"/>
      <c r="DD34" s="630">
        <v>5340158</v>
      </c>
      <c r="DE34" s="622"/>
      <c r="DF34" s="622"/>
      <c r="DG34" s="622"/>
      <c r="DH34" s="622"/>
      <c r="DI34" s="622"/>
      <c r="DJ34" s="622"/>
      <c r="DK34" s="623"/>
      <c r="DL34" s="630">
        <v>4669589</v>
      </c>
      <c r="DM34" s="622"/>
      <c r="DN34" s="622"/>
      <c r="DO34" s="622"/>
      <c r="DP34" s="622"/>
      <c r="DQ34" s="622"/>
      <c r="DR34" s="622"/>
      <c r="DS34" s="622"/>
      <c r="DT34" s="622"/>
      <c r="DU34" s="622"/>
      <c r="DV34" s="623"/>
      <c r="DW34" s="626">
        <v>18.899999999999999</v>
      </c>
      <c r="DX34" s="655"/>
      <c r="DY34" s="655"/>
      <c r="DZ34" s="655"/>
      <c r="EA34" s="655"/>
      <c r="EB34" s="655"/>
      <c r="EC34" s="656"/>
    </row>
    <row r="35" spans="2:133" ht="11.25" customHeight="1" x14ac:dyDescent="0.15">
      <c r="B35" s="618" t="s">
        <v>316</v>
      </c>
      <c r="C35" s="619"/>
      <c r="D35" s="619"/>
      <c r="E35" s="619"/>
      <c r="F35" s="619"/>
      <c r="G35" s="619"/>
      <c r="H35" s="619"/>
      <c r="I35" s="619"/>
      <c r="J35" s="619"/>
      <c r="K35" s="619"/>
      <c r="L35" s="619"/>
      <c r="M35" s="619"/>
      <c r="N35" s="619"/>
      <c r="O35" s="619"/>
      <c r="P35" s="619"/>
      <c r="Q35" s="620"/>
      <c r="R35" s="621">
        <v>5036200</v>
      </c>
      <c r="S35" s="622"/>
      <c r="T35" s="622"/>
      <c r="U35" s="622"/>
      <c r="V35" s="622"/>
      <c r="W35" s="622"/>
      <c r="X35" s="622"/>
      <c r="Y35" s="623"/>
      <c r="Z35" s="624">
        <v>11.4</v>
      </c>
      <c r="AA35" s="624"/>
      <c r="AB35" s="624"/>
      <c r="AC35" s="624"/>
      <c r="AD35" s="625" t="s">
        <v>168</v>
      </c>
      <c r="AE35" s="625"/>
      <c r="AF35" s="625"/>
      <c r="AG35" s="625"/>
      <c r="AH35" s="625"/>
      <c r="AI35" s="625"/>
      <c r="AJ35" s="625"/>
      <c r="AK35" s="625"/>
      <c r="AL35" s="626" t="s">
        <v>168</v>
      </c>
      <c r="AM35" s="627"/>
      <c r="AN35" s="627"/>
      <c r="AO35" s="628"/>
      <c r="AP35" s="214"/>
      <c r="AQ35" s="694" t="s">
        <v>317</v>
      </c>
      <c r="AR35" s="695"/>
      <c r="AS35" s="695"/>
      <c r="AT35" s="695"/>
      <c r="AU35" s="695"/>
      <c r="AV35" s="695"/>
      <c r="AW35" s="695"/>
      <c r="AX35" s="695"/>
      <c r="AY35" s="696"/>
      <c r="AZ35" s="610">
        <v>4603685</v>
      </c>
      <c r="BA35" s="611"/>
      <c r="BB35" s="611"/>
      <c r="BC35" s="611"/>
      <c r="BD35" s="611"/>
      <c r="BE35" s="611"/>
      <c r="BF35" s="697"/>
      <c r="BG35" s="632" t="s">
        <v>318</v>
      </c>
      <c r="BH35" s="633"/>
      <c r="BI35" s="633"/>
      <c r="BJ35" s="633"/>
      <c r="BK35" s="633"/>
      <c r="BL35" s="633"/>
      <c r="BM35" s="633"/>
      <c r="BN35" s="633"/>
      <c r="BO35" s="633"/>
      <c r="BP35" s="633"/>
      <c r="BQ35" s="633"/>
      <c r="BR35" s="633"/>
      <c r="BS35" s="633"/>
      <c r="BT35" s="633"/>
      <c r="BU35" s="634"/>
      <c r="BV35" s="610">
        <v>138786</v>
      </c>
      <c r="BW35" s="611"/>
      <c r="BX35" s="611"/>
      <c r="BY35" s="611"/>
      <c r="BZ35" s="611"/>
      <c r="CA35" s="611"/>
      <c r="CB35" s="697"/>
      <c r="CD35" s="636" t="s">
        <v>319</v>
      </c>
      <c r="CE35" s="637"/>
      <c r="CF35" s="637"/>
      <c r="CG35" s="637"/>
      <c r="CH35" s="637"/>
      <c r="CI35" s="637"/>
      <c r="CJ35" s="637"/>
      <c r="CK35" s="637"/>
      <c r="CL35" s="637"/>
      <c r="CM35" s="637"/>
      <c r="CN35" s="637"/>
      <c r="CO35" s="637"/>
      <c r="CP35" s="637"/>
      <c r="CQ35" s="638"/>
      <c r="CR35" s="621">
        <v>305219</v>
      </c>
      <c r="CS35" s="657"/>
      <c r="CT35" s="657"/>
      <c r="CU35" s="657"/>
      <c r="CV35" s="657"/>
      <c r="CW35" s="657"/>
      <c r="CX35" s="657"/>
      <c r="CY35" s="658"/>
      <c r="CZ35" s="626">
        <v>0.7</v>
      </c>
      <c r="DA35" s="655"/>
      <c r="DB35" s="655"/>
      <c r="DC35" s="659"/>
      <c r="DD35" s="630">
        <v>280957</v>
      </c>
      <c r="DE35" s="657"/>
      <c r="DF35" s="657"/>
      <c r="DG35" s="657"/>
      <c r="DH35" s="657"/>
      <c r="DI35" s="657"/>
      <c r="DJ35" s="657"/>
      <c r="DK35" s="658"/>
      <c r="DL35" s="630">
        <v>280957</v>
      </c>
      <c r="DM35" s="657"/>
      <c r="DN35" s="657"/>
      <c r="DO35" s="657"/>
      <c r="DP35" s="657"/>
      <c r="DQ35" s="657"/>
      <c r="DR35" s="657"/>
      <c r="DS35" s="657"/>
      <c r="DT35" s="657"/>
      <c r="DU35" s="657"/>
      <c r="DV35" s="658"/>
      <c r="DW35" s="626">
        <v>1.1000000000000001</v>
      </c>
      <c r="DX35" s="655"/>
      <c r="DY35" s="655"/>
      <c r="DZ35" s="655"/>
      <c r="EA35" s="655"/>
      <c r="EB35" s="655"/>
      <c r="EC35" s="656"/>
    </row>
    <row r="36" spans="2:133" ht="11.25" customHeight="1" x14ac:dyDescent="0.15">
      <c r="B36" s="618" t="s">
        <v>320</v>
      </c>
      <c r="C36" s="619"/>
      <c r="D36" s="619"/>
      <c r="E36" s="619"/>
      <c r="F36" s="619"/>
      <c r="G36" s="619"/>
      <c r="H36" s="619"/>
      <c r="I36" s="619"/>
      <c r="J36" s="619"/>
      <c r="K36" s="619"/>
      <c r="L36" s="619"/>
      <c r="M36" s="619"/>
      <c r="N36" s="619"/>
      <c r="O36" s="619"/>
      <c r="P36" s="619"/>
      <c r="Q36" s="620"/>
      <c r="R36" s="621" t="s">
        <v>168</v>
      </c>
      <c r="S36" s="622"/>
      <c r="T36" s="622"/>
      <c r="U36" s="622"/>
      <c r="V36" s="622"/>
      <c r="W36" s="622"/>
      <c r="X36" s="622"/>
      <c r="Y36" s="623"/>
      <c r="Z36" s="624" t="s">
        <v>168</v>
      </c>
      <c r="AA36" s="624"/>
      <c r="AB36" s="624"/>
      <c r="AC36" s="624"/>
      <c r="AD36" s="625" t="s">
        <v>168</v>
      </c>
      <c r="AE36" s="625"/>
      <c r="AF36" s="625"/>
      <c r="AG36" s="625"/>
      <c r="AH36" s="625"/>
      <c r="AI36" s="625"/>
      <c r="AJ36" s="625"/>
      <c r="AK36" s="625"/>
      <c r="AL36" s="626" t="s">
        <v>168</v>
      </c>
      <c r="AM36" s="627"/>
      <c r="AN36" s="627"/>
      <c r="AO36" s="628"/>
      <c r="AQ36" s="698" t="s">
        <v>321</v>
      </c>
      <c r="AR36" s="699"/>
      <c r="AS36" s="699"/>
      <c r="AT36" s="699"/>
      <c r="AU36" s="699"/>
      <c r="AV36" s="699"/>
      <c r="AW36" s="699"/>
      <c r="AX36" s="699"/>
      <c r="AY36" s="700"/>
      <c r="AZ36" s="621">
        <v>1140000</v>
      </c>
      <c r="BA36" s="622"/>
      <c r="BB36" s="622"/>
      <c r="BC36" s="622"/>
      <c r="BD36" s="657"/>
      <c r="BE36" s="657"/>
      <c r="BF36" s="680"/>
      <c r="BG36" s="636" t="s">
        <v>322</v>
      </c>
      <c r="BH36" s="637"/>
      <c r="BI36" s="637"/>
      <c r="BJ36" s="637"/>
      <c r="BK36" s="637"/>
      <c r="BL36" s="637"/>
      <c r="BM36" s="637"/>
      <c r="BN36" s="637"/>
      <c r="BO36" s="637"/>
      <c r="BP36" s="637"/>
      <c r="BQ36" s="637"/>
      <c r="BR36" s="637"/>
      <c r="BS36" s="637"/>
      <c r="BT36" s="637"/>
      <c r="BU36" s="638"/>
      <c r="BV36" s="621">
        <v>-35618</v>
      </c>
      <c r="BW36" s="622"/>
      <c r="BX36" s="622"/>
      <c r="BY36" s="622"/>
      <c r="BZ36" s="622"/>
      <c r="CA36" s="622"/>
      <c r="CB36" s="631"/>
      <c r="CD36" s="636" t="s">
        <v>323</v>
      </c>
      <c r="CE36" s="637"/>
      <c r="CF36" s="637"/>
      <c r="CG36" s="637"/>
      <c r="CH36" s="637"/>
      <c r="CI36" s="637"/>
      <c r="CJ36" s="637"/>
      <c r="CK36" s="637"/>
      <c r="CL36" s="637"/>
      <c r="CM36" s="637"/>
      <c r="CN36" s="637"/>
      <c r="CO36" s="637"/>
      <c r="CP36" s="637"/>
      <c r="CQ36" s="638"/>
      <c r="CR36" s="621">
        <v>3621609</v>
      </c>
      <c r="CS36" s="622"/>
      <c r="CT36" s="622"/>
      <c r="CU36" s="622"/>
      <c r="CV36" s="622"/>
      <c r="CW36" s="622"/>
      <c r="CX36" s="622"/>
      <c r="CY36" s="623"/>
      <c r="CZ36" s="626">
        <v>8.3000000000000007</v>
      </c>
      <c r="DA36" s="655"/>
      <c r="DB36" s="655"/>
      <c r="DC36" s="659"/>
      <c r="DD36" s="630">
        <v>3351958</v>
      </c>
      <c r="DE36" s="622"/>
      <c r="DF36" s="622"/>
      <c r="DG36" s="622"/>
      <c r="DH36" s="622"/>
      <c r="DI36" s="622"/>
      <c r="DJ36" s="622"/>
      <c r="DK36" s="623"/>
      <c r="DL36" s="630">
        <v>2956403</v>
      </c>
      <c r="DM36" s="622"/>
      <c r="DN36" s="622"/>
      <c r="DO36" s="622"/>
      <c r="DP36" s="622"/>
      <c r="DQ36" s="622"/>
      <c r="DR36" s="622"/>
      <c r="DS36" s="622"/>
      <c r="DT36" s="622"/>
      <c r="DU36" s="622"/>
      <c r="DV36" s="623"/>
      <c r="DW36" s="626">
        <v>11.9</v>
      </c>
      <c r="DX36" s="655"/>
      <c r="DY36" s="655"/>
      <c r="DZ36" s="655"/>
      <c r="EA36" s="655"/>
      <c r="EB36" s="655"/>
      <c r="EC36" s="656"/>
    </row>
    <row r="37" spans="2:133" ht="11.25" customHeight="1" x14ac:dyDescent="0.15">
      <c r="B37" s="618" t="s">
        <v>324</v>
      </c>
      <c r="C37" s="619"/>
      <c r="D37" s="619"/>
      <c r="E37" s="619"/>
      <c r="F37" s="619"/>
      <c r="G37" s="619"/>
      <c r="H37" s="619"/>
      <c r="I37" s="619"/>
      <c r="J37" s="619"/>
      <c r="K37" s="619"/>
      <c r="L37" s="619"/>
      <c r="M37" s="619"/>
      <c r="N37" s="619"/>
      <c r="O37" s="619"/>
      <c r="P37" s="619"/>
      <c r="Q37" s="620"/>
      <c r="R37" s="621">
        <v>1636100</v>
      </c>
      <c r="S37" s="622"/>
      <c r="T37" s="622"/>
      <c r="U37" s="622"/>
      <c r="V37" s="622"/>
      <c r="W37" s="622"/>
      <c r="X37" s="622"/>
      <c r="Y37" s="623"/>
      <c r="Z37" s="624">
        <v>3.7</v>
      </c>
      <c r="AA37" s="624"/>
      <c r="AB37" s="624"/>
      <c r="AC37" s="624"/>
      <c r="AD37" s="625" t="s">
        <v>168</v>
      </c>
      <c r="AE37" s="625"/>
      <c r="AF37" s="625"/>
      <c r="AG37" s="625"/>
      <c r="AH37" s="625"/>
      <c r="AI37" s="625"/>
      <c r="AJ37" s="625"/>
      <c r="AK37" s="625"/>
      <c r="AL37" s="626" t="s">
        <v>168</v>
      </c>
      <c r="AM37" s="627"/>
      <c r="AN37" s="627"/>
      <c r="AO37" s="628"/>
      <c r="AQ37" s="698" t="s">
        <v>325</v>
      </c>
      <c r="AR37" s="699"/>
      <c r="AS37" s="699"/>
      <c r="AT37" s="699"/>
      <c r="AU37" s="699"/>
      <c r="AV37" s="699"/>
      <c r="AW37" s="699"/>
      <c r="AX37" s="699"/>
      <c r="AY37" s="700"/>
      <c r="AZ37" s="621">
        <v>17297</v>
      </c>
      <c r="BA37" s="622"/>
      <c r="BB37" s="622"/>
      <c r="BC37" s="622"/>
      <c r="BD37" s="657"/>
      <c r="BE37" s="657"/>
      <c r="BF37" s="680"/>
      <c r="BG37" s="636" t="s">
        <v>326</v>
      </c>
      <c r="BH37" s="637"/>
      <c r="BI37" s="637"/>
      <c r="BJ37" s="637"/>
      <c r="BK37" s="637"/>
      <c r="BL37" s="637"/>
      <c r="BM37" s="637"/>
      <c r="BN37" s="637"/>
      <c r="BO37" s="637"/>
      <c r="BP37" s="637"/>
      <c r="BQ37" s="637"/>
      <c r="BR37" s="637"/>
      <c r="BS37" s="637"/>
      <c r="BT37" s="637"/>
      <c r="BU37" s="638"/>
      <c r="BV37" s="621">
        <v>17470</v>
      </c>
      <c r="BW37" s="622"/>
      <c r="BX37" s="622"/>
      <c r="BY37" s="622"/>
      <c r="BZ37" s="622"/>
      <c r="CA37" s="622"/>
      <c r="CB37" s="631"/>
      <c r="CD37" s="636" t="s">
        <v>327</v>
      </c>
      <c r="CE37" s="637"/>
      <c r="CF37" s="637"/>
      <c r="CG37" s="637"/>
      <c r="CH37" s="637"/>
      <c r="CI37" s="637"/>
      <c r="CJ37" s="637"/>
      <c r="CK37" s="637"/>
      <c r="CL37" s="637"/>
      <c r="CM37" s="637"/>
      <c r="CN37" s="637"/>
      <c r="CO37" s="637"/>
      <c r="CP37" s="637"/>
      <c r="CQ37" s="638"/>
      <c r="CR37" s="621">
        <v>1261685</v>
      </c>
      <c r="CS37" s="657"/>
      <c r="CT37" s="657"/>
      <c r="CU37" s="657"/>
      <c r="CV37" s="657"/>
      <c r="CW37" s="657"/>
      <c r="CX37" s="657"/>
      <c r="CY37" s="658"/>
      <c r="CZ37" s="626">
        <v>2.9</v>
      </c>
      <c r="DA37" s="655"/>
      <c r="DB37" s="655"/>
      <c r="DC37" s="659"/>
      <c r="DD37" s="630">
        <v>1258525</v>
      </c>
      <c r="DE37" s="657"/>
      <c r="DF37" s="657"/>
      <c r="DG37" s="657"/>
      <c r="DH37" s="657"/>
      <c r="DI37" s="657"/>
      <c r="DJ37" s="657"/>
      <c r="DK37" s="658"/>
      <c r="DL37" s="630">
        <v>1218615</v>
      </c>
      <c r="DM37" s="657"/>
      <c r="DN37" s="657"/>
      <c r="DO37" s="657"/>
      <c r="DP37" s="657"/>
      <c r="DQ37" s="657"/>
      <c r="DR37" s="657"/>
      <c r="DS37" s="657"/>
      <c r="DT37" s="657"/>
      <c r="DU37" s="657"/>
      <c r="DV37" s="658"/>
      <c r="DW37" s="626">
        <v>4.9000000000000004</v>
      </c>
      <c r="DX37" s="655"/>
      <c r="DY37" s="655"/>
      <c r="DZ37" s="655"/>
      <c r="EA37" s="655"/>
      <c r="EB37" s="655"/>
      <c r="EC37" s="656"/>
    </row>
    <row r="38" spans="2:133" ht="11.25" customHeight="1" x14ac:dyDescent="0.15">
      <c r="B38" s="666" t="s">
        <v>328</v>
      </c>
      <c r="C38" s="667"/>
      <c r="D38" s="667"/>
      <c r="E38" s="667"/>
      <c r="F38" s="667"/>
      <c r="G38" s="667"/>
      <c r="H38" s="667"/>
      <c r="I38" s="667"/>
      <c r="J38" s="667"/>
      <c r="K38" s="667"/>
      <c r="L38" s="667"/>
      <c r="M38" s="667"/>
      <c r="N38" s="667"/>
      <c r="O38" s="667"/>
      <c r="P38" s="667"/>
      <c r="Q38" s="668"/>
      <c r="R38" s="701">
        <v>44351353</v>
      </c>
      <c r="S38" s="702"/>
      <c r="T38" s="702"/>
      <c r="U38" s="702"/>
      <c r="V38" s="702"/>
      <c r="W38" s="702"/>
      <c r="X38" s="702"/>
      <c r="Y38" s="703"/>
      <c r="Z38" s="704">
        <v>100</v>
      </c>
      <c r="AA38" s="704"/>
      <c r="AB38" s="704"/>
      <c r="AC38" s="704"/>
      <c r="AD38" s="705">
        <v>23103811</v>
      </c>
      <c r="AE38" s="705"/>
      <c r="AF38" s="705"/>
      <c r="AG38" s="705"/>
      <c r="AH38" s="705"/>
      <c r="AI38" s="705"/>
      <c r="AJ38" s="705"/>
      <c r="AK38" s="705"/>
      <c r="AL38" s="706">
        <v>100</v>
      </c>
      <c r="AM38" s="692"/>
      <c r="AN38" s="692"/>
      <c r="AO38" s="707"/>
      <c r="AQ38" s="698" t="s">
        <v>329</v>
      </c>
      <c r="AR38" s="699"/>
      <c r="AS38" s="699"/>
      <c r="AT38" s="699"/>
      <c r="AU38" s="699"/>
      <c r="AV38" s="699"/>
      <c r="AW38" s="699"/>
      <c r="AX38" s="699"/>
      <c r="AY38" s="700"/>
      <c r="AZ38" s="621" t="s">
        <v>330</v>
      </c>
      <c r="BA38" s="622"/>
      <c r="BB38" s="622"/>
      <c r="BC38" s="622"/>
      <c r="BD38" s="657"/>
      <c r="BE38" s="657"/>
      <c r="BF38" s="680"/>
      <c r="BG38" s="636" t="s">
        <v>331</v>
      </c>
      <c r="BH38" s="637"/>
      <c r="BI38" s="637"/>
      <c r="BJ38" s="637"/>
      <c r="BK38" s="637"/>
      <c r="BL38" s="637"/>
      <c r="BM38" s="637"/>
      <c r="BN38" s="637"/>
      <c r="BO38" s="637"/>
      <c r="BP38" s="637"/>
      <c r="BQ38" s="637"/>
      <c r="BR38" s="637"/>
      <c r="BS38" s="637"/>
      <c r="BT38" s="637"/>
      <c r="BU38" s="638"/>
      <c r="BV38" s="621">
        <v>28898</v>
      </c>
      <c r="BW38" s="622"/>
      <c r="BX38" s="622"/>
      <c r="BY38" s="622"/>
      <c r="BZ38" s="622"/>
      <c r="CA38" s="622"/>
      <c r="CB38" s="631"/>
      <c r="CD38" s="636" t="s">
        <v>332</v>
      </c>
      <c r="CE38" s="637"/>
      <c r="CF38" s="637"/>
      <c r="CG38" s="637"/>
      <c r="CH38" s="637"/>
      <c r="CI38" s="637"/>
      <c r="CJ38" s="637"/>
      <c r="CK38" s="637"/>
      <c r="CL38" s="637"/>
      <c r="CM38" s="637"/>
      <c r="CN38" s="637"/>
      <c r="CO38" s="637"/>
      <c r="CP38" s="637"/>
      <c r="CQ38" s="638"/>
      <c r="CR38" s="621">
        <v>3446388</v>
      </c>
      <c r="CS38" s="622"/>
      <c r="CT38" s="622"/>
      <c r="CU38" s="622"/>
      <c r="CV38" s="622"/>
      <c r="CW38" s="622"/>
      <c r="CX38" s="622"/>
      <c r="CY38" s="623"/>
      <c r="CZ38" s="626">
        <v>7.9</v>
      </c>
      <c r="DA38" s="655"/>
      <c r="DB38" s="655"/>
      <c r="DC38" s="659"/>
      <c r="DD38" s="630">
        <v>2755899</v>
      </c>
      <c r="DE38" s="622"/>
      <c r="DF38" s="622"/>
      <c r="DG38" s="622"/>
      <c r="DH38" s="622"/>
      <c r="DI38" s="622"/>
      <c r="DJ38" s="622"/>
      <c r="DK38" s="623"/>
      <c r="DL38" s="630">
        <v>2598943</v>
      </c>
      <c r="DM38" s="622"/>
      <c r="DN38" s="622"/>
      <c r="DO38" s="622"/>
      <c r="DP38" s="622"/>
      <c r="DQ38" s="622"/>
      <c r="DR38" s="622"/>
      <c r="DS38" s="622"/>
      <c r="DT38" s="622"/>
      <c r="DU38" s="622"/>
      <c r="DV38" s="623"/>
      <c r="DW38" s="626">
        <v>10.5</v>
      </c>
      <c r="DX38" s="655"/>
      <c r="DY38" s="655"/>
      <c r="DZ38" s="655"/>
      <c r="EA38" s="655"/>
      <c r="EB38" s="655"/>
      <c r="EC38" s="656"/>
    </row>
    <row r="39" spans="2:133" ht="11.25" customHeight="1" x14ac:dyDescent="0.15">
      <c r="AQ39" s="698" t="s">
        <v>333</v>
      </c>
      <c r="AR39" s="699"/>
      <c r="AS39" s="699"/>
      <c r="AT39" s="699"/>
      <c r="AU39" s="699"/>
      <c r="AV39" s="699"/>
      <c r="AW39" s="699"/>
      <c r="AX39" s="699"/>
      <c r="AY39" s="700"/>
      <c r="AZ39" s="621" t="s">
        <v>168</v>
      </c>
      <c r="BA39" s="622"/>
      <c r="BB39" s="622"/>
      <c r="BC39" s="622"/>
      <c r="BD39" s="657"/>
      <c r="BE39" s="657"/>
      <c r="BF39" s="680"/>
      <c r="BG39" s="712" t="s">
        <v>334</v>
      </c>
      <c r="BH39" s="713"/>
      <c r="BI39" s="713"/>
      <c r="BJ39" s="713"/>
      <c r="BK39" s="713"/>
      <c r="BL39" s="215"/>
      <c r="BM39" s="637" t="s">
        <v>335</v>
      </c>
      <c r="BN39" s="637"/>
      <c r="BO39" s="637"/>
      <c r="BP39" s="637"/>
      <c r="BQ39" s="637"/>
      <c r="BR39" s="637"/>
      <c r="BS39" s="637"/>
      <c r="BT39" s="637"/>
      <c r="BU39" s="638"/>
      <c r="BV39" s="621">
        <v>84</v>
      </c>
      <c r="BW39" s="622"/>
      <c r="BX39" s="622"/>
      <c r="BY39" s="622"/>
      <c r="BZ39" s="622"/>
      <c r="CA39" s="622"/>
      <c r="CB39" s="631"/>
      <c r="CD39" s="636" t="s">
        <v>336</v>
      </c>
      <c r="CE39" s="637"/>
      <c r="CF39" s="637"/>
      <c r="CG39" s="637"/>
      <c r="CH39" s="637"/>
      <c r="CI39" s="637"/>
      <c r="CJ39" s="637"/>
      <c r="CK39" s="637"/>
      <c r="CL39" s="637"/>
      <c r="CM39" s="637"/>
      <c r="CN39" s="637"/>
      <c r="CO39" s="637"/>
      <c r="CP39" s="637"/>
      <c r="CQ39" s="638"/>
      <c r="CR39" s="621">
        <v>737704</v>
      </c>
      <c r="CS39" s="657"/>
      <c r="CT39" s="657"/>
      <c r="CU39" s="657"/>
      <c r="CV39" s="657"/>
      <c r="CW39" s="657"/>
      <c r="CX39" s="657"/>
      <c r="CY39" s="658"/>
      <c r="CZ39" s="626">
        <v>1.7</v>
      </c>
      <c r="DA39" s="655"/>
      <c r="DB39" s="655"/>
      <c r="DC39" s="659"/>
      <c r="DD39" s="630">
        <v>700468</v>
      </c>
      <c r="DE39" s="657"/>
      <c r="DF39" s="657"/>
      <c r="DG39" s="657"/>
      <c r="DH39" s="657"/>
      <c r="DI39" s="657"/>
      <c r="DJ39" s="657"/>
      <c r="DK39" s="658"/>
      <c r="DL39" s="630" t="s">
        <v>168</v>
      </c>
      <c r="DM39" s="657"/>
      <c r="DN39" s="657"/>
      <c r="DO39" s="657"/>
      <c r="DP39" s="657"/>
      <c r="DQ39" s="657"/>
      <c r="DR39" s="657"/>
      <c r="DS39" s="657"/>
      <c r="DT39" s="657"/>
      <c r="DU39" s="657"/>
      <c r="DV39" s="658"/>
      <c r="DW39" s="626" t="s">
        <v>330</v>
      </c>
      <c r="DX39" s="655"/>
      <c r="DY39" s="655"/>
      <c r="DZ39" s="655"/>
      <c r="EA39" s="655"/>
      <c r="EB39" s="655"/>
      <c r="EC39" s="656"/>
    </row>
    <row r="40" spans="2:133" ht="11.25" customHeight="1" x14ac:dyDescent="0.15">
      <c r="AQ40" s="698" t="s">
        <v>337</v>
      </c>
      <c r="AR40" s="699"/>
      <c r="AS40" s="699"/>
      <c r="AT40" s="699"/>
      <c r="AU40" s="699"/>
      <c r="AV40" s="699"/>
      <c r="AW40" s="699"/>
      <c r="AX40" s="699"/>
      <c r="AY40" s="700"/>
      <c r="AZ40" s="621">
        <v>897555</v>
      </c>
      <c r="BA40" s="622"/>
      <c r="BB40" s="622"/>
      <c r="BC40" s="622"/>
      <c r="BD40" s="657"/>
      <c r="BE40" s="657"/>
      <c r="BF40" s="680"/>
      <c r="BG40" s="712"/>
      <c r="BH40" s="713"/>
      <c r="BI40" s="713"/>
      <c r="BJ40" s="713"/>
      <c r="BK40" s="713"/>
      <c r="BL40" s="215"/>
      <c r="BM40" s="637" t="s">
        <v>338</v>
      </c>
      <c r="BN40" s="637"/>
      <c r="BO40" s="637"/>
      <c r="BP40" s="637"/>
      <c r="BQ40" s="637"/>
      <c r="BR40" s="637"/>
      <c r="BS40" s="637"/>
      <c r="BT40" s="637"/>
      <c r="BU40" s="638"/>
      <c r="BV40" s="621">
        <v>124</v>
      </c>
      <c r="BW40" s="622"/>
      <c r="BX40" s="622"/>
      <c r="BY40" s="622"/>
      <c r="BZ40" s="622"/>
      <c r="CA40" s="622"/>
      <c r="CB40" s="631"/>
      <c r="CD40" s="636" t="s">
        <v>339</v>
      </c>
      <c r="CE40" s="637"/>
      <c r="CF40" s="637"/>
      <c r="CG40" s="637"/>
      <c r="CH40" s="637"/>
      <c r="CI40" s="637"/>
      <c r="CJ40" s="637"/>
      <c r="CK40" s="637"/>
      <c r="CL40" s="637"/>
      <c r="CM40" s="637"/>
      <c r="CN40" s="637"/>
      <c r="CO40" s="637"/>
      <c r="CP40" s="637"/>
      <c r="CQ40" s="638"/>
      <c r="CR40" s="621">
        <v>833599</v>
      </c>
      <c r="CS40" s="622"/>
      <c r="CT40" s="622"/>
      <c r="CU40" s="622"/>
      <c r="CV40" s="622"/>
      <c r="CW40" s="622"/>
      <c r="CX40" s="622"/>
      <c r="CY40" s="623"/>
      <c r="CZ40" s="626">
        <v>1.9</v>
      </c>
      <c r="DA40" s="655"/>
      <c r="DB40" s="655"/>
      <c r="DC40" s="659"/>
      <c r="DD40" s="630">
        <v>4599</v>
      </c>
      <c r="DE40" s="622"/>
      <c r="DF40" s="622"/>
      <c r="DG40" s="622"/>
      <c r="DH40" s="622"/>
      <c r="DI40" s="622"/>
      <c r="DJ40" s="622"/>
      <c r="DK40" s="623"/>
      <c r="DL40" s="630">
        <v>3870</v>
      </c>
      <c r="DM40" s="622"/>
      <c r="DN40" s="622"/>
      <c r="DO40" s="622"/>
      <c r="DP40" s="622"/>
      <c r="DQ40" s="622"/>
      <c r="DR40" s="622"/>
      <c r="DS40" s="622"/>
      <c r="DT40" s="622"/>
      <c r="DU40" s="622"/>
      <c r="DV40" s="623"/>
      <c r="DW40" s="626">
        <v>0</v>
      </c>
      <c r="DX40" s="655"/>
      <c r="DY40" s="655"/>
      <c r="DZ40" s="655"/>
      <c r="EA40" s="655"/>
      <c r="EB40" s="655"/>
      <c r="EC40" s="656"/>
    </row>
    <row r="41" spans="2:133" ht="11.25" customHeight="1" x14ac:dyDescent="0.15">
      <c r="AQ41" s="708" t="s">
        <v>340</v>
      </c>
      <c r="AR41" s="709"/>
      <c r="AS41" s="709"/>
      <c r="AT41" s="709"/>
      <c r="AU41" s="709"/>
      <c r="AV41" s="709"/>
      <c r="AW41" s="709"/>
      <c r="AX41" s="709"/>
      <c r="AY41" s="710"/>
      <c r="AZ41" s="701">
        <v>2548833</v>
      </c>
      <c r="BA41" s="702"/>
      <c r="BB41" s="702"/>
      <c r="BC41" s="702"/>
      <c r="BD41" s="691"/>
      <c r="BE41" s="691"/>
      <c r="BF41" s="693"/>
      <c r="BG41" s="714"/>
      <c r="BH41" s="715"/>
      <c r="BI41" s="715"/>
      <c r="BJ41" s="715"/>
      <c r="BK41" s="715"/>
      <c r="BL41" s="216"/>
      <c r="BM41" s="646" t="s">
        <v>341</v>
      </c>
      <c r="BN41" s="646"/>
      <c r="BO41" s="646"/>
      <c r="BP41" s="646"/>
      <c r="BQ41" s="646"/>
      <c r="BR41" s="646"/>
      <c r="BS41" s="646"/>
      <c r="BT41" s="646"/>
      <c r="BU41" s="647"/>
      <c r="BV41" s="701">
        <v>311</v>
      </c>
      <c r="BW41" s="702"/>
      <c r="BX41" s="702"/>
      <c r="BY41" s="702"/>
      <c r="BZ41" s="702"/>
      <c r="CA41" s="702"/>
      <c r="CB41" s="711"/>
      <c r="CD41" s="636" t="s">
        <v>342</v>
      </c>
      <c r="CE41" s="637"/>
      <c r="CF41" s="637"/>
      <c r="CG41" s="637"/>
      <c r="CH41" s="637"/>
      <c r="CI41" s="637"/>
      <c r="CJ41" s="637"/>
      <c r="CK41" s="637"/>
      <c r="CL41" s="637"/>
      <c r="CM41" s="637"/>
      <c r="CN41" s="637"/>
      <c r="CO41" s="637"/>
      <c r="CP41" s="637"/>
      <c r="CQ41" s="638"/>
      <c r="CR41" s="621" t="s">
        <v>168</v>
      </c>
      <c r="CS41" s="657"/>
      <c r="CT41" s="657"/>
      <c r="CU41" s="657"/>
      <c r="CV41" s="657"/>
      <c r="CW41" s="657"/>
      <c r="CX41" s="657"/>
      <c r="CY41" s="658"/>
      <c r="CZ41" s="626" t="s">
        <v>168</v>
      </c>
      <c r="DA41" s="655"/>
      <c r="DB41" s="655"/>
      <c r="DC41" s="659"/>
      <c r="DD41" s="630" t="s">
        <v>168</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344</v>
      </c>
      <c r="CE42" s="619"/>
      <c r="CF42" s="619"/>
      <c r="CG42" s="619"/>
      <c r="CH42" s="619"/>
      <c r="CI42" s="619"/>
      <c r="CJ42" s="619"/>
      <c r="CK42" s="619"/>
      <c r="CL42" s="619"/>
      <c r="CM42" s="619"/>
      <c r="CN42" s="619"/>
      <c r="CO42" s="619"/>
      <c r="CP42" s="619"/>
      <c r="CQ42" s="620"/>
      <c r="CR42" s="621">
        <v>5944752</v>
      </c>
      <c r="CS42" s="622"/>
      <c r="CT42" s="622"/>
      <c r="CU42" s="622"/>
      <c r="CV42" s="622"/>
      <c r="CW42" s="622"/>
      <c r="CX42" s="622"/>
      <c r="CY42" s="623"/>
      <c r="CZ42" s="626">
        <v>13.6</v>
      </c>
      <c r="DA42" s="627"/>
      <c r="DB42" s="627"/>
      <c r="DC42" s="722"/>
      <c r="DD42" s="630">
        <v>1446721</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346</v>
      </c>
      <c r="CE43" s="619"/>
      <c r="CF43" s="619"/>
      <c r="CG43" s="619"/>
      <c r="CH43" s="619"/>
      <c r="CI43" s="619"/>
      <c r="CJ43" s="619"/>
      <c r="CK43" s="619"/>
      <c r="CL43" s="619"/>
      <c r="CM43" s="619"/>
      <c r="CN43" s="619"/>
      <c r="CO43" s="619"/>
      <c r="CP43" s="619"/>
      <c r="CQ43" s="620"/>
      <c r="CR43" s="621">
        <v>204396</v>
      </c>
      <c r="CS43" s="657"/>
      <c r="CT43" s="657"/>
      <c r="CU43" s="657"/>
      <c r="CV43" s="657"/>
      <c r="CW43" s="657"/>
      <c r="CX43" s="657"/>
      <c r="CY43" s="658"/>
      <c r="CZ43" s="626">
        <v>0.5</v>
      </c>
      <c r="DA43" s="655"/>
      <c r="DB43" s="655"/>
      <c r="DC43" s="659"/>
      <c r="DD43" s="630">
        <v>204396</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347</v>
      </c>
      <c r="CD44" s="733" t="s">
        <v>297</v>
      </c>
      <c r="CE44" s="734"/>
      <c r="CF44" s="618" t="s">
        <v>348</v>
      </c>
      <c r="CG44" s="619"/>
      <c r="CH44" s="619"/>
      <c r="CI44" s="619"/>
      <c r="CJ44" s="619"/>
      <c r="CK44" s="619"/>
      <c r="CL44" s="619"/>
      <c r="CM44" s="619"/>
      <c r="CN44" s="619"/>
      <c r="CO44" s="619"/>
      <c r="CP44" s="619"/>
      <c r="CQ44" s="620"/>
      <c r="CR44" s="621">
        <v>5884439</v>
      </c>
      <c r="CS44" s="622"/>
      <c r="CT44" s="622"/>
      <c r="CU44" s="622"/>
      <c r="CV44" s="622"/>
      <c r="CW44" s="622"/>
      <c r="CX44" s="622"/>
      <c r="CY44" s="623"/>
      <c r="CZ44" s="626">
        <v>13.4</v>
      </c>
      <c r="DA44" s="627"/>
      <c r="DB44" s="627"/>
      <c r="DC44" s="722"/>
      <c r="DD44" s="630">
        <v>1428983</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349</v>
      </c>
      <c r="CG45" s="619"/>
      <c r="CH45" s="619"/>
      <c r="CI45" s="619"/>
      <c r="CJ45" s="619"/>
      <c r="CK45" s="619"/>
      <c r="CL45" s="619"/>
      <c r="CM45" s="619"/>
      <c r="CN45" s="619"/>
      <c r="CO45" s="619"/>
      <c r="CP45" s="619"/>
      <c r="CQ45" s="620"/>
      <c r="CR45" s="621">
        <v>1342352</v>
      </c>
      <c r="CS45" s="657"/>
      <c r="CT45" s="657"/>
      <c r="CU45" s="657"/>
      <c r="CV45" s="657"/>
      <c r="CW45" s="657"/>
      <c r="CX45" s="657"/>
      <c r="CY45" s="658"/>
      <c r="CZ45" s="626">
        <v>3.1</v>
      </c>
      <c r="DA45" s="655"/>
      <c r="DB45" s="655"/>
      <c r="DC45" s="659"/>
      <c r="DD45" s="630">
        <v>88069</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350</v>
      </c>
      <c r="CG46" s="619"/>
      <c r="CH46" s="619"/>
      <c r="CI46" s="619"/>
      <c r="CJ46" s="619"/>
      <c r="CK46" s="619"/>
      <c r="CL46" s="619"/>
      <c r="CM46" s="619"/>
      <c r="CN46" s="619"/>
      <c r="CO46" s="619"/>
      <c r="CP46" s="619"/>
      <c r="CQ46" s="620"/>
      <c r="CR46" s="621">
        <v>4542087</v>
      </c>
      <c r="CS46" s="622"/>
      <c r="CT46" s="622"/>
      <c r="CU46" s="622"/>
      <c r="CV46" s="622"/>
      <c r="CW46" s="622"/>
      <c r="CX46" s="622"/>
      <c r="CY46" s="623"/>
      <c r="CZ46" s="626">
        <v>10.4</v>
      </c>
      <c r="DA46" s="627"/>
      <c r="DB46" s="627"/>
      <c r="DC46" s="722"/>
      <c r="DD46" s="630">
        <v>1340914</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351</v>
      </c>
      <c r="CG47" s="619"/>
      <c r="CH47" s="619"/>
      <c r="CI47" s="619"/>
      <c r="CJ47" s="619"/>
      <c r="CK47" s="619"/>
      <c r="CL47" s="619"/>
      <c r="CM47" s="619"/>
      <c r="CN47" s="619"/>
      <c r="CO47" s="619"/>
      <c r="CP47" s="619"/>
      <c r="CQ47" s="620"/>
      <c r="CR47" s="621">
        <v>60313</v>
      </c>
      <c r="CS47" s="657"/>
      <c r="CT47" s="657"/>
      <c r="CU47" s="657"/>
      <c r="CV47" s="657"/>
      <c r="CW47" s="657"/>
      <c r="CX47" s="657"/>
      <c r="CY47" s="658"/>
      <c r="CZ47" s="626">
        <v>0.1</v>
      </c>
      <c r="DA47" s="655"/>
      <c r="DB47" s="655"/>
      <c r="DC47" s="659"/>
      <c r="DD47" s="630">
        <v>17738</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352</v>
      </c>
      <c r="CG48" s="619"/>
      <c r="CH48" s="619"/>
      <c r="CI48" s="619"/>
      <c r="CJ48" s="619"/>
      <c r="CK48" s="619"/>
      <c r="CL48" s="619"/>
      <c r="CM48" s="619"/>
      <c r="CN48" s="619"/>
      <c r="CO48" s="619"/>
      <c r="CP48" s="619"/>
      <c r="CQ48" s="620"/>
      <c r="CR48" s="621" t="s">
        <v>330</v>
      </c>
      <c r="CS48" s="622"/>
      <c r="CT48" s="622"/>
      <c r="CU48" s="622"/>
      <c r="CV48" s="622"/>
      <c r="CW48" s="622"/>
      <c r="CX48" s="622"/>
      <c r="CY48" s="623"/>
      <c r="CZ48" s="626" t="s">
        <v>168</v>
      </c>
      <c r="DA48" s="627"/>
      <c r="DB48" s="627"/>
      <c r="DC48" s="722"/>
      <c r="DD48" s="630" t="s">
        <v>168</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353</v>
      </c>
      <c r="CE49" s="667"/>
      <c r="CF49" s="667"/>
      <c r="CG49" s="667"/>
      <c r="CH49" s="667"/>
      <c r="CI49" s="667"/>
      <c r="CJ49" s="667"/>
      <c r="CK49" s="667"/>
      <c r="CL49" s="667"/>
      <c r="CM49" s="667"/>
      <c r="CN49" s="667"/>
      <c r="CO49" s="667"/>
      <c r="CP49" s="667"/>
      <c r="CQ49" s="668"/>
      <c r="CR49" s="701">
        <v>43865735</v>
      </c>
      <c r="CS49" s="691"/>
      <c r="CT49" s="691"/>
      <c r="CU49" s="691"/>
      <c r="CV49" s="691"/>
      <c r="CW49" s="691"/>
      <c r="CX49" s="691"/>
      <c r="CY49" s="723"/>
      <c r="CZ49" s="706">
        <v>100</v>
      </c>
      <c r="DA49" s="724"/>
      <c r="DB49" s="724"/>
      <c r="DC49" s="725"/>
      <c r="DD49" s="726">
        <v>27630173</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AcYQNb8ft6CW8U03aLmbJfikmffTYAqKjWueZgesjJ9HV8BiYaD1Ev+LJMe4VbXN+EmOIetq89F6RzzMS0tueg==" saltValue="DdV8jw1/nldWCVqvownH3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355</v>
      </c>
      <c r="DK2" s="769"/>
      <c r="DL2" s="769"/>
      <c r="DM2" s="769"/>
      <c r="DN2" s="769"/>
      <c r="DO2" s="770"/>
      <c r="DP2" s="229"/>
      <c r="DQ2" s="768" t="s">
        <v>356</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357</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359</v>
      </c>
      <c r="B5" s="763"/>
      <c r="C5" s="763"/>
      <c r="D5" s="763"/>
      <c r="E5" s="763"/>
      <c r="F5" s="763"/>
      <c r="G5" s="763"/>
      <c r="H5" s="763"/>
      <c r="I5" s="763"/>
      <c r="J5" s="763"/>
      <c r="K5" s="763"/>
      <c r="L5" s="763"/>
      <c r="M5" s="763"/>
      <c r="N5" s="763"/>
      <c r="O5" s="763"/>
      <c r="P5" s="764"/>
      <c r="Q5" s="739" t="s">
        <v>360</v>
      </c>
      <c r="R5" s="740"/>
      <c r="S5" s="740"/>
      <c r="T5" s="740"/>
      <c r="U5" s="741"/>
      <c r="V5" s="739" t="s">
        <v>361</v>
      </c>
      <c r="W5" s="740"/>
      <c r="X5" s="740"/>
      <c r="Y5" s="740"/>
      <c r="Z5" s="741"/>
      <c r="AA5" s="739" t="s">
        <v>362</v>
      </c>
      <c r="AB5" s="740"/>
      <c r="AC5" s="740"/>
      <c r="AD5" s="740"/>
      <c r="AE5" s="740"/>
      <c r="AF5" s="772" t="s">
        <v>363</v>
      </c>
      <c r="AG5" s="740"/>
      <c r="AH5" s="740"/>
      <c r="AI5" s="740"/>
      <c r="AJ5" s="751"/>
      <c r="AK5" s="740" t="s">
        <v>364</v>
      </c>
      <c r="AL5" s="740"/>
      <c r="AM5" s="740"/>
      <c r="AN5" s="740"/>
      <c r="AO5" s="741"/>
      <c r="AP5" s="739" t="s">
        <v>365</v>
      </c>
      <c r="AQ5" s="740"/>
      <c r="AR5" s="740"/>
      <c r="AS5" s="740"/>
      <c r="AT5" s="741"/>
      <c r="AU5" s="739" t="s">
        <v>366</v>
      </c>
      <c r="AV5" s="740"/>
      <c r="AW5" s="740"/>
      <c r="AX5" s="740"/>
      <c r="AY5" s="751"/>
      <c r="AZ5" s="236"/>
      <c r="BA5" s="236"/>
      <c r="BB5" s="236"/>
      <c r="BC5" s="236"/>
      <c r="BD5" s="236"/>
      <c r="BE5" s="237"/>
      <c r="BF5" s="237"/>
      <c r="BG5" s="237"/>
      <c r="BH5" s="237"/>
      <c r="BI5" s="237"/>
      <c r="BJ5" s="237"/>
      <c r="BK5" s="237"/>
      <c r="BL5" s="237"/>
      <c r="BM5" s="237"/>
      <c r="BN5" s="237"/>
      <c r="BO5" s="237"/>
      <c r="BP5" s="237"/>
      <c r="BQ5" s="762" t="s">
        <v>367</v>
      </c>
      <c r="BR5" s="763"/>
      <c r="BS5" s="763"/>
      <c r="BT5" s="763"/>
      <c r="BU5" s="763"/>
      <c r="BV5" s="763"/>
      <c r="BW5" s="763"/>
      <c r="BX5" s="763"/>
      <c r="BY5" s="763"/>
      <c r="BZ5" s="763"/>
      <c r="CA5" s="763"/>
      <c r="CB5" s="763"/>
      <c r="CC5" s="763"/>
      <c r="CD5" s="763"/>
      <c r="CE5" s="763"/>
      <c r="CF5" s="763"/>
      <c r="CG5" s="764"/>
      <c r="CH5" s="739" t="s">
        <v>368</v>
      </c>
      <c r="CI5" s="740"/>
      <c r="CJ5" s="740"/>
      <c r="CK5" s="740"/>
      <c r="CL5" s="741"/>
      <c r="CM5" s="739" t="s">
        <v>369</v>
      </c>
      <c r="CN5" s="740"/>
      <c r="CO5" s="740"/>
      <c r="CP5" s="740"/>
      <c r="CQ5" s="741"/>
      <c r="CR5" s="739" t="s">
        <v>370</v>
      </c>
      <c r="CS5" s="740"/>
      <c r="CT5" s="740"/>
      <c r="CU5" s="740"/>
      <c r="CV5" s="741"/>
      <c r="CW5" s="739" t="s">
        <v>371</v>
      </c>
      <c r="CX5" s="740"/>
      <c r="CY5" s="740"/>
      <c r="CZ5" s="740"/>
      <c r="DA5" s="741"/>
      <c r="DB5" s="739" t="s">
        <v>372</v>
      </c>
      <c r="DC5" s="740"/>
      <c r="DD5" s="740"/>
      <c r="DE5" s="740"/>
      <c r="DF5" s="741"/>
      <c r="DG5" s="745" t="s">
        <v>373</v>
      </c>
      <c r="DH5" s="746"/>
      <c r="DI5" s="746"/>
      <c r="DJ5" s="746"/>
      <c r="DK5" s="747"/>
      <c r="DL5" s="745" t="s">
        <v>374</v>
      </c>
      <c r="DM5" s="746"/>
      <c r="DN5" s="746"/>
      <c r="DO5" s="746"/>
      <c r="DP5" s="747"/>
      <c r="DQ5" s="739" t="s">
        <v>375</v>
      </c>
      <c r="DR5" s="740"/>
      <c r="DS5" s="740"/>
      <c r="DT5" s="740"/>
      <c r="DU5" s="741"/>
      <c r="DV5" s="739" t="s">
        <v>366</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376</v>
      </c>
      <c r="C7" s="754"/>
      <c r="D7" s="754"/>
      <c r="E7" s="754"/>
      <c r="F7" s="754"/>
      <c r="G7" s="754"/>
      <c r="H7" s="754"/>
      <c r="I7" s="754"/>
      <c r="J7" s="754"/>
      <c r="K7" s="754"/>
      <c r="L7" s="754"/>
      <c r="M7" s="754"/>
      <c r="N7" s="754"/>
      <c r="O7" s="754"/>
      <c r="P7" s="755"/>
      <c r="Q7" s="756">
        <v>44311</v>
      </c>
      <c r="R7" s="757"/>
      <c r="S7" s="757"/>
      <c r="T7" s="757"/>
      <c r="U7" s="757"/>
      <c r="V7" s="757">
        <v>43832</v>
      </c>
      <c r="W7" s="757"/>
      <c r="X7" s="757"/>
      <c r="Y7" s="757"/>
      <c r="Z7" s="757"/>
      <c r="AA7" s="757">
        <v>479</v>
      </c>
      <c r="AB7" s="757"/>
      <c r="AC7" s="757"/>
      <c r="AD7" s="757"/>
      <c r="AE7" s="758"/>
      <c r="AF7" s="759">
        <v>129</v>
      </c>
      <c r="AG7" s="760"/>
      <c r="AH7" s="760"/>
      <c r="AI7" s="760"/>
      <c r="AJ7" s="761"/>
      <c r="AK7" s="796">
        <v>30</v>
      </c>
      <c r="AL7" s="797"/>
      <c r="AM7" s="797"/>
      <c r="AN7" s="797"/>
      <c r="AO7" s="797"/>
      <c r="AP7" s="797">
        <v>37853</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564</v>
      </c>
      <c r="BT7" s="801"/>
      <c r="BU7" s="801"/>
      <c r="BV7" s="801"/>
      <c r="BW7" s="801"/>
      <c r="BX7" s="801"/>
      <c r="BY7" s="801"/>
      <c r="BZ7" s="801"/>
      <c r="CA7" s="801"/>
      <c r="CB7" s="801"/>
      <c r="CC7" s="801"/>
      <c r="CD7" s="801"/>
      <c r="CE7" s="801"/>
      <c r="CF7" s="801"/>
      <c r="CG7" s="802"/>
      <c r="CH7" s="793">
        <v>3</v>
      </c>
      <c r="CI7" s="794"/>
      <c r="CJ7" s="794"/>
      <c r="CK7" s="794"/>
      <c r="CL7" s="795"/>
      <c r="CM7" s="793">
        <v>33</v>
      </c>
      <c r="CN7" s="794"/>
      <c r="CO7" s="794"/>
      <c r="CP7" s="794"/>
      <c r="CQ7" s="795"/>
      <c r="CR7" s="793">
        <v>5</v>
      </c>
      <c r="CS7" s="794"/>
      <c r="CT7" s="794"/>
      <c r="CU7" s="794"/>
      <c r="CV7" s="795"/>
      <c r="CW7" s="793">
        <v>11</v>
      </c>
      <c r="CX7" s="794"/>
      <c r="CY7" s="794"/>
      <c r="CZ7" s="794"/>
      <c r="DA7" s="795"/>
      <c r="DB7" s="793">
        <v>3996</v>
      </c>
      <c r="DC7" s="794"/>
      <c r="DD7" s="794"/>
      <c r="DE7" s="794"/>
      <c r="DF7" s="795"/>
      <c r="DG7" s="793" t="s">
        <v>573</v>
      </c>
      <c r="DH7" s="794"/>
      <c r="DI7" s="794"/>
      <c r="DJ7" s="794"/>
      <c r="DK7" s="795"/>
      <c r="DL7" s="793" t="s">
        <v>572</v>
      </c>
      <c r="DM7" s="794"/>
      <c r="DN7" s="794"/>
      <c r="DO7" s="794"/>
      <c r="DP7" s="795"/>
      <c r="DQ7" s="793">
        <v>3302</v>
      </c>
      <c r="DR7" s="794"/>
      <c r="DS7" s="794"/>
      <c r="DT7" s="794"/>
      <c r="DU7" s="795"/>
      <c r="DV7" s="774"/>
      <c r="DW7" s="775"/>
      <c r="DX7" s="775"/>
      <c r="DY7" s="775"/>
      <c r="DZ7" s="776"/>
      <c r="EA7" s="234"/>
    </row>
    <row r="8" spans="1:131" s="235" customFormat="1" ht="26.25" customHeight="1" x14ac:dyDescent="0.15">
      <c r="A8" s="241">
        <v>2</v>
      </c>
      <c r="B8" s="777" t="s">
        <v>377</v>
      </c>
      <c r="C8" s="778"/>
      <c r="D8" s="778"/>
      <c r="E8" s="778"/>
      <c r="F8" s="778"/>
      <c r="G8" s="778"/>
      <c r="H8" s="778"/>
      <c r="I8" s="778"/>
      <c r="J8" s="778"/>
      <c r="K8" s="778"/>
      <c r="L8" s="778"/>
      <c r="M8" s="778"/>
      <c r="N8" s="778"/>
      <c r="O8" s="778"/>
      <c r="P8" s="779"/>
      <c r="Q8" s="780">
        <v>72</v>
      </c>
      <c r="R8" s="781"/>
      <c r="S8" s="781"/>
      <c r="T8" s="781"/>
      <c r="U8" s="781"/>
      <c r="V8" s="781">
        <v>72</v>
      </c>
      <c r="W8" s="781"/>
      <c r="X8" s="781"/>
      <c r="Y8" s="781"/>
      <c r="Z8" s="781"/>
      <c r="AA8" s="781" t="s">
        <v>571</v>
      </c>
      <c r="AB8" s="781"/>
      <c r="AC8" s="781"/>
      <c r="AD8" s="781"/>
      <c r="AE8" s="782"/>
      <c r="AF8" s="783" t="s">
        <v>168</v>
      </c>
      <c r="AG8" s="784"/>
      <c r="AH8" s="784"/>
      <c r="AI8" s="784"/>
      <c r="AJ8" s="785"/>
      <c r="AK8" s="786" t="s">
        <v>572</v>
      </c>
      <c r="AL8" s="787"/>
      <c r="AM8" s="787"/>
      <c r="AN8" s="787"/>
      <c r="AO8" s="787"/>
      <c r="AP8" s="787">
        <v>45</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t="s">
        <v>378</v>
      </c>
      <c r="C9" s="778"/>
      <c r="D9" s="778"/>
      <c r="E9" s="778"/>
      <c r="F9" s="778"/>
      <c r="G9" s="778"/>
      <c r="H9" s="778"/>
      <c r="I9" s="778"/>
      <c r="J9" s="778"/>
      <c r="K9" s="778"/>
      <c r="L9" s="778"/>
      <c r="M9" s="778"/>
      <c r="N9" s="778"/>
      <c r="O9" s="778"/>
      <c r="P9" s="779"/>
      <c r="Q9" s="780">
        <v>59</v>
      </c>
      <c r="R9" s="781"/>
      <c r="S9" s="781"/>
      <c r="T9" s="781"/>
      <c r="U9" s="781"/>
      <c r="V9" s="781">
        <v>52</v>
      </c>
      <c r="W9" s="781"/>
      <c r="X9" s="781"/>
      <c r="Y9" s="781"/>
      <c r="Z9" s="781"/>
      <c r="AA9" s="781">
        <v>7</v>
      </c>
      <c r="AB9" s="781"/>
      <c r="AC9" s="781"/>
      <c r="AD9" s="781"/>
      <c r="AE9" s="782"/>
      <c r="AF9" s="783">
        <v>7</v>
      </c>
      <c r="AG9" s="784"/>
      <c r="AH9" s="784"/>
      <c r="AI9" s="784"/>
      <c r="AJ9" s="785"/>
      <c r="AK9" s="786" t="s">
        <v>572</v>
      </c>
      <c r="AL9" s="787"/>
      <c r="AM9" s="787"/>
      <c r="AN9" s="787"/>
      <c r="AO9" s="787"/>
      <c r="AP9" s="787">
        <v>31</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379</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380</v>
      </c>
      <c r="B23" s="812" t="s">
        <v>381</v>
      </c>
      <c r="C23" s="813"/>
      <c r="D23" s="813"/>
      <c r="E23" s="813"/>
      <c r="F23" s="813"/>
      <c r="G23" s="813"/>
      <c r="H23" s="813"/>
      <c r="I23" s="813"/>
      <c r="J23" s="813"/>
      <c r="K23" s="813"/>
      <c r="L23" s="813"/>
      <c r="M23" s="813"/>
      <c r="N23" s="813"/>
      <c r="O23" s="813"/>
      <c r="P23" s="814"/>
      <c r="Q23" s="815">
        <v>44404</v>
      </c>
      <c r="R23" s="816"/>
      <c r="S23" s="816"/>
      <c r="T23" s="816"/>
      <c r="U23" s="816"/>
      <c r="V23" s="816">
        <v>43918</v>
      </c>
      <c r="W23" s="816"/>
      <c r="X23" s="816"/>
      <c r="Y23" s="816"/>
      <c r="Z23" s="816"/>
      <c r="AA23" s="816">
        <v>486</v>
      </c>
      <c r="AB23" s="816"/>
      <c r="AC23" s="816"/>
      <c r="AD23" s="816"/>
      <c r="AE23" s="817"/>
      <c r="AF23" s="818">
        <v>136</v>
      </c>
      <c r="AG23" s="816"/>
      <c r="AH23" s="816"/>
      <c r="AI23" s="816"/>
      <c r="AJ23" s="819"/>
      <c r="AK23" s="820"/>
      <c r="AL23" s="821"/>
      <c r="AM23" s="821"/>
      <c r="AN23" s="821"/>
      <c r="AO23" s="821"/>
      <c r="AP23" s="816">
        <v>37929</v>
      </c>
      <c r="AQ23" s="816"/>
      <c r="AR23" s="816"/>
      <c r="AS23" s="816"/>
      <c r="AT23" s="816"/>
      <c r="AU23" s="822"/>
      <c r="AV23" s="822"/>
      <c r="AW23" s="822"/>
      <c r="AX23" s="822"/>
      <c r="AY23" s="823"/>
      <c r="AZ23" s="831" t="s">
        <v>168</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382</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383</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359</v>
      </c>
      <c r="B26" s="763"/>
      <c r="C26" s="763"/>
      <c r="D26" s="763"/>
      <c r="E26" s="763"/>
      <c r="F26" s="763"/>
      <c r="G26" s="763"/>
      <c r="H26" s="763"/>
      <c r="I26" s="763"/>
      <c r="J26" s="763"/>
      <c r="K26" s="763"/>
      <c r="L26" s="763"/>
      <c r="M26" s="763"/>
      <c r="N26" s="763"/>
      <c r="O26" s="763"/>
      <c r="P26" s="764"/>
      <c r="Q26" s="739" t="s">
        <v>384</v>
      </c>
      <c r="R26" s="740"/>
      <c r="S26" s="740"/>
      <c r="T26" s="740"/>
      <c r="U26" s="741"/>
      <c r="V26" s="739" t="s">
        <v>385</v>
      </c>
      <c r="W26" s="740"/>
      <c r="X26" s="740"/>
      <c r="Y26" s="740"/>
      <c r="Z26" s="741"/>
      <c r="AA26" s="739" t="s">
        <v>386</v>
      </c>
      <c r="AB26" s="740"/>
      <c r="AC26" s="740"/>
      <c r="AD26" s="740"/>
      <c r="AE26" s="740"/>
      <c r="AF26" s="834" t="s">
        <v>387</v>
      </c>
      <c r="AG26" s="835"/>
      <c r="AH26" s="835"/>
      <c r="AI26" s="835"/>
      <c r="AJ26" s="836"/>
      <c r="AK26" s="740" t="s">
        <v>388</v>
      </c>
      <c r="AL26" s="740"/>
      <c r="AM26" s="740"/>
      <c r="AN26" s="740"/>
      <c r="AO26" s="741"/>
      <c r="AP26" s="739" t="s">
        <v>389</v>
      </c>
      <c r="AQ26" s="740"/>
      <c r="AR26" s="740"/>
      <c r="AS26" s="740"/>
      <c r="AT26" s="741"/>
      <c r="AU26" s="739" t="s">
        <v>390</v>
      </c>
      <c r="AV26" s="740"/>
      <c r="AW26" s="740"/>
      <c r="AX26" s="740"/>
      <c r="AY26" s="741"/>
      <c r="AZ26" s="739" t="s">
        <v>391</v>
      </c>
      <c r="BA26" s="740"/>
      <c r="BB26" s="740"/>
      <c r="BC26" s="740"/>
      <c r="BD26" s="741"/>
      <c r="BE26" s="739" t="s">
        <v>366</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392</v>
      </c>
      <c r="C28" s="754"/>
      <c r="D28" s="754"/>
      <c r="E28" s="754"/>
      <c r="F28" s="754"/>
      <c r="G28" s="754"/>
      <c r="H28" s="754"/>
      <c r="I28" s="754"/>
      <c r="J28" s="754"/>
      <c r="K28" s="754"/>
      <c r="L28" s="754"/>
      <c r="M28" s="754"/>
      <c r="N28" s="754"/>
      <c r="O28" s="754"/>
      <c r="P28" s="755"/>
      <c r="Q28" s="844">
        <v>15091</v>
      </c>
      <c r="R28" s="845"/>
      <c r="S28" s="845"/>
      <c r="T28" s="845"/>
      <c r="U28" s="845"/>
      <c r="V28" s="845">
        <v>14952</v>
      </c>
      <c r="W28" s="845"/>
      <c r="X28" s="845"/>
      <c r="Y28" s="845"/>
      <c r="Z28" s="845"/>
      <c r="AA28" s="845">
        <v>139</v>
      </c>
      <c r="AB28" s="845"/>
      <c r="AC28" s="845"/>
      <c r="AD28" s="845"/>
      <c r="AE28" s="846"/>
      <c r="AF28" s="847">
        <v>139</v>
      </c>
      <c r="AG28" s="845"/>
      <c r="AH28" s="845"/>
      <c r="AI28" s="845"/>
      <c r="AJ28" s="848"/>
      <c r="AK28" s="849">
        <v>898</v>
      </c>
      <c r="AL28" s="840"/>
      <c r="AM28" s="840"/>
      <c r="AN28" s="840"/>
      <c r="AO28" s="840"/>
      <c r="AP28" s="840" t="s">
        <v>572</v>
      </c>
      <c r="AQ28" s="840"/>
      <c r="AR28" s="840"/>
      <c r="AS28" s="840"/>
      <c r="AT28" s="840"/>
      <c r="AU28" s="840" t="s">
        <v>572</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393</v>
      </c>
      <c r="C29" s="778"/>
      <c r="D29" s="778"/>
      <c r="E29" s="778"/>
      <c r="F29" s="778"/>
      <c r="G29" s="778"/>
      <c r="H29" s="778"/>
      <c r="I29" s="778"/>
      <c r="J29" s="778"/>
      <c r="K29" s="778"/>
      <c r="L29" s="778"/>
      <c r="M29" s="778"/>
      <c r="N29" s="778"/>
      <c r="O29" s="778"/>
      <c r="P29" s="779"/>
      <c r="Q29" s="780">
        <v>8113</v>
      </c>
      <c r="R29" s="781"/>
      <c r="S29" s="781"/>
      <c r="T29" s="781"/>
      <c r="U29" s="781"/>
      <c r="V29" s="781">
        <v>7932</v>
      </c>
      <c r="W29" s="781"/>
      <c r="X29" s="781"/>
      <c r="Y29" s="781"/>
      <c r="Z29" s="781"/>
      <c r="AA29" s="781">
        <v>181</v>
      </c>
      <c r="AB29" s="781"/>
      <c r="AC29" s="781"/>
      <c r="AD29" s="781"/>
      <c r="AE29" s="782"/>
      <c r="AF29" s="783">
        <v>181</v>
      </c>
      <c r="AG29" s="784"/>
      <c r="AH29" s="784"/>
      <c r="AI29" s="784"/>
      <c r="AJ29" s="785"/>
      <c r="AK29" s="852">
        <v>1136</v>
      </c>
      <c r="AL29" s="853"/>
      <c r="AM29" s="853"/>
      <c r="AN29" s="853"/>
      <c r="AO29" s="853"/>
      <c r="AP29" s="853" t="s">
        <v>572</v>
      </c>
      <c r="AQ29" s="853"/>
      <c r="AR29" s="853"/>
      <c r="AS29" s="853"/>
      <c r="AT29" s="853"/>
      <c r="AU29" s="853" t="s">
        <v>572</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394</v>
      </c>
      <c r="C30" s="778"/>
      <c r="D30" s="778"/>
      <c r="E30" s="778"/>
      <c r="F30" s="778"/>
      <c r="G30" s="778"/>
      <c r="H30" s="778"/>
      <c r="I30" s="778"/>
      <c r="J30" s="778"/>
      <c r="K30" s="778"/>
      <c r="L30" s="778"/>
      <c r="M30" s="778"/>
      <c r="N30" s="778"/>
      <c r="O30" s="778"/>
      <c r="P30" s="779"/>
      <c r="Q30" s="780">
        <v>1538</v>
      </c>
      <c r="R30" s="781"/>
      <c r="S30" s="781"/>
      <c r="T30" s="781"/>
      <c r="U30" s="781"/>
      <c r="V30" s="781">
        <v>1535</v>
      </c>
      <c r="W30" s="781"/>
      <c r="X30" s="781"/>
      <c r="Y30" s="781"/>
      <c r="Z30" s="781"/>
      <c r="AA30" s="781">
        <v>3</v>
      </c>
      <c r="AB30" s="781"/>
      <c r="AC30" s="781"/>
      <c r="AD30" s="781"/>
      <c r="AE30" s="782"/>
      <c r="AF30" s="783">
        <v>3</v>
      </c>
      <c r="AG30" s="784"/>
      <c r="AH30" s="784"/>
      <c r="AI30" s="784"/>
      <c r="AJ30" s="785"/>
      <c r="AK30" s="852">
        <v>265</v>
      </c>
      <c r="AL30" s="853"/>
      <c r="AM30" s="853"/>
      <c r="AN30" s="853"/>
      <c r="AO30" s="853"/>
      <c r="AP30" s="853" t="s">
        <v>572</v>
      </c>
      <c r="AQ30" s="853"/>
      <c r="AR30" s="853"/>
      <c r="AS30" s="853"/>
      <c r="AT30" s="853"/>
      <c r="AU30" s="853" t="s">
        <v>572</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395</v>
      </c>
      <c r="C31" s="778"/>
      <c r="D31" s="778"/>
      <c r="E31" s="778"/>
      <c r="F31" s="778"/>
      <c r="G31" s="778"/>
      <c r="H31" s="778"/>
      <c r="I31" s="778"/>
      <c r="J31" s="778"/>
      <c r="K31" s="778"/>
      <c r="L31" s="778"/>
      <c r="M31" s="778"/>
      <c r="N31" s="778"/>
      <c r="O31" s="778"/>
      <c r="P31" s="779"/>
      <c r="Q31" s="780">
        <v>190</v>
      </c>
      <c r="R31" s="781"/>
      <c r="S31" s="781"/>
      <c r="T31" s="781"/>
      <c r="U31" s="781"/>
      <c r="V31" s="781">
        <v>176</v>
      </c>
      <c r="W31" s="781"/>
      <c r="X31" s="781"/>
      <c r="Y31" s="781"/>
      <c r="Z31" s="781"/>
      <c r="AA31" s="781">
        <v>14</v>
      </c>
      <c r="AB31" s="781"/>
      <c r="AC31" s="781"/>
      <c r="AD31" s="781"/>
      <c r="AE31" s="782"/>
      <c r="AF31" s="783">
        <v>14</v>
      </c>
      <c r="AG31" s="784"/>
      <c r="AH31" s="784"/>
      <c r="AI31" s="784"/>
      <c r="AJ31" s="785"/>
      <c r="AK31" s="852" t="s">
        <v>572</v>
      </c>
      <c r="AL31" s="853"/>
      <c r="AM31" s="853"/>
      <c r="AN31" s="853"/>
      <c r="AO31" s="853"/>
      <c r="AP31" s="853">
        <v>24</v>
      </c>
      <c r="AQ31" s="853"/>
      <c r="AR31" s="853"/>
      <c r="AS31" s="853"/>
      <c r="AT31" s="853"/>
      <c r="AU31" s="853" t="s">
        <v>572</v>
      </c>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396</v>
      </c>
      <c r="C32" s="778"/>
      <c r="D32" s="778"/>
      <c r="E32" s="778"/>
      <c r="F32" s="778"/>
      <c r="G32" s="778"/>
      <c r="H32" s="778"/>
      <c r="I32" s="778"/>
      <c r="J32" s="778"/>
      <c r="K32" s="778"/>
      <c r="L32" s="778"/>
      <c r="M32" s="778"/>
      <c r="N32" s="778"/>
      <c r="O32" s="778"/>
      <c r="P32" s="779"/>
      <c r="Q32" s="780">
        <v>3871</v>
      </c>
      <c r="R32" s="781"/>
      <c r="S32" s="781"/>
      <c r="T32" s="781"/>
      <c r="U32" s="781"/>
      <c r="V32" s="781">
        <v>692</v>
      </c>
      <c r="W32" s="781"/>
      <c r="X32" s="781"/>
      <c r="Y32" s="781"/>
      <c r="Z32" s="781"/>
      <c r="AA32" s="781">
        <v>3179</v>
      </c>
      <c r="AB32" s="781"/>
      <c r="AC32" s="781"/>
      <c r="AD32" s="781"/>
      <c r="AE32" s="782"/>
      <c r="AF32" s="783">
        <v>3179</v>
      </c>
      <c r="AG32" s="784"/>
      <c r="AH32" s="784"/>
      <c r="AI32" s="784"/>
      <c r="AJ32" s="785"/>
      <c r="AK32" s="852">
        <v>17</v>
      </c>
      <c r="AL32" s="853"/>
      <c r="AM32" s="853"/>
      <c r="AN32" s="853"/>
      <c r="AO32" s="853"/>
      <c r="AP32" s="853">
        <v>2317</v>
      </c>
      <c r="AQ32" s="853"/>
      <c r="AR32" s="853"/>
      <c r="AS32" s="853"/>
      <c r="AT32" s="853"/>
      <c r="AU32" s="853" t="s">
        <v>572</v>
      </c>
      <c r="AV32" s="853"/>
      <c r="AW32" s="853"/>
      <c r="AX32" s="853"/>
      <c r="AY32" s="853"/>
      <c r="AZ32" s="854"/>
      <c r="BA32" s="854"/>
      <c r="BB32" s="854"/>
      <c r="BC32" s="854"/>
      <c r="BD32" s="854"/>
      <c r="BE32" s="850" t="s">
        <v>397</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398</v>
      </c>
      <c r="C33" s="778"/>
      <c r="D33" s="778"/>
      <c r="E33" s="778"/>
      <c r="F33" s="778"/>
      <c r="G33" s="778"/>
      <c r="H33" s="778"/>
      <c r="I33" s="778"/>
      <c r="J33" s="778"/>
      <c r="K33" s="778"/>
      <c r="L33" s="778"/>
      <c r="M33" s="778"/>
      <c r="N33" s="778"/>
      <c r="O33" s="778"/>
      <c r="P33" s="779"/>
      <c r="Q33" s="780">
        <v>874</v>
      </c>
      <c r="R33" s="781"/>
      <c r="S33" s="781"/>
      <c r="T33" s="781"/>
      <c r="U33" s="781"/>
      <c r="V33" s="781">
        <v>423</v>
      </c>
      <c r="W33" s="781"/>
      <c r="X33" s="781"/>
      <c r="Y33" s="781"/>
      <c r="Z33" s="781"/>
      <c r="AA33" s="781">
        <v>451</v>
      </c>
      <c r="AB33" s="781"/>
      <c r="AC33" s="781"/>
      <c r="AD33" s="781"/>
      <c r="AE33" s="782"/>
      <c r="AF33" s="783">
        <v>451</v>
      </c>
      <c r="AG33" s="784"/>
      <c r="AH33" s="784"/>
      <c r="AI33" s="784"/>
      <c r="AJ33" s="785"/>
      <c r="AK33" s="852">
        <v>1140</v>
      </c>
      <c r="AL33" s="853"/>
      <c r="AM33" s="853"/>
      <c r="AN33" s="853"/>
      <c r="AO33" s="853"/>
      <c r="AP33" s="853">
        <v>21394</v>
      </c>
      <c r="AQ33" s="853"/>
      <c r="AR33" s="853"/>
      <c r="AS33" s="853"/>
      <c r="AT33" s="853"/>
      <c r="AU33" s="853">
        <v>11788</v>
      </c>
      <c r="AV33" s="853"/>
      <c r="AW33" s="853"/>
      <c r="AX33" s="853"/>
      <c r="AY33" s="853"/>
      <c r="AZ33" s="854"/>
      <c r="BA33" s="854"/>
      <c r="BB33" s="854"/>
      <c r="BC33" s="854"/>
      <c r="BD33" s="854"/>
      <c r="BE33" s="850" t="s">
        <v>397</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399</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380</v>
      </c>
      <c r="B63" s="812" t="s">
        <v>400</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3966</v>
      </c>
      <c r="AG63" s="864"/>
      <c r="AH63" s="864"/>
      <c r="AI63" s="864"/>
      <c r="AJ63" s="865"/>
      <c r="AK63" s="866"/>
      <c r="AL63" s="861"/>
      <c r="AM63" s="861"/>
      <c r="AN63" s="861"/>
      <c r="AO63" s="861"/>
      <c r="AP63" s="864">
        <v>23735</v>
      </c>
      <c r="AQ63" s="864"/>
      <c r="AR63" s="864"/>
      <c r="AS63" s="864"/>
      <c r="AT63" s="864"/>
      <c r="AU63" s="864">
        <v>11788</v>
      </c>
      <c r="AV63" s="864"/>
      <c r="AW63" s="864"/>
      <c r="AX63" s="864"/>
      <c r="AY63" s="864"/>
      <c r="AZ63" s="868"/>
      <c r="BA63" s="868"/>
      <c r="BB63" s="868"/>
      <c r="BC63" s="868"/>
      <c r="BD63" s="868"/>
      <c r="BE63" s="869"/>
      <c r="BF63" s="869"/>
      <c r="BG63" s="869"/>
      <c r="BH63" s="869"/>
      <c r="BI63" s="870"/>
      <c r="BJ63" s="871" t="s">
        <v>168</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402</v>
      </c>
      <c r="B66" s="763"/>
      <c r="C66" s="763"/>
      <c r="D66" s="763"/>
      <c r="E66" s="763"/>
      <c r="F66" s="763"/>
      <c r="G66" s="763"/>
      <c r="H66" s="763"/>
      <c r="I66" s="763"/>
      <c r="J66" s="763"/>
      <c r="K66" s="763"/>
      <c r="L66" s="763"/>
      <c r="M66" s="763"/>
      <c r="N66" s="763"/>
      <c r="O66" s="763"/>
      <c r="P66" s="764"/>
      <c r="Q66" s="739" t="s">
        <v>384</v>
      </c>
      <c r="R66" s="740"/>
      <c r="S66" s="740"/>
      <c r="T66" s="740"/>
      <c r="U66" s="741"/>
      <c r="V66" s="739" t="s">
        <v>385</v>
      </c>
      <c r="W66" s="740"/>
      <c r="X66" s="740"/>
      <c r="Y66" s="740"/>
      <c r="Z66" s="741"/>
      <c r="AA66" s="739" t="s">
        <v>386</v>
      </c>
      <c r="AB66" s="740"/>
      <c r="AC66" s="740"/>
      <c r="AD66" s="740"/>
      <c r="AE66" s="741"/>
      <c r="AF66" s="874" t="s">
        <v>403</v>
      </c>
      <c r="AG66" s="835"/>
      <c r="AH66" s="835"/>
      <c r="AI66" s="835"/>
      <c r="AJ66" s="875"/>
      <c r="AK66" s="739" t="s">
        <v>404</v>
      </c>
      <c r="AL66" s="763"/>
      <c r="AM66" s="763"/>
      <c r="AN66" s="763"/>
      <c r="AO66" s="764"/>
      <c r="AP66" s="739" t="s">
        <v>389</v>
      </c>
      <c r="AQ66" s="740"/>
      <c r="AR66" s="740"/>
      <c r="AS66" s="740"/>
      <c r="AT66" s="741"/>
      <c r="AU66" s="739" t="s">
        <v>405</v>
      </c>
      <c r="AV66" s="740"/>
      <c r="AW66" s="740"/>
      <c r="AX66" s="740"/>
      <c r="AY66" s="741"/>
      <c r="AZ66" s="739" t="s">
        <v>366</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558</v>
      </c>
      <c r="C68" s="892"/>
      <c r="D68" s="892"/>
      <c r="E68" s="892"/>
      <c r="F68" s="892"/>
      <c r="G68" s="892"/>
      <c r="H68" s="892"/>
      <c r="I68" s="892"/>
      <c r="J68" s="892"/>
      <c r="K68" s="892"/>
      <c r="L68" s="892"/>
      <c r="M68" s="892"/>
      <c r="N68" s="892"/>
      <c r="O68" s="892"/>
      <c r="P68" s="893"/>
      <c r="Q68" s="894">
        <v>4697</v>
      </c>
      <c r="R68" s="888"/>
      <c r="S68" s="888"/>
      <c r="T68" s="888"/>
      <c r="U68" s="888"/>
      <c r="V68" s="888">
        <v>4682</v>
      </c>
      <c r="W68" s="888"/>
      <c r="X68" s="888"/>
      <c r="Y68" s="888"/>
      <c r="Z68" s="888"/>
      <c r="AA68" s="888">
        <v>15</v>
      </c>
      <c r="AB68" s="888"/>
      <c r="AC68" s="888"/>
      <c r="AD68" s="888"/>
      <c r="AE68" s="888"/>
      <c r="AF68" s="888">
        <v>15</v>
      </c>
      <c r="AG68" s="888"/>
      <c r="AH68" s="888"/>
      <c r="AI68" s="888"/>
      <c r="AJ68" s="888"/>
      <c r="AK68" s="888">
        <v>0</v>
      </c>
      <c r="AL68" s="888"/>
      <c r="AM68" s="888"/>
      <c r="AN68" s="888"/>
      <c r="AO68" s="888"/>
      <c r="AP68" s="888" t="s">
        <v>572</v>
      </c>
      <c r="AQ68" s="888"/>
      <c r="AR68" s="888"/>
      <c r="AS68" s="888"/>
      <c r="AT68" s="888"/>
      <c r="AU68" s="888" t="s">
        <v>572</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559</v>
      </c>
      <c r="C69" s="896"/>
      <c r="D69" s="896"/>
      <c r="E69" s="896"/>
      <c r="F69" s="896"/>
      <c r="G69" s="896"/>
      <c r="H69" s="896"/>
      <c r="I69" s="896"/>
      <c r="J69" s="896"/>
      <c r="K69" s="896"/>
      <c r="L69" s="896"/>
      <c r="M69" s="896"/>
      <c r="N69" s="896"/>
      <c r="O69" s="896"/>
      <c r="P69" s="897"/>
      <c r="Q69" s="898">
        <v>121</v>
      </c>
      <c r="R69" s="853"/>
      <c r="S69" s="853"/>
      <c r="T69" s="853"/>
      <c r="U69" s="853"/>
      <c r="V69" s="853">
        <v>117</v>
      </c>
      <c r="W69" s="853"/>
      <c r="X69" s="853"/>
      <c r="Y69" s="853"/>
      <c r="Z69" s="853"/>
      <c r="AA69" s="853">
        <v>4</v>
      </c>
      <c r="AB69" s="853"/>
      <c r="AC69" s="853"/>
      <c r="AD69" s="853"/>
      <c r="AE69" s="853"/>
      <c r="AF69" s="853">
        <v>4</v>
      </c>
      <c r="AG69" s="853"/>
      <c r="AH69" s="853"/>
      <c r="AI69" s="853"/>
      <c r="AJ69" s="853"/>
      <c r="AK69" s="853">
        <v>21</v>
      </c>
      <c r="AL69" s="853"/>
      <c r="AM69" s="853"/>
      <c r="AN69" s="853"/>
      <c r="AO69" s="853"/>
      <c r="AP69" s="853" t="s">
        <v>572</v>
      </c>
      <c r="AQ69" s="853"/>
      <c r="AR69" s="853"/>
      <c r="AS69" s="853"/>
      <c r="AT69" s="853"/>
      <c r="AU69" s="853" t="s">
        <v>572</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560</v>
      </c>
      <c r="C70" s="896"/>
      <c r="D70" s="896"/>
      <c r="E70" s="896"/>
      <c r="F70" s="896"/>
      <c r="G70" s="896"/>
      <c r="H70" s="896"/>
      <c r="I70" s="896"/>
      <c r="J70" s="896"/>
      <c r="K70" s="896"/>
      <c r="L70" s="896"/>
      <c r="M70" s="896"/>
      <c r="N70" s="896"/>
      <c r="O70" s="896"/>
      <c r="P70" s="897"/>
      <c r="Q70" s="898">
        <v>28</v>
      </c>
      <c r="R70" s="853"/>
      <c r="S70" s="853"/>
      <c r="T70" s="853"/>
      <c r="U70" s="853"/>
      <c r="V70" s="853">
        <v>18</v>
      </c>
      <c r="W70" s="853"/>
      <c r="X70" s="853"/>
      <c r="Y70" s="853"/>
      <c r="Z70" s="853"/>
      <c r="AA70" s="853">
        <v>10</v>
      </c>
      <c r="AB70" s="853"/>
      <c r="AC70" s="853"/>
      <c r="AD70" s="853"/>
      <c r="AE70" s="853"/>
      <c r="AF70" s="853">
        <v>10</v>
      </c>
      <c r="AG70" s="853"/>
      <c r="AH70" s="853"/>
      <c r="AI70" s="853"/>
      <c r="AJ70" s="853"/>
      <c r="AK70" s="853">
        <v>0</v>
      </c>
      <c r="AL70" s="853"/>
      <c r="AM70" s="853"/>
      <c r="AN70" s="853"/>
      <c r="AO70" s="853"/>
      <c r="AP70" s="853" t="s">
        <v>572</v>
      </c>
      <c r="AQ70" s="853"/>
      <c r="AR70" s="853"/>
      <c r="AS70" s="853"/>
      <c r="AT70" s="853"/>
      <c r="AU70" s="853" t="s">
        <v>572</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561</v>
      </c>
      <c r="C71" s="896"/>
      <c r="D71" s="896"/>
      <c r="E71" s="896"/>
      <c r="F71" s="896"/>
      <c r="G71" s="896"/>
      <c r="H71" s="896"/>
      <c r="I71" s="896"/>
      <c r="J71" s="896"/>
      <c r="K71" s="896"/>
      <c r="L71" s="896"/>
      <c r="M71" s="896"/>
      <c r="N71" s="896"/>
      <c r="O71" s="896"/>
      <c r="P71" s="897"/>
      <c r="Q71" s="898">
        <v>233</v>
      </c>
      <c r="R71" s="853"/>
      <c r="S71" s="853"/>
      <c r="T71" s="853"/>
      <c r="U71" s="853"/>
      <c r="V71" s="853">
        <v>233</v>
      </c>
      <c r="W71" s="853"/>
      <c r="X71" s="853"/>
      <c r="Y71" s="853"/>
      <c r="Z71" s="853"/>
      <c r="AA71" s="853">
        <v>0</v>
      </c>
      <c r="AB71" s="853"/>
      <c r="AC71" s="853"/>
      <c r="AD71" s="853"/>
      <c r="AE71" s="853"/>
      <c r="AF71" s="853">
        <v>0</v>
      </c>
      <c r="AG71" s="853"/>
      <c r="AH71" s="853"/>
      <c r="AI71" s="853"/>
      <c r="AJ71" s="853"/>
      <c r="AK71" s="853">
        <v>1</v>
      </c>
      <c r="AL71" s="853"/>
      <c r="AM71" s="853"/>
      <c r="AN71" s="853"/>
      <c r="AO71" s="853"/>
      <c r="AP71" s="853" t="s">
        <v>572</v>
      </c>
      <c r="AQ71" s="853"/>
      <c r="AR71" s="853"/>
      <c r="AS71" s="853"/>
      <c r="AT71" s="853"/>
      <c r="AU71" s="853" t="s">
        <v>572</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562</v>
      </c>
      <c r="C72" s="896"/>
      <c r="D72" s="896"/>
      <c r="E72" s="896"/>
      <c r="F72" s="896"/>
      <c r="G72" s="896"/>
      <c r="H72" s="896"/>
      <c r="I72" s="896"/>
      <c r="J72" s="896"/>
      <c r="K72" s="896"/>
      <c r="L72" s="896"/>
      <c r="M72" s="896"/>
      <c r="N72" s="896"/>
      <c r="O72" s="896"/>
      <c r="P72" s="897"/>
      <c r="Q72" s="898">
        <v>191</v>
      </c>
      <c r="R72" s="853"/>
      <c r="S72" s="853"/>
      <c r="T72" s="853"/>
      <c r="U72" s="853"/>
      <c r="V72" s="853">
        <v>108</v>
      </c>
      <c r="W72" s="853"/>
      <c r="X72" s="853"/>
      <c r="Y72" s="853"/>
      <c r="Z72" s="853"/>
      <c r="AA72" s="853">
        <v>83</v>
      </c>
      <c r="AB72" s="853"/>
      <c r="AC72" s="853"/>
      <c r="AD72" s="853"/>
      <c r="AE72" s="853"/>
      <c r="AF72" s="853">
        <v>83</v>
      </c>
      <c r="AG72" s="853"/>
      <c r="AH72" s="853"/>
      <c r="AI72" s="853"/>
      <c r="AJ72" s="853"/>
      <c r="AK72" s="853">
        <v>0</v>
      </c>
      <c r="AL72" s="853"/>
      <c r="AM72" s="853"/>
      <c r="AN72" s="853"/>
      <c r="AO72" s="853"/>
      <c r="AP72" s="853" t="s">
        <v>572</v>
      </c>
      <c r="AQ72" s="853"/>
      <c r="AR72" s="853"/>
      <c r="AS72" s="853"/>
      <c r="AT72" s="853"/>
      <c r="AU72" s="853" t="s">
        <v>572</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563</v>
      </c>
      <c r="C73" s="896"/>
      <c r="D73" s="896"/>
      <c r="E73" s="896"/>
      <c r="F73" s="896"/>
      <c r="G73" s="896"/>
      <c r="H73" s="896"/>
      <c r="I73" s="896"/>
      <c r="J73" s="896"/>
      <c r="K73" s="896"/>
      <c r="L73" s="896"/>
      <c r="M73" s="896"/>
      <c r="N73" s="896"/>
      <c r="O73" s="896"/>
      <c r="P73" s="897"/>
      <c r="Q73" s="898">
        <v>13791</v>
      </c>
      <c r="R73" s="853"/>
      <c r="S73" s="853"/>
      <c r="T73" s="853"/>
      <c r="U73" s="853"/>
      <c r="V73" s="853">
        <v>13536</v>
      </c>
      <c r="W73" s="853"/>
      <c r="X73" s="853"/>
      <c r="Y73" s="853"/>
      <c r="Z73" s="853"/>
      <c r="AA73" s="853">
        <v>256</v>
      </c>
      <c r="AB73" s="853"/>
      <c r="AC73" s="853"/>
      <c r="AD73" s="853"/>
      <c r="AE73" s="853"/>
      <c r="AF73" s="853">
        <v>256</v>
      </c>
      <c r="AG73" s="853"/>
      <c r="AH73" s="853"/>
      <c r="AI73" s="853"/>
      <c r="AJ73" s="853"/>
      <c r="AK73" s="853">
        <v>60</v>
      </c>
      <c r="AL73" s="853"/>
      <c r="AM73" s="853"/>
      <c r="AN73" s="853"/>
      <c r="AO73" s="853"/>
      <c r="AP73" s="853">
        <v>4030</v>
      </c>
      <c r="AQ73" s="853"/>
      <c r="AR73" s="853"/>
      <c r="AS73" s="853"/>
      <c r="AT73" s="853"/>
      <c r="AU73" s="853">
        <v>492</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380</v>
      </c>
      <c r="B88" s="812" t="s">
        <v>406</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368</v>
      </c>
      <c r="AG88" s="864"/>
      <c r="AH88" s="864"/>
      <c r="AI88" s="864"/>
      <c r="AJ88" s="864"/>
      <c r="AK88" s="861"/>
      <c r="AL88" s="861"/>
      <c r="AM88" s="861"/>
      <c r="AN88" s="861"/>
      <c r="AO88" s="861"/>
      <c r="AP88" s="864">
        <v>4030</v>
      </c>
      <c r="AQ88" s="864"/>
      <c r="AR88" s="864"/>
      <c r="AS88" s="864"/>
      <c r="AT88" s="864"/>
      <c r="AU88" s="864">
        <v>492</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12" t="s">
        <v>407</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5</v>
      </c>
      <c r="CS102" s="872"/>
      <c r="CT102" s="872"/>
      <c r="CU102" s="872"/>
      <c r="CV102" s="915"/>
      <c r="CW102" s="914">
        <v>11</v>
      </c>
      <c r="CX102" s="872"/>
      <c r="CY102" s="872"/>
      <c r="CZ102" s="872"/>
      <c r="DA102" s="915"/>
      <c r="DB102" s="914">
        <v>3996</v>
      </c>
      <c r="DC102" s="872"/>
      <c r="DD102" s="872"/>
      <c r="DE102" s="872"/>
      <c r="DF102" s="915"/>
      <c r="DG102" s="914" t="s">
        <v>572</v>
      </c>
      <c r="DH102" s="872"/>
      <c r="DI102" s="872"/>
      <c r="DJ102" s="872"/>
      <c r="DK102" s="915"/>
      <c r="DL102" s="914" t="s">
        <v>572</v>
      </c>
      <c r="DM102" s="872"/>
      <c r="DN102" s="872"/>
      <c r="DO102" s="872"/>
      <c r="DP102" s="915"/>
      <c r="DQ102" s="914">
        <v>3302</v>
      </c>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408</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409</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412</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413</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414</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415</v>
      </c>
      <c r="AB109" s="917"/>
      <c r="AC109" s="917"/>
      <c r="AD109" s="917"/>
      <c r="AE109" s="918"/>
      <c r="AF109" s="916" t="s">
        <v>296</v>
      </c>
      <c r="AG109" s="917"/>
      <c r="AH109" s="917"/>
      <c r="AI109" s="917"/>
      <c r="AJ109" s="918"/>
      <c r="AK109" s="916" t="s">
        <v>295</v>
      </c>
      <c r="AL109" s="917"/>
      <c r="AM109" s="917"/>
      <c r="AN109" s="917"/>
      <c r="AO109" s="918"/>
      <c r="AP109" s="916" t="s">
        <v>416</v>
      </c>
      <c r="AQ109" s="917"/>
      <c r="AR109" s="917"/>
      <c r="AS109" s="917"/>
      <c r="AT109" s="919"/>
      <c r="AU109" s="936" t="s">
        <v>414</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415</v>
      </c>
      <c r="BR109" s="917"/>
      <c r="BS109" s="917"/>
      <c r="BT109" s="917"/>
      <c r="BU109" s="918"/>
      <c r="BV109" s="916" t="s">
        <v>296</v>
      </c>
      <c r="BW109" s="917"/>
      <c r="BX109" s="917"/>
      <c r="BY109" s="917"/>
      <c r="BZ109" s="918"/>
      <c r="CA109" s="916" t="s">
        <v>295</v>
      </c>
      <c r="CB109" s="917"/>
      <c r="CC109" s="917"/>
      <c r="CD109" s="917"/>
      <c r="CE109" s="918"/>
      <c r="CF109" s="937" t="s">
        <v>416</v>
      </c>
      <c r="CG109" s="937"/>
      <c r="CH109" s="937"/>
      <c r="CI109" s="937"/>
      <c r="CJ109" s="937"/>
      <c r="CK109" s="916" t="s">
        <v>417</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415</v>
      </c>
      <c r="DH109" s="917"/>
      <c r="DI109" s="917"/>
      <c r="DJ109" s="917"/>
      <c r="DK109" s="918"/>
      <c r="DL109" s="916" t="s">
        <v>296</v>
      </c>
      <c r="DM109" s="917"/>
      <c r="DN109" s="917"/>
      <c r="DO109" s="917"/>
      <c r="DP109" s="918"/>
      <c r="DQ109" s="916" t="s">
        <v>295</v>
      </c>
      <c r="DR109" s="917"/>
      <c r="DS109" s="917"/>
      <c r="DT109" s="917"/>
      <c r="DU109" s="918"/>
      <c r="DV109" s="916" t="s">
        <v>416</v>
      </c>
      <c r="DW109" s="917"/>
      <c r="DX109" s="917"/>
      <c r="DY109" s="917"/>
      <c r="DZ109" s="919"/>
    </row>
    <row r="110" spans="1:131" s="226" customFormat="1" ht="26.25" customHeight="1" x14ac:dyDescent="0.15">
      <c r="A110" s="920" t="s">
        <v>418</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4488792</v>
      </c>
      <c r="AB110" s="924"/>
      <c r="AC110" s="924"/>
      <c r="AD110" s="924"/>
      <c r="AE110" s="925"/>
      <c r="AF110" s="926">
        <v>4552499</v>
      </c>
      <c r="AG110" s="924"/>
      <c r="AH110" s="924"/>
      <c r="AI110" s="924"/>
      <c r="AJ110" s="925"/>
      <c r="AK110" s="926">
        <v>4308417</v>
      </c>
      <c r="AL110" s="924"/>
      <c r="AM110" s="924"/>
      <c r="AN110" s="924"/>
      <c r="AO110" s="925"/>
      <c r="AP110" s="927">
        <v>21</v>
      </c>
      <c r="AQ110" s="928"/>
      <c r="AR110" s="928"/>
      <c r="AS110" s="928"/>
      <c r="AT110" s="929"/>
      <c r="AU110" s="930" t="s">
        <v>67</v>
      </c>
      <c r="AV110" s="931"/>
      <c r="AW110" s="931"/>
      <c r="AX110" s="931"/>
      <c r="AY110" s="931"/>
      <c r="AZ110" s="972" t="s">
        <v>419</v>
      </c>
      <c r="BA110" s="921"/>
      <c r="BB110" s="921"/>
      <c r="BC110" s="921"/>
      <c r="BD110" s="921"/>
      <c r="BE110" s="921"/>
      <c r="BF110" s="921"/>
      <c r="BG110" s="921"/>
      <c r="BH110" s="921"/>
      <c r="BI110" s="921"/>
      <c r="BJ110" s="921"/>
      <c r="BK110" s="921"/>
      <c r="BL110" s="921"/>
      <c r="BM110" s="921"/>
      <c r="BN110" s="921"/>
      <c r="BO110" s="921"/>
      <c r="BP110" s="922"/>
      <c r="BQ110" s="958">
        <v>38644981</v>
      </c>
      <c r="BR110" s="959"/>
      <c r="BS110" s="959"/>
      <c r="BT110" s="959"/>
      <c r="BU110" s="959"/>
      <c r="BV110" s="959">
        <v>36887569</v>
      </c>
      <c r="BW110" s="959"/>
      <c r="BX110" s="959"/>
      <c r="BY110" s="959"/>
      <c r="BZ110" s="959"/>
      <c r="CA110" s="959">
        <v>37929498</v>
      </c>
      <c r="CB110" s="959"/>
      <c r="CC110" s="959"/>
      <c r="CD110" s="959"/>
      <c r="CE110" s="959"/>
      <c r="CF110" s="973">
        <v>185</v>
      </c>
      <c r="CG110" s="974"/>
      <c r="CH110" s="974"/>
      <c r="CI110" s="974"/>
      <c r="CJ110" s="974"/>
      <c r="CK110" s="975" t="s">
        <v>420</v>
      </c>
      <c r="CL110" s="976"/>
      <c r="CM110" s="955" t="s">
        <v>421</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168</v>
      </c>
      <c r="DH110" s="959"/>
      <c r="DI110" s="959"/>
      <c r="DJ110" s="959"/>
      <c r="DK110" s="959"/>
      <c r="DL110" s="959" t="s">
        <v>168</v>
      </c>
      <c r="DM110" s="959"/>
      <c r="DN110" s="959"/>
      <c r="DO110" s="959"/>
      <c r="DP110" s="959"/>
      <c r="DQ110" s="959">
        <v>4620800</v>
      </c>
      <c r="DR110" s="959"/>
      <c r="DS110" s="959"/>
      <c r="DT110" s="959"/>
      <c r="DU110" s="959"/>
      <c r="DV110" s="960">
        <v>22.5</v>
      </c>
      <c r="DW110" s="960"/>
      <c r="DX110" s="960"/>
      <c r="DY110" s="960"/>
      <c r="DZ110" s="961"/>
    </row>
    <row r="111" spans="1:131" s="226" customFormat="1" ht="26.25" customHeight="1" x14ac:dyDescent="0.15">
      <c r="A111" s="962" t="s">
        <v>422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168</v>
      </c>
      <c r="AB111" s="966"/>
      <c r="AC111" s="966"/>
      <c r="AD111" s="966"/>
      <c r="AE111" s="967"/>
      <c r="AF111" s="968" t="s">
        <v>423</v>
      </c>
      <c r="AG111" s="966"/>
      <c r="AH111" s="966"/>
      <c r="AI111" s="966"/>
      <c r="AJ111" s="967"/>
      <c r="AK111" s="968" t="s">
        <v>168</v>
      </c>
      <c r="AL111" s="966"/>
      <c r="AM111" s="966"/>
      <c r="AN111" s="966"/>
      <c r="AO111" s="967"/>
      <c r="AP111" s="969" t="s">
        <v>423</v>
      </c>
      <c r="AQ111" s="970"/>
      <c r="AR111" s="970"/>
      <c r="AS111" s="970"/>
      <c r="AT111" s="971"/>
      <c r="AU111" s="932"/>
      <c r="AV111" s="933"/>
      <c r="AW111" s="933"/>
      <c r="AX111" s="933"/>
      <c r="AY111" s="933"/>
      <c r="AZ111" s="981" t="s">
        <v>424</v>
      </c>
      <c r="BA111" s="982"/>
      <c r="BB111" s="982"/>
      <c r="BC111" s="982"/>
      <c r="BD111" s="982"/>
      <c r="BE111" s="982"/>
      <c r="BF111" s="982"/>
      <c r="BG111" s="982"/>
      <c r="BH111" s="982"/>
      <c r="BI111" s="982"/>
      <c r="BJ111" s="982"/>
      <c r="BK111" s="982"/>
      <c r="BL111" s="982"/>
      <c r="BM111" s="982"/>
      <c r="BN111" s="982"/>
      <c r="BO111" s="982"/>
      <c r="BP111" s="983"/>
      <c r="BQ111" s="951">
        <v>1481607</v>
      </c>
      <c r="BR111" s="952"/>
      <c r="BS111" s="952"/>
      <c r="BT111" s="952"/>
      <c r="BU111" s="952"/>
      <c r="BV111" s="952">
        <v>1076350</v>
      </c>
      <c r="BW111" s="952"/>
      <c r="BX111" s="952"/>
      <c r="BY111" s="952"/>
      <c r="BZ111" s="952"/>
      <c r="CA111" s="952">
        <v>5297183</v>
      </c>
      <c r="CB111" s="952"/>
      <c r="CC111" s="952"/>
      <c r="CD111" s="952"/>
      <c r="CE111" s="952"/>
      <c r="CF111" s="946">
        <v>25.8</v>
      </c>
      <c r="CG111" s="947"/>
      <c r="CH111" s="947"/>
      <c r="CI111" s="947"/>
      <c r="CJ111" s="947"/>
      <c r="CK111" s="977"/>
      <c r="CL111" s="978"/>
      <c r="CM111" s="948" t="s">
        <v>425</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168</v>
      </c>
      <c r="DH111" s="952"/>
      <c r="DI111" s="952"/>
      <c r="DJ111" s="952"/>
      <c r="DK111" s="952"/>
      <c r="DL111" s="952" t="s">
        <v>168</v>
      </c>
      <c r="DM111" s="952"/>
      <c r="DN111" s="952"/>
      <c r="DO111" s="952"/>
      <c r="DP111" s="952"/>
      <c r="DQ111" s="952" t="s">
        <v>168</v>
      </c>
      <c r="DR111" s="952"/>
      <c r="DS111" s="952"/>
      <c r="DT111" s="952"/>
      <c r="DU111" s="952"/>
      <c r="DV111" s="953" t="s">
        <v>168</v>
      </c>
      <c r="DW111" s="953"/>
      <c r="DX111" s="953"/>
      <c r="DY111" s="953"/>
      <c r="DZ111" s="954"/>
    </row>
    <row r="112" spans="1:131" s="226" customFormat="1" ht="26.25" customHeight="1" x14ac:dyDescent="0.15">
      <c r="A112" s="984" t="s">
        <v>426</v>
      </c>
      <c r="B112" s="985"/>
      <c r="C112" s="982" t="s">
        <v>427</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168</v>
      </c>
      <c r="AB112" s="991"/>
      <c r="AC112" s="991"/>
      <c r="AD112" s="991"/>
      <c r="AE112" s="992"/>
      <c r="AF112" s="993" t="s">
        <v>168</v>
      </c>
      <c r="AG112" s="991"/>
      <c r="AH112" s="991"/>
      <c r="AI112" s="991"/>
      <c r="AJ112" s="992"/>
      <c r="AK112" s="993" t="s">
        <v>168</v>
      </c>
      <c r="AL112" s="991"/>
      <c r="AM112" s="991"/>
      <c r="AN112" s="991"/>
      <c r="AO112" s="992"/>
      <c r="AP112" s="994" t="s">
        <v>423</v>
      </c>
      <c r="AQ112" s="995"/>
      <c r="AR112" s="995"/>
      <c r="AS112" s="995"/>
      <c r="AT112" s="996"/>
      <c r="AU112" s="932"/>
      <c r="AV112" s="933"/>
      <c r="AW112" s="933"/>
      <c r="AX112" s="933"/>
      <c r="AY112" s="933"/>
      <c r="AZ112" s="981" t="s">
        <v>428</v>
      </c>
      <c r="BA112" s="982"/>
      <c r="BB112" s="982"/>
      <c r="BC112" s="982"/>
      <c r="BD112" s="982"/>
      <c r="BE112" s="982"/>
      <c r="BF112" s="982"/>
      <c r="BG112" s="982"/>
      <c r="BH112" s="982"/>
      <c r="BI112" s="982"/>
      <c r="BJ112" s="982"/>
      <c r="BK112" s="982"/>
      <c r="BL112" s="982"/>
      <c r="BM112" s="982"/>
      <c r="BN112" s="982"/>
      <c r="BO112" s="982"/>
      <c r="BP112" s="983"/>
      <c r="BQ112" s="951">
        <v>12995183</v>
      </c>
      <c r="BR112" s="952"/>
      <c r="BS112" s="952"/>
      <c r="BT112" s="952"/>
      <c r="BU112" s="952"/>
      <c r="BV112" s="952">
        <v>12635236</v>
      </c>
      <c r="BW112" s="952"/>
      <c r="BX112" s="952"/>
      <c r="BY112" s="952"/>
      <c r="BZ112" s="952"/>
      <c r="CA112" s="952">
        <v>11788166</v>
      </c>
      <c r="CB112" s="952"/>
      <c r="CC112" s="952"/>
      <c r="CD112" s="952"/>
      <c r="CE112" s="952"/>
      <c r="CF112" s="946">
        <v>57.5</v>
      </c>
      <c r="CG112" s="947"/>
      <c r="CH112" s="947"/>
      <c r="CI112" s="947"/>
      <c r="CJ112" s="947"/>
      <c r="CK112" s="977"/>
      <c r="CL112" s="978"/>
      <c r="CM112" s="948" t="s">
        <v>429</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168</v>
      </c>
      <c r="DH112" s="952"/>
      <c r="DI112" s="952"/>
      <c r="DJ112" s="952"/>
      <c r="DK112" s="952"/>
      <c r="DL112" s="952" t="s">
        <v>168</v>
      </c>
      <c r="DM112" s="952"/>
      <c r="DN112" s="952"/>
      <c r="DO112" s="952"/>
      <c r="DP112" s="952"/>
      <c r="DQ112" s="952" t="s">
        <v>168</v>
      </c>
      <c r="DR112" s="952"/>
      <c r="DS112" s="952"/>
      <c r="DT112" s="952"/>
      <c r="DU112" s="952"/>
      <c r="DV112" s="953" t="s">
        <v>168</v>
      </c>
      <c r="DW112" s="953"/>
      <c r="DX112" s="953"/>
      <c r="DY112" s="953"/>
      <c r="DZ112" s="954"/>
    </row>
    <row r="113" spans="1:130" s="226" customFormat="1" ht="26.25" customHeight="1" x14ac:dyDescent="0.15">
      <c r="A113" s="986"/>
      <c r="B113" s="987"/>
      <c r="C113" s="982" t="s">
        <v>430</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718378</v>
      </c>
      <c r="AB113" s="966"/>
      <c r="AC113" s="966"/>
      <c r="AD113" s="966"/>
      <c r="AE113" s="967"/>
      <c r="AF113" s="968">
        <v>879359</v>
      </c>
      <c r="AG113" s="966"/>
      <c r="AH113" s="966"/>
      <c r="AI113" s="966"/>
      <c r="AJ113" s="967"/>
      <c r="AK113" s="968">
        <v>776988</v>
      </c>
      <c r="AL113" s="966"/>
      <c r="AM113" s="966"/>
      <c r="AN113" s="966"/>
      <c r="AO113" s="967"/>
      <c r="AP113" s="969">
        <v>3.8</v>
      </c>
      <c r="AQ113" s="970"/>
      <c r="AR113" s="970"/>
      <c r="AS113" s="970"/>
      <c r="AT113" s="971"/>
      <c r="AU113" s="932"/>
      <c r="AV113" s="933"/>
      <c r="AW113" s="933"/>
      <c r="AX113" s="933"/>
      <c r="AY113" s="933"/>
      <c r="AZ113" s="981" t="s">
        <v>431</v>
      </c>
      <c r="BA113" s="982"/>
      <c r="BB113" s="982"/>
      <c r="BC113" s="982"/>
      <c r="BD113" s="982"/>
      <c r="BE113" s="982"/>
      <c r="BF113" s="982"/>
      <c r="BG113" s="982"/>
      <c r="BH113" s="982"/>
      <c r="BI113" s="982"/>
      <c r="BJ113" s="982"/>
      <c r="BK113" s="982"/>
      <c r="BL113" s="982"/>
      <c r="BM113" s="982"/>
      <c r="BN113" s="982"/>
      <c r="BO113" s="982"/>
      <c r="BP113" s="983"/>
      <c r="BQ113" s="951">
        <v>462673</v>
      </c>
      <c r="BR113" s="952"/>
      <c r="BS113" s="952"/>
      <c r="BT113" s="952"/>
      <c r="BU113" s="952"/>
      <c r="BV113" s="952">
        <v>509857</v>
      </c>
      <c r="BW113" s="952"/>
      <c r="BX113" s="952"/>
      <c r="BY113" s="952"/>
      <c r="BZ113" s="952"/>
      <c r="CA113" s="952">
        <v>492057</v>
      </c>
      <c r="CB113" s="952"/>
      <c r="CC113" s="952"/>
      <c r="CD113" s="952"/>
      <c r="CE113" s="952"/>
      <c r="CF113" s="946">
        <v>2.4</v>
      </c>
      <c r="CG113" s="947"/>
      <c r="CH113" s="947"/>
      <c r="CI113" s="947"/>
      <c r="CJ113" s="947"/>
      <c r="CK113" s="977"/>
      <c r="CL113" s="978"/>
      <c r="CM113" s="948" t="s">
        <v>432</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168</v>
      </c>
      <c r="DH113" s="991"/>
      <c r="DI113" s="991"/>
      <c r="DJ113" s="991"/>
      <c r="DK113" s="992"/>
      <c r="DL113" s="993" t="s">
        <v>168</v>
      </c>
      <c r="DM113" s="991"/>
      <c r="DN113" s="991"/>
      <c r="DO113" s="991"/>
      <c r="DP113" s="992"/>
      <c r="DQ113" s="993" t="s">
        <v>168</v>
      </c>
      <c r="DR113" s="991"/>
      <c r="DS113" s="991"/>
      <c r="DT113" s="991"/>
      <c r="DU113" s="992"/>
      <c r="DV113" s="994" t="s">
        <v>168</v>
      </c>
      <c r="DW113" s="995"/>
      <c r="DX113" s="995"/>
      <c r="DY113" s="995"/>
      <c r="DZ113" s="996"/>
    </row>
    <row r="114" spans="1:130" s="226" customFormat="1" ht="26.25" customHeight="1" x14ac:dyDescent="0.15">
      <c r="A114" s="986"/>
      <c r="B114" s="987"/>
      <c r="C114" s="982" t="s">
        <v>433</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39123</v>
      </c>
      <c r="AB114" s="991"/>
      <c r="AC114" s="991"/>
      <c r="AD114" s="991"/>
      <c r="AE114" s="992"/>
      <c r="AF114" s="993">
        <v>50113</v>
      </c>
      <c r="AG114" s="991"/>
      <c r="AH114" s="991"/>
      <c r="AI114" s="991"/>
      <c r="AJ114" s="992"/>
      <c r="AK114" s="993">
        <v>76578</v>
      </c>
      <c r="AL114" s="991"/>
      <c r="AM114" s="991"/>
      <c r="AN114" s="991"/>
      <c r="AO114" s="992"/>
      <c r="AP114" s="994">
        <v>0.4</v>
      </c>
      <c r="AQ114" s="995"/>
      <c r="AR114" s="995"/>
      <c r="AS114" s="995"/>
      <c r="AT114" s="996"/>
      <c r="AU114" s="932"/>
      <c r="AV114" s="933"/>
      <c r="AW114" s="933"/>
      <c r="AX114" s="933"/>
      <c r="AY114" s="933"/>
      <c r="AZ114" s="981" t="s">
        <v>434</v>
      </c>
      <c r="BA114" s="982"/>
      <c r="BB114" s="982"/>
      <c r="BC114" s="982"/>
      <c r="BD114" s="982"/>
      <c r="BE114" s="982"/>
      <c r="BF114" s="982"/>
      <c r="BG114" s="982"/>
      <c r="BH114" s="982"/>
      <c r="BI114" s="982"/>
      <c r="BJ114" s="982"/>
      <c r="BK114" s="982"/>
      <c r="BL114" s="982"/>
      <c r="BM114" s="982"/>
      <c r="BN114" s="982"/>
      <c r="BO114" s="982"/>
      <c r="BP114" s="983"/>
      <c r="BQ114" s="951">
        <v>4891947</v>
      </c>
      <c r="BR114" s="952"/>
      <c r="BS114" s="952"/>
      <c r="BT114" s="952"/>
      <c r="BU114" s="952"/>
      <c r="BV114" s="952">
        <v>5037879</v>
      </c>
      <c r="BW114" s="952"/>
      <c r="BX114" s="952"/>
      <c r="BY114" s="952"/>
      <c r="BZ114" s="952"/>
      <c r="CA114" s="952">
        <v>5007986</v>
      </c>
      <c r="CB114" s="952"/>
      <c r="CC114" s="952"/>
      <c r="CD114" s="952"/>
      <c r="CE114" s="952"/>
      <c r="CF114" s="946">
        <v>24.4</v>
      </c>
      <c r="CG114" s="947"/>
      <c r="CH114" s="947"/>
      <c r="CI114" s="947"/>
      <c r="CJ114" s="947"/>
      <c r="CK114" s="977"/>
      <c r="CL114" s="978"/>
      <c r="CM114" s="948" t="s">
        <v>435</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168</v>
      </c>
      <c r="DH114" s="991"/>
      <c r="DI114" s="991"/>
      <c r="DJ114" s="991"/>
      <c r="DK114" s="992"/>
      <c r="DL114" s="993" t="s">
        <v>168</v>
      </c>
      <c r="DM114" s="991"/>
      <c r="DN114" s="991"/>
      <c r="DO114" s="991"/>
      <c r="DP114" s="992"/>
      <c r="DQ114" s="993" t="s">
        <v>168</v>
      </c>
      <c r="DR114" s="991"/>
      <c r="DS114" s="991"/>
      <c r="DT114" s="991"/>
      <c r="DU114" s="992"/>
      <c r="DV114" s="994" t="s">
        <v>423</v>
      </c>
      <c r="DW114" s="995"/>
      <c r="DX114" s="995"/>
      <c r="DY114" s="995"/>
      <c r="DZ114" s="996"/>
    </row>
    <row r="115" spans="1:130" s="226" customFormat="1" ht="26.25" customHeight="1" x14ac:dyDescent="0.15">
      <c r="A115" s="986"/>
      <c r="B115" s="987"/>
      <c r="C115" s="982" t="s">
        <v>436</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400000</v>
      </c>
      <c r="AB115" s="966"/>
      <c r="AC115" s="966"/>
      <c r="AD115" s="966"/>
      <c r="AE115" s="967"/>
      <c r="AF115" s="968">
        <v>400000</v>
      </c>
      <c r="AG115" s="966"/>
      <c r="AH115" s="966"/>
      <c r="AI115" s="966"/>
      <c r="AJ115" s="967"/>
      <c r="AK115" s="968">
        <v>400060</v>
      </c>
      <c r="AL115" s="966"/>
      <c r="AM115" s="966"/>
      <c r="AN115" s="966"/>
      <c r="AO115" s="967"/>
      <c r="AP115" s="969">
        <v>2</v>
      </c>
      <c r="AQ115" s="970"/>
      <c r="AR115" s="970"/>
      <c r="AS115" s="970"/>
      <c r="AT115" s="971"/>
      <c r="AU115" s="932"/>
      <c r="AV115" s="933"/>
      <c r="AW115" s="933"/>
      <c r="AX115" s="933"/>
      <c r="AY115" s="933"/>
      <c r="AZ115" s="981" t="s">
        <v>437</v>
      </c>
      <c r="BA115" s="982"/>
      <c r="BB115" s="982"/>
      <c r="BC115" s="982"/>
      <c r="BD115" s="982"/>
      <c r="BE115" s="982"/>
      <c r="BF115" s="982"/>
      <c r="BG115" s="982"/>
      <c r="BH115" s="982"/>
      <c r="BI115" s="982"/>
      <c r="BJ115" s="982"/>
      <c r="BK115" s="982"/>
      <c r="BL115" s="982"/>
      <c r="BM115" s="982"/>
      <c r="BN115" s="982"/>
      <c r="BO115" s="982"/>
      <c r="BP115" s="983"/>
      <c r="BQ115" s="951">
        <v>3811466</v>
      </c>
      <c r="BR115" s="952"/>
      <c r="BS115" s="952"/>
      <c r="BT115" s="952"/>
      <c r="BU115" s="952"/>
      <c r="BV115" s="952">
        <v>3500470</v>
      </c>
      <c r="BW115" s="952"/>
      <c r="BX115" s="952"/>
      <c r="BY115" s="952"/>
      <c r="BZ115" s="952"/>
      <c r="CA115" s="952">
        <v>3301889</v>
      </c>
      <c r="CB115" s="952"/>
      <c r="CC115" s="952"/>
      <c r="CD115" s="952"/>
      <c r="CE115" s="952"/>
      <c r="CF115" s="946">
        <v>16.100000000000001</v>
      </c>
      <c r="CG115" s="947"/>
      <c r="CH115" s="947"/>
      <c r="CI115" s="947"/>
      <c r="CJ115" s="947"/>
      <c r="CK115" s="977"/>
      <c r="CL115" s="978"/>
      <c r="CM115" s="981" t="s">
        <v>438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v>1481607</v>
      </c>
      <c r="DH115" s="991"/>
      <c r="DI115" s="991"/>
      <c r="DJ115" s="991"/>
      <c r="DK115" s="992"/>
      <c r="DL115" s="993">
        <v>1076350</v>
      </c>
      <c r="DM115" s="991"/>
      <c r="DN115" s="991"/>
      <c r="DO115" s="991"/>
      <c r="DP115" s="992"/>
      <c r="DQ115" s="993">
        <v>676383</v>
      </c>
      <c r="DR115" s="991"/>
      <c r="DS115" s="991"/>
      <c r="DT115" s="991"/>
      <c r="DU115" s="992"/>
      <c r="DV115" s="994">
        <v>3.3</v>
      </c>
      <c r="DW115" s="995"/>
      <c r="DX115" s="995"/>
      <c r="DY115" s="995"/>
      <c r="DZ115" s="996"/>
    </row>
    <row r="116" spans="1:130" s="226" customFormat="1" ht="26.25" customHeight="1" x14ac:dyDescent="0.15">
      <c r="A116" s="988"/>
      <c r="B116" s="989"/>
      <c r="C116" s="997" t="s">
        <v>439</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423</v>
      </c>
      <c r="AB116" s="991"/>
      <c r="AC116" s="991"/>
      <c r="AD116" s="991"/>
      <c r="AE116" s="992"/>
      <c r="AF116" s="993" t="s">
        <v>168</v>
      </c>
      <c r="AG116" s="991"/>
      <c r="AH116" s="991"/>
      <c r="AI116" s="991"/>
      <c r="AJ116" s="992"/>
      <c r="AK116" s="993" t="s">
        <v>168</v>
      </c>
      <c r="AL116" s="991"/>
      <c r="AM116" s="991"/>
      <c r="AN116" s="991"/>
      <c r="AO116" s="992"/>
      <c r="AP116" s="994" t="s">
        <v>168</v>
      </c>
      <c r="AQ116" s="995"/>
      <c r="AR116" s="995"/>
      <c r="AS116" s="995"/>
      <c r="AT116" s="996"/>
      <c r="AU116" s="932"/>
      <c r="AV116" s="933"/>
      <c r="AW116" s="933"/>
      <c r="AX116" s="933"/>
      <c r="AY116" s="933"/>
      <c r="AZ116" s="999" t="s">
        <v>440</v>
      </c>
      <c r="BA116" s="1000"/>
      <c r="BB116" s="1000"/>
      <c r="BC116" s="1000"/>
      <c r="BD116" s="1000"/>
      <c r="BE116" s="1000"/>
      <c r="BF116" s="1000"/>
      <c r="BG116" s="1000"/>
      <c r="BH116" s="1000"/>
      <c r="BI116" s="1000"/>
      <c r="BJ116" s="1000"/>
      <c r="BK116" s="1000"/>
      <c r="BL116" s="1000"/>
      <c r="BM116" s="1000"/>
      <c r="BN116" s="1000"/>
      <c r="BO116" s="1000"/>
      <c r="BP116" s="1001"/>
      <c r="BQ116" s="951" t="s">
        <v>168</v>
      </c>
      <c r="BR116" s="952"/>
      <c r="BS116" s="952"/>
      <c r="BT116" s="952"/>
      <c r="BU116" s="952"/>
      <c r="BV116" s="952" t="s">
        <v>168</v>
      </c>
      <c r="BW116" s="952"/>
      <c r="BX116" s="952"/>
      <c r="BY116" s="952"/>
      <c r="BZ116" s="952"/>
      <c r="CA116" s="952" t="s">
        <v>423</v>
      </c>
      <c r="CB116" s="952"/>
      <c r="CC116" s="952"/>
      <c r="CD116" s="952"/>
      <c r="CE116" s="952"/>
      <c r="CF116" s="946" t="s">
        <v>168</v>
      </c>
      <c r="CG116" s="947"/>
      <c r="CH116" s="947"/>
      <c r="CI116" s="947"/>
      <c r="CJ116" s="947"/>
      <c r="CK116" s="977"/>
      <c r="CL116" s="978"/>
      <c r="CM116" s="948" t="s">
        <v>441</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423</v>
      </c>
      <c r="DH116" s="991"/>
      <c r="DI116" s="991"/>
      <c r="DJ116" s="991"/>
      <c r="DK116" s="992"/>
      <c r="DL116" s="993" t="s">
        <v>168</v>
      </c>
      <c r="DM116" s="991"/>
      <c r="DN116" s="991"/>
      <c r="DO116" s="991"/>
      <c r="DP116" s="992"/>
      <c r="DQ116" s="993" t="s">
        <v>168</v>
      </c>
      <c r="DR116" s="991"/>
      <c r="DS116" s="991"/>
      <c r="DT116" s="991"/>
      <c r="DU116" s="992"/>
      <c r="DV116" s="994" t="s">
        <v>168</v>
      </c>
      <c r="DW116" s="995"/>
      <c r="DX116" s="995"/>
      <c r="DY116" s="995"/>
      <c r="DZ116" s="996"/>
    </row>
    <row r="117" spans="1:130" s="226" customFormat="1" ht="26.25" customHeight="1" x14ac:dyDescent="0.15">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442</v>
      </c>
      <c r="Z117" s="918"/>
      <c r="AA117" s="1008">
        <v>5646293</v>
      </c>
      <c r="AB117" s="1009"/>
      <c r="AC117" s="1009"/>
      <c r="AD117" s="1009"/>
      <c r="AE117" s="1010"/>
      <c r="AF117" s="1011">
        <v>5881971</v>
      </c>
      <c r="AG117" s="1009"/>
      <c r="AH117" s="1009"/>
      <c r="AI117" s="1009"/>
      <c r="AJ117" s="1010"/>
      <c r="AK117" s="1011">
        <v>5562043</v>
      </c>
      <c r="AL117" s="1009"/>
      <c r="AM117" s="1009"/>
      <c r="AN117" s="1009"/>
      <c r="AO117" s="1010"/>
      <c r="AP117" s="1012"/>
      <c r="AQ117" s="1013"/>
      <c r="AR117" s="1013"/>
      <c r="AS117" s="1013"/>
      <c r="AT117" s="1014"/>
      <c r="AU117" s="932"/>
      <c r="AV117" s="933"/>
      <c r="AW117" s="933"/>
      <c r="AX117" s="933"/>
      <c r="AY117" s="933"/>
      <c r="AZ117" s="999" t="s">
        <v>443</v>
      </c>
      <c r="BA117" s="1000"/>
      <c r="BB117" s="1000"/>
      <c r="BC117" s="1000"/>
      <c r="BD117" s="1000"/>
      <c r="BE117" s="1000"/>
      <c r="BF117" s="1000"/>
      <c r="BG117" s="1000"/>
      <c r="BH117" s="1000"/>
      <c r="BI117" s="1000"/>
      <c r="BJ117" s="1000"/>
      <c r="BK117" s="1000"/>
      <c r="BL117" s="1000"/>
      <c r="BM117" s="1000"/>
      <c r="BN117" s="1000"/>
      <c r="BO117" s="1000"/>
      <c r="BP117" s="1001"/>
      <c r="BQ117" s="951" t="s">
        <v>168</v>
      </c>
      <c r="BR117" s="952"/>
      <c r="BS117" s="952"/>
      <c r="BT117" s="952"/>
      <c r="BU117" s="952"/>
      <c r="BV117" s="952" t="s">
        <v>423</v>
      </c>
      <c r="BW117" s="952"/>
      <c r="BX117" s="952"/>
      <c r="BY117" s="952"/>
      <c r="BZ117" s="952"/>
      <c r="CA117" s="952" t="s">
        <v>168</v>
      </c>
      <c r="CB117" s="952"/>
      <c r="CC117" s="952"/>
      <c r="CD117" s="952"/>
      <c r="CE117" s="952"/>
      <c r="CF117" s="946" t="s">
        <v>168</v>
      </c>
      <c r="CG117" s="947"/>
      <c r="CH117" s="947"/>
      <c r="CI117" s="947"/>
      <c r="CJ117" s="947"/>
      <c r="CK117" s="977"/>
      <c r="CL117" s="978"/>
      <c r="CM117" s="948" t="s">
        <v>444</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423</v>
      </c>
      <c r="DH117" s="991"/>
      <c r="DI117" s="991"/>
      <c r="DJ117" s="991"/>
      <c r="DK117" s="992"/>
      <c r="DL117" s="993" t="s">
        <v>168</v>
      </c>
      <c r="DM117" s="991"/>
      <c r="DN117" s="991"/>
      <c r="DO117" s="991"/>
      <c r="DP117" s="992"/>
      <c r="DQ117" s="993" t="s">
        <v>168</v>
      </c>
      <c r="DR117" s="991"/>
      <c r="DS117" s="991"/>
      <c r="DT117" s="991"/>
      <c r="DU117" s="992"/>
      <c r="DV117" s="994" t="s">
        <v>168</v>
      </c>
      <c r="DW117" s="995"/>
      <c r="DX117" s="995"/>
      <c r="DY117" s="995"/>
      <c r="DZ117" s="996"/>
    </row>
    <row r="118" spans="1:130" s="226" customFormat="1" ht="26.25" customHeight="1" x14ac:dyDescent="0.15">
      <c r="A118" s="936" t="s">
        <v>417</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415</v>
      </c>
      <c r="AB118" s="917"/>
      <c r="AC118" s="917"/>
      <c r="AD118" s="917"/>
      <c r="AE118" s="918"/>
      <c r="AF118" s="916" t="s">
        <v>296</v>
      </c>
      <c r="AG118" s="917"/>
      <c r="AH118" s="917"/>
      <c r="AI118" s="917"/>
      <c r="AJ118" s="918"/>
      <c r="AK118" s="916" t="s">
        <v>295</v>
      </c>
      <c r="AL118" s="917"/>
      <c r="AM118" s="917"/>
      <c r="AN118" s="917"/>
      <c r="AO118" s="918"/>
      <c r="AP118" s="1003" t="s">
        <v>416</v>
      </c>
      <c r="AQ118" s="1004"/>
      <c r="AR118" s="1004"/>
      <c r="AS118" s="1004"/>
      <c r="AT118" s="1005"/>
      <c r="AU118" s="932"/>
      <c r="AV118" s="933"/>
      <c r="AW118" s="933"/>
      <c r="AX118" s="933"/>
      <c r="AY118" s="933"/>
      <c r="AZ118" s="1006" t="s">
        <v>445</v>
      </c>
      <c r="BA118" s="997"/>
      <c r="BB118" s="997"/>
      <c r="BC118" s="997"/>
      <c r="BD118" s="997"/>
      <c r="BE118" s="997"/>
      <c r="BF118" s="997"/>
      <c r="BG118" s="997"/>
      <c r="BH118" s="997"/>
      <c r="BI118" s="997"/>
      <c r="BJ118" s="997"/>
      <c r="BK118" s="997"/>
      <c r="BL118" s="997"/>
      <c r="BM118" s="997"/>
      <c r="BN118" s="997"/>
      <c r="BO118" s="997"/>
      <c r="BP118" s="998"/>
      <c r="BQ118" s="1029" t="s">
        <v>168</v>
      </c>
      <c r="BR118" s="1030"/>
      <c r="BS118" s="1030"/>
      <c r="BT118" s="1030"/>
      <c r="BU118" s="1030"/>
      <c r="BV118" s="1030" t="s">
        <v>423</v>
      </c>
      <c r="BW118" s="1030"/>
      <c r="BX118" s="1030"/>
      <c r="BY118" s="1030"/>
      <c r="BZ118" s="1030"/>
      <c r="CA118" s="1030" t="s">
        <v>168</v>
      </c>
      <c r="CB118" s="1030"/>
      <c r="CC118" s="1030"/>
      <c r="CD118" s="1030"/>
      <c r="CE118" s="1030"/>
      <c r="CF118" s="946" t="s">
        <v>168</v>
      </c>
      <c r="CG118" s="947"/>
      <c r="CH118" s="947"/>
      <c r="CI118" s="947"/>
      <c r="CJ118" s="947"/>
      <c r="CK118" s="977"/>
      <c r="CL118" s="978"/>
      <c r="CM118" s="948" t="s">
        <v>446</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423</v>
      </c>
      <c r="DH118" s="991"/>
      <c r="DI118" s="991"/>
      <c r="DJ118" s="991"/>
      <c r="DK118" s="992"/>
      <c r="DL118" s="993" t="s">
        <v>423</v>
      </c>
      <c r="DM118" s="991"/>
      <c r="DN118" s="991"/>
      <c r="DO118" s="991"/>
      <c r="DP118" s="992"/>
      <c r="DQ118" s="993" t="s">
        <v>168</v>
      </c>
      <c r="DR118" s="991"/>
      <c r="DS118" s="991"/>
      <c r="DT118" s="991"/>
      <c r="DU118" s="992"/>
      <c r="DV118" s="994" t="s">
        <v>168</v>
      </c>
      <c r="DW118" s="995"/>
      <c r="DX118" s="995"/>
      <c r="DY118" s="995"/>
      <c r="DZ118" s="996"/>
    </row>
    <row r="119" spans="1:130" s="226" customFormat="1" ht="26.25" customHeight="1" x14ac:dyDescent="0.15">
      <c r="A119" s="1090" t="s">
        <v>420</v>
      </c>
      <c r="B119" s="976"/>
      <c r="C119" s="955" t="s">
        <v>421</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168</v>
      </c>
      <c r="AB119" s="924"/>
      <c r="AC119" s="924"/>
      <c r="AD119" s="924"/>
      <c r="AE119" s="925"/>
      <c r="AF119" s="926" t="s">
        <v>168</v>
      </c>
      <c r="AG119" s="924"/>
      <c r="AH119" s="924"/>
      <c r="AI119" s="924"/>
      <c r="AJ119" s="925"/>
      <c r="AK119" s="926">
        <v>60</v>
      </c>
      <c r="AL119" s="924"/>
      <c r="AM119" s="924"/>
      <c r="AN119" s="924"/>
      <c r="AO119" s="925"/>
      <c r="AP119" s="927">
        <v>0</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447</v>
      </c>
      <c r="BP119" s="1038"/>
      <c r="BQ119" s="1029">
        <v>62287857</v>
      </c>
      <c r="BR119" s="1030"/>
      <c r="BS119" s="1030"/>
      <c r="BT119" s="1030"/>
      <c r="BU119" s="1030"/>
      <c r="BV119" s="1030">
        <v>59647361</v>
      </c>
      <c r="BW119" s="1030"/>
      <c r="BX119" s="1030"/>
      <c r="BY119" s="1030"/>
      <c r="BZ119" s="1030"/>
      <c r="CA119" s="1030">
        <v>63816779</v>
      </c>
      <c r="CB119" s="1030"/>
      <c r="CC119" s="1030"/>
      <c r="CD119" s="1030"/>
      <c r="CE119" s="1030"/>
      <c r="CF119" s="1031"/>
      <c r="CG119" s="1032"/>
      <c r="CH119" s="1032"/>
      <c r="CI119" s="1032"/>
      <c r="CJ119" s="1033"/>
      <c r="CK119" s="979"/>
      <c r="CL119" s="980"/>
      <c r="CM119" s="1034" t="s">
        <v>448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423</v>
      </c>
      <c r="DH119" s="1016"/>
      <c r="DI119" s="1016"/>
      <c r="DJ119" s="1016"/>
      <c r="DK119" s="1017"/>
      <c r="DL119" s="1015" t="s">
        <v>423</v>
      </c>
      <c r="DM119" s="1016"/>
      <c r="DN119" s="1016"/>
      <c r="DO119" s="1016"/>
      <c r="DP119" s="1017"/>
      <c r="DQ119" s="1015" t="s">
        <v>423</v>
      </c>
      <c r="DR119" s="1016"/>
      <c r="DS119" s="1016"/>
      <c r="DT119" s="1016"/>
      <c r="DU119" s="1017"/>
      <c r="DV119" s="1018" t="s">
        <v>168</v>
      </c>
      <c r="DW119" s="1019"/>
      <c r="DX119" s="1019"/>
      <c r="DY119" s="1019"/>
      <c r="DZ119" s="1020"/>
    </row>
    <row r="120" spans="1:130" s="226" customFormat="1" ht="26.25" customHeight="1" x14ac:dyDescent="0.15">
      <c r="A120" s="1091"/>
      <c r="B120" s="978"/>
      <c r="C120" s="948" t="s">
        <v>425</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168</v>
      </c>
      <c r="AB120" s="991"/>
      <c r="AC120" s="991"/>
      <c r="AD120" s="991"/>
      <c r="AE120" s="992"/>
      <c r="AF120" s="993" t="s">
        <v>168</v>
      </c>
      <c r="AG120" s="991"/>
      <c r="AH120" s="991"/>
      <c r="AI120" s="991"/>
      <c r="AJ120" s="992"/>
      <c r="AK120" s="993" t="s">
        <v>168</v>
      </c>
      <c r="AL120" s="991"/>
      <c r="AM120" s="991"/>
      <c r="AN120" s="991"/>
      <c r="AO120" s="992"/>
      <c r="AP120" s="994" t="s">
        <v>168</v>
      </c>
      <c r="AQ120" s="995"/>
      <c r="AR120" s="995"/>
      <c r="AS120" s="995"/>
      <c r="AT120" s="996"/>
      <c r="AU120" s="1021" t="s">
        <v>449</v>
      </c>
      <c r="AV120" s="1022"/>
      <c r="AW120" s="1022"/>
      <c r="AX120" s="1022"/>
      <c r="AY120" s="1023"/>
      <c r="AZ120" s="972" t="s">
        <v>450</v>
      </c>
      <c r="BA120" s="921"/>
      <c r="BB120" s="921"/>
      <c r="BC120" s="921"/>
      <c r="BD120" s="921"/>
      <c r="BE120" s="921"/>
      <c r="BF120" s="921"/>
      <c r="BG120" s="921"/>
      <c r="BH120" s="921"/>
      <c r="BI120" s="921"/>
      <c r="BJ120" s="921"/>
      <c r="BK120" s="921"/>
      <c r="BL120" s="921"/>
      <c r="BM120" s="921"/>
      <c r="BN120" s="921"/>
      <c r="BO120" s="921"/>
      <c r="BP120" s="922"/>
      <c r="BQ120" s="958">
        <v>5838610</v>
      </c>
      <c r="BR120" s="959"/>
      <c r="BS120" s="959"/>
      <c r="BT120" s="959"/>
      <c r="BU120" s="959"/>
      <c r="BV120" s="959">
        <v>6413327</v>
      </c>
      <c r="BW120" s="959"/>
      <c r="BX120" s="959"/>
      <c r="BY120" s="959"/>
      <c r="BZ120" s="959"/>
      <c r="CA120" s="959">
        <v>7185635</v>
      </c>
      <c r="CB120" s="959"/>
      <c r="CC120" s="959"/>
      <c r="CD120" s="959"/>
      <c r="CE120" s="959"/>
      <c r="CF120" s="973">
        <v>35</v>
      </c>
      <c r="CG120" s="974"/>
      <c r="CH120" s="974"/>
      <c r="CI120" s="974"/>
      <c r="CJ120" s="974"/>
      <c r="CK120" s="1039" t="s">
        <v>451</v>
      </c>
      <c r="CL120" s="1040"/>
      <c r="CM120" s="1040"/>
      <c r="CN120" s="1040"/>
      <c r="CO120" s="1041"/>
      <c r="CP120" s="1047" t="s">
        <v>398</v>
      </c>
      <c r="CQ120" s="1048"/>
      <c r="CR120" s="1048"/>
      <c r="CS120" s="1048"/>
      <c r="CT120" s="1048"/>
      <c r="CU120" s="1048"/>
      <c r="CV120" s="1048"/>
      <c r="CW120" s="1048"/>
      <c r="CX120" s="1048"/>
      <c r="CY120" s="1048"/>
      <c r="CZ120" s="1048"/>
      <c r="DA120" s="1048"/>
      <c r="DB120" s="1048"/>
      <c r="DC120" s="1048"/>
      <c r="DD120" s="1048"/>
      <c r="DE120" s="1048"/>
      <c r="DF120" s="1049"/>
      <c r="DG120" s="958" t="s">
        <v>423</v>
      </c>
      <c r="DH120" s="959"/>
      <c r="DI120" s="959"/>
      <c r="DJ120" s="959"/>
      <c r="DK120" s="959"/>
      <c r="DL120" s="959">
        <v>12635236</v>
      </c>
      <c r="DM120" s="959"/>
      <c r="DN120" s="959"/>
      <c r="DO120" s="959"/>
      <c r="DP120" s="959"/>
      <c r="DQ120" s="959">
        <v>11788166</v>
      </c>
      <c r="DR120" s="959"/>
      <c r="DS120" s="959"/>
      <c r="DT120" s="959"/>
      <c r="DU120" s="959"/>
      <c r="DV120" s="960">
        <v>57.5</v>
      </c>
      <c r="DW120" s="960"/>
      <c r="DX120" s="960"/>
      <c r="DY120" s="960"/>
      <c r="DZ120" s="961"/>
    </row>
    <row r="121" spans="1:130" s="226" customFormat="1" ht="26.25" customHeight="1" x14ac:dyDescent="0.15">
      <c r="A121" s="1091"/>
      <c r="B121" s="978"/>
      <c r="C121" s="999" t="s">
        <v>452</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168</v>
      </c>
      <c r="AB121" s="991"/>
      <c r="AC121" s="991"/>
      <c r="AD121" s="991"/>
      <c r="AE121" s="992"/>
      <c r="AF121" s="993" t="s">
        <v>168</v>
      </c>
      <c r="AG121" s="991"/>
      <c r="AH121" s="991"/>
      <c r="AI121" s="991"/>
      <c r="AJ121" s="992"/>
      <c r="AK121" s="993" t="s">
        <v>168</v>
      </c>
      <c r="AL121" s="991"/>
      <c r="AM121" s="991"/>
      <c r="AN121" s="991"/>
      <c r="AO121" s="992"/>
      <c r="AP121" s="994" t="s">
        <v>168</v>
      </c>
      <c r="AQ121" s="995"/>
      <c r="AR121" s="995"/>
      <c r="AS121" s="995"/>
      <c r="AT121" s="996"/>
      <c r="AU121" s="1024"/>
      <c r="AV121" s="1025"/>
      <c r="AW121" s="1025"/>
      <c r="AX121" s="1025"/>
      <c r="AY121" s="1026"/>
      <c r="AZ121" s="981" t="s">
        <v>453</v>
      </c>
      <c r="BA121" s="982"/>
      <c r="BB121" s="982"/>
      <c r="BC121" s="982"/>
      <c r="BD121" s="982"/>
      <c r="BE121" s="982"/>
      <c r="BF121" s="982"/>
      <c r="BG121" s="982"/>
      <c r="BH121" s="982"/>
      <c r="BI121" s="982"/>
      <c r="BJ121" s="982"/>
      <c r="BK121" s="982"/>
      <c r="BL121" s="982"/>
      <c r="BM121" s="982"/>
      <c r="BN121" s="982"/>
      <c r="BO121" s="982"/>
      <c r="BP121" s="983"/>
      <c r="BQ121" s="951">
        <v>3635878</v>
      </c>
      <c r="BR121" s="952"/>
      <c r="BS121" s="952"/>
      <c r="BT121" s="952"/>
      <c r="BU121" s="952"/>
      <c r="BV121" s="952">
        <v>8634132</v>
      </c>
      <c r="BW121" s="952"/>
      <c r="BX121" s="952"/>
      <c r="BY121" s="952"/>
      <c r="BZ121" s="952"/>
      <c r="CA121" s="952">
        <v>8352993</v>
      </c>
      <c r="CB121" s="952"/>
      <c r="CC121" s="952"/>
      <c r="CD121" s="952"/>
      <c r="CE121" s="952"/>
      <c r="CF121" s="946">
        <v>40.700000000000003</v>
      </c>
      <c r="CG121" s="947"/>
      <c r="CH121" s="947"/>
      <c r="CI121" s="947"/>
      <c r="CJ121" s="947"/>
      <c r="CK121" s="1042"/>
      <c r="CL121" s="1043"/>
      <c r="CM121" s="1043"/>
      <c r="CN121" s="1043"/>
      <c r="CO121" s="1044"/>
      <c r="CP121" s="1052" t="s">
        <v>454</v>
      </c>
      <c r="CQ121" s="1053"/>
      <c r="CR121" s="1053"/>
      <c r="CS121" s="1053"/>
      <c r="CT121" s="1053"/>
      <c r="CU121" s="1053"/>
      <c r="CV121" s="1053"/>
      <c r="CW121" s="1053"/>
      <c r="CX121" s="1053"/>
      <c r="CY121" s="1053"/>
      <c r="CZ121" s="1053"/>
      <c r="DA121" s="1053"/>
      <c r="DB121" s="1053"/>
      <c r="DC121" s="1053"/>
      <c r="DD121" s="1053"/>
      <c r="DE121" s="1053"/>
      <c r="DF121" s="1054"/>
      <c r="DG121" s="951" t="s">
        <v>168</v>
      </c>
      <c r="DH121" s="952"/>
      <c r="DI121" s="952"/>
      <c r="DJ121" s="952"/>
      <c r="DK121" s="952"/>
      <c r="DL121" s="952" t="s">
        <v>423</v>
      </c>
      <c r="DM121" s="952"/>
      <c r="DN121" s="952"/>
      <c r="DO121" s="952"/>
      <c r="DP121" s="952"/>
      <c r="DQ121" s="952" t="s">
        <v>168</v>
      </c>
      <c r="DR121" s="952"/>
      <c r="DS121" s="952"/>
      <c r="DT121" s="952"/>
      <c r="DU121" s="952"/>
      <c r="DV121" s="953" t="s">
        <v>168</v>
      </c>
      <c r="DW121" s="953"/>
      <c r="DX121" s="953"/>
      <c r="DY121" s="953"/>
      <c r="DZ121" s="954"/>
    </row>
    <row r="122" spans="1:130" s="226" customFormat="1" ht="26.25" customHeight="1" x14ac:dyDescent="0.15">
      <c r="A122" s="1091"/>
      <c r="B122" s="978"/>
      <c r="C122" s="948" t="s">
        <v>435</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168</v>
      </c>
      <c r="AB122" s="991"/>
      <c r="AC122" s="991"/>
      <c r="AD122" s="991"/>
      <c r="AE122" s="992"/>
      <c r="AF122" s="993" t="s">
        <v>168</v>
      </c>
      <c r="AG122" s="991"/>
      <c r="AH122" s="991"/>
      <c r="AI122" s="991"/>
      <c r="AJ122" s="992"/>
      <c r="AK122" s="993" t="s">
        <v>168</v>
      </c>
      <c r="AL122" s="991"/>
      <c r="AM122" s="991"/>
      <c r="AN122" s="991"/>
      <c r="AO122" s="992"/>
      <c r="AP122" s="994" t="s">
        <v>168</v>
      </c>
      <c r="AQ122" s="995"/>
      <c r="AR122" s="995"/>
      <c r="AS122" s="995"/>
      <c r="AT122" s="996"/>
      <c r="AU122" s="1024"/>
      <c r="AV122" s="1025"/>
      <c r="AW122" s="1025"/>
      <c r="AX122" s="1025"/>
      <c r="AY122" s="1026"/>
      <c r="AZ122" s="1006" t="s">
        <v>455</v>
      </c>
      <c r="BA122" s="997"/>
      <c r="BB122" s="997"/>
      <c r="BC122" s="997"/>
      <c r="BD122" s="997"/>
      <c r="BE122" s="997"/>
      <c r="BF122" s="997"/>
      <c r="BG122" s="997"/>
      <c r="BH122" s="997"/>
      <c r="BI122" s="997"/>
      <c r="BJ122" s="997"/>
      <c r="BK122" s="997"/>
      <c r="BL122" s="997"/>
      <c r="BM122" s="997"/>
      <c r="BN122" s="997"/>
      <c r="BO122" s="997"/>
      <c r="BP122" s="998"/>
      <c r="BQ122" s="1029">
        <v>37344193</v>
      </c>
      <c r="BR122" s="1030"/>
      <c r="BS122" s="1030"/>
      <c r="BT122" s="1030"/>
      <c r="BU122" s="1030"/>
      <c r="BV122" s="1030">
        <v>36279296</v>
      </c>
      <c r="BW122" s="1030"/>
      <c r="BX122" s="1030"/>
      <c r="BY122" s="1030"/>
      <c r="BZ122" s="1030"/>
      <c r="CA122" s="1030">
        <v>35386134</v>
      </c>
      <c r="CB122" s="1030"/>
      <c r="CC122" s="1030"/>
      <c r="CD122" s="1030"/>
      <c r="CE122" s="1030"/>
      <c r="CF122" s="1050">
        <v>172.6</v>
      </c>
      <c r="CG122" s="1051"/>
      <c r="CH122" s="1051"/>
      <c r="CI122" s="1051"/>
      <c r="CJ122" s="1051"/>
      <c r="CK122" s="1042"/>
      <c r="CL122" s="1043"/>
      <c r="CM122" s="1043"/>
      <c r="CN122" s="1043"/>
      <c r="CO122" s="1044"/>
      <c r="CP122" s="1052" t="s">
        <v>394</v>
      </c>
      <c r="CQ122" s="1053"/>
      <c r="CR122" s="1053"/>
      <c r="CS122" s="1053"/>
      <c r="CT122" s="1053"/>
      <c r="CU122" s="1053"/>
      <c r="CV122" s="1053"/>
      <c r="CW122" s="1053"/>
      <c r="CX122" s="1053"/>
      <c r="CY122" s="1053"/>
      <c r="CZ122" s="1053"/>
      <c r="DA122" s="1053"/>
      <c r="DB122" s="1053"/>
      <c r="DC122" s="1053"/>
      <c r="DD122" s="1053"/>
      <c r="DE122" s="1053"/>
      <c r="DF122" s="1054"/>
      <c r="DG122" s="951" t="s">
        <v>423</v>
      </c>
      <c r="DH122" s="952"/>
      <c r="DI122" s="952"/>
      <c r="DJ122" s="952"/>
      <c r="DK122" s="952"/>
      <c r="DL122" s="952" t="s">
        <v>423</v>
      </c>
      <c r="DM122" s="952"/>
      <c r="DN122" s="952"/>
      <c r="DO122" s="952"/>
      <c r="DP122" s="952"/>
      <c r="DQ122" s="952" t="s">
        <v>168</v>
      </c>
      <c r="DR122" s="952"/>
      <c r="DS122" s="952"/>
      <c r="DT122" s="952"/>
      <c r="DU122" s="952"/>
      <c r="DV122" s="953" t="s">
        <v>168</v>
      </c>
      <c r="DW122" s="953"/>
      <c r="DX122" s="953"/>
      <c r="DY122" s="953"/>
      <c r="DZ122" s="954"/>
    </row>
    <row r="123" spans="1:130" s="226" customFormat="1" ht="26.25" customHeight="1" x14ac:dyDescent="0.15">
      <c r="A123" s="1091"/>
      <c r="B123" s="978"/>
      <c r="C123" s="948" t="s">
        <v>441</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168</v>
      </c>
      <c r="AB123" s="991"/>
      <c r="AC123" s="991"/>
      <c r="AD123" s="991"/>
      <c r="AE123" s="992"/>
      <c r="AF123" s="993" t="s">
        <v>168</v>
      </c>
      <c r="AG123" s="991"/>
      <c r="AH123" s="991"/>
      <c r="AI123" s="991"/>
      <c r="AJ123" s="992"/>
      <c r="AK123" s="993" t="s">
        <v>168</v>
      </c>
      <c r="AL123" s="991"/>
      <c r="AM123" s="991"/>
      <c r="AN123" s="991"/>
      <c r="AO123" s="992"/>
      <c r="AP123" s="994" t="s">
        <v>168</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456</v>
      </c>
      <c r="BP123" s="1038"/>
      <c r="BQ123" s="1097">
        <v>46818681</v>
      </c>
      <c r="BR123" s="1098"/>
      <c r="BS123" s="1098"/>
      <c r="BT123" s="1098"/>
      <c r="BU123" s="1098"/>
      <c r="BV123" s="1098">
        <v>51326755</v>
      </c>
      <c r="BW123" s="1098"/>
      <c r="BX123" s="1098"/>
      <c r="BY123" s="1098"/>
      <c r="BZ123" s="1098"/>
      <c r="CA123" s="1098">
        <v>50924762</v>
      </c>
      <c r="CB123" s="1098"/>
      <c r="CC123" s="1098"/>
      <c r="CD123" s="1098"/>
      <c r="CE123" s="1098"/>
      <c r="CF123" s="1031"/>
      <c r="CG123" s="1032"/>
      <c r="CH123" s="1032"/>
      <c r="CI123" s="1032"/>
      <c r="CJ123" s="1033"/>
      <c r="CK123" s="1042"/>
      <c r="CL123" s="1043"/>
      <c r="CM123" s="1043"/>
      <c r="CN123" s="1043"/>
      <c r="CO123" s="1044"/>
      <c r="CP123" s="1052" t="s">
        <v>392</v>
      </c>
      <c r="CQ123" s="1053"/>
      <c r="CR123" s="1053"/>
      <c r="CS123" s="1053"/>
      <c r="CT123" s="1053"/>
      <c r="CU123" s="1053"/>
      <c r="CV123" s="1053"/>
      <c r="CW123" s="1053"/>
      <c r="CX123" s="1053"/>
      <c r="CY123" s="1053"/>
      <c r="CZ123" s="1053"/>
      <c r="DA123" s="1053"/>
      <c r="DB123" s="1053"/>
      <c r="DC123" s="1053"/>
      <c r="DD123" s="1053"/>
      <c r="DE123" s="1053"/>
      <c r="DF123" s="1054"/>
      <c r="DG123" s="990" t="s">
        <v>168</v>
      </c>
      <c r="DH123" s="991"/>
      <c r="DI123" s="991"/>
      <c r="DJ123" s="991"/>
      <c r="DK123" s="992"/>
      <c r="DL123" s="993" t="s">
        <v>423</v>
      </c>
      <c r="DM123" s="991"/>
      <c r="DN123" s="991"/>
      <c r="DO123" s="991"/>
      <c r="DP123" s="992"/>
      <c r="DQ123" s="993" t="s">
        <v>168</v>
      </c>
      <c r="DR123" s="991"/>
      <c r="DS123" s="991"/>
      <c r="DT123" s="991"/>
      <c r="DU123" s="992"/>
      <c r="DV123" s="994" t="s">
        <v>168</v>
      </c>
      <c r="DW123" s="995"/>
      <c r="DX123" s="995"/>
      <c r="DY123" s="995"/>
      <c r="DZ123" s="996"/>
    </row>
    <row r="124" spans="1:130" s="226" customFormat="1" ht="26.25" customHeight="1" thickBot="1" x14ac:dyDescent="0.2">
      <c r="A124" s="1091"/>
      <c r="B124" s="978"/>
      <c r="C124" s="948" t="s">
        <v>444</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168</v>
      </c>
      <c r="AB124" s="991"/>
      <c r="AC124" s="991"/>
      <c r="AD124" s="991"/>
      <c r="AE124" s="992"/>
      <c r="AF124" s="993" t="s">
        <v>168</v>
      </c>
      <c r="AG124" s="991"/>
      <c r="AH124" s="991"/>
      <c r="AI124" s="991"/>
      <c r="AJ124" s="992"/>
      <c r="AK124" s="993" t="s">
        <v>168</v>
      </c>
      <c r="AL124" s="991"/>
      <c r="AM124" s="991"/>
      <c r="AN124" s="991"/>
      <c r="AO124" s="992"/>
      <c r="AP124" s="994" t="s">
        <v>168</v>
      </c>
      <c r="AQ124" s="995"/>
      <c r="AR124" s="995"/>
      <c r="AS124" s="995"/>
      <c r="AT124" s="996"/>
      <c r="AU124" s="1093" t="s">
        <v>457</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75.900000000000006</v>
      </c>
      <c r="BR124" s="1060"/>
      <c r="BS124" s="1060"/>
      <c r="BT124" s="1060"/>
      <c r="BU124" s="1060"/>
      <c r="BV124" s="1060">
        <v>40.9</v>
      </c>
      <c r="BW124" s="1060"/>
      <c r="BX124" s="1060"/>
      <c r="BY124" s="1060"/>
      <c r="BZ124" s="1060"/>
      <c r="CA124" s="1060">
        <v>62.8</v>
      </c>
      <c r="CB124" s="1060"/>
      <c r="CC124" s="1060"/>
      <c r="CD124" s="1060"/>
      <c r="CE124" s="1060"/>
      <c r="CF124" s="1061"/>
      <c r="CG124" s="1062"/>
      <c r="CH124" s="1062"/>
      <c r="CI124" s="1062"/>
      <c r="CJ124" s="1063"/>
      <c r="CK124" s="1045"/>
      <c r="CL124" s="1045"/>
      <c r="CM124" s="1045"/>
      <c r="CN124" s="1045"/>
      <c r="CO124" s="1046"/>
      <c r="CP124" s="1052" t="s">
        <v>458</v>
      </c>
      <c r="CQ124" s="1053"/>
      <c r="CR124" s="1053"/>
      <c r="CS124" s="1053"/>
      <c r="CT124" s="1053"/>
      <c r="CU124" s="1053"/>
      <c r="CV124" s="1053"/>
      <c r="CW124" s="1053"/>
      <c r="CX124" s="1053"/>
      <c r="CY124" s="1053"/>
      <c r="CZ124" s="1053"/>
      <c r="DA124" s="1053"/>
      <c r="DB124" s="1053"/>
      <c r="DC124" s="1053"/>
      <c r="DD124" s="1053"/>
      <c r="DE124" s="1053"/>
      <c r="DF124" s="1054"/>
      <c r="DG124" s="1037">
        <v>12995183</v>
      </c>
      <c r="DH124" s="1016"/>
      <c r="DI124" s="1016"/>
      <c r="DJ124" s="1016"/>
      <c r="DK124" s="1017"/>
      <c r="DL124" s="1015" t="s">
        <v>423</v>
      </c>
      <c r="DM124" s="1016"/>
      <c r="DN124" s="1016"/>
      <c r="DO124" s="1016"/>
      <c r="DP124" s="1017"/>
      <c r="DQ124" s="1015" t="s">
        <v>168</v>
      </c>
      <c r="DR124" s="1016"/>
      <c r="DS124" s="1016"/>
      <c r="DT124" s="1016"/>
      <c r="DU124" s="1017"/>
      <c r="DV124" s="1018" t="s">
        <v>168</v>
      </c>
      <c r="DW124" s="1019"/>
      <c r="DX124" s="1019"/>
      <c r="DY124" s="1019"/>
      <c r="DZ124" s="1020"/>
    </row>
    <row r="125" spans="1:130" s="226" customFormat="1" ht="26.25" customHeight="1" x14ac:dyDescent="0.15">
      <c r="A125" s="1091"/>
      <c r="B125" s="978"/>
      <c r="C125" s="948" t="s">
        <v>446</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168</v>
      </c>
      <c r="AB125" s="991"/>
      <c r="AC125" s="991"/>
      <c r="AD125" s="991"/>
      <c r="AE125" s="992"/>
      <c r="AF125" s="993" t="s">
        <v>168</v>
      </c>
      <c r="AG125" s="991"/>
      <c r="AH125" s="991"/>
      <c r="AI125" s="991"/>
      <c r="AJ125" s="992"/>
      <c r="AK125" s="993" t="s">
        <v>168</v>
      </c>
      <c r="AL125" s="991"/>
      <c r="AM125" s="991"/>
      <c r="AN125" s="991"/>
      <c r="AO125" s="992"/>
      <c r="AP125" s="994" t="s">
        <v>423</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459</v>
      </c>
      <c r="CL125" s="1040"/>
      <c r="CM125" s="1040"/>
      <c r="CN125" s="1040"/>
      <c r="CO125" s="1041"/>
      <c r="CP125" s="972" t="s">
        <v>460</v>
      </c>
      <c r="CQ125" s="921"/>
      <c r="CR125" s="921"/>
      <c r="CS125" s="921"/>
      <c r="CT125" s="921"/>
      <c r="CU125" s="921"/>
      <c r="CV125" s="921"/>
      <c r="CW125" s="921"/>
      <c r="CX125" s="921"/>
      <c r="CY125" s="921"/>
      <c r="CZ125" s="921"/>
      <c r="DA125" s="921"/>
      <c r="DB125" s="921"/>
      <c r="DC125" s="921"/>
      <c r="DD125" s="921"/>
      <c r="DE125" s="921"/>
      <c r="DF125" s="922"/>
      <c r="DG125" s="958" t="s">
        <v>168</v>
      </c>
      <c r="DH125" s="959"/>
      <c r="DI125" s="959"/>
      <c r="DJ125" s="959"/>
      <c r="DK125" s="959"/>
      <c r="DL125" s="959" t="s">
        <v>423</v>
      </c>
      <c r="DM125" s="959"/>
      <c r="DN125" s="959"/>
      <c r="DO125" s="959"/>
      <c r="DP125" s="959"/>
      <c r="DQ125" s="959" t="s">
        <v>168</v>
      </c>
      <c r="DR125" s="959"/>
      <c r="DS125" s="959"/>
      <c r="DT125" s="959"/>
      <c r="DU125" s="959"/>
      <c r="DV125" s="960" t="s">
        <v>168</v>
      </c>
      <c r="DW125" s="960"/>
      <c r="DX125" s="960"/>
      <c r="DY125" s="960"/>
      <c r="DZ125" s="961"/>
    </row>
    <row r="126" spans="1:130" s="226" customFormat="1" ht="26.25" customHeight="1" thickBot="1" x14ac:dyDescent="0.2">
      <c r="A126" s="1091"/>
      <c r="B126" s="978"/>
      <c r="C126" s="948" t="s">
        <v>448</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400000</v>
      </c>
      <c r="AB126" s="991"/>
      <c r="AC126" s="991"/>
      <c r="AD126" s="991"/>
      <c r="AE126" s="992"/>
      <c r="AF126" s="993">
        <v>400000</v>
      </c>
      <c r="AG126" s="991"/>
      <c r="AH126" s="991"/>
      <c r="AI126" s="991"/>
      <c r="AJ126" s="992"/>
      <c r="AK126" s="993">
        <v>400000</v>
      </c>
      <c r="AL126" s="991"/>
      <c r="AM126" s="991"/>
      <c r="AN126" s="991"/>
      <c r="AO126" s="992"/>
      <c r="AP126" s="994">
        <v>2</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461</v>
      </c>
      <c r="CQ126" s="982"/>
      <c r="CR126" s="982"/>
      <c r="CS126" s="982"/>
      <c r="CT126" s="982"/>
      <c r="CU126" s="982"/>
      <c r="CV126" s="982"/>
      <c r="CW126" s="982"/>
      <c r="CX126" s="982"/>
      <c r="CY126" s="982"/>
      <c r="CZ126" s="982"/>
      <c r="DA126" s="982"/>
      <c r="DB126" s="982"/>
      <c r="DC126" s="982"/>
      <c r="DD126" s="982"/>
      <c r="DE126" s="982"/>
      <c r="DF126" s="983"/>
      <c r="DG126" s="951">
        <v>3811466</v>
      </c>
      <c r="DH126" s="952"/>
      <c r="DI126" s="952"/>
      <c r="DJ126" s="952"/>
      <c r="DK126" s="952"/>
      <c r="DL126" s="952">
        <v>3500470</v>
      </c>
      <c r="DM126" s="952"/>
      <c r="DN126" s="952"/>
      <c r="DO126" s="952"/>
      <c r="DP126" s="952"/>
      <c r="DQ126" s="952">
        <v>3301889</v>
      </c>
      <c r="DR126" s="952"/>
      <c r="DS126" s="952"/>
      <c r="DT126" s="952"/>
      <c r="DU126" s="952"/>
      <c r="DV126" s="953">
        <v>16.100000000000001</v>
      </c>
      <c r="DW126" s="953"/>
      <c r="DX126" s="953"/>
      <c r="DY126" s="953"/>
      <c r="DZ126" s="954"/>
    </row>
    <row r="127" spans="1:130" s="226" customFormat="1" ht="26.25" customHeight="1" x14ac:dyDescent="0.15">
      <c r="A127" s="1092"/>
      <c r="B127" s="980"/>
      <c r="C127" s="1034" t="s">
        <v>462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168</v>
      </c>
      <c r="AB127" s="991"/>
      <c r="AC127" s="991"/>
      <c r="AD127" s="991"/>
      <c r="AE127" s="992"/>
      <c r="AF127" s="993" t="s">
        <v>168</v>
      </c>
      <c r="AG127" s="991"/>
      <c r="AH127" s="991"/>
      <c r="AI127" s="991"/>
      <c r="AJ127" s="992"/>
      <c r="AK127" s="993" t="s">
        <v>168</v>
      </c>
      <c r="AL127" s="991"/>
      <c r="AM127" s="991"/>
      <c r="AN127" s="991"/>
      <c r="AO127" s="992"/>
      <c r="AP127" s="994" t="s">
        <v>168</v>
      </c>
      <c r="AQ127" s="995"/>
      <c r="AR127" s="995"/>
      <c r="AS127" s="995"/>
      <c r="AT127" s="996"/>
      <c r="AU127" s="262"/>
      <c r="AV127" s="262"/>
      <c r="AW127" s="262"/>
      <c r="AX127" s="1064" t="s">
        <v>463</v>
      </c>
      <c r="AY127" s="1065"/>
      <c r="AZ127" s="1065"/>
      <c r="BA127" s="1065"/>
      <c r="BB127" s="1065"/>
      <c r="BC127" s="1065"/>
      <c r="BD127" s="1065"/>
      <c r="BE127" s="1066"/>
      <c r="BF127" s="1067" t="s">
        <v>464</v>
      </c>
      <c r="BG127" s="1065"/>
      <c r="BH127" s="1065"/>
      <c r="BI127" s="1065"/>
      <c r="BJ127" s="1065"/>
      <c r="BK127" s="1065"/>
      <c r="BL127" s="1066"/>
      <c r="BM127" s="1067" t="s">
        <v>465</v>
      </c>
      <c r="BN127" s="1065"/>
      <c r="BO127" s="1065"/>
      <c r="BP127" s="1065"/>
      <c r="BQ127" s="1065"/>
      <c r="BR127" s="1065"/>
      <c r="BS127" s="1066"/>
      <c r="BT127" s="1067" t="s">
        <v>466</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467</v>
      </c>
      <c r="CQ127" s="982"/>
      <c r="CR127" s="982"/>
      <c r="CS127" s="982"/>
      <c r="CT127" s="982"/>
      <c r="CU127" s="982"/>
      <c r="CV127" s="982"/>
      <c r="CW127" s="982"/>
      <c r="CX127" s="982"/>
      <c r="CY127" s="982"/>
      <c r="CZ127" s="982"/>
      <c r="DA127" s="982"/>
      <c r="DB127" s="982"/>
      <c r="DC127" s="982"/>
      <c r="DD127" s="982"/>
      <c r="DE127" s="982"/>
      <c r="DF127" s="983"/>
      <c r="DG127" s="951" t="s">
        <v>168</v>
      </c>
      <c r="DH127" s="952"/>
      <c r="DI127" s="952"/>
      <c r="DJ127" s="952"/>
      <c r="DK127" s="952"/>
      <c r="DL127" s="952" t="s">
        <v>168</v>
      </c>
      <c r="DM127" s="952"/>
      <c r="DN127" s="952"/>
      <c r="DO127" s="952"/>
      <c r="DP127" s="952"/>
      <c r="DQ127" s="952" t="s">
        <v>168</v>
      </c>
      <c r="DR127" s="952"/>
      <c r="DS127" s="952"/>
      <c r="DT127" s="952"/>
      <c r="DU127" s="952"/>
      <c r="DV127" s="953" t="s">
        <v>423</v>
      </c>
      <c r="DW127" s="953"/>
      <c r="DX127" s="953"/>
      <c r="DY127" s="953"/>
      <c r="DZ127" s="954"/>
    </row>
    <row r="128" spans="1:130" s="226" customFormat="1" ht="26.25" customHeight="1" thickBot="1" x14ac:dyDescent="0.2">
      <c r="A128" s="1075" t="s">
        <v>468</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469</v>
      </c>
      <c r="X128" s="1077"/>
      <c r="Y128" s="1077"/>
      <c r="Z128" s="1078"/>
      <c r="AA128" s="1079">
        <v>579094</v>
      </c>
      <c r="AB128" s="1080"/>
      <c r="AC128" s="1080"/>
      <c r="AD128" s="1080"/>
      <c r="AE128" s="1081"/>
      <c r="AF128" s="1082">
        <v>927886</v>
      </c>
      <c r="AG128" s="1080"/>
      <c r="AH128" s="1080"/>
      <c r="AI128" s="1080"/>
      <c r="AJ128" s="1081"/>
      <c r="AK128" s="1082">
        <v>910479</v>
      </c>
      <c r="AL128" s="1080"/>
      <c r="AM128" s="1080"/>
      <c r="AN128" s="1080"/>
      <c r="AO128" s="1081"/>
      <c r="AP128" s="1083"/>
      <c r="AQ128" s="1084"/>
      <c r="AR128" s="1084"/>
      <c r="AS128" s="1084"/>
      <c r="AT128" s="1085"/>
      <c r="AU128" s="262"/>
      <c r="AV128" s="262"/>
      <c r="AW128" s="262"/>
      <c r="AX128" s="920" t="s">
        <v>470</v>
      </c>
      <c r="AY128" s="921"/>
      <c r="AZ128" s="921"/>
      <c r="BA128" s="921"/>
      <c r="BB128" s="921"/>
      <c r="BC128" s="921"/>
      <c r="BD128" s="921"/>
      <c r="BE128" s="922"/>
      <c r="BF128" s="1086" t="s">
        <v>168</v>
      </c>
      <c r="BG128" s="1087"/>
      <c r="BH128" s="1087"/>
      <c r="BI128" s="1087"/>
      <c r="BJ128" s="1087"/>
      <c r="BK128" s="1087"/>
      <c r="BL128" s="1088"/>
      <c r="BM128" s="1086">
        <v>12.17</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471</v>
      </c>
      <c r="CQ128" s="1069"/>
      <c r="CR128" s="1069"/>
      <c r="CS128" s="1069"/>
      <c r="CT128" s="1069"/>
      <c r="CU128" s="1069"/>
      <c r="CV128" s="1069"/>
      <c r="CW128" s="1069"/>
      <c r="CX128" s="1069"/>
      <c r="CY128" s="1069"/>
      <c r="CZ128" s="1069"/>
      <c r="DA128" s="1069"/>
      <c r="DB128" s="1069"/>
      <c r="DC128" s="1069"/>
      <c r="DD128" s="1069"/>
      <c r="DE128" s="1069"/>
      <c r="DF128" s="1070"/>
      <c r="DG128" s="1071" t="s">
        <v>423</v>
      </c>
      <c r="DH128" s="1072"/>
      <c r="DI128" s="1072"/>
      <c r="DJ128" s="1072"/>
      <c r="DK128" s="1072"/>
      <c r="DL128" s="1072" t="s">
        <v>168</v>
      </c>
      <c r="DM128" s="1072"/>
      <c r="DN128" s="1072"/>
      <c r="DO128" s="1072"/>
      <c r="DP128" s="1072"/>
      <c r="DQ128" s="1072" t="s">
        <v>168</v>
      </c>
      <c r="DR128" s="1072"/>
      <c r="DS128" s="1072"/>
      <c r="DT128" s="1072"/>
      <c r="DU128" s="1072"/>
      <c r="DV128" s="1073" t="s">
        <v>168</v>
      </c>
      <c r="DW128" s="1073"/>
      <c r="DX128" s="1073"/>
      <c r="DY128" s="1073"/>
      <c r="DZ128" s="1074"/>
    </row>
    <row r="129" spans="1:131" s="226" customFormat="1" ht="26.25" customHeight="1" x14ac:dyDescent="0.15">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472</v>
      </c>
      <c r="X129" s="1106"/>
      <c r="Y129" s="1106"/>
      <c r="Z129" s="1107"/>
      <c r="AA129" s="990">
        <v>23643058</v>
      </c>
      <c r="AB129" s="991"/>
      <c r="AC129" s="991"/>
      <c r="AD129" s="991"/>
      <c r="AE129" s="992"/>
      <c r="AF129" s="993">
        <v>23735594</v>
      </c>
      <c r="AG129" s="991"/>
      <c r="AH129" s="991"/>
      <c r="AI129" s="991"/>
      <c r="AJ129" s="992"/>
      <c r="AK129" s="993">
        <v>23779684</v>
      </c>
      <c r="AL129" s="991"/>
      <c r="AM129" s="991"/>
      <c r="AN129" s="991"/>
      <c r="AO129" s="992"/>
      <c r="AP129" s="1108"/>
      <c r="AQ129" s="1109"/>
      <c r="AR129" s="1109"/>
      <c r="AS129" s="1109"/>
      <c r="AT129" s="1110"/>
      <c r="AU129" s="264"/>
      <c r="AV129" s="264"/>
      <c r="AW129" s="264"/>
      <c r="AX129" s="1099" t="s">
        <v>473</v>
      </c>
      <c r="AY129" s="982"/>
      <c r="AZ129" s="982"/>
      <c r="BA129" s="982"/>
      <c r="BB129" s="982"/>
      <c r="BC129" s="982"/>
      <c r="BD129" s="982"/>
      <c r="BE129" s="983"/>
      <c r="BF129" s="1100" t="s">
        <v>168</v>
      </c>
      <c r="BG129" s="1101"/>
      <c r="BH129" s="1101"/>
      <c r="BI129" s="1101"/>
      <c r="BJ129" s="1101"/>
      <c r="BK129" s="1101"/>
      <c r="BL129" s="1102"/>
      <c r="BM129" s="1100">
        <v>17.170000000000002</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474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475</v>
      </c>
      <c r="X130" s="1106"/>
      <c r="Y130" s="1106"/>
      <c r="Z130" s="1107"/>
      <c r="AA130" s="990">
        <v>3282267</v>
      </c>
      <c r="AB130" s="991"/>
      <c r="AC130" s="991"/>
      <c r="AD130" s="991"/>
      <c r="AE130" s="992"/>
      <c r="AF130" s="993">
        <v>3415780</v>
      </c>
      <c r="AG130" s="991"/>
      <c r="AH130" s="991"/>
      <c r="AI130" s="991"/>
      <c r="AJ130" s="992"/>
      <c r="AK130" s="993">
        <v>3272886</v>
      </c>
      <c r="AL130" s="991"/>
      <c r="AM130" s="991"/>
      <c r="AN130" s="991"/>
      <c r="AO130" s="992"/>
      <c r="AP130" s="1108"/>
      <c r="AQ130" s="1109"/>
      <c r="AR130" s="1109"/>
      <c r="AS130" s="1109"/>
      <c r="AT130" s="1110"/>
      <c r="AU130" s="264"/>
      <c r="AV130" s="264"/>
      <c r="AW130" s="264"/>
      <c r="AX130" s="1099" t="s">
        <v>476</v>
      </c>
      <c r="AY130" s="982"/>
      <c r="AZ130" s="982"/>
      <c r="BA130" s="982"/>
      <c r="BB130" s="982"/>
      <c r="BC130" s="982"/>
      <c r="BD130" s="982"/>
      <c r="BE130" s="983"/>
      <c r="BF130" s="1136">
        <v>7.6</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477</v>
      </c>
      <c r="X131" s="1144"/>
      <c r="Y131" s="1144"/>
      <c r="Z131" s="1145"/>
      <c r="AA131" s="1037">
        <v>20360791</v>
      </c>
      <c r="AB131" s="1016"/>
      <c r="AC131" s="1016"/>
      <c r="AD131" s="1016"/>
      <c r="AE131" s="1017"/>
      <c r="AF131" s="1015">
        <v>20319814</v>
      </c>
      <c r="AG131" s="1016"/>
      <c r="AH131" s="1016"/>
      <c r="AI131" s="1016"/>
      <c r="AJ131" s="1017"/>
      <c r="AK131" s="1015">
        <v>20506798</v>
      </c>
      <c r="AL131" s="1016"/>
      <c r="AM131" s="1016"/>
      <c r="AN131" s="1016"/>
      <c r="AO131" s="1017"/>
      <c r="AP131" s="1146"/>
      <c r="AQ131" s="1147"/>
      <c r="AR131" s="1147"/>
      <c r="AS131" s="1147"/>
      <c r="AT131" s="1148"/>
      <c r="AU131" s="264"/>
      <c r="AV131" s="264"/>
      <c r="AW131" s="264"/>
      <c r="AX131" s="1118" t="s">
        <v>478</v>
      </c>
      <c r="AY131" s="1069"/>
      <c r="AZ131" s="1069"/>
      <c r="BA131" s="1069"/>
      <c r="BB131" s="1069"/>
      <c r="BC131" s="1069"/>
      <c r="BD131" s="1069"/>
      <c r="BE131" s="1070"/>
      <c r="BF131" s="1119">
        <v>62.8</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479</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480</v>
      </c>
      <c r="W132" s="1129"/>
      <c r="X132" s="1129"/>
      <c r="Y132" s="1129"/>
      <c r="Z132" s="1130"/>
      <c r="AA132" s="1131">
        <v>8.7665159960000008</v>
      </c>
      <c r="AB132" s="1132"/>
      <c r="AC132" s="1132"/>
      <c r="AD132" s="1132"/>
      <c r="AE132" s="1133"/>
      <c r="AF132" s="1134">
        <v>7.5704679190000004</v>
      </c>
      <c r="AG132" s="1132"/>
      <c r="AH132" s="1132"/>
      <c r="AI132" s="1132"/>
      <c r="AJ132" s="1133"/>
      <c r="AK132" s="1134">
        <v>6.7230291150000001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481</v>
      </c>
      <c r="W133" s="1112"/>
      <c r="X133" s="1112"/>
      <c r="Y133" s="1112"/>
      <c r="Z133" s="1113"/>
      <c r="AA133" s="1114">
        <v>8.9</v>
      </c>
      <c r="AB133" s="1115"/>
      <c r="AC133" s="1115"/>
      <c r="AD133" s="1115"/>
      <c r="AE133" s="1116"/>
      <c r="AF133" s="1114">
        <v>8.4</v>
      </c>
      <c r="AG133" s="1115"/>
      <c r="AH133" s="1115"/>
      <c r="AI133" s="1115"/>
      <c r="AJ133" s="1116"/>
      <c r="AK133" s="1114">
        <v>7.6</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oXfNhRnvTdyR9b3SHvn2g7E9tVIkFiZz4q2Q5n6iOUqXT/HlKrpYxe43Dze4DNjY10vEdUp+NrRh5WLqxikIEQ==" saltValue="2bPVqZ7hzQ0h/fEwgBbpG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e8piMQy2AcwoBXCRcYTugmHOIl+XsQfMlp+1BjxtGZeZRc3qcZkzpzgkkZzhOfOkgHNqJJkLAKbtp6jwdm33w==" saltValue="d4/WPNJpPJA5lpmZ2LLG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rH0qes5/eYnnzEgQVIlfJgfD+jKt3JXxH39YLdwLLPHL8TbBWq0WPgFFpNoTi3gGjuQ5iGRW/1FkOAHj2fww==" saltValue="Su1WNTowpzWNsC0x7wPQ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485</v>
      </c>
      <c r="AP7" s="283"/>
      <c r="AQ7" s="284" t="s">
        <v>486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487</v>
      </c>
      <c r="AQ8" s="290" t="s">
        <v>488</v>
      </c>
      <c r="AR8" s="291" t="s">
        <v>489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490</v>
      </c>
      <c r="AL9" s="1155"/>
      <c r="AM9" s="1155"/>
      <c r="AN9" s="1156"/>
      <c r="AO9" s="292">
        <v>6682022</v>
      </c>
      <c r="AP9" s="292">
        <v>54350</v>
      </c>
      <c r="AQ9" s="293">
        <v>56348</v>
      </c>
      <c r="AR9" s="294">
        <v>-3.5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491</v>
      </c>
      <c r="AL10" s="1155"/>
      <c r="AM10" s="1155"/>
      <c r="AN10" s="1156"/>
      <c r="AO10" s="295">
        <v>1084414</v>
      </c>
      <c r="AP10" s="295">
        <v>8820</v>
      </c>
      <c r="AQ10" s="296">
        <v>3645</v>
      </c>
      <c r="AR10" s="297">
        <v>142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492</v>
      </c>
      <c r="AL11" s="1155"/>
      <c r="AM11" s="1155"/>
      <c r="AN11" s="1156"/>
      <c r="AO11" s="295">
        <v>1066153</v>
      </c>
      <c r="AP11" s="295">
        <v>8672</v>
      </c>
      <c r="AQ11" s="296">
        <v>3500</v>
      </c>
      <c r="AR11" s="297">
        <v>147.80000000000001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493</v>
      </c>
      <c r="AL12" s="1155"/>
      <c r="AM12" s="1155"/>
      <c r="AN12" s="1156"/>
      <c r="AO12" s="295" t="s">
        <v>494</v>
      </c>
      <c r="AP12" s="295" t="s">
        <v>494</v>
      </c>
      <c r="AQ12" s="296">
        <v>434</v>
      </c>
      <c r="AR12" s="297" t="s">
        <v>494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495</v>
      </c>
      <c r="AL13" s="1155"/>
      <c r="AM13" s="1155"/>
      <c r="AN13" s="1156"/>
      <c r="AO13" s="295" t="s">
        <v>494</v>
      </c>
      <c r="AP13" s="295" t="s">
        <v>494</v>
      </c>
      <c r="AQ13" s="296">
        <v>13</v>
      </c>
      <c r="AR13" s="297" t="s">
        <v>494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496</v>
      </c>
      <c r="AL14" s="1155"/>
      <c r="AM14" s="1155"/>
      <c r="AN14" s="1156"/>
      <c r="AO14" s="295">
        <v>5838</v>
      </c>
      <c r="AP14" s="295">
        <v>47</v>
      </c>
      <c r="AQ14" s="296">
        <v>2442</v>
      </c>
      <c r="AR14" s="297">
        <v>-98.1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497</v>
      </c>
      <c r="AL15" s="1155"/>
      <c r="AM15" s="1155"/>
      <c r="AN15" s="1156"/>
      <c r="AO15" s="295">
        <v>204396</v>
      </c>
      <c r="AP15" s="295">
        <v>1662</v>
      </c>
      <c r="AQ15" s="296">
        <v>1100</v>
      </c>
      <c r="AR15" s="297">
        <v>51.1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498</v>
      </c>
      <c r="AL16" s="1158"/>
      <c r="AM16" s="1158"/>
      <c r="AN16" s="1159"/>
      <c r="AO16" s="295">
        <v>-271263</v>
      </c>
      <c r="AP16" s="295">
        <v>-2206</v>
      </c>
      <c r="AQ16" s="296">
        <v>-4518</v>
      </c>
      <c r="AR16" s="297">
        <v>-51.2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8771560</v>
      </c>
      <c r="AP17" s="295">
        <v>71345</v>
      </c>
      <c r="AQ17" s="296">
        <v>62964</v>
      </c>
      <c r="AR17" s="297">
        <v>13.3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500</v>
      </c>
      <c r="AP20" s="303" t="s">
        <v>501</v>
      </c>
      <c r="AQ20" s="304" t="s">
        <v>502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503</v>
      </c>
      <c r="AL21" s="1150"/>
      <c r="AM21" s="1150"/>
      <c r="AN21" s="1151"/>
      <c r="AO21" s="307">
        <v>6.85</v>
      </c>
      <c r="AP21" s="308">
        <v>5.98</v>
      </c>
      <c r="AQ21" s="309">
        <v>0.87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504</v>
      </c>
      <c r="AL22" s="1150"/>
      <c r="AM22" s="1150"/>
      <c r="AN22" s="1151"/>
      <c r="AO22" s="312">
        <v>99</v>
      </c>
      <c r="AP22" s="313">
        <v>99.8</v>
      </c>
      <c r="AQ22" s="314">
        <v>-0.8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506</v>
      </c>
      <c r="AO27" s="273"/>
      <c r="AP27" s="273"/>
      <c r="AQ27" s="273"/>
      <c r="AR27" s="273"/>
      <c r="AS27" s="273"/>
      <c r="AT27" s="273"/>
    </row>
    <row r="28" spans="1:46" ht="17.25" x14ac:dyDescent="0.15">
      <c r="A28" s="274" t="s">
        <v>507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485</v>
      </c>
      <c r="AP30" s="283"/>
      <c r="AQ30" s="284" t="s">
        <v>486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487</v>
      </c>
      <c r="AQ31" s="290" t="s">
        <v>488</v>
      </c>
      <c r="AR31" s="291" t="s">
        <v>489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509</v>
      </c>
      <c r="AL32" s="1166"/>
      <c r="AM32" s="1166"/>
      <c r="AN32" s="1167"/>
      <c r="AO32" s="322">
        <v>4308417</v>
      </c>
      <c r="AP32" s="322">
        <v>35043</v>
      </c>
      <c r="AQ32" s="323">
        <v>32962</v>
      </c>
      <c r="AR32" s="324">
        <v>6.3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510</v>
      </c>
      <c r="AL33" s="1166"/>
      <c r="AM33" s="1166"/>
      <c r="AN33" s="1167"/>
      <c r="AO33" s="322" t="s">
        <v>494</v>
      </c>
      <c r="AP33" s="322" t="s">
        <v>494</v>
      </c>
      <c r="AQ33" s="323" t="s">
        <v>494</v>
      </c>
      <c r="AR33" s="324" t="s">
        <v>494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511</v>
      </c>
      <c r="AL34" s="1166"/>
      <c r="AM34" s="1166"/>
      <c r="AN34" s="1167"/>
      <c r="AO34" s="322" t="s">
        <v>494</v>
      </c>
      <c r="AP34" s="322" t="s">
        <v>494</v>
      </c>
      <c r="AQ34" s="323">
        <v>46</v>
      </c>
      <c r="AR34" s="324" t="s">
        <v>494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512</v>
      </c>
      <c r="AL35" s="1166"/>
      <c r="AM35" s="1166"/>
      <c r="AN35" s="1167"/>
      <c r="AO35" s="322">
        <v>776988</v>
      </c>
      <c r="AP35" s="322">
        <v>6320</v>
      </c>
      <c r="AQ35" s="323">
        <v>6858</v>
      </c>
      <c r="AR35" s="324">
        <v>-7.8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513</v>
      </c>
      <c r="AL36" s="1166"/>
      <c r="AM36" s="1166"/>
      <c r="AN36" s="1167"/>
      <c r="AO36" s="322">
        <v>76578</v>
      </c>
      <c r="AP36" s="322">
        <v>623</v>
      </c>
      <c r="AQ36" s="323">
        <v>1328</v>
      </c>
      <c r="AR36" s="324">
        <v>-53.1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514</v>
      </c>
      <c r="AL37" s="1166"/>
      <c r="AM37" s="1166"/>
      <c r="AN37" s="1167"/>
      <c r="AO37" s="322">
        <v>400060</v>
      </c>
      <c r="AP37" s="322">
        <v>3254</v>
      </c>
      <c r="AQ37" s="323">
        <v>918</v>
      </c>
      <c r="AR37" s="324">
        <v>254.5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515</v>
      </c>
      <c r="AL38" s="1169"/>
      <c r="AM38" s="1169"/>
      <c r="AN38" s="1170"/>
      <c r="AO38" s="325" t="s">
        <v>494</v>
      </c>
      <c r="AP38" s="325" t="s">
        <v>494</v>
      </c>
      <c r="AQ38" s="326">
        <v>1</v>
      </c>
      <c r="AR38" s="314" t="s">
        <v>494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516</v>
      </c>
      <c r="AL39" s="1169"/>
      <c r="AM39" s="1169"/>
      <c r="AN39" s="1170"/>
      <c r="AO39" s="322">
        <v>-910479</v>
      </c>
      <c r="AP39" s="322">
        <v>-7406</v>
      </c>
      <c r="AQ39" s="323">
        <v>-7068</v>
      </c>
      <c r="AR39" s="324">
        <v>4.8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517</v>
      </c>
      <c r="AL40" s="1166"/>
      <c r="AM40" s="1166"/>
      <c r="AN40" s="1167"/>
      <c r="AO40" s="322">
        <v>-3272886</v>
      </c>
      <c r="AP40" s="322">
        <v>-26621</v>
      </c>
      <c r="AQ40" s="323">
        <v>-26735</v>
      </c>
      <c r="AR40" s="324">
        <v>-0.4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290</v>
      </c>
      <c r="AL41" s="1172"/>
      <c r="AM41" s="1172"/>
      <c r="AN41" s="1173"/>
      <c r="AO41" s="322">
        <v>1378678</v>
      </c>
      <c r="AP41" s="322">
        <v>11214</v>
      </c>
      <c r="AQ41" s="323">
        <v>8310</v>
      </c>
      <c r="AR41" s="324">
        <v>34.9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485</v>
      </c>
      <c r="AN49" s="1162" t="s">
        <v>521</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522</v>
      </c>
      <c r="AO50" s="339" t="s">
        <v>523</v>
      </c>
      <c r="AP50" s="340" t="s">
        <v>524</v>
      </c>
      <c r="AQ50" s="341" t="s">
        <v>525</v>
      </c>
      <c r="AR50" s="342" t="s">
        <v>526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527</v>
      </c>
      <c r="AL51" s="335"/>
      <c r="AM51" s="343">
        <v>4590162</v>
      </c>
      <c r="AN51" s="344">
        <v>36637</v>
      </c>
      <c r="AO51" s="345">
        <v>34.1</v>
      </c>
      <c r="AP51" s="346">
        <v>50840</v>
      </c>
      <c r="AQ51" s="347">
        <v>16.899999999999999</v>
      </c>
      <c r="AR51" s="348">
        <v>17.2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528</v>
      </c>
      <c r="AM52" s="351">
        <v>3246655</v>
      </c>
      <c r="AN52" s="352">
        <v>25914</v>
      </c>
      <c r="AO52" s="353">
        <v>28.7</v>
      </c>
      <c r="AP52" s="354">
        <v>25367</v>
      </c>
      <c r="AQ52" s="355">
        <v>9.1</v>
      </c>
      <c r="AR52" s="356">
        <v>19.600000000000001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529</v>
      </c>
      <c r="AL53" s="335"/>
      <c r="AM53" s="343">
        <v>3105921</v>
      </c>
      <c r="AN53" s="344">
        <v>24891</v>
      </c>
      <c r="AO53" s="345">
        <v>-32.1</v>
      </c>
      <c r="AP53" s="346">
        <v>53605</v>
      </c>
      <c r="AQ53" s="347">
        <v>5.4</v>
      </c>
      <c r="AR53" s="348">
        <v>-37.5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528</v>
      </c>
      <c r="AM54" s="351">
        <v>1838994</v>
      </c>
      <c r="AN54" s="352">
        <v>14738</v>
      </c>
      <c r="AO54" s="353">
        <v>-43.1</v>
      </c>
      <c r="AP54" s="354">
        <v>28343</v>
      </c>
      <c r="AQ54" s="355">
        <v>11.7</v>
      </c>
      <c r="AR54" s="356">
        <v>-54.8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530</v>
      </c>
      <c r="AL55" s="335"/>
      <c r="AM55" s="343">
        <v>3968399</v>
      </c>
      <c r="AN55" s="344">
        <v>31974</v>
      </c>
      <c r="AO55" s="345">
        <v>28.5</v>
      </c>
      <c r="AP55" s="346">
        <v>44267</v>
      </c>
      <c r="AQ55" s="347">
        <v>-17.399999999999999</v>
      </c>
      <c r="AR55" s="348">
        <v>45.9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528</v>
      </c>
      <c r="AM56" s="351">
        <v>2424315</v>
      </c>
      <c r="AN56" s="352">
        <v>19533</v>
      </c>
      <c r="AO56" s="353">
        <v>32.5</v>
      </c>
      <c r="AP56" s="354">
        <v>26161</v>
      </c>
      <c r="AQ56" s="355">
        <v>-7.7</v>
      </c>
      <c r="AR56" s="356">
        <v>40.200000000000003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531</v>
      </c>
      <c r="AL57" s="335"/>
      <c r="AM57" s="343">
        <v>3286542</v>
      </c>
      <c r="AN57" s="344">
        <v>26593</v>
      </c>
      <c r="AO57" s="345">
        <v>-16.8</v>
      </c>
      <c r="AP57" s="346">
        <v>40879</v>
      </c>
      <c r="AQ57" s="347">
        <v>-7.7</v>
      </c>
      <c r="AR57" s="348">
        <v>-9.1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528</v>
      </c>
      <c r="AM58" s="351">
        <v>2207816</v>
      </c>
      <c r="AN58" s="352">
        <v>17864</v>
      </c>
      <c r="AO58" s="353">
        <v>-8.5</v>
      </c>
      <c r="AP58" s="354">
        <v>24087</v>
      </c>
      <c r="AQ58" s="355">
        <v>-7.9</v>
      </c>
      <c r="AR58" s="356">
        <v>-0.6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532</v>
      </c>
      <c r="AL59" s="335"/>
      <c r="AM59" s="343">
        <v>5884439</v>
      </c>
      <c r="AN59" s="344">
        <v>47862</v>
      </c>
      <c r="AO59" s="345">
        <v>80</v>
      </c>
      <c r="AP59" s="346">
        <v>42651</v>
      </c>
      <c r="AQ59" s="347">
        <v>4.3</v>
      </c>
      <c r="AR59" s="348">
        <v>75.7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528</v>
      </c>
      <c r="AM60" s="351">
        <v>4542087</v>
      </c>
      <c r="AN60" s="352">
        <v>36944</v>
      </c>
      <c r="AO60" s="353">
        <v>106.8</v>
      </c>
      <c r="AP60" s="354">
        <v>22675</v>
      </c>
      <c r="AQ60" s="355">
        <v>-5.9</v>
      </c>
      <c r="AR60" s="356">
        <v>112.7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533</v>
      </c>
      <c r="AL61" s="357"/>
      <c r="AM61" s="358">
        <v>4167093</v>
      </c>
      <c r="AN61" s="359">
        <v>33591</v>
      </c>
      <c r="AO61" s="360">
        <v>18.7</v>
      </c>
      <c r="AP61" s="361">
        <v>46448</v>
      </c>
      <c r="AQ61" s="362">
        <v>0.3</v>
      </c>
      <c r="AR61" s="348">
        <v>18.399999999999999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528</v>
      </c>
      <c r="AM62" s="351">
        <v>2851973</v>
      </c>
      <c r="AN62" s="352">
        <v>22999</v>
      </c>
      <c r="AO62" s="353">
        <v>23.3</v>
      </c>
      <c r="AP62" s="354">
        <v>25327</v>
      </c>
      <c r="AQ62" s="355">
        <v>-0.1</v>
      </c>
      <c r="AR62" s="356">
        <v>23.4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lbJLRleXGDML4Umdi5Fyzcz3FvcLVG8ZzZgJdX0qCV+f07xV/tw8VbdeKLVoUrV0gTai+KkkcF0f+cvIWGoCQA==" saltValue="Y8rVORNMk8Pdu4TjEUKr0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XAbvVAmC+hV42MeCoSnPfdqGmzU21JcW20dRyLEt5mh/sEooZYqGvJ774qWkGZyFaI/eOhEnoHlWnpYfXcMcg==" saltValue="OkJJKRwEtI1ZUgKbL9nG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PhwcXk0aKxsktBgfH5Is6mZ0OpVh+vV2bQMLlbIJ6NKVRi6IoX5CC8TBBdoumSTN/sCgcxryW0coYZfw7zIEA==" saltValue="BC70LW5y6/6Gp31qeRFv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537</v>
      </c>
      <c r="G46" s="8" t="s">
        <v>538</v>
      </c>
      <c r="H46" s="8" t="s">
        <v>539</v>
      </c>
      <c r="I46" s="8" t="s">
        <v>540</v>
      </c>
      <c r="J46" s="9" t="s">
        <v>541</v>
      </c>
    </row>
    <row r="47" spans="2:10" ht="57.75" customHeight="1" x14ac:dyDescent="0.15">
      <c r="B47" s="10"/>
      <c r="C47" s="1174" t="s">
        <v>3</v>
      </c>
      <c r="D47" s="1174"/>
      <c r="E47" s="1175"/>
      <c r="F47" s="11">
        <v>4.71</v>
      </c>
      <c r="G47" s="12">
        <v>6.83</v>
      </c>
      <c r="H47" s="12">
        <v>8.92</v>
      </c>
      <c r="I47" s="12">
        <v>10.16</v>
      </c>
      <c r="J47" s="13">
        <v>11.41</v>
      </c>
    </row>
    <row r="48" spans="2:10" ht="57.75" customHeight="1" x14ac:dyDescent="0.15">
      <c r="B48" s="14"/>
      <c r="C48" s="1176" t="s">
        <v>4</v>
      </c>
      <c r="D48" s="1176"/>
      <c r="E48" s="1177"/>
      <c r="F48" s="15">
        <v>7.3</v>
      </c>
      <c r="G48" s="16">
        <v>6.54</v>
      </c>
      <c r="H48" s="16">
        <v>5.83</v>
      </c>
      <c r="I48" s="16">
        <v>3.91</v>
      </c>
      <c r="J48" s="17">
        <v>0.56999999999999995</v>
      </c>
    </row>
    <row r="49" spans="2:10" ht="57.75" customHeight="1" thickBot="1" x14ac:dyDescent="0.2">
      <c r="B49" s="18"/>
      <c r="C49" s="1178" t="s">
        <v>5</v>
      </c>
      <c r="D49" s="1178"/>
      <c r="E49" s="1179"/>
      <c r="F49" s="19">
        <v>4.1100000000000003</v>
      </c>
      <c r="G49" s="20">
        <v>1.41</v>
      </c>
      <c r="H49" s="20">
        <v>1.45</v>
      </c>
      <c r="I49" s="20" t="s">
        <v>542</v>
      </c>
      <c r="J49" s="21" t="s">
        <v>543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Ie4KhOul4adVOnNGKimgXDSqOj5/DdpRrOGnR9ruyTYTTbS1esKqvu0x59OXqHfGmCPdcW1LBmIjre024vh6Q==" saltValue="1y2+yXZ0K92D5S6NrhDg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537</v>
      </c>
      <c r="G33" s="29" t="s">
        <v>538</v>
      </c>
      <c r="H33" s="29" t="s">
        <v>539</v>
      </c>
      <c r="I33" s="29" t="s">
        <v>540</v>
      </c>
      <c r="J33" s="30" t="s">
        <v>541</v>
      </c>
      <c r="K33" s="22"/>
      <c r="L33" s="22"/>
      <c r="M33" s="22"/>
      <c r="N33" s="22"/>
      <c r="O33" s="22"/>
      <c r="P33" s="22"/>
    </row>
    <row r="34" spans="1:16" ht="39" customHeight="1" x14ac:dyDescent="0.15">
      <c r="A34" s="22"/>
      <c r="B34" s="31"/>
      <c r="C34" s="1186" t="s">
        <v>544</v>
      </c>
      <c r="D34" s="1186"/>
      <c r="E34" s="1187"/>
      <c r="F34" s="32">
        <v>9.58</v>
      </c>
      <c r="G34" s="33">
        <v>10.8</v>
      </c>
      <c r="H34" s="33">
        <v>12.31</v>
      </c>
      <c r="I34" s="33">
        <v>14.7</v>
      </c>
      <c r="J34" s="34">
        <v>13.36</v>
      </c>
      <c r="K34" s="22"/>
      <c r="L34" s="22"/>
      <c r="M34" s="22"/>
      <c r="N34" s="22"/>
      <c r="O34" s="22"/>
      <c r="P34" s="22"/>
    </row>
    <row r="35" spans="1:16" ht="39" customHeight="1" x14ac:dyDescent="0.15">
      <c r="A35" s="22"/>
      <c r="B35" s="35"/>
      <c r="C35" s="1180" t="s">
        <v>545</v>
      </c>
      <c r="D35" s="1181"/>
      <c r="E35" s="1182"/>
      <c r="F35" s="36" t="s">
        <v>494</v>
      </c>
      <c r="G35" s="37" t="s">
        <v>494</v>
      </c>
      <c r="H35" s="37" t="s">
        <v>494</v>
      </c>
      <c r="I35" s="37">
        <v>1.23</v>
      </c>
      <c r="J35" s="38">
        <v>1.89</v>
      </c>
      <c r="K35" s="22"/>
      <c r="L35" s="22"/>
      <c r="M35" s="22"/>
      <c r="N35" s="22"/>
      <c r="O35" s="22"/>
      <c r="P35" s="22"/>
    </row>
    <row r="36" spans="1:16" ht="39" customHeight="1" x14ac:dyDescent="0.15">
      <c r="A36" s="22"/>
      <c r="B36" s="35"/>
      <c r="C36" s="1180" t="s">
        <v>546</v>
      </c>
      <c r="D36" s="1181"/>
      <c r="E36" s="1182"/>
      <c r="F36" s="36">
        <v>0.21</v>
      </c>
      <c r="G36" s="37">
        <v>0.76</v>
      </c>
      <c r="H36" s="37">
        <v>1.49</v>
      </c>
      <c r="I36" s="37">
        <v>0.98</v>
      </c>
      <c r="J36" s="38">
        <v>0.76</v>
      </c>
      <c r="K36" s="22"/>
      <c r="L36" s="22"/>
      <c r="M36" s="22"/>
      <c r="N36" s="22"/>
      <c r="O36" s="22"/>
      <c r="P36" s="22"/>
    </row>
    <row r="37" spans="1:16" ht="39" customHeight="1" x14ac:dyDescent="0.15">
      <c r="A37" s="22"/>
      <c r="B37" s="35"/>
      <c r="C37" s="1180" t="s">
        <v>547</v>
      </c>
      <c r="D37" s="1181"/>
      <c r="E37" s="1182"/>
      <c r="F37" s="36">
        <v>0.84</v>
      </c>
      <c r="G37" s="37">
        <v>0.8</v>
      </c>
      <c r="H37" s="37">
        <v>0.48</v>
      </c>
      <c r="I37" s="37">
        <v>0.52</v>
      </c>
      <c r="J37" s="38">
        <v>0.57999999999999996</v>
      </c>
      <c r="K37" s="22"/>
      <c r="L37" s="22"/>
      <c r="M37" s="22"/>
      <c r="N37" s="22"/>
      <c r="O37" s="22"/>
      <c r="P37" s="22"/>
    </row>
    <row r="38" spans="1:16" ht="39" customHeight="1" x14ac:dyDescent="0.15">
      <c r="A38" s="22"/>
      <c r="B38" s="35"/>
      <c r="C38" s="1180" t="s">
        <v>548</v>
      </c>
      <c r="D38" s="1181"/>
      <c r="E38" s="1182"/>
      <c r="F38" s="36">
        <v>7.36</v>
      </c>
      <c r="G38" s="37">
        <v>6.62</v>
      </c>
      <c r="H38" s="37">
        <v>5.98</v>
      </c>
      <c r="I38" s="37">
        <v>4.08</v>
      </c>
      <c r="J38" s="38">
        <v>0.54</v>
      </c>
      <c r="K38" s="22"/>
      <c r="L38" s="22"/>
      <c r="M38" s="22"/>
      <c r="N38" s="22"/>
      <c r="O38" s="22"/>
      <c r="P38" s="22"/>
    </row>
    <row r="39" spans="1:16" ht="39" customHeight="1" x14ac:dyDescent="0.15">
      <c r="A39" s="22"/>
      <c r="B39" s="35"/>
      <c r="C39" s="1180" t="s">
        <v>549</v>
      </c>
      <c r="D39" s="1181"/>
      <c r="E39" s="1182"/>
      <c r="F39" s="36">
        <v>0.04</v>
      </c>
      <c r="G39" s="37">
        <v>0.04</v>
      </c>
      <c r="H39" s="37">
        <v>0.04</v>
      </c>
      <c r="I39" s="37">
        <v>0.04</v>
      </c>
      <c r="J39" s="38">
        <v>0.05</v>
      </c>
      <c r="K39" s="22"/>
      <c r="L39" s="22"/>
      <c r="M39" s="22"/>
      <c r="N39" s="22"/>
      <c r="O39" s="22"/>
      <c r="P39" s="22"/>
    </row>
    <row r="40" spans="1:16" ht="39" customHeight="1" x14ac:dyDescent="0.15">
      <c r="A40" s="22"/>
      <c r="B40" s="35"/>
      <c r="C40" s="1180" t="s">
        <v>550</v>
      </c>
      <c r="D40" s="1181"/>
      <c r="E40" s="1182"/>
      <c r="F40" s="36">
        <v>0.05</v>
      </c>
      <c r="G40" s="37">
        <v>0.05</v>
      </c>
      <c r="H40" s="37">
        <v>0.01</v>
      </c>
      <c r="I40" s="37">
        <v>0.01</v>
      </c>
      <c r="J40" s="38">
        <v>0.03</v>
      </c>
      <c r="K40" s="22"/>
      <c r="L40" s="22"/>
      <c r="M40" s="22"/>
      <c r="N40" s="22"/>
      <c r="O40" s="22"/>
      <c r="P40" s="22"/>
    </row>
    <row r="41" spans="1:16" ht="39" customHeight="1" x14ac:dyDescent="0.15">
      <c r="A41" s="22"/>
      <c r="B41" s="35"/>
      <c r="C41" s="1180" t="s">
        <v>551</v>
      </c>
      <c r="D41" s="1181"/>
      <c r="E41" s="1182"/>
      <c r="F41" s="36">
        <v>0.01</v>
      </c>
      <c r="G41" s="37">
        <v>0.01</v>
      </c>
      <c r="H41" s="37">
        <v>0.01</v>
      </c>
      <c r="I41" s="37">
        <v>0.01</v>
      </c>
      <c r="J41" s="38">
        <v>0.01</v>
      </c>
      <c r="K41" s="22"/>
      <c r="L41" s="22"/>
      <c r="M41" s="22"/>
      <c r="N41" s="22"/>
      <c r="O41" s="22"/>
      <c r="P41" s="22"/>
    </row>
    <row r="42" spans="1:16" ht="39" customHeight="1" x14ac:dyDescent="0.15">
      <c r="A42" s="22"/>
      <c r="B42" s="39"/>
      <c r="C42" s="1180" t="s">
        <v>552</v>
      </c>
      <c r="D42" s="1181"/>
      <c r="E42" s="1182"/>
      <c r="F42" s="36" t="s">
        <v>553</v>
      </c>
      <c r="G42" s="37" t="s">
        <v>554</v>
      </c>
      <c r="H42" s="37" t="s">
        <v>555</v>
      </c>
      <c r="I42" s="37" t="s">
        <v>556</v>
      </c>
      <c r="J42" s="38" t="s">
        <v>494</v>
      </c>
      <c r="K42" s="22"/>
      <c r="L42" s="22"/>
      <c r="M42" s="22"/>
      <c r="N42" s="22"/>
      <c r="O42" s="22"/>
      <c r="P42" s="22"/>
    </row>
    <row r="43" spans="1:16" ht="39" customHeight="1" thickBot="1" x14ac:dyDescent="0.2">
      <c r="A43" s="22"/>
      <c r="B43" s="40"/>
      <c r="C43" s="1183" t="s">
        <v>557</v>
      </c>
      <c r="D43" s="1184"/>
      <c r="E43" s="1185"/>
      <c r="F43" s="41">
        <v>0</v>
      </c>
      <c r="G43" s="42">
        <v>0</v>
      </c>
      <c r="H43" s="42" t="s">
        <v>494</v>
      </c>
      <c r="I43" s="42" t="s">
        <v>494</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KrqNIWiDzkY0DN5+Ii/ZQLVJwTbGkk98j4cSyNzeaGE75spT5zp4r+6p5bAsh5F6kFgY705wxKzN4iof3erPQ==" saltValue="FPD+fuTQVmSIXBMSgN+Z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537</v>
      </c>
      <c r="L44" s="56" t="s">
        <v>538</v>
      </c>
      <c r="M44" s="56" t="s">
        <v>539</v>
      </c>
      <c r="N44" s="56" t="s">
        <v>540</v>
      </c>
      <c r="O44" s="57" t="s">
        <v>541</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5054</v>
      </c>
      <c r="L45" s="60">
        <v>5040</v>
      </c>
      <c r="M45" s="60">
        <v>4489</v>
      </c>
      <c r="N45" s="60">
        <v>4552</v>
      </c>
      <c r="O45" s="61">
        <v>4308</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494</v>
      </c>
      <c r="L46" s="64" t="s">
        <v>494</v>
      </c>
      <c r="M46" s="64" t="s">
        <v>494</v>
      </c>
      <c r="N46" s="64" t="s">
        <v>494</v>
      </c>
      <c r="O46" s="65" t="s">
        <v>494</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494</v>
      </c>
      <c r="L47" s="64" t="s">
        <v>494</v>
      </c>
      <c r="M47" s="64" t="s">
        <v>494</v>
      </c>
      <c r="N47" s="64" t="s">
        <v>494</v>
      </c>
      <c r="O47" s="65" t="s">
        <v>494</v>
      </c>
      <c r="P47" s="48"/>
      <c r="Q47" s="48"/>
      <c r="R47" s="48"/>
      <c r="S47" s="48"/>
      <c r="T47" s="48"/>
      <c r="U47" s="48"/>
    </row>
    <row r="48" spans="1:21" ht="30.75" customHeight="1" x14ac:dyDescent="0.15">
      <c r="A48" s="48"/>
      <c r="B48" s="1198"/>
      <c r="C48" s="1199"/>
      <c r="D48" s="62"/>
      <c r="E48" s="1190" t="s">
        <v>15</v>
      </c>
      <c r="F48" s="1190"/>
      <c r="G48" s="1190"/>
      <c r="H48" s="1190"/>
      <c r="I48" s="1190"/>
      <c r="J48" s="1191"/>
      <c r="K48" s="63">
        <v>665</v>
      </c>
      <c r="L48" s="64">
        <v>704</v>
      </c>
      <c r="M48" s="64">
        <v>718</v>
      </c>
      <c r="N48" s="64">
        <v>879</v>
      </c>
      <c r="O48" s="65">
        <v>777</v>
      </c>
      <c r="P48" s="48"/>
      <c r="Q48" s="48"/>
      <c r="R48" s="48"/>
      <c r="S48" s="48"/>
      <c r="T48" s="48"/>
      <c r="U48" s="48"/>
    </row>
    <row r="49" spans="1:21" ht="30.75" customHeight="1" x14ac:dyDescent="0.15">
      <c r="A49" s="48"/>
      <c r="B49" s="1198"/>
      <c r="C49" s="1199"/>
      <c r="D49" s="62"/>
      <c r="E49" s="1190" t="s">
        <v>16</v>
      </c>
      <c r="F49" s="1190"/>
      <c r="G49" s="1190"/>
      <c r="H49" s="1190"/>
      <c r="I49" s="1190"/>
      <c r="J49" s="1191"/>
      <c r="K49" s="63">
        <v>56</v>
      </c>
      <c r="L49" s="64">
        <v>48</v>
      </c>
      <c r="M49" s="64">
        <v>39</v>
      </c>
      <c r="N49" s="64">
        <v>50</v>
      </c>
      <c r="O49" s="65">
        <v>77</v>
      </c>
      <c r="P49" s="48"/>
      <c r="Q49" s="48"/>
      <c r="R49" s="48"/>
      <c r="S49" s="48"/>
      <c r="T49" s="48"/>
      <c r="U49" s="48"/>
    </row>
    <row r="50" spans="1:21" ht="30.75" customHeight="1" x14ac:dyDescent="0.15">
      <c r="A50" s="48"/>
      <c r="B50" s="1198"/>
      <c r="C50" s="1199"/>
      <c r="D50" s="62"/>
      <c r="E50" s="1190" t="s">
        <v>17</v>
      </c>
      <c r="F50" s="1190"/>
      <c r="G50" s="1190"/>
      <c r="H50" s="1190"/>
      <c r="I50" s="1190"/>
      <c r="J50" s="1191"/>
      <c r="K50" s="63">
        <v>400</v>
      </c>
      <c r="L50" s="64">
        <v>400</v>
      </c>
      <c r="M50" s="64">
        <v>400</v>
      </c>
      <c r="N50" s="64">
        <v>400</v>
      </c>
      <c r="O50" s="65">
        <v>400</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494</v>
      </c>
      <c r="L51" s="64" t="s">
        <v>494</v>
      </c>
      <c r="M51" s="64" t="s">
        <v>494</v>
      </c>
      <c r="N51" s="64" t="s">
        <v>494</v>
      </c>
      <c r="O51" s="65" t="s">
        <v>494</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4356</v>
      </c>
      <c r="L52" s="64">
        <v>4414</v>
      </c>
      <c r="M52" s="64">
        <v>3863</v>
      </c>
      <c r="N52" s="64">
        <v>4344</v>
      </c>
      <c r="O52" s="65">
        <v>4184</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1819</v>
      </c>
      <c r="L53" s="69">
        <v>1778</v>
      </c>
      <c r="M53" s="69">
        <v>1783</v>
      </c>
      <c r="N53" s="69">
        <v>1537</v>
      </c>
      <c r="O53" s="70">
        <v>1378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k2tXBDs2yOEzdLDVJebYRAv53kgkHlL5wbfPXioLlaVjRwDb4qf0hASy/zapnu5vXoFo5fuepJEPRshGGWadQ==" saltValue="yZpx/vT4afv2fyDiwyZSD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537</v>
      </c>
      <c r="J40" s="79" t="s">
        <v>538</v>
      </c>
      <c r="K40" s="79" t="s">
        <v>539</v>
      </c>
      <c r="L40" s="79" t="s">
        <v>540</v>
      </c>
      <c r="M40" s="80" t="s">
        <v>541</v>
      </c>
    </row>
    <row r="41" spans="2:13" ht="27.75" customHeight="1" x14ac:dyDescent="0.15">
      <c r="B41" s="1204" t="s">
        <v>24</v>
      </c>
      <c r="C41" s="1205"/>
      <c r="D41" s="81"/>
      <c r="E41" s="1210" t="s">
        <v>25</v>
      </c>
      <c r="F41" s="1210"/>
      <c r="G41" s="1210"/>
      <c r="H41" s="1211"/>
      <c r="I41" s="82">
        <v>41044</v>
      </c>
      <c r="J41" s="83">
        <v>39442</v>
      </c>
      <c r="K41" s="83">
        <v>38645</v>
      </c>
      <c r="L41" s="83">
        <v>36888</v>
      </c>
      <c r="M41" s="84">
        <v>37929</v>
      </c>
    </row>
    <row r="42" spans="2:13" ht="27.75" customHeight="1" x14ac:dyDescent="0.15">
      <c r="B42" s="1206"/>
      <c r="C42" s="1207"/>
      <c r="D42" s="85"/>
      <c r="E42" s="1212" t="s">
        <v>26</v>
      </c>
      <c r="F42" s="1212"/>
      <c r="G42" s="1212"/>
      <c r="H42" s="1213"/>
      <c r="I42" s="86">
        <v>2484</v>
      </c>
      <c r="J42" s="87">
        <v>1997</v>
      </c>
      <c r="K42" s="87">
        <v>1482</v>
      </c>
      <c r="L42" s="87">
        <v>1076</v>
      </c>
      <c r="M42" s="88">
        <v>5297</v>
      </c>
    </row>
    <row r="43" spans="2:13" ht="27.75" customHeight="1" x14ac:dyDescent="0.15">
      <c r="B43" s="1206"/>
      <c r="C43" s="1207"/>
      <c r="D43" s="85"/>
      <c r="E43" s="1212" t="s">
        <v>27</v>
      </c>
      <c r="F43" s="1212"/>
      <c r="G43" s="1212"/>
      <c r="H43" s="1213"/>
      <c r="I43" s="86">
        <v>12834</v>
      </c>
      <c r="J43" s="87">
        <v>12939</v>
      </c>
      <c r="K43" s="87">
        <v>12995</v>
      </c>
      <c r="L43" s="87">
        <v>12635</v>
      </c>
      <c r="M43" s="88">
        <v>11788</v>
      </c>
    </row>
    <row r="44" spans="2:13" ht="27.75" customHeight="1" x14ac:dyDescent="0.15">
      <c r="B44" s="1206"/>
      <c r="C44" s="1207"/>
      <c r="D44" s="85"/>
      <c r="E44" s="1212" t="s">
        <v>28</v>
      </c>
      <c r="F44" s="1212"/>
      <c r="G44" s="1212"/>
      <c r="H44" s="1213"/>
      <c r="I44" s="86">
        <v>173</v>
      </c>
      <c r="J44" s="87">
        <v>260</v>
      </c>
      <c r="K44" s="87">
        <v>463</v>
      </c>
      <c r="L44" s="87">
        <v>510</v>
      </c>
      <c r="M44" s="88">
        <v>492</v>
      </c>
    </row>
    <row r="45" spans="2:13" ht="27.75" customHeight="1" x14ac:dyDescent="0.15">
      <c r="B45" s="1206"/>
      <c r="C45" s="1207"/>
      <c r="D45" s="85"/>
      <c r="E45" s="1212" t="s">
        <v>29</v>
      </c>
      <c r="F45" s="1212"/>
      <c r="G45" s="1212"/>
      <c r="H45" s="1213"/>
      <c r="I45" s="86">
        <v>6317</v>
      </c>
      <c r="J45" s="87">
        <v>5384</v>
      </c>
      <c r="K45" s="87">
        <v>4892</v>
      </c>
      <c r="L45" s="87">
        <v>5038</v>
      </c>
      <c r="M45" s="88">
        <v>5008</v>
      </c>
    </row>
    <row r="46" spans="2:13" ht="27.75" customHeight="1" x14ac:dyDescent="0.15">
      <c r="B46" s="1206"/>
      <c r="C46" s="1207"/>
      <c r="D46" s="89"/>
      <c r="E46" s="1212" t="s">
        <v>30</v>
      </c>
      <c r="F46" s="1212"/>
      <c r="G46" s="1212"/>
      <c r="H46" s="1213"/>
      <c r="I46" s="86">
        <v>4057</v>
      </c>
      <c r="J46" s="87">
        <v>3938</v>
      </c>
      <c r="K46" s="87">
        <v>3811</v>
      </c>
      <c r="L46" s="87">
        <v>3500</v>
      </c>
      <c r="M46" s="88">
        <v>3302</v>
      </c>
    </row>
    <row r="47" spans="2:13" ht="27.75" customHeight="1" x14ac:dyDescent="0.15">
      <c r="B47" s="1206"/>
      <c r="C47" s="1207"/>
      <c r="D47" s="90"/>
      <c r="E47" s="1214" t="s">
        <v>31</v>
      </c>
      <c r="F47" s="1215"/>
      <c r="G47" s="1215"/>
      <c r="H47" s="1216"/>
      <c r="I47" s="86" t="s">
        <v>494</v>
      </c>
      <c r="J47" s="87" t="s">
        <v>494</v>
      </c>
      <c r="K47" s="87" t="s">
        <v>494</v>
      </c>
      <c r="L47" s="87" t="s">
        <v>494</v>
      </c>
      <c r="M47" s="88" t="s">
        <v>494</v>
      </c>
    </row>
    <row r="48" spans="2:13" ht="27.75" customHeight="1" x14ac:dyDescent="0.15">
      <c r="B48" s="1206"/>
      <c r="C48" s="1207"/>
      <c r="D48" s="85"/>
      <c r="E48" s="1212" t="s">
        <v>32</v>
      </c>
      <c r="F48" s="1212"/>
      <c r="G48" s="1212"/>
      <c r="H48" s="1213"/>
      <c r="I48" s="86" t="s">
        <v>494</v>
      </c>
      <c r="J48" s="87" t="s">
        <v>494</v>
      </c>
      <c r="K48" s="87" t="s">
        <v>494</v>
      </c>
      <c r="L48" s="87" t="s">
        <v>494</v>
      </c>
      <c r="M48" s="88" t="s">
        <v>494</v>
      </c>
    </row>
    <row r="49" spans="2:13" ht="27.75" customHeight="1" x14ac:dyDescent="0.15">
      <c r="B49" s="1208"/>
      <c r="C49" s="1209"/>
      <c r="D49" s="85"/>
      <c r="E49" s="1212" t="s">
        <v>33</v>
      </c>
      <c r="F49" s="1212"/>
      <c r="G49" s="1212"/>
      <c r="H49" s="1213"/>
      <c r="I49" s="86" t="s">
        <v>494</v>
      </c>
      <c r="J49" s="87" t="s">
        <v>494</v>
      </c>
      <c r="K49" s="87" t="s">
        <v>494</v>
      </c>
      <c r="L49" s="87" t="s">
        <v>494</v>
      </c>
      <c r="M49" s="88" t="s">
        <v>494</v>
      </c>
    </row>
    <row r="50" spans="2:13" ht="27.75" customHeight="1" x14ac:dyDescent="0.15">
      <c r="B50" s="1217" t="s">
        <v>34</v>
      </c>
      <c r="C50" s="1218"/>
      <c r="D50" s="91"/>
      <c r="E50" s="1212" t="s">
        <v>35</v>
      </c>
      <c r="F50" s="1212"/>
      <c r="G50" s="1212"/>
      <c r="H50" s="1213"/>
      <c r="I50" s="86">
        <v>4406</v>
      </c>
      <c r="J50" s="87">
        <v>5073</v>
      </c>
      <c r="K50" s="87">
        <v>5839</v>
      </c>
      <c r="L50" s="87">
        <v>6413</v>
      </c>
      <c r="M50" s="88">
        <v>7186</v>
      </c>
    </row>
    <row r="51" spans="2:13" ht="27.75" customHeight="1" x14ac:dyDescent="0.15">
      <c r="B51" s="1206"/>
      <c r="C51" s="1207"/>
      <c r="D51" s="85"/>
      <c r="E51" s="1212" t="s">
        <v>36</v>
      </c>
      <c r="F51" s="1212"/>
      <c r="G51" s="1212"/>
      <c r="H51" s="1213"/>
      <c r="I51" s="86">
        <v>5759</v>
      </c>
      <c r="J51" s="87">
        <v>4706</v>
      </c>
      <c r="K51" s="87">
        <v>3636</v>
      </c>
      <c r="L51" s="87">
        <v>8634</v>
      </c>
      <c r="M51" s="88">
        <v>8353</v>
      </c>
    </row>
    <row r="52" spans="2:13" ht="27.75" customHeight="1" x14ac:dyDescent="0.15">
      <c r="B52" s="1208"/>
      <c r="C52" s="1209"/>
      <c r="D52" s="85"/>
      <c r="E52" s="1212" t="s">
        <v>37</v>
      </c>
      <c r="F52" s="1212"/>
      <c r="G52" s="1212"/>
      <c r="H52" s="1213"/>
      <c r="I52" s="86">
        <v>38054</v>
      </c>
      <c r="J52" s="87">
        <v>37444</v>
      </c>
      <c r="K52" s="87">
        <v>37344</v>
      </c>
      <c r="L52" s="87">
        <v>36279</v>
      </c>
      <c r="M52" s="88">
        <v>35386</v>
      </c>
    </row>
    <row r="53" spans="2:13" ht="27.75" customHeight="1" thickBot="1" x14ac:dyDescent="0.2">
      <c r="B53" s="1219" t="s">
        <v>38</v>
      </c>
      <c r="C53" s="1220"/>
      <c r="D53" s="92"/>
      <c r="E53" s="1221" t="s">
        <v>39</v>
      </c>
      <c r="F53" s="1221"/>
      <c r="G53" s="1221"/>
      <c r="H53" s="1222"/>
      <c r="I53" s="93">
        <v>18691</v>
      </c>
      <c r="J53" s="94">
        <v>16736</v>
      </c>
      <c r="K53" s="94">
        <v>15469</v>
      </c>
      <c r="L53" s="94">
        <v>8321</v>
      </c>
      <c r="M53" s="95">
        <v>12892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ZygCfFx35FvIOQ2whVs6hOXdg5Lg/Qn7WgFdlGoqUJliIh7LEGhv5p9i9sBVceP03I0936Judj4/yGdHc85Rw==" saltValue="q9VhsqpqxEGsqZa4SB6F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539</v>
      </c>
      <c r="G54" s="104" t="s">
        <v>540</v>
      </c>
      <c r="H54" s="105" t="s">
        <v>541</v>
      </c>
    </row>
    <row r="55" spans="2:8" ht="52.5" customHeight="1" x14ac:dyDescent="0.15">
      <c r="B55" s="106"/>
      <c r="C55" s="1231" t="s">
        <v>42</v>
      </c>
      <c r="D55" s="1231"/>
      <c r="E55" s="1232"/>
      <c r="F55" s="107">
        <v>2109</v>
      </c>
      <c r="G55" s="107">
        <v>2412</v>
      </c>
      <c r="H55" s="108">
        <v>2713</v>
      </c>
    </row>
    <row r="56" spans="2:8" ht="52.5" customHeight="1" x14ac:dyDescent="0.15">
      <c r="B56" s="109"/>
      <c r="C56" s="1233" t="s">
        <v>43</v>
      </c>
      <c r="D56" s="1233"/>
      <c r="E56" s="1234"/>
      <c r="F56" s="110">
        <v>183</v>
      </c>
      <c r="G56" s="110">
        <v>65</v>
      </c>
      <c r="H56" s="111">
        <v>4</v>
      </c>
    </row>
    <row r="57" spans="2:8" ht="53.25" customHeight="1" x14ac:dyDescent="0.15">
      <c r="B57" s="109"/>
      <c r="C57" s="1235" t="s">
        <v>44</v>
      </c>
      <c r="D57" s="1235"/>
      <c r="E57" s="1236"/>
      <c r="F57" s="112">
        <v>3542</v>
      </c>
      <c r="G57" s="112">
        <v>3931</v>
      </c>
      <c r="H57" s="113">
        <v>4264</v>
      </c>
    </row>
    <row r="58" spans="2:8" ht="45.75" customHeight="1" x14ac:dyDescent="0.15">
      <c r="B58" s="114"/>
      <c r="C58" s="1223" t="s">
        <v>566</v>
      </c>
      <c r="D58" s="1224"/>
      <c r="E58" s="1225"/>
      <c r="F58" s="115">
        <v>2558</v>
      </c>
      <c r="G58" s="115">
        <v>3059</v>
      </c>
      <c r="H58" s="116">
        <v>3361</v>
      </c>
    </row>
    <row r="59" spans="2:8" ht="45.75" customHeight="1" x14ac:dyDescent="0.15">
      <c r="B59" s="114"/>
      <c r="C59" s="1223" t="s">
        <v>567</v>
      </c>
      <c r="D59" s="1224"/>
      <c r="E59" s="1225"/>
      <c r="F59" s="115">
        <v>535</v>
      </c>
      <c r="G59" s="115">
        <v>635</v>
      </c>
      <c r="H59" s="116">
        <v>735</v>
      </c>
    </row>
    <row r="60" spans="2:8" ht="45.75" customHeight="1" x14ac:dyDescent="0.15">
      <c r="B60" s="114"/>
      <c r="C60" s="1223" t="s">
        <v>568</v>
      </c>
      <c r="D60" s="1224"/>
      <c r="E60" s="1225"/>
      <c r="F60" s="115">
        <v>200</v>
      </c>
      <c r="G60" s="115">
        <v>200</v>
      </c>
      <c r="H60" s="116">
        <v>101</v>
      </c>
    </row>
    <row r="61" spans="2:8" ht="45.75" customHeight="1" x14ac:dyDescent="0.15">
      <c r="B61" s="114"/>
      <c r="C61" s="1223" t="s">
        <v>569</v>
      </c>
      <c r="D61" s="1224"/>
      <c r="E61" s="1225"/>
      <c r="F61" s="115">
        <v>37</v>
      </c>
      <c r="G61" s="115">
        <v>37</v>
      </c>
      <c r="H61" s="116">
        <v>37</v>
      </c>
    </row>
    <row r="62" spans="2:8" ht="45.75" customHeight="1" thickBot="1" x14ac:dyDescent="0.2">
      <c r="B62" s="117"/>
      <c r="C62" s="1226" t="s">
        <v>570</v>
      </c>
      <c r="D62" s="1227"/>
      <c r="E62" s="1228"/>
      <c r="F62" s="118" t="s">
        <v>565</v>
      </c>
      <c r="G62" s="118" t="s">
        <v>565</v>
      </c>
      <c r="H62" s="119">
        <v>30</v>
      </c>
    </row>
    <row r="63" spans="2:8" ht="52.5" customHeight="1" thickBot="1" x14ac:dyDescent="0.2">
      <c r="B63" s="120"/>
      <c r="C63" s="1229" t="s">
        <v>45</v>
      </c>
      <c r="D63" s="1229"/>
      <c r="E63" s="1230"/>
      <c r="F63" s="121">
        <v>5834</v>
      </c>
      <c r="G63" s="121">
        <v>6408</v>
      </c>
      <c r="H63" s="122">
        <v>6981</v>
      </c>
    </row>
    <row r="64" spans="2:8" ht="15" customHeight="1" x14ac:dyDescent="0.15"/>
    <row r="65" ht="0" hidden="1" customHeight="1" x14ac:dyDescent="0.15"/>
    <row r="66" ht="0" hidden="1" customHeight="1" x14ac:dyDescent="0.15"/>
  </sheetData>
  <sheetProtection algorithmName="SHA-512" hashValue="IyYFAJytyITnw3o202CbGukO9BtQ633XUVzBLHoYNi2vF+24f82sxj82fy/MriwJr8N9W/0CV+697Vd1HBNpwA==" saltValue="5j6JHn2foHQZVRQjoMDo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574</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574</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575</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576</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577</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578</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537</v>
      </c>
      <c r="BQ50" s="1271"/>
      <c r="BR50" s="1271"/>
      <c r="BS50" s="1271"/>
      <c r="BT50" s="1271"/>
      <c r="BU50" s="1271"/>
      <c r="BV50" s="1271"/>
      <c r="BW50" s="1271"/>
      <c r="BX50" s="1271" t="s">
        <v>538</v>
      </c>
      <c r="BY50" s="1271"/>
      <c r="BZ50" s="1271"/>
      <c r="CA50" s="1271"/>
      <c r="CB50" s="1271"/>
      <c r="CC50" s="1271"/>
      <c r="CD50" s="1271"/>
      <c r="CE50" s="1271"/>
      <c r="CF50" s="1271" t="s">
        <v>539</v>
      </c>
      <c r="CG50" s="1271"/>
      <c r="CH50" s="1271"/>
      <c r="CI50" s="1271"/>
      <c r="CJ50" s="1271"/>
      <c r="CK50" s="1271"/>
      <c r="CL50" s="1271"/>
      <c r="CM50" s="1271"/>
      <c r="CN50" s="1271" t="s">
        <v>540</v>
      </c>
      <c r="CO50" s="1271"/>
      <c r="CP50" s="1271"/>
      <c r="CQ50" s="1271"/>
      <c r="CR50" s="1271"/>
      <c r="CS50" s="1271"/>
      <c r="CT50" s="1271"/>
      <c r="CU50" s="1271"/>
      <c r="CV50" s="1271" t="s">
        <v>541</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579</v>
      </c>
      <c r="AO51" s="1275"/>
      <c r="AP51" s="1275"/>
      <c r="AQ51" s="1275"/>
      <c r="AR51" s="1275"/>
      <c r="AS51" s="1275"/>
      <c r="AT51" s="1275"/>
      <c r="AU51" s="1275"/>
      <c r="AV51" s="1275"/>
      <c r="AW51" s="1275"/>
      <c r="AX51" s="1275"/>
      <c r="AY51" s="1275"/>
      <c r="AZ51" s="1275"/>
      <c r="BA51" s="1275"/>
      <c r="BB51" s="1275" t="s">
        <v>580</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75.900000000000006</v>
      </c>
      <c r="CG51" s="1277"/>
      <c r="CH51" s="1277"/>
      <c r="CI51" s="1277"/>
      <c r="CJ51" s="1277"/>
      <c r="CK51" s="1277"/>
      <c r="CL51" s="1277"/>
      <c r="CM51" s="1277"/>
      <c r="CN51" s="1277">
        <v>40.9</v>
      </c>
      <c r="CO51" s="1277"/>
      <c r="CP51" s="1277"/>
      <c r="CQ51" s="1277"/>
      <c r="CR51" s="1277"/>
      <c r="CS51" s="1277"/>
      <c r="CT51" s="1277"/>
      <c r="CU51" s="1277"/>
      <c r="CV51" s="1277">
        <v>62.8</v>
      </c>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581</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57.8</v>
      </c>
      <c r="CG53" s="1277"/>
      <c r="CH53" s="1277"/>
      <c r="CI53" s="1277"/>
      <c r="CJ53" s="1277"/>
      <c r="CK53" s="1277"/>
      <c r="CL53" s="1277"/>
      <c r="CM53" s="1277"/>
      <c r="CN53" s="1277">
        <v>61.4</v>
      </c>
      <c r="CO53" s="1277"/>
      <c r="CP53" s="1277"/>
      <c r="CQ53" s="1277"/>
      <c r="CR53" s="1277"/>
      <c r="CS53" s="1277"/>
      <c r="CT53" s="1277"/>
      <c r="CU53" s="1277"/>
      <c r="CV53" s="1277">
        <v>60.7</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582</v>
      </c>
      <c r="AO55" s="1271"/>
      <c r="AP55" s="1271"/>
      <c r="AQ55" s="1271"/>
      <c r="AR55" s="1271"/>
      <c r="AS55" s="1271"/>
      <c r="AT55" s="1271"/>
      <c r="AU55" s="1271"/>
      <c r="AV55" s="1271"/>
      <c r="AW55" s="1271"/>
      <c r="AX55" s="1271"/>
      <c r="AY55" s="1271"/>
      <c r="AZ55" s="1271"/>
      <c r="BA55" s="1271"/>
      <c r="BB55" s="1275" t="s">
        <v>580</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17.8</v>
      </c>
      <c r="CG55" s="1277"/>
      <c r="CH55" s="1277"/>
      <c r="CI55" s="1277"/>
      <c r="CJ55" s="1277"/>
      <c r="CK55" s="1277"/>
      <c r="CL55" s="1277"/>
      <c r="CM55" s="1277"/>
      <c r="CN55" s="1277">
        <v>15</v>
      </c>
      <c r="CO55" s="1277"/>
      <c r="CP55" s="1277"/>
      <c r="CQ55" s="1277"/>
      <c r="CR55" s="1277"/>
      <c r="CS55" s="1277"/>
      <c r="CT55" s="1277"/>
      <c r="CU55" s="1277"/>
      <c r="CV55" s="1277">
        <v>12.2</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581</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56.2</v>
      </c>
      <c r="CG57" s="1277"/>
      <c r="CH57" s="1277"/>
      <c r="CI57" s="1277"/>
      <c r="CJ57" s="1277"/>
      <c r="CK57" s="1277"/>
      <c r="CL57" s="1277"/>
      <c r="CM57" s="1277"/>
      <c r="CN57" s="1277">
        <v>60.1</v>
      </c>
      <c r="CO57" s="1277"/>
      <c r="CP57" s="1277"/>
      <c r="CQ57" s="1277"/>
      <c r="CR57" s="1277"/>
      <c r="CS57" s="1277"/>
      <c r="CT57" s="1277"/>
      <c r="CU57" s="1277"/>
      <c r="CV57" s="1277">
        <v>60.4</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583</v>
      </c>
    </row>
    <row r="64" spans="1:109" x14ac:dyDescent="0.15">
      <c r="B64" s="1246"/>
      <c r="G64" s="1253"/>
      <c r="I64" s="1287"/>
      <c r="J64" s="1287"/>
      <c r="K64" s="1287"/>
      <c r="L64" s="1287"/>
      <c r="M64" s="1287"/>
      <c r="N64" s="1288"/>
      <c r="AM64" s="1253"/>
      <c r="AN64" s="1253" t="s">
        <v>576</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584</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578</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537</v>
      </c>
      <c r="BQ72" s="1271"/>
      <c r="BR72" s="1271"/>
      <c r="BS72" s="1271"/>
      <c r="BT72" s="1271"/>
      <c r="BU72" s="1271"/>
      <c r="BV72" s="1271"/>
      <c r="BW72" s="1271"/>
      <c r="BX72" s="1271" t="s">
        <v>538</v>
      </c>
      <c r="BY72" s="1271"/>
      <c r="BZ72" s="1271"/>
      <c r="CA72" s="1271"/>
      <c r="CB72" s="1271"/>
      <c r="CC72" s="1271"/>
      <c r="CD72" s="1271"/>
      <c r="CE72" s="1271"/>
      <c r="CF72" s="1271" t="s">
        <v>539</v>
      </c>
      <c r="CG72" s="1271"/>
      <c r="CH72" s="1271"/>
      <c r="CI72" s="1271"/>
      <c r="CJ72" s="1271"/>
      <c r="CK72" s="1271"/>
      <c r="CL72" s="1271"/>
      <c r="CM72" s="1271"/>
      <c r="CN72" s="1271" t="s">
        <v>540</v>
      </c>
      <c r="CO72" s="1271"/>
      <c r="CP72" s="1271"/>
      <c r="CQ72" s="1271"/>
      <c r="CR72" s="1271"/>
      <c r="CS72" s="1271"/>
      <c r="CT72" s="1271"/>
      <c r="CU72" s="1271"/>
      <c r="CV72" s="1271" t="s">
        <v>541</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579</v>
      </c>
      <c r="AO73" s="1275"/>
      <c r="AP73" s="1275"/>
      <c r="AQ73" s="1275"/>
      <c r="AR73" s="1275"/>
      <c r="AS73" s="1275"/>
      <c r="AT73" s="1275"/>
      <c r="AU73" s="1275"/>
      <c r="AV73" s="1275"/>
      <c r="AW73" s="1275"/>
      <c r="AX73" s="1275"/>
      <c r="AY73" s="1275"/>
      <c r="AZ73" s="1275"/>
      <c r="BA73" s="1275"/>
      <c r="BB73" s="1275" t="s">
        <v>585</v>
      </c>
      <c r="BC73" s="1275"/>
      <c r="BD73" s="1275"/>
      <c r="BE73" s="1275"/>
      <c r="BF73" s="1275"/>
      <c r="BG73" s="1275"/>
      <c r="BH73" s="1275"/>
      <c r="BI73" s="1275"/>
      <c r="BJ73" s="1275"/>
      <c r="BK73" s="1275"/>
      <c r="BL73" s="1275"/>
      <c r="BM73" s="1275"/>
      <c r="BN73" s="1275"/>
      <c r="BO73" s="1275"/>
      <c r="BP73" s="1277">
        <v>94.2</v>
      </c>
      <c r="BQ73" s="1277"/>
      <c r="BR73" s="1277"/>
      <c r="BS73" s="1277"/>
      <c r="BT73" s="1277"/>
      <c r="BU73" s="1277"/>
      <c r="BV73" s="1277"/>
      <c r="BW73" s="1277"/>
      <c r="BX73" s="1277">
        <v>84.5</v>
      </c>
      <c r="BY73" s="1277"/>
      <c r="BZ73" s="1277"/>
      <c r="CA73" s="1277"/>
      <c r="CB73" s="1277"/>
      <c r="CC73" s="1277"/>
      <c r="CD73" s="1277"/>
      <c r="CE73" s="1277"/>
      <c r="CF73" s="1277">
        <v>75.900000000000006</v>
      </c>
      <c r="CG73" s="1277"/>
      <c r="CH73" s="1277"/>
      <c r="CI73" s="1277"/>
      <c r="CJ73" s="1277"/>
      <c r="CK73" s="1277"/>
      <c r="CL73" s="1277"/>
      <c r="CM73" s="1277"/>
      <c r="CN73" s="1277">
        <v>40.9</v>
      </c>
      <c r="CO73" s="1277"/>
      <c r="CP73" s="1277"/>
      <c r="CQ73" s="1277"/>
      <c r="CR73" s="1277"/>
      <c r="CS73" s="1277"/>
      <c r="CT73" s="1277"/>
      <c r="CU73" s="1277"/>
      <c r="CV73" s="1277">
        <v>62.8</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587</v>
      </c>
      <c r="BC75" s="1275"/>
      <c r="BD75" s="1275"/>
      <c r="BE75" s="1275"/>
      <c r="BF75" s="1275"/>
      <c r="BG75" s="1275"/>
      <c r="BH75" s="1275"/>
      <c r="BI75" s="1275"/>
      <c r="BJ75" s="1275"/>
      <c r="BK75" s="1275"/>
      <c r="BL75" s="1275"/>
      <c r="BM75" s="1275"/>
      <c r="BN75" s="1275"/>
      <c r="BO75" s="1275"/>
      <c r="BP75" s="1277">
        <v>9.3000000000000007</v>
      </c>
      <c r="BQ75" s="1277"/>
      <c r="BR75" s="1277"/>
      <c r="BS75" s="1277"/>
      <c r="BT75" s="1277"/>
      <c r="BU75" s="1277"/>
      <c r="BV75" s="1277"/>
      <c r="BW75" s="1277"/>
      <c r="BX75" s="1277">
        <v>9.1999999999999993</v>
      </c>
      <c r="BY75" s="1277"/>
      <c r="BZ75" s="1277"/>
      <c r="CA75" s="1277"/>
      <c r="CB75" s="1277"/>
      <c r="CC75" s="1277"/>
      <c r="CD75" s="1277"/>
      <c r="CE75" s="1277"/>
      <c r="CF75" s="1277">
        <v>8.9</v>
      </c>
      <c r="CG75" s="1277"/>
      <c r="CH75" s="1277"/>
      <c r="CI75" s="1277"/>
      <c r="CJ75" s="1277"/>
      <c r="CK75" s="1277"/>
      <c r="CL75" s="1277"/>
      <c r="CM75" s="1277"/>
      <c r="CN75" s="1277">
        <v>8.4</v>
      </c>
      <c r="CO75" s="1277"/>
      <c r="CP75" s="1277"/>
      <c r="CQ75" s="1277"/>
      <c r="CR75" s="1277"/>
      <c r="CS75" s="1277"/>
      <c r="CT75" s="1277"/>
      <c r="CU75" s="1277"/>
      <c r="CV75" s="1277">
        <v>7.6</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582</v>
      </c>
      <c r="AO77" s="1271"/>
      <c r="AP77" s="1271"/>
      <c r="AQ77" s="1271"/>
      <c r="AR77" s="1271"/>
      <c r="AS77" s="1271"/>
      <c r="AT77" s="1271"/>
      <c r="AU77" s="1271"/>
      <c r="AV77" s="1271"/>
      <c r="AW77" s="1271"/>
      <c r="AX77" s="1271"/>
      <c r="AY77" s="1271"/>
      <c r="AZ77" s="1271"/>
      <c r="BA77" s="1271"/>
      <c r="BB77" s="1275" t="s">
        <v>580</v>
      </c>
      <c r="BC77" s="1275"/>
      <c r="BD77" s="1275"/>
      <c r="BE77" s="1275"/>
      <c r="BF77" s="1275"/>
      <c r="BG77" s="1275"/>
      <c r="BH77" s="1275"/>
      <c r="BI77" s="1275"/>
      <c r="BJ77" s="1275"/>
      <c r="BK77" s="1275"/>
      <c r="BL77" s="1275"/>
      <c r="BM77" s="1275"/>
      <c r="BN77" s="1275"/>
      <c r="BO77" s="1275"/>
      <c r="BP77" s="1277">
        <v>37.6</v>
      </c>
      <c r="BQ77" s="1277"/>
      <c r="BR77" s="1277"/>
      <c r="BS77" s="1277"/>
      <c r="BT77" s="1277"/>
      <c r="BU77" s="1277"/>
      <c r="BV77" s="1277"/>
      <c r="BW77" s="1277"/>
      <c r="BX77" s="1277">
        <v>33.799999999999997</v>
      </c>
      <c r="BY77" s="1277"/>
      <c r="BZ77" s="1277"/>
      <c r="CA77" s="1277"/>
      <c r="CB77" s="1277"/>
      <c r="CC77" s="1277"/>
      <c r="CD77" s="1277"/>
      <c r="CE77" s="1277"/>
      <c r="CF77" s="1277">
        <v>17.8</v>
      </c>
      <c r="CG77" s="1277"/>
      <c r="CH77" s="1277"/>
      <c r="CI77" s="1277"/>
      <c r="CJ77" s="1277"/>
      <c r="CK77" s="1277"/>
      <c r="CL77" s="1277"/>
      <c r="CM77" s="1277"/>
      <c r="CN77" s="1277">
        <v>15</v>
      </c>
      <c r="CO77" s="1277"/>
      <c r="CP77" s="1277"/>
      <c r="CQ77" s="1277"/>
      <c r="CR77" s="1277"/>
      <c r="CS77" s="1277"/>
      <c r="CT77" s="1277"/>
      <c r="CU77" s="1277"/>
      <c r="CV77" s="1277">
        <v>12.2</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586</v>
      </c>
      <c r="BC79" s="1275"/>
      <c r="BD79" s="1275"/>
      <c r="BE79" s="1275"/>
      <c r="BF79" s="1275"/>
      <c r="BG79" s="1275"/>
      <c r="BH79" s="1275"/>
      <c r="BI79" s="1275"/>
      <c r="BJ79" s="1275"/>
      <c r="BK79" s="1275"/>
      <c r="BL79" s="1275"/>
      <c r="BM79" s="1275"/>
      <c r="BN79" s="1275"/>
      <c r="BO79" s="1275"/>
      <c r="BP79" s="1277">
        <v>7.9</v>
      </c>
      <c r="BQ79" s="1277"/>
      <c r="BR79" s="1277"/>
      <c r="BS79" s="1277"/>
      <c r="BT79" s="1277"/>
      <c r="BU79" s="1277"/>
      <c r="BV79" s="1277"/>
      <c r="BW79" s="1277"/>
      <c r="BX79" s="1277">
        <v>7.1</v>
      </c>
      <c r="BY79" s="1277"/>
      <c r="BZ79" s="1277"/>
      <c r="CA79" s="1277"/>
      <c r="CB79" s="1277"/>
      <c r="CC79" s="1277"/>
      <c r="CD79" s="1277"/>
      <c r="CE79" s="1277"/>
      <c r="CF79" s="1277">
        <v>5.3</v>
      </c>
      <c r="CG79" s="1277"/>
      <c r="CH79" s="1277"/>
      <c r="CI79" s="1277"/>
      <c r="CJ79" s="1277"/>
      <c r="CK79" s="1277"/>
      <c r="CL79" s="1277"/>
      <c r="CM79" s="1277"/>
      <c r="CN79" s="1277">
        <v>5</v>
      </c>
      <c r="CO79" s="1277"/>
      <c r="CP79" s="1277"/>
      <c r="CQ79" s="1277"/>
      <c r="CR79" s="1277"/>
      <c r="CS79" s="1277"/>
      <c r="CT79" s="1277"/>
      <c r="CU79" s="1277"/>
      <c r="CV79" s="1277">
        <v>4.8</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muM+55no9xNtZJbY0JBpbwUxykMm3C8P79C0bKxKXU5wdH8EQaTTCBwmlKuGtCLFVmVzX+A8CbTaOK7XHxlXg==" saltValue="/aK9UDX9lVWPLLFDAZhAk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ek/P/f7n/4Q5zCK7/C4gLbvdRKE752Fmlk/qgQlHUovOVk7JZnOmsy5V2rxLuy2MqKTBsYJD5YahFIG8ABdcw==" saltValue="ATrAoNcw/iUpE6Eai+3ty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S4HtqNYlq2SoMDKxpN8N0AWS1+a5PDrS3XO90k8GHE5VyeC+Rr0pD374XyouxnS8V3/FteNeAXGYvoXJUPsqA==" saltValue="uQu8aJGcjI2mTS8zVI9gS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534</v>
      </c>
      <c r="G2" s="136"/>
      <c r="H2" s="137"/>
    </row>
    <row r="3" spans="1:8" x14ac:dyDescent="0.15">
      <c r="A3" s="133" t="s">
        <v>527</v>
      </c>
      <c r="B3" s="138"/>
      <c r="C3" s="139"/>
      <c r="D3" s="140">
        <v>36637</v>
      </c>
      <c r="E3" s="141"/>
      <c r="F3" s="142">
        <v>50840</v>
      </c>
      <c r="G3" s="143"/>
      <c r="H3" s="144"/>
    </row>
    <row r="4" spans="1:8" x14ac:dyDescent="0.15">
      <c r="A4" s="145"/>
      <c r="B4" s="146"/>
      <c r="C4" s="147"/>
      <c r="D4" s="148">
        <v>25914</v>
      </c>
      <c r="E4" s="149"/>
      <c r="F4" s="150">
        <v>25367</v>
      </c>
      <c r="G4" s="151"/>
      <c r="H4" s="152"/>
    </row>
    <row r="5" spans="1:8" x14ac:dyDescent="0.15">
      <c r="A5" s="133" t="s">
        <v>529</v>
      </c>
      <c r="B5" s="138"/>
      <c r="C5" s="139"/>
      <c r="D5" s="140">
        <v>24891</v>
      </c>
      <c r="E5" s="141"/>
      <c r="F5" s="142">
        <v>53605</v>
      </c>
      <c r="G5" s="143"/>
      <c r="H5" s="144"/>
    </row>
    <row r="6" spans="1:8" x14ac:dyDescent="0.15">
      <c r="A6" s="145"/>
      <c r="B6" s="146"/>
      <c r="C6" s="147"/>
      <c r="D6" s="148">
        <v>14738</v>
      </c>
      <c r="E6" s="149"/>
      <c r="F6" s="150">
        <v>28343</v>
      </c>
      <c r="G6" s="151"/>
      <c r="H6" s="152"/>
    </row>
    <row r="7" spans="1:8" x14ac:dyDescent="0.15">
      <c r="A7" s="133" t="s">
        <v>530</v>
      </c>
      <c r="B7" s="138"/>
      <c r="C7" s="139"/>
      <c r="D7" s="140">
        <v>31974</v>
      </c>
      <c r="E7" s="141"/>
      <c r="F7" s="142">
        <v>44267</v>
      </c>
      <c r="G7" s="143"/>
      <c r="H7" s="144"/>
    </row>
    <row r="8" spans="1:8" x14ac:dyDescent="0.15">
      <c r="A8" s="145"/>
      <c r="B8" s="146"/>
      <c r="C8" s="147"/>
      <c r="D8" s="148">
        <v>19533</v>
      </c>
      <c r="E8" s="149"/>
      <c r="F8" s="150">
        <v>26161</v>
      </c>
      <c r="G8" s="151"/>
      <c r="H8" s="152"/>
    </row>
    <row r="9" spans="1:8" x14ac:dyDescent="0.15">
      <c r="A9" s="133" t="s">
        <v>531</v>
      </c>
      <c r="B9" s="138"/>
      <c r="C9" s="139"/>
      <c r="D9" s="140">
        <v>26593</v>
      </c>
      <c r="E9" s="141"/>
      <c r="F9" s="142">
        <v>40879</v>
      </c>
      <c r="G9" s="143"/>
      <c r="H9" s="144"/>
    </row>
    <row r="10" spans="1:8" x14ac:dyDescent="0.15">
      <c r="A10" s="145"/>
      <c r="B10" s="146"/>
      <c r="C10" s="147"/>
      <c r="D10" s="148">
        <v>17864</v>
      </c>
      <c r="E10" s="149"/>
      <c r="F10" s="150">
        <v>24087</v>
      </c>
      <c r="G10" s="151"/>
      <c r="H10" s="152"/>
    </row>
    <row r="11" spans="1:8" x14ac:dyDescent="0.15">
      <c r="A11" s="133" t="s">
        <v>532</v>
      </c>
      <c r="B11" s="138"/>
      <c r="C11" s="139"/>
      <c r="D11" s="140">
        <v>47862</v>
      </c>
      <c r="E11" s="141"/>
      <c r="F11" s="142">
        <v>42651</v>
      </c>
      <c r="G11" s="143"/>
      <c r="H11" s="144"/>
    </row>
    <row r="12" spans="1:8" x14ac:dyDescent="0.15">
      <c r="A12" s="145"/>
      <c r="B12" s="146"/>
      <c r="C12" s="153"/>
      <c r="D12" s="148">
        <v>36944</v>
      </c>
      <c r="E12" s="149"/>
      <c r="F12" s="150">
        <v>22675</v>
      </c>
      <c r="G12" s="151"/>
      <c r="H12" s="152"/>
    </row>
    <row r="13" spans="1:8" x14ac:dyDescent="0.15">
      <c r="A13" s="133"/>
      <c r="B13" s="138"/>
      <c r="C13" s="154"/>
      <c r="D13" s="155">
        <v>33591</v>
      </c>
      <c r="E13" s="156"/>
      <c r="F13" s="157">
        <v>46448</v>
      </c>
      <c r="G13" s="158"/>
      <c r="H13" s="144"/>
    </row>
    <row r="14" spans="1:8" x14ac:dyDescent="0.15">
      <c r="A14" s="145"/>
      <c r="B14" s="146"/>
      <c r="C14" s="147"/>
      <c r="D14" s="148">
        <v>22999</v>
      </c>
      <c r="E14" s="149"/>
      <c r="F14" s="150">
        <v>25327</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7.3</v>
      </c>
      <c r="C19" s="159">
        <f>ROUND(VALUE(SUBSTITUTE(実質収支比率等に係る経年分析!G$48,"▲","-")),2)</f>
        <v>6.54</v>
      </c>
      <c r="D19" s="159">
        <f>ROUND(VALUE(SUBSTITUTE(実質収支比率等に係る経年分析!H$48,"▲","-")),2)</f>
        <v>5.83</v>
      </c>
      <c r="E19" s="159">
        <f>ROUND(VALUE(SUBSTITUTE(実質収支比率等に係る経年分析!I$48,"▲","-")),2)</f>
        <v>3.91</v>
      </c>
      <c r="F19" s="159">
        <f>ROUND(VALUE(SUBSTITUTE(実質収支比率等に係る経年分析!J$48,"▲","-")),2)</f>
        <v>0.56999999999999995</v>
      </c>
    </row>
    <row r="20" spans="1:11" x14ac:dyDescent="0.15">
      <c r="A20" s="159" t="s">
        <v>49</v>
      </c>
      <c r="B20" s="159">
        <f>ROUND(VALUE(SUBSTITUTE(実質収支比率等に係る経年分析!F$47,"▲","-")),2)</f>
        <v>4.71</v>
      </c>
      <c r="C20" s="159">
        <f>ROUND(VALUE(SUBSTITUTE(実質収支比率等に係る経年分析!G$47,"▲","-")),2)</f>
        <v>6.83</v>
      </c>
      <c r="D20" s="159">
        <f>ROUND(VALUE(SUBSTITUTE(実質収支比率等に係る経年分析!H$47,"▲","-")),2)</f>
        <v>8.92</v>
      </c>
      <c r="E20" s="159">
        <f>ROUND(VALUE(SUBSTITUTE(実質収支比率等に係る経年分析!I$47,"▲","-")),2)</f>
        <v>10.16</v>
      </c>
      <c r="F20" s="159">
        <f>ROUND(VALUE(SUBSTITUTE(実質収支比率等に係る経年分析!J$47,"▲","-")),2)</f>
        <v>11.41</v>
      </c>
    </row>
    <row r="21" spans="1:11" x14ac:dyDescent="0.15">
      <c r="A21" s="159" t="s">
        <v>50</v>
      </c>
      <c r="B21" s="159">
        <f>IF(ISNUMBER(VALUE(SUBSTITUTE(実質収支比率等に係る経年分析!F$49,"▲","-"))),ROUND(VALUE(SUBSTITUTE(実質収支比率等に係る経年分析!F$49,"▲","-")),2),NA())</f>
        <v>4.1100000000000003</v>
      </c>
      <c r="C21" s="159">
        <f>IF(ISNUMBER(VALUE(SUBSTITUTE(実質収支比率等に係る経年分析!G$49,"▲","-"))),ROUND(VALUE(SUBSTITUTE(実質収支比率等に係る経年分析!G$49,"▲","-")),2),NA())</f>
        <v>1.41</v>
      </c>
      <c r="D21" s="159">
        <f>IF(ISNUMBER(VALUE(SUBSTITUTE(実質収支比率等に係る経年分析!H$49,"▲","-"))),ROUND(VALUE(SUBSTITUTE(実質収支比率等に係る経年分析!H$49,"▲","-")),2),NA())</f>
        <v>1.45</v>
      </c>
      <c r="E21" s="159">
        <f>IF(ISNUMBER(VALUE(SUBSTITUTE(実質収支比率等に係る経年分析!I$49,"▲","-"))),ROUND(VALUE(SUBSTITUTE(実質収支比率等に係る経年分析!I$49,"▲","-")),2),NA())</f>
        <v>-0.62</v>
      </c>
      <c r="F21" s="159">
        <f>IF(ISNUMBER(VALUE(SUBSTITUTE(実質収支比率等に係る経年分析!J$49,"▲","-"))),ROUND(VALUE(SUBSTITUTE(実質収支比率等に係る経年分析!J$49,"▲","-")),2),NA())</f>
        <v>-2.06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f>IF(ROUND(VALUE(SUBSTITUTE(連結実質赤字比率に係る赤字・黒字の構成分析!F$42,"▲", "-")), 2) &lt; 0, ABS(ROUND(VALUE(SUBSTITUTE(連結実質赤字比率に係る赤字・黒字の構成分析!F$42,"▲", "-")), 2)), NA())</f>
        <v>0.12</v>
      </c>
      <c r="C28" s="160" t="e">
        <f>IF(ROUND(VALUE(SUBSTITUTE(連結実質赤字比率に係る赤字・黒字の構成分析!F$42,"▲", "-")), 2) &gt;= 0, ABS(ROUND(VALUE(SUBSTITUTE(連結実質赤字比率に係る赤字・黒字の構成分析!F$42,"▲", "-")), 2)), NA())</f>
        <v>#N/A</v>
      </c>
      <c r="D28" s="160">
        <f>IF(ROUND(VALUE(SUBSTITUTE(連結実質赤字比率に係る赤字・黒字の構成分析!G$42,"▲", "-")), 2) &lt; 0, ABS(ROUND(VALUE(SUBSTITUTE(連結実質赤字比率に係る赤字・黒字の構成分析!G$42,"▲", "-")), 2)), NA())</f>
        <v>0.13</v>
      </c>
      <c r="E28" s="160" t="e">
        <f>IF(ROUND(VALUE(SUBSTITUTE(連結実質赤字比率に係る赤字・黒字の構成分析!G$42,"▲", "-")), 2) &gt;= 0, ABS(ROUND(VALUE(SUBSTITUTE(連結実質赤字比率に係る赤字・黒字の構成分析!G$42,"▲", "-")), 2)), NA())</f>
        <v>#N/A</v>
      </c>
      <c r="F28" s="160">
        <f>IF(ROUND(VALUE(SUBSTITUTE(連結実質赤字比率に係る赤字・黒字の構成分析!H$42,"▲", "-")), 2) &lt; 0, ABS(ROUND(VALUE(SUBSTITUTE(連結実質赤字比率に係る赤字・黒字の構成分析!H$42,"▲", "-")), 2)), NA())</f>
        <v>0.6</v>
      </c>
      <c r="G28" s="160" t="e">
        <f>IF(ROUND(VALUE(SUBSTITUTE(連結実質赤字比率に係る赤字・黒字の構成分析!H$42,"▲", "-")), 2) &gt;= 0, ABS(ROUND(VALUE(SUBSTITUTE(連結実質赤字比率に係る赤字・黒字の構成分析!H$42,"▲", "-")), 2)), NA())</f>
        <v>#N/A</v>
      </c>
      <c r="H28" s="160">
        <f>IF(ROUND(VALUE(SUBSTITUTE(連結実質赤字比率に係る赤字・黒字の構成分析!I$42,"▲", "-")), 2) &lt; 0, ABS(ROUND(VALUE(SUBSTITUTE(連結実質赤字比率に係る赤字・黒字の構成分析!I$42,"▲", "-")), 2)), NA())</f>
        <v>0.19</v>
      </c>
      <c r="I28" s="160" t="e">
        <f>IF(ROUND(VALUE(SUBSTITUTE(連結実質赤字比率に係る赤字・黒字の構成分析!I$42,"▲", "-")), 2) &gt;= 0, ABS(ROUND(VALUE(SUBSTITUTE(連結実質赤字比率に係る赤字・黒字の構成分析!I$42,"▲", "-")), 2)), NA())</f>
        <v>#N/A</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墓園事業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x14ac:dyDescent="0.15">
      <c r="A31" s="160" t="str">
        <f>IF(連結実質赤字比率に係る赤字・黒字の構成分析!C$39="",NA(),連結実質赤字比率に係る赤字・黒字の構成分析!C$39)</f>
        <v>駐車場事業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x14ac:dyDescent="0.15">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7.36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6.62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5.98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4.08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0.54</v>
      </c>
    </row>
    <row r="33" spans="1:16" x14ac:dyDescent="0.15">
      <c r="A33" s="160" t="str">
        <f>IF(連結実質赤字比率に係る赤字・黒字の構成分析!C$37="",NA(),連結実質赤字比率に係る赤字・黒字の構成分析!C$37)</f>
        <v>国民健康保険</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0.57999999999999996</v>
      </c>
    </row>
    <row r="34" spans="1:16" x14ac:dyDescent="0.15">
      <c r="A34" s="160" t="str">
        <f>IF(連結実質赤字比率に係る赤字・黒字の構成分析!C$36="",NA(),連結実質赤字比率に係る赤字・黒字の構成分析!C$36)</f>
        <v>介護保険</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1.49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0.76</v>
      </c>
    </row>
    <row r="35" spans="1:16" x14ac:dyDescent="0.15">
      <c r="A35" s="160" t="str">
        <f>IF(連結実質赤字比率に係る赤字・黒字の構成分析!C$35="",NA(),連結実質赤字比率に係る赤字・黒字の構成分析!C$35)</f>
        <v>下水道事業</v>
      </c>
      <c r="B35" s="160" t="e">
        <f>IF(ROUND(VALUE(SUBSTITUTE(連結実質赤字比率に係る赤字・黒字の構成分析!F$35,"▲", "-")), 2) &lt; 0, ABS(ROUND(VALUE(SUBSTITUTE(連結実質赤字比率に係る赤字・黒字の構成分析!F$35,"▲", "-")), 2)), NA())</f>
        <v>#VALUE!</v>
      </c>
      <c r="C35" s="160" t="e">
        <f>IF(ROUND(VALUE(SUBSTITUTE(連結実質赤字比率に係る赤字・黒字の構成分析!F$35,"▲", "-")), 2) &gt;= 0, ABS(ROUND(VALUE(SUBSTITUTE(連結実質赤字比率に係る赤字・黒字の構成分析!F$35,"▲", "-")), 2)), NA())</f>
        <v>#VALUE!</v>
      </c>
      <c r="D35" s="160" t="e">
        <f>IF(ROUND(VALUE(SUBSTITUTE(連結実質赤字比率に係る赤字・黒字の構成分析!G$35,"▲", "-")), 2) &lt; 0, ABS(ROUND(VALUE(SUBSTITUTE(連結実質赤字比率に係る赤字・黒字の構成分析!G$35,"▲", "-")), 2)), NA())</f>
        <v>#VALUE!</v>
      </c>
      <c r="E35" s="160" t="e">
        <f>IF(ROUND(VALUE(SUBSTITUTE(連結実質赤字比率に係る赤字・黒字の構成分析!G$35,"▲", "-")), 2) &gt;= 0, ABS(ROUND(VALUE(SUBSTITUTE(連結実質赤字比率に係る赤字・黒字の構成分析!G$35,"▲", "-")), 2)), NA())</f>
        <v>#VALUE!</v>
      </c>
      <c r="F35" s="160" t="e">
        <f>IF(ROUND(VALUE(SUBSTITUTE(連結実質赤字比率に係る赤字・黒字の構成分析!H$35,"▲", "-")), 2) &lt; 0, ABS(ROUND(VALUE(SUBSTITUTE(連結実質赤字比率に係る赤字・黒字の構成分析!H$35,"▲", "-")), 2)), NA())</f>
        <v>#VALUE!</v>
      </c>
      <c r="G35" s="160" t="e">
        <f>IF(ROUND(VALUE(SUBSTITUTE(連結実質赤字比率に係る赤字・黒字の構成分析!H$35,"▲", "-")), 2) &gt;= 0, ABS(ROUND(VALUE(SUBSTITUTE(連結実質赤字比率に係る赤字・黒字の構成分析!H$35,"▲", "-")), 2)), NA())</f>
        <v>#VALUE!</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1.89</v>
      </c>
    </row>
    <row r="36" spans="1:16" x14ac:dyDescent="0.15">
      <c r="A36" s="160" t="str">
        <f>IF(連結実質赤字比率に係る赤字・黒字の構成分析!C$34="",NA(),連結実質赤字比率に係る赤字・黒字の構成分析!C$34)</f>
        <v>上水道事業</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9.58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12.31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13.36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4356</v>
      </c>
      <c r="E42" s="161"/>
      <c r="F42" s="161"/>
      <c r="G42" s="161">
        <f>'実質公債費比率（分子）の構造'!L$52</f>
        <v>4414</v>
      </c>
      <c r="H42" s="161"/>
      <c r="I42" s="161"/>
      <c r="J42" s="161">
        <f>'実質公債費比率（分子）の構造'!M$52</f>
        <v>3863</v>
      </c>
      <c r="K42" s="161"/>
      <c r="L42" s="161"/>
      <c r="M42" s="161">
        <f>'実質公債費比率（分子）の構造'!N$52</f>
        <v>4344</v>
      </c>
      <c r="N42" s="161"/>
      <c r="O42" s="161"/>
      <c r="P42" s="161">
        <f>'実質公債費比率（分子）の構造'!O$52</f>
        <v>4184</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400</v>
      </c>
      <c r="C44" s="161"/>
      <c r="D44" s="161"/>
      <c r="E44" s="161">
        <f>'実質公債費比率（分子）の構造'!L$50</f>
        <v>400</v>
      </c>
      <c r="F44" s="161"/>
      <c r="G44" s="161"/>
      <c r="H44" s="161">
        <f>'実質公債費比率（分子）の構造'!M$50</f>
        <v>400</v>
      </c>
      <c r="I44" s="161"/>
      <c r="J44" s="161"/>
      <c r="K44" s="161">
        <f>'実質公債費比率（分子）の構造'!N$50</f>
        <v>400</v>
      </c>
      <c r="L44" s="161"/>
      <c r="M44" s="161"/>
      <c r="N44" s="161">
        <f>'実質公債費比率（分子）の構造'!O$50</f>
        <v>400</v>
      </c>
      <c r="O44" s="161"/>
      <c r="P44" s="161"/>
    </row>
    <row r="45" spans="1:16" x14ac:dyDescent="0.15">
      <c r="A45" s="161" t="s">
        <v>60</v>
      </c>
      <c r="B45" s="161">
        <f>'実質公債費比率（分子）の構造'!K$49</f>
        <v>56</v>
      </c>
      <c r="C45" s="161"/>
      <c r="D45" s="161"/>
      <c r="E45" s="161">
        <f>'実質公債費比率（分子）の構造'!L$49</f>
        <v>48</v>
      </c>
      <c r="F45" s="161"/>
      <c r="G45" s="161"/>
      <c r="H45" s="161">
        <f>'実質公債費比率（分子）の構造'!M$49</f>
        <v>39</v>
      </c>
      <c r="I45" s="161"/>
      <c r="J45" s="161"/>
      <c r="K45" s="161">
        <f>'実質公債費比率（分子）の構造'!N$49</f>
        <v>50</v>
      </c>
      <c r="L45" s="161"/>
      <c r="M45" s="161"/>
      <c r="N45" s="161">
        <f>'実質公債費比率（分子）の構造'!O$49</f>
        <v>77</v>
      </c>
      <c r="O45" s="161"/>
      <c r="P45" s="161"/>
    </row>
    <row r="46" spans="1:16" x14ac:dyDescent="0.15">
      <c r="A46" s="161" t="s">
        <v>61</v>
      </c>
      <c r="B46" s="161">
        <f>'実質公債費比率（分子）の構造'!K$48</f>
        <v>665</v>
      </c>
      <c r="C46" s="161"/>
      <c r="D46" s="161"/>
      <c r="E46" s="161">
        <f>'実質公債費比率（分子）の構造'!L$48</f>
        <v>704</v>
      </c>
      <c r="F46" s="161"/>
      <c r="G46" s="161"/>
      <c r="H46" s="161">
        <f>'実質公債費比率（分子）の構造'!M$48</f>
        <v>718</v>
      </c>
      <c r="I46" s="161"/>
      <c r="J46" s="161"/>
      <c r="K46" s="161">
        <f>'実質公債費比率（分子）の構造'!N$48</f>
        <v>879</v>
      </c>
      <c r="L46" s="161"/>
      <c r="M46" s="161"/>
      <c r="N46" s="161">
        <f>'実質公債費比率（分子）の構造'!O$48</f>
        <v>777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5054</v>
      </c>
      <c r="C49" s="161"/>
      <c r="D49" s="161"/>
      <c r="E49" s="161">
        <f>'実質公債費比率（分子）の構造'!L$45</f>
        <v>5040</v>
      </c>
      <c r="F49" s="161"/>
      <c r="G49" s="161"/>
      <c r="H49" s="161">
        <f>'実質公債費比率（分子）の構造'!M$45</f>
        <v>4489</v>
      </c>
      <c r="I49" s="161"/>
      <c r="J49" s="161"/>
      <c r="K49" s="161">
        <f>'実質公債費比率（分子）の構造'!N$45</f>
        <v>4552</v>
      </c>
      <c r="L49" s="161"/>
      <c r="M49" s="161"/>
      <c r="N49" s="161">
        <f>'実質公債費比率（分子）の構造'!O$45</f>
        <v>4308</v>
      </c>
      <c r="O49" s="161"/>
      <c r="P49" s="161"/>
    </row>
    <row r="50" spans="1:16" x14ac:dyDescent="0.15">
      <c r="A50" s="161" t="s">
        <v>65</v>
      </c>
      <c r="B50" s="161" t="e">
        <f>NA()</f>
        <v>#N/A</v>
      </c>
      <c r="C50" s="161">
        <f>IF(ISNUMBER('実質公債費比率（分子）の構造'!K$53),'実質公債費比率（分子）の構造'!K$53,NA())</f>
        <v>1819</v>
      </c>
      <c r="D50" s="161" t="e">
        <f>NA()</f>
        <v>#N/A</v>
      </c>
      <c r="E50" s="161" t="e">
        <f>NA()</f>
        <v>#N/A</v>
      </c>
      <c r="F50" s="161">
        <f>IF(ISNUMBER('実質公債費比率（分子）の構造'!L$53),'実質公債費比率（分子）の構造'!L$53,NA())</f>
        <v>1778</v>
      </c>
      <c r="G50" s="161" t="e">
        <f>NA()</f>
        <v>#N/A</v>
      </c>
      <c r="H50" s="161" t="e">
        <f>NA()</f>
        <v>#N/A</v>
      </c>
      <c r="I50" s="161">
        <f>IF(ISNUMBER('実質公債費比率（分子）の構造'!M$53),'実質公債費比率（分子）の構造'!M$53,NA())</f>
        <v>1783</v>
      </c>
      <c r="J50" s="161" t="e">
        <f>NA()</f>
        <v>#N/A</v>
      </c>
      <c r="K50" s="161" t="e">
        <f>NA()</f>
        <v>#N/A</v>
      </c>
      <c r="L50" s="161">
        <f>IF(ISNUMBER('実質公債費比率（分子）の構造'!N$53),'実質公債費比率（分子）の構造'!N$53,NA())</f>
        <v>1537</v>
      </c>
      <c r="M50" s="161" t="e">
        <f>NA()</f>
        <v>#N/A</v>
      </c>
      <c r="N50" s="161" t="e">
        <f>NA()</f>
        <v>#N/A</v>
      </c>
      <c r="O50" s="161">
        <f>IF(ISNUMBER('実質公債費比率（分子）の構造'!O$53),'実質公債費比率（分子）の構造'!O$53,NA())</f>
        <v>1378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38054</v>
      </c>
      <c r="E56" s="160"/>
      <c r="F56" s="160"/>
      <c r="G56" s="160">
        <f>'将来負担比率（分子）の構造'!J$52</f>
        <v>37444</v>
      </c>
      <c r="H56" s="160"/>
      <c r="I56" s="160"/>
      <c r="J56" s="160">
        <f>'将来負担比率（分子）の構造'!K$52</f>
        <v>37344</v>
      </c>
      <c r="K56" s="160"/>
      <c r="L56" s="160"/>
      <c r="M56" s="160">
        <f>'将来負担比率（分子）の構造'!L$52</f>
        <v>36279</v>
      </c>
      <c r="N56" s="160"/>
      <c r="O56" s="160"/>
      <c r="P56" s="160">
        <f>'将来負担比率（分子）の構造'!M$52</f>
        <v>35386</v>
      </c>
    </row>
    <row r="57" spans="1:16" x14ac:dyDescent="0.15">
      <c r="A57" s="160" t="s">
        <v>36</v>
      </c>
      <c r="B57" s="160"/>
      <c r="C57" s="160"/>
      <c r="D57" s="160">
        <f>'将来負担比率（分子）の構造'!I$51</f>
        <v>5759</v>
      </c>
      <c r="E57" s="160"/>
      <c r="F57" s="160"/>
      <c r="G57" s="160">
        <f>'将来負担比率（分子）の構造'!J$51</f>
        <v>4706</v>
      </c>
      <c r="H57" s="160"/>
      <c r="I57" s="160"/>
      <c r="J57" s="160">
        <f>'将来負担比率（分子）の構造'!K$51</f>
        <v>3636</v>
      </c>
      <c r="K57" s="160"/>
      <c r="L57" s="160"/>
      <c r="M57" s="160">
        <f>'将来負担比率（分子）の構造'!L$51</f>
        <v>8634</v>
      </c>
      <c r="N57" s="160"/>
      <c r="O57" s="160"/>
      <c r="P57" s="160">
        <f>'将来負担比率（分子）の構造'!M$51</f>
        <v>8353</v>
      </c>
    </row>
    <row r="58" spans="1:16" x14ac:dyDescent="0.15">
      <c r="A58" s="160" t="s">
        <v>35</v>
      </c>
      <c r="B58" s="160"/>
      <c r="C58" s="160"/>
      <c r="D58" s="160">
        <f>'将来負担比率（分子）の構造'!I$50</f>
        <v>4406</v>
      </c>
      <c r="E58" s="160"/>
      <c r="F58" s="160"/>
      <c r="G58" s="160">
        <f>'将来負担比率（分子）の構造'!J$50</f>
        <v>5073</v>
      </c>
      <c r="H58" s="160"/>
      <c r="I58" s="160"/>
      <c r="J58" s="160">
        <f>'将来負担比率（分子）の構造'!K$50</f>
        <v>5839</v>
      </c>
      <c r="K58" s="160"/>
      <c r="L58" s="160"/>
      <c r="M58" s="160">
        <f>'将来負担比率（分子）の構造'!L$50</f>
        <v>6413</v>
      </c>
      <c r="N58" s="160"/>
      <c r="O58" s="160"/>
      <c r="P58" s="160">
        <f>'将来負担比率（分子）の構造'!M$50</f>
        <v>7186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4057</v>
      </c>
      <c r="C61" s="160"/>
      <c r="D61" s="160"/>
      <c r="E61" s="160">
        <f>'将来負担比率（分子）の構造'!J$46</f>
        <v>3938</v>
      </c>
      <c r="F61" s="160"/>
      <c r="G61" s="160"/>
      <c r="H61" s="160">
        <f>'将来負担比率（分子）の構造'!K$46</f>
        <v>3811</v>
      </c>
      <c r="I61" s="160"/>
      <c r="J61" s="160"/>
      <c r="K61" s="160">
        <f>'将来負担比率（分子）の構造'!L$46</f>
        <v>3500</v>
      </c>
      <c r="L61" s="160"/>
      <c r="M61" s="160"/>
      <c r="N61" s="160">
        <f>'将来負担比率（分子）の構造'!M$46</f>
        <v>3302</v>
      </c>
      <c r="O61" s="160"/>
      <c r="P61" s="160"/>
    </row>
    <row r="62" spans="1:16" x14ac:dyDescent="0.15">
      <c r="A62" s="160" t="s">
        <v>29</v>
      </c>
      <c r="B62" s="160">
        <f>'将来負担比率（分子）の構造'!I$45</f>
        <v>6317</v>
      </c>
      <c r="C62" s="160"/>
      <c r="D62" s="160"/>
      <c r="E62" s="160">
        <f>'将来負担比率（分子）の構造'!J$45</f>
        <v>5384</v>
      </c>
      <c r="F62" s="160"/>
      <c r="G62" s="160"/>
      <c r="H62" s="160">
        <f>'将来負担比率（分子）の構造'!K$45</f>
        <v>4892</v>
      </c>
      <c r="I62" s="160"/>
      <c r="J62" s="160"/>
      <c r="K62" s="160">
        <f>'将来負担比率（分子）の構造'!L$45</f>
        <v>5038</v>
      </c>
      <c r="L62" s="160"/>
      <c r="M62" s="160"/>
      <c r="N62" s="160">
        <f>'将来負担比率（分子）の構造'!M$45</f>
        <v>5008</v>
      </c>
      <c r="O62" s="160"/>
      <c r="P62" s="160"/>
    </row>
    <row r="63" spans="1:16" x14ac:dyDescent="0.15">
      <c r="A63" s="160" t="s">
        <v>28</v>
      </c>
      <c r="B63" s="160">
        <f>'将来負担比率（分子）の構造'!I$44</f>
        <v>173</v>
      </c>
      <c r="C63" s="160"/>
      <c r="D63" s="160"/>
      <c r="E63" s="160">
        <f>'将来負担比率（分子）の構造'!J$44</f>
        <v>260</v>
      </c>
      <c r="F63" s="160"/>
      <c r="G63" s="160"/>
      <c r="H63" s="160">
        <f>'将来負担比率（分子）の構造'!K$44</f>
        <v>463</v>
      </c>
      <c r="I63" s="160"/>
      <c r="J63" s="160"/>
      <c r="K63" s="160">
        <f>'将来負担比率（分子）の構造'!L$44</f>
        <v>510</v>
      </c>
      <c r="L63" s="160"/>
      <c r="M63" s="160"/>
      <c r="N63" s="160">
        <f>'将来負担比率（分子）の構造'!M$44</f>
        <v>492</v>
      </c>
      <c r="O63" s="160"/>
      <c r="P63" s="160"/>
    </row>
    <row r="64" spans="1:16" x14ac:dyDescent="0.15">
      <c r="A64" s="160" t="s">
        <v>27</v>
      </c>
      <c r="B64" s="160">
        <f>'将来負担比率（分子）の構造'!I$43</f>
        <v>12834</v>
      </c>
      <c r="C64" s="160"/>
      <c r="D64" s="160"/>
      <c r="E64" s="160">
        <f>'将来負担比率（分子）の構造'!J$43</f>
        <v>12939</v>
      </c>
      <c r="F64" s="160"/>
      <c r="G64" s="160"/>
      <c r="H64" s="160">
        <f>'将来負担比率（分子）の構造'!K$43</f>
        <v>12995</v>
      </c>
      <c r="I64" s="160"/>
      <c r="J64" s="160"/>
      <c r="K64" s="160">
        <f>'将来負担比率（分子）の構造'!L$43</f>
        <v>12635</v>
      </c>
      <c r="L64" s="160"/>
      <c r="M64" s="160"/>
      <c r="N64" s="160">
        <f>'将来負担比率（分子）の構造'!M$43</f>
        <v>11788</v>
      </c>
      <c r="O64" s="160"/>
      <c r="P64" s="160"/>
    </row>
    <row r="65" spans="1:16" x14ac:dyDescent="0.15">
      <c r="A65" s="160" t="s">
        <v>26</v>
      </c>
      <c r="B65" s="160">
        <f>'将来負担比率（分子）の構造'!I$42</f>
        <v>2484</v>
      </c>
      <c r="C65" s="160"/>
      <c r="D65" s="160"/>
      <c r="E65" s="160">
        <f>'将来負担比率（分子）の構造'!J$42</f>
        <v>1997</v>
      </c>
      <c r="F65" s="160"/>
      <c r="G65" s="160"/>
      <c r="H65" s="160">
        <f>'将来負担比率（分子）の構造'!K$42</f>
        <v>1482</v>
      </c>
      <c r="I65" s="160"/>
      <c r="J65" s="160"/>
      <c r="K65" s="160">
        <f>'将来負担比率（分子）の構造'!L$42</f>
        <v>1076</v>
      </c>
      <c r="L65" s="160"/>
      <c r="M65" s="160"/>
      <c r="N65" s="160">
        <f>'将来負担比率（分子）の構造'!M$42</f>
        <v>5297</v>
      </c>
      <c r="O65" s="160"/>
      <c r="P65" s="160"/>
    </row>
    <row r="66" spans="1:16" x14ac:dyDescent="0.15">
      <c r="A66" s="160" t="s">
        <v>25</v>
      </c>
      <c r="B66" s="160">
        <f>'将来負担比率（分子）の構造'!I$41</f>
        <v>41044</v>
      </c>
      <c r="C66" s="160"/>
      <c r="D66" s="160"/>
      <c r="E66" s="160">
        <f>'将来負担比率（分子）の構造'!J$41</f>
        <v>39442</v>
      </c>
      <c r="F66" s="160"/>
      <c r="G66" s="160"/>
      <c r="H66" s="160">
        <f>'将来負担比率（分子）の構造'!K$41</f>
        <v>38645</v>
      </c>
      <c r="I66" s="160"/>
      <c r="J66" s="160"/>
      <c r="K66" s="160">
        <f>'将来負担比率（分子）の構造'!L$41</f>
        <v>36888</v>
      </c>
      <c r="L66" s="160"/>
      <c r="M66" s="160"/>
      <c r="N66" s="160">
        <f>'将来負担比率（分子）の構造'!M$41</f>
        <v>37929</v>
      </c>
      <c r="O66" s="160"/>
      <c r="P66" s="160"/>
    </row>
    <row r="67" spans="1:16" x14ac:dyDescent="0.15">
      <c r="A67" s="160" t="s">
        <v>69</v>
      </c>
      <c r="B67" s="160" t="e">
        <f>NA()</f>
        <v>#N/A</v>
      </c>
      <c r="C67" s="160">
        <f>IF(ISNUMBER('将来負担比率（分子）の構造'!I$53), IF('将来負担比率（分子）の構造'!I$53 &lt; 0, 0, '将来負担比率（分子）の構造'!I$53), NA())</f>
        <v>18691</v>
      </c>
      <c r="D67" s="160" t="e">
        <f>NA()</f>
        <v>#N/A</v>
      </c>
      <c r="E67" s="160" t="e">
        <f>NA()</f>
        <v>#N/A</v>
      </c>
      <c r="F67" s="160">
        <f>IF(ISNUMBER('将来負担比率（分子）の構造'!J$53), IF('将来負担比率（分子）の構造'!J$53 &lt; 0, 0, '将来負担比率（分子）の構造'!J$53), NA())</f>
        <v>16736</v>
      </c>
      <c r="G67" s="160" t="e">
        <f>NA()</f>
        <v>#N/A</v>
      </c>
      <c r="H67" s="160" t="e">
        <f>NA()</f>
        <v>#N/A</v>
      </c>
      <c r="I67" s="160">
        <f>IF(ISNUMBER('将来負担比率（分子）の構造'!K$53), IF('将来負担比率（分子）の構造'!K$53 &lt; 0, 0, '将来負担比率（分子）の構造'!K$53), NA())</f>
        <v>15469</v>
      </c>
      <c r="J67" s="160" t="e">
        <f>NA()</f>
        <v>#N/A</v>
      </c>
      <c r="K67" s="160" t="e">
        <f>NA()</f>
        <v>#N/A</v>
      </c>
      <c r="L67" s="160">
        <f>IF(ISNUMBER('将来負担比率（分子）の構造'!L$53), IF('将来負担比率（分子）の構造'!L$53 &lt; 0, 0, '将来負担比率（分子）の構造'!L$53), NA())</f>
        <v>8321</v>
      </c>
      <c r="M67" s="160" t="e">
        <f>NA()</f>
        <v>#N/A</v>
      </c>
      <c r="N67" s="160" t="e">
        <f>NA()</f>
        <v>#N/A</v>
      </c>
      <c r="O67" s="160">
        <f>IF(ISNUMBER('将来負担比率（分子）の構造'!M$53), IF('将来負担比率（分子）の構造'!M$53 &lt; 0, 0, '将来負担比率（分子）の構造'!M$53), NA())</f>
        <v>12892</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2109</v>
      </c>
      <c r="C72" s="164">
        <f>基金残高に係る経年分析!G55</f>
        <v>2412</v>
      </c>
      <c r="D72" s="164">
        <f>基金残高に係る経年分析!H55</f>
        <v>2713</v>
      </c>
    </row>
    <row r="73" spans="1:16" x14ac:dyDescent="0.15">
      <c r="A73" s="163" t="s">
        <v>72</v>
      </c>
      <c r="B73" s="164">
        <f>基金残高に係る経年分析!F56</f>
        <v>183</v>
      </c>
      <c r="C73" s="164">
        <f>基金残高に係る経年分析!G56</f>
        <v>65</v>
      </c>
      <c r="D73" s="164">
        <f>基金残高に係る経年分析!H56</f>
        <v>4</v>
      </c>
    </row>
    <row r="74" spans="1:16" x14ac:dyDescent="0.15">
      <c r="A74" s="163" t="s">
        <v>73</v>
      </c>
      <c r="B74" s="164">
        <f>基金残高に係る経年分析!F57</f>
        <v>3542</v>
      </c>
      <c r="C74" s="164">
        <f>基金残高に係る経年分析!G57</f>
        <v>3931</v>
      </c>
      <c r="D74" s="164">
        <f>基金残高に係る経年分析!H57</f>
        <v>4264</v>
      </c>
    </row>
  </sheetData>
  <sheetProtection algorithmName="SHA-512" hashValue="MUTIj+RwPvg79VNDlT0BOol5PjNfOAy2hZK+A61X8CD4M7gJ5nLwFy5uALSSHm5IPtryeE2/F4NorUmqC/4EIQ==" saltValue="k2y2c0iRlDKWIjFuzvdI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2019-03-08T00:24:56Z</cp:lastPrinted>
  <dcterms:created xsi:type="dcterms:W3CDTF">2019-02-14T03:54:31Z</dcterms:created>
  <dcterms:modified xsi:type="dcterms:W3CDTF">2019-10-25T07:45:31Z</dcterms:modified>
  <cp:category/>
</cp:coreProperties>
</file>