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15360" windowHeight="7635" tabRatio="8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<sst xmlns="http://schemas.openxmlformats.org/spreadsheetml/2006/main" count="1103" uniqueCount="609">
  <si>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</si>
  <si>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</si>
  <si>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</si>
  <si>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</si>
  <si>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</si>
  <si>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</si>
  <si>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</si>
  <si>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</si>
  <si>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</si>
  <si>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</si>
  <si>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</si>
  <si>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</si>
  <si>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</si>
  <si>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</si>
  <si>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</si>
  <si>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</si>
  <si>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</si>
  <si>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</si>
  <si>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</si>
  <si>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</si>
  <si>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</si>
  <si>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</si>
  <si>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</si>
  <si>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</si>
  <si>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</si>
  <si>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</si>
  <si>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</si>
  <si>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</si>
  <si>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</si>
  <si>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</si>
  <si>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</si>
  <si>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</si>
  <si>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</si>
  <si>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</si>
  <si>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</si>
  <si>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</si>
  <si>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</si>
  <si>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</si>
  <si>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</si>
  <si>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</si>
  <si>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</si>
  <si>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</si>
  <si>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</si>
  <si>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</si>
  <si>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</si>
  <si>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</si>
  <si>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</si>
  <si>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</si>
  <si>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</si>
  <si>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</si>
  <si>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</si>
  <si>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</si>
  <si>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</si>
  <si>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</si>
  <si>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</si>
  <si>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</si>
  <si>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</si>
  <si>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</si>
  <si>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</si>
  <si>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</si>
  <si>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</si>
  <si>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</si>
  <si>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</si>
  <si>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</si>
  <si>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</si>
  <si>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</si>
  <si>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</si>
  <si>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</si>
  <si>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</si>
  <si>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</si>
  <si>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</si>
  <si>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</si>
  <si>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</si>
  <si>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</si>
  <si>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</si>
  <si>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</si>
  <si>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</si>
  <si>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</si>
  <si>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</si>
  <si>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</si>
  <si>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</si>
  <si>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</si>
  <si>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</si>
  <si>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</si>
  <si>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</si>
  <si>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</si>
  <si>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</si>
  <si>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</si>
  <si>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</si>
  <si>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</si>
  <si>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</si>
  <si>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</si>
  <si>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桜井市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</si>
  <si>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</si>
  <si>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</si>
  <si>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</si>
  <si>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</si>
  <si>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</si>
  <si>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</si>
  <si>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</si>
  <si>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</si>
  <si>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</si>
  <si>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</si>
  <si>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</si>
  <si>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</si>
  <si>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</si>
  <si>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</si>
  <si>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</si>
  <si>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</si>
  <si>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</si>
  <si>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</si>
  <si>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</si>
  <si>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</si>
  <si>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</si>
  <si>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</si>
  <si>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</si>
  <si>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</si>
  <si>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</si>
  <si>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</si>
  <si>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</si>
  <si>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</si>
  <si>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</si>
  <si>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</si>
  <si>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</si>
  <si>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</si>
  <si>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</si>
  <si>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</si>
  <si>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</si>
  <si>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</si>
  <si>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</si>
  <si>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</si>
  <si>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</si>
  <si>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</si>
  <si>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</si>
  <si>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</si>
  <si>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</si>
  <si>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</si>
  <si>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</si>
  <si>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</si>
  <si>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</si>
  <si>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</si>
  <si>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</si>
  <si>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</si>
  <si>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</si>
  <si>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</si>
  <si>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</si>
  <si>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</si>
  <si>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</si>
  <si>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</si>
  <si>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</si>
  <si>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</si>
  <si>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</si>
  <si>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</si>
  <si>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</si>
  <si>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</si>
  <si>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</si>
  <si>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</si>
  <si>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</si>
  <si>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</si>
  <si>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</si>
  <si>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</si>
  <si>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</si>
  <si>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</si>
  <si>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</si>
  <si>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</si>
  <si>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</si>
  <si>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</si>
  <si>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</si>
  <si>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</si>
  <si>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</si>
  <si>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</si>
  <si>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</si>
  <si>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</si>
  <si>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</si>
  <si>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</si>
  <si>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</si>
  <si>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</si>
  <si>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</si>
  <si>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</si>
  <si>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</si>
  <si>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</si>
  <si>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</si>
  <si>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</si>
  <si>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</si>
  <si>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</si>
  <si>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</si>
  <si>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</si>
  <si>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</si>
  <si>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</si>
  <si>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</si>
  <si>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</si>
  <si>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</si>
  <si>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</si>
  <si>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</si>
  <si>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</si>
  <si>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</si>
  <si>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</si>
  <si>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</si>
  <si>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</si>
  <si>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</si>
  <si>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</si>
  <si>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</si>
  <si>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</si>
  <si>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</si>
  <si>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</si>
  <si>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</si>
  <si>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</si>
  <si>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</si>
  <si>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</si>
  <si>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</si>
  <si>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</si>
  <si>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</si>
  <si>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</si>
  <si>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</si>
  <si>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奈良県桜井市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</si>
  <si>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</si>
  <si>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</si>
  <si>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</si>
  <si>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</si>
  <si>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</si>
  <si>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</si>
  <si>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</si>
  <si>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</si>
  <si>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</si>
  <si>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</si>
  <si>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</si>
  <si>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</si>
  <si>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</si>
  <si>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</si>
  <si>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</si>
  <si>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</si>
  <si>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</si>
  <si>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</si>
  <si>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</si>
  <si>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</si>
  <si>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</si>
  <si>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</si>
  <si>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</si>
  <si>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</si>
  <si>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</si>
  <si>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</si>
  <si>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</si>
  <si>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</si>
  <si>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</si>
  <si>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</si>
  <si>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</si>
  <si>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</si>
  <si>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</si>
  <si>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</si>
  <si>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</si>
  <si>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</si>
  <si>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</si>
  <si>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</si>
  <si>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</si>
  <si>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</si>
  <si>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</si>
  <si>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</si>
  <si>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</si>
  <si>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</si>
  <si>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</si>
  <si>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</si>
  <si>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</si>
  <si>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</si>
  <si>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</si>
  <si>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</si>
  <si>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</si>
  <si>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</si>
  <si>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</si>
  <si>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</si>
  <si>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</si>
  <si>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</si>
  <si>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</si>
  <si>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</si>
  <si>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</si>
  <si>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</si>
  <si>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</si>
  <si>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</si>
  <si>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</si>
  <si>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</si>
  <si>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</si>
  <si>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</si>
  <si>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</si>
  <si>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</si>
  <si>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</si>
  <si>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</si>
  <si>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</si>
  <si>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</si>
  <si>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</si>
  <si>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</si>
  <si>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</si>
  <si>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</si>
  <si>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</si>
  <si>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</si>
  <si>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</si>
  <si>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</si>
  <si>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</si>
  <si>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</si>
  <si>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</si>
  <si>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</si>
  <si>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</si>
  <si>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</si>
  <si>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</si>
  <si>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</si>
  <si>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</si>
  <si>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</si>
  <si>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</si>
  <si>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</si>
  <si>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</si>
  <si>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</si>
  <si>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</si>
  <si>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</si>
  <si>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</si>
  <si>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</si>
  <si>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</si>
  <si>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</si>
  <si>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</si>
  <si>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</si>
  <si>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</si>
  <si>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</si>
  <si>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</si>
  <si>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</si>
  <si>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</si>
  <si>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</si>
  <si>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</si>
  <si>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</si>
  <si>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</si>
  <si>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</si>
  <si>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</si>
  <si>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</si>
  <si>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</si>
  <si>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</si>
  <si>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</si>
  <si>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</si>
  <si>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</si>
  <si>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</si>
  <si>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</si>
  <si>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</si>
  <si>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</si>
  <si>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</si>
  <si>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</si>
  <si>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</si>
  <si>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</si>
  <si>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</si>
  <si>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</si>
  <si>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</si>
  <si>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</si>
  <si>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</si>
  <si>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</si>
  <si>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</si>
  <si>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</si>
  <si>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</si>
  <si>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</si>
  <si>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</si>
  <si>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</si>
  <si>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</si>
  <si>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</si>
  <si>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</si>
  <si>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</si>
  <si>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</si>
  <si>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</si>
  <si>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</si>
  <si>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</si>
  <si>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</si>
  <si>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</si>
  <si>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</si>
  <si>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奈良県桜井市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</si>
  <si>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</si>
  <si>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</si>
  <si>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</si>
  <si>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</si>
  <si>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</si>
  <si>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</si>
  <si>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</si>
  <si>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</si>
  <si>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</si>
  <si>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</si>
  <si>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</si>
  <si>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</si>
  <si>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</si>
  <si>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</si>
  <si>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</si>
  <si>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</si>
  <si>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</si>
  <si>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</si>
  <si>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</si>
  <si>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</si>
  <si>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</si>
  <si>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</si>
  <si>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</si>
  <si>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</si>
  <si>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</si>
  <si>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</si>
  <si>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</si>
  <si>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</si>
  <si>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</si>
  <si>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</si>
  <si>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</si>
  <si>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</si>
  <si>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</si>
  <si>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</si>
  <si>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</si>
  <si>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</si>
  <si>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</si>
  <si>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</si>
  <si>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</si>
  <si>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</si>
  <si>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</si>
  <si>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</si>
  <si>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</si>
  <si>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</si>
  <si>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</si>
  <si>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</si>
  <si>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</si>
  <si>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</si>
  <si>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</si>
  <si>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</si>
  <si>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</si>
  <si>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</si>
  <si>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</si>
  <si>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</si>
  <si>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</si>
  <si>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</si>
  <si>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</si>
  <si>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</si>
  <si>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</si>
  <si>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</si>
  <si>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</si>
  <si>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</si>
  <si>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</si>
  <si>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</si>
  <si>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</si>
  <si>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</si>
  <si>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</si>
  <si>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</si>
  <si>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</si>
  <si>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</si>
  <si>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</si>
  <si>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</si>
  <si>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</si>
  <si>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</si>
  <si>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</si>
  <si>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</si>
  <si>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</si>
  <si>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</si>
  <si>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</si>
  <si>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</si>
  <si>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</si>
  <si>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</si>
  <si>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</si>
  <si>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</si>
  <si>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</si>
  <si>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</si>
  <si>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</si>
  <si>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</si>
  <si>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</si>
  <si>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</si>
  <si>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</si>
  <si>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</si>
  <si>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</si>
  <si>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</si>
  <si>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</si>
  <si>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</si>
  <si>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</si>
  <si>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</si>
  <si>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</si>
  <si>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</si>
  <si>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</si>
  <si>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</si>
  <si>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</si>
  <si>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</si>
  <si>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</si>
  <si>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</si>
  <si>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</si>
  <si>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</si>
  <si>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</si>
  <si>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</si>
  <si>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</si>
  <si>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</si>
  <si>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</si>
  <si>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</si>
  <si>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</si>
  <si>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</si>
  <si>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</si>
  <si>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</si>
  <si>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</si>
  <si>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</si>
  <si>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</si>
  <si>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</si>
  <si>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</si>
  <si>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</si>
  <si>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</si>
  <si>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</si>
  <si>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</si>
  <si>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</si>
  <si>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</si>
  <si>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</si>
  <si>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</si>
  <si>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</si>
  <si>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</si>
  <si>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</si>
  <si>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</si>
  <si>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</si>
  <si>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</si>
  <si>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</si>
  <si>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</si>
  <si>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</si>
  <si>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</si>
  <si>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</si>
  <si>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</si>
  <si>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</si>
  <si>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</si>
  <si>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</si>
  <si>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</si>
  <si>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</si>
  <si>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</si>
  <si>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</si>
  <si>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</si>
  <si>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</si>
  <si>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</si>
  <si>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</si>
  <si>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</si>
  <si>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</si>
  <si>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</si>
  <si>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</si>
  <si>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</si>
  <si>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</si>
  <si>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</si>
  <si>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</si>
  <si>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</si>
  <si>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</si>
  <si>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</si>
  <si>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</si>
  <si>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</si>
  <si>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</si>
  <si>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</si>
  <si>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</si>
  <si>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</si>
  <si>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</si>
  <si>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</si>
  <si>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</si>
  <si>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</si>
  <si>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</si>
  <si>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</si>
  <si>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</si>
  <si>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</si>
  <si>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</si>
  <si>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</si>
  <si>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</si>
  <si>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</si>
  <si>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</si>
  <si>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</si>
  <si>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</si>
  <si>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</si>
  <si>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</si>
  <si>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</si>
  <si>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</si>
  <si>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</si>
  <si>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</si>
  <si>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</si>
  <si>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</si>
  <si>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2.44</t>
  </si>
  <si>
    <t>▲ 2.99</t>
  </si>
  <si>
    <t>▲ 3.58</t>
  </si>
  <si>
    <t>駐車場事業特別会計</t>
  </si>
  <si>
    <t>▲ 0.66</t>
  </si>
  <si>
    <t>▲ 0.82</t>
  </si>
  <si>
    <t>▲ 0.97</t>
  </si>
  <si>
    <t>▲ 0.96</t>
  </si>
  <si>
    <t>住宅新築資金等貸付金特別会計</t>
  </si>
  <si>
    <t>▲ 0.58</t>
  </si>
  <si>
    <t>▲ 0.45</t>
  </si>
  <si>
    <t>▲ 0.42</t>
  </si>
  <si>
    <t>▲ 0.41</t>
  </si>
  <si>
    <t>水道事業会計</t>
  </si>
  <si>
    <t>一般会計</t>
  </si>
  <si>
    <t>国民健康保険特別会計</t>
  </si>
  <si>
    <t>介護保険特別会計</t>
  </si>
  <si>
    <t>後期高齢者医療特別会計</t>
  </si>
  <si>
    <t>下水道事業特別会計</t>
  </si>
  <si>
    <t>その他会計（赤字）</t>
  </si>
  <si>
    <t>その他会計（黒字）</t>
  </si>
  <si>
    <t>桜井市清掃公社</t>
    <rPh sb="0" eb="3">
      <t>サクライシ</t>
    </rPh>
    <rPh sb="3" eb="5">
      <t>セイソウ</t>
    </rPh>
    <rPh sb="5" eb="7">
      <t>コウシャ</t>
    </rPh>
    <phoneticPr fontId="2"/>
  </si>
  <si>
    <t>桜井市医療センター</t>
    <rPh sb="0" eb="3">
      <t>サクライシ</t>
    </rPh>
    <rPh sb="3" eb="5">
      <t>イリョウ</t>
    </rPh>
    <phoneticPr fontId="2"/>
  </si>
  <si>
    <t>桜井市文化財協会</t>
    <rPh sb="0" eb="3">
      <t>サクライシ</t>
    </rPh>
    <rPh sb="3" eb="6">
      <t>ブンカザイ</t>
    </rPh>
    <rPh sb="6" eb="8">
      <t>キョウカイ</t>
    </rPh>
    <phoneticPr fontId="2"/>
  </si>
  <si>
    <t>桜井市体育協会</t>
    <rPh sb="0" eb="3">
      <t>サクライシ</t>
    </rPh>
    <rPh sb="3" eb="5">
      <t>タイイク</t>
    </rPh>
    <rPh sb="5" eb="7">
      <t>キョウカイ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</si>
  <si>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</si>
  <si>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</si>
  <si>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</si>
  <si>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</si>
  <si>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t>
    <phoneticPr fontId="2"/>
  </si>
  <si>
    <t>戒重集会所管理基金</t>
    <phoneticPr fontId="11"/>
  </si>
  <si>
    <t>職員退職手当基金</t>
    <phoneticPr fontId="11"/>
  </si>
  <si>
    <t>卑弥呼の里・桜井ふるさと基金</t>
    <phoneticPr fontId="11"/>
  </si>
  <si>
    <t>市有施設最適化整備更新基金</t>
    <phoneticPr fontId="11"/>
  </si>
  <si>
    <t>地域公共事業積立基金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</si>
  <si>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</si>
  <si>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</si>
  <si>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</si>
  <si>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</si>
  <si>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は類似団体内平均を上回っている。将来負担比率を押し上げている要因については、老朽化した施設の更新により地方債が増加したことや、充当可能基金残高、基準財政需要額算入見込額が減少したことによる。また、減価償却率が高いことから、今後も老朽化した施設の改修費用等が必要となり、将来負担比率の増加が見込まれる中、公共施設等総合管理計画に基づき、計画的に事業を行って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9" eb="21">
      <t>ルイジ</t>
    </rPh>
    <rPh sb="21" eb="23">
      <t>ダンタイ</t>
    </rPh>
    <rPh sb="23" eb="24">
      <t>ナイ</t>
    </rPh>
    <rPh sb="24" eb="26">
      <t>ヘイキン</t>
    </rPh>
    <rPh sb="27" eb="29">
      <t>ウワマワ</t>
    </rPh>
    <rPh sb="34" eb="36">
      <t>ショウライ</t>
    </rPh>
    <rPh sb="36" eb="38">
      <t>フタン</t>
    </rPh>
    <rPh sb="38" eb="40">
      <t>ヒリツ</t>
    </rPh>
    <rPh sb="41" eb="42">
      <t>オ</t>
    </rPh>
    <rPh sb="43" eb="44">
      <t>ア</t>
    </rPh>
    <rPh sb="48" eb="50">
      <t>ヨウイン</t>
    </rPh>
    <rPh sb="56" eb="59">
      <t>ロウキュウカ</t>
    </rPh>
    <rPh sb="61" eb="63">
      <t>シセツ</t>
    </rPh>
    <rPh sb="64" eb="66">
      <t>コウシン</t>
    </rPh>
    <rPh sb="116" eb="118">
      <t>ゲンカ</t>
    </rPh>
    <rPh sb="118" eb="120">
      <t>ショウキャク</t>
    </rPh>
    <rPh sb="120" eb="121">
      <t>リツ</t>
    </rPh>
    <rPh sb="122" eb="123">
      <t>タカ</t>
    </rPh>
    <rPh sb="129" eb="131">
      <t>コンゴ</t>
    </rPh>
    <rPh sb="132" eb="135">
      <t>ロウキュウカ</t>
    </rPh>
    <rPh sb="137" eb="139">
      <t>シセツ</t>
    </rPh>
    <rPh sb="140" eb="142">
      <t>カイシュウ</t>
    </rPh>
    <rPh sb="142" eb="145">
      <t>ヒヨウトウ</t>
    </rPh>
    <rPh sb="146" eb="148">
      <t>ヒツヨウ</t>
    </rPh>
    <rPh sb="152" eb="154">
      <t>ショウライ</t>
    </rPh>
    <rPh sb="154" eb="156">
      <t>フタン</t>
    </rPh>
    <rPh sb="156" eb="158">
      <t>ヒリツ</t>
    </rPh>
    <rPh sb="159" eb="161">
      <t>ゾウカ</t>
    </rPh>
    <rPh sb="162" eb="164">
      <t>ミコ</t>
    </rPh>
    <rPh sb="167" eb="168">
      <t>ナカ</t>
    </rPh>
    <rPh sb="169" eb="171">
      <t>コウキョウ</t>
    </rPh>
    <rPh sb="171" eb="173">
      <t>シセツ</t>
    </rPh>
    <rPh sb="173" eb="174">
      <t>トウ</t>
    </rPh>
    <rPh sb="174" eb="176">
      <t>ソウゴウ</t>
    </rPh>
    <rPh sb="176" eb="178">
      <t>カンリ</t>
    </rPh>
    <rPh sb="178" eb="180">
      <t>ケイカク</t>
    </rPh>
    <rPh sb="181" eb="182">
      <t>モト</t>
    </rPh>
    <rPh sb="185" eb="188">
      <t>ケイカクテキ</t>
    </rPh>
    <rPh sb="189" eb="191">
      <t>ジギョウ</t>
    </rPh>
    <rPh sb="192" eb="193">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</si>
  <si>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</si>
  <si>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</si>
  <si>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</si>
  <si>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</si>
  <si>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</si>
  <si>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</si>
  <si>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</si>
  <si>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類似団体内平均は、概ね左肩下がりで推移していることから、地方債残高が年々減少し、着実に財政の健全化が図られているものと推測される。特に、平成26年度から平成27年度にかけて、将来負担比率と実質公債費比率とも大幅に改善されているのは、双方に共通する分母の数値である標準財政規模（普通交付税や標準税収入額）が増加したことによるものであると考えられる。
　一方、本市においては、総じて類似団体内平均の数値を上回っている。実質公債費比率については類似団体と同様、着実に地方債残高を減少させていたが、平成25年度に第三セクター等改革推進債を据置期間なしで起債したことにより、その減少分が相殺されたため、平成27年度までほぼ横ばいで推移している。とはいえ、将来負担比率から見れば、設立法人等の負債額等負担見込額が地方債残高へ振り替わったことにより、実質的には将来負担を前倒しで解消していることとなる。また、平成28・29年度については、地方債残高の減少に伴い、実質公債費比率は減少したものの、将来負担比率は、広域消防組合による消防署整備にかかる地方債が増加したことや、充当可能基金残高、基準財政需要額算入見込額が減少したことにより、前年度より悪化した数値となった。
今後は、施設の老朽化に伴う更新や統廃合などの建設事業にかかる起債も見込まれるが、計画的に事業を行い、これらの比率が過度にならないよう財政運営に努める。
</t>
    <rPh sb="479" eb="481">
      <t>ジュウトウ</t>
    </rPh>
    <rPh sb="481" eb="483">
      <t>カノウ</t>
    </rPh>
    <rPh sb="483" eb="485">
      <t>キキン</t>
    </rPh>
    <rPh sb="485" eb="487">
      <t>ザンダカ</t>
    </rPh>
    <rPh sb="488" eb="490">
      <t>キジュン</t>
    </rPh>
    <rPh sb="490" eb="492">
      <t>ザイセイ</t>
    </rPh>
    <rPh sb="492" eb="494">
      <t>ジュヨウ</t>
    </rPh>
    <rPh sb="494" eb="495">
      <t>ガク</t>
    </rPh>
    <rPh sb="495" eb="497">
      <t>サンニュウ</t>
    </rPh>
    <rPh sb="497" eb="499">
      <t>ミコ</t>
    </rPh>
    <rPh sb="499" eb="500">
      <t>ガク</t>
    </rPh>
    <rPh sb="501" eb="503">
      <t>ゲンショウ</t>
    </rPh>
    <rPh sb="516" eb="518">
      <t>アッカ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</si>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</sst>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6"/>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62256</c:v>
                </c:pt>
                <c:pt idx="1">
                  <c:v>53896</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18BF-4066-A7ED-279FD54176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21580</c:v>
                </c:pt>
                <c:pt idx="1">
                  <c:v>14383</c:v>
                </c:pt>
                <c:pt idx="2">
                  <c:v>28169</c:v>
                </c:pt>
                <c:pt idx="3">
                  <c:v>28726</c:v>
                </c:pt>
                <c:pt idx="4">
                  <c:v>43752</c:v>
                </c:pt>
              </c:numCache>
            </c:numRef>
          </c:val>
          <c:smooth val="0"/>
          <c:extLst xmlns:c16r2="http://schemas.microsoft.com/office/drawing/2015/06/chart">
            <c:ext xmlns:c16="http://schemas.microsoft.com/office/drawing/2014/chart" uri="{C3380CC4-5D6E-409C-BE32-E72D297353CC}">
              <c16:uniqueId val="{00000001-18BF-4066-A7ED-279FD54176F1}"/>
            </c:ext>
          </c:extLst>
        </c:ser>
        <c:dLbls>
          <c:showLegendKey val="0"/>
          <c:showVal val="0"/>
          <c:showCatName val="0"/>
          <c:showSerName val="0"/>
          <c:showPercent val="0"/>
          <c:showBubbleSize val="0"/>
        </c:dLbls>
        <c:marker val="1"/>
        <c:smooth val="0"/>
        <c:axId val="418427272"/>
        <c:axId val="418428056"/>
      </c:lineChart>
      <c:catAx>
        <c:axId val="418427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428056"/>
        <c:crosses val="autoZero"/>
        <c:auto val="1"/>
        <c:lblAlgn val="ctr"/>
        <c:lblOffset val="100"/>
        <c:tickLblSkip val="1"/>
        <c:tickMarkSkip val="1"/>
        <c:noMultiLvlLbl val="0"/>
      </c:catAx>
      <c:valAx>
        <c:axId val="4184280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427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6.77</c:v>
                </c:pt>
                <c:pt idx="1">
                  <c:v>3.3</c:v>
                </c:pt>
                <c:pt idx="2">
                  <c:v>6.59</c:v>
                </c:pt>
                <c:pt idx="3">
                  <c:v>4.26</c:v>
                </c:pt>
                <c:pt idx="4">
                  <c:v>2.0699999999999998</c:v>
                </c:pt>
              </c:numCache>
            </c:numRef>
          </c:val>
          <c:extLst xmlns:c16r2="http://schemas.microsoft.com/office/drawing/2015/06/chart">
            <c:ext xmlns:c16="http://schemas.microsoft.com/office/drawing/2014/chart" uri="{C3380CC4-5D6E-409C-BE32-E72D297353CC}">
              <c16:uniqueId val="{00000000-FBFC-4F9B-A728-909BA4A383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8.1999999999999993</c:v>
                </c:pt>
                <c:pt idx="1">
                  <c:v>9.2799999999999994</c:v>
                </c:pt>
                <c:pt idx="2">
                  <c:v>8.41</c:v>
                </c:pt>
                <c:pt idx="3">
                  <c:v>7.26</c:v>
                </c:pt>
                <c:pt idx="4">
                  <c:v>5.94</c:v>
                </c:pt>
              </c:numCache>
            </c:numRef>
          </c:val>
          <c:extLst xmlns:c16r2="http://schemas.microsoft.com/office/drawing/2015/06/chart">
            <c:ext xmlns:c16="http://schemas.microsoft.com/office/drawing/2014/chart" uri="{C3380CC4-5D6E-409C-BE32-E72D297353CC}">
              <c16:uniqueId val="{00000001-FBFC-4F9B-A728-909BA4A38351}"/>
            </c:ext>
          </c:extLst>
        </c:ser>
        <c:dLbls>
          <c:showLegendKey val="0"/>
          <c:showVal val="0"/>
          <c:showCatName val="0"/>
          <c:showSerName val="0"/>
          <c:showPercent val="0"/>
          <c:showBubbleSize val="0"/>
        </c:dLbls>
        <c:gapWidth val="250"/>
        <c:overlap val="100"/>
        <c:axId val="418428448"/>
        <c:axId val="418428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4.2699999999999996</c:v>
                </c:pt>
                <c:pt idx="1">
                  <c:v>-2.44</c:v>
                </c:pt>
                <c:pt idx="2">
                  <c:v>2.78</c:v>
                </c:pt>
                <c:pt idx="3">
                  <c:v>-2.99</c:v>
                </c:pt>
                <c:pt idx="4">
                  <c:v>-3.58</c:v>
                </c:pt>
              </c:numCache>
            </c:numRef>
          </c:val>
          <c:smooth val="0"/>
          <c:extLst xmlns:c16r2="http://schemas.microsoft.com/office/drawing/2015/06/chart">
            <c:ext xmlns:c16="http://schemas.microsoft.com/office/drawing/2014/chart" uri="{C3380CC4-5D6E-409C-BE32-E72D297353CC}">
              <c16:uniqueId val="{00000002-FBFC-4F9B-A728-909BA4A38351}"/>
            </c:ext>
          </c:extLst>
        </c:ser>
        <c:dLbls>
          <c:showLegendKey val="0"/>
          <c:showVal val="0"/>
          <c:showCatName val="0"/>
          <c:showSerName val="0"/>
          <c:showPercent val="0"/>
          <c:showBubbleSize val="0"/>
        </c:dLbls>
        <c:marker val="1"/>
        <c:smooth val="0"/>
        <c:axId val="418428448"/>
        <c:axId val="418428840"/>
      </c:lineChart>
      <c:catAx>
        <c:axId val="41842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8428840"/>
        <c:crosses val="autoZero"/>
        <c:auto val="1"/>
        <c:lblAlgn val="ctr"/>
        <c:lblOffset val="100"/>
        <c:tickLblSkip val="1"/>
        <c:tickMarkSkip val="1"/>
        <c:noMultiLvlLbl val="0"/>
      </c:catAx>
      <c:valAx>
        <c:axId val="418428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42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0.22</c:v>
                </c:pt>
                <c:pt idx="2">
                  <c:v>#N/A</c:v>
                </c:pt>
                <c:pt idx="3">
                  <c:v>0.24</c:v>
                </c:pt>
                <c:pt idx="4">
                  <c:v>#N/A</c:v>
                </c:pt>
                <c:pt idx="5">
                  <c:v>0.26</c:v>
                </c:pt>
                <c:pt idx="6">
                  <c:v>#N/A</c:v>
                </c:pt>
                <c:pt idx="7">
                  <c:v>0.38</c:v>
                </c:pt>
                <c:pt idx="8">
                  <c:v>0</c:v>
                </c:pt>
                <c:pt idx="9">
                  <c:v>0</c:v>
                </c:pt>
              </c:numCache>
            </c:numRef>
          </c:val>
          <c:extLst xmlns:c16r2="http://schemas.microsoft.com/office/drawing/2015/06/chart">
            <c:ext xmlns:c16="http://schemas.microsoft.com/office/drawing/2014/chart" uri="{C3380CC4-5D6E-409C-BE32-E72D297353CC}">
              <c16:uniqueId val="{00000000-DD47-411B-82A6-B49DA1DF1C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D47-411B-82A6-B49DA1DF1CF7}"/>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D47-411B-82A6-B49DA1DF1CF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DD47-411B-82A6-B49DA1DF1CF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0.28999999999999998</c:v>
                </c:pt>
                <c:pt idx="2">
                  <c:v>#N/A</c:v>
                </c:pt>
                <c:pt idx="3">
                  <c:v>0</c:v>
                </c:pt>
                <c:pt idx="4">
                  <c:v>#N/A</c:v>
                </c:pt>
                <c:pt idx="5">
                  <c:v>0.15</c:v>
                </c:pt>
                <c:pt idx="6">
                  <c:v>#N/A</c:v>
                </c:pt>
                <c:pt idx="7">
                  <c:v>1.21</c:v>
                </c:pt>
                <c:pt idx="8">
                  <c:v>#N/A</c:v>
                </c:pt>
                <c:pt idx="9">
                  <c:v>0.95</c:v>
                </c:pt>
              </c:numCache>
            </c:numRef>
          </c:val>
          <c:extLst xmlns:c16r2="http://schemas.microsoft.com/office/drawing/2015/06/chart">
            <c:ext xmlns:c16="http://schemas.microsoft.com/office/drawing/2014/chart" uri="{C3380CC4-5D6E-409C-BE32-E72D297353CC}">
              <c16:uniqueId val="{00000004-DD47-411B-82A6-B49DA1DF1CF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2.4700000000000002</c:v>
                </c:pt>
                <c:pt idx="2">
                  <c:v>#N/A</c:v>
                </c:pt>
                <c:pt idx="3">
                  <c:v>3.15</c:v>
                </c:pt>
                <c:pt idx="4">
                  <c:v>#N/A</c:v>
                </c:pt>
                <c:pt idx="5">
                  <c:v>0.04</c:v>
                </c:pt>
                <c:pt idx="6">
                  <c:v>#N/A</c:v>
                </c:pt>
                <c:pt idx="7">
                  <c:v>1.41</c:v>
                </c:pt>
                <c:pt idx="8">
                  <c:v>#N/A</c:v>
                </c:pt>
                <c:pt idx="9">
                  <c:v>1.95</c:v>
                </c:pt>
              </c:numCache>
            </c:numRef>
          </c:val>
          <c:extLst xmlns:c16r2="http://schemas.microsoft.com/office/drawing/2015/06/chart">
            <c:ext xmlns:c16="http://schemas.microsoft.com/office/drawing/2014/chart" uri="{C3380CC4-5D6E-409C-BE32-E72D297353CC}">
              <c16:uniqueId val="{00000005-DD47-411B-82A6-B49DA1DF1CF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7.34</c:v>
                </c:pt>
                <c:pt idx="2">
                  <c:v>#N/A</c:v>
                </c:pt>
                <c:pt idx="3">
                  <c:v>3.74</c:v>
                </c:pt>
                <c:pt idx="4">
                  <c:v>#N/A</c:v>
                </c:pt>
                <c:pt idx="5">
                  <c:v>7.01</c:v>
                </c:pt>
                <c:pt idx="6">
                  <c:v>#N/A</c:v>
                </c:pt>
                <c:pt idx="7">
                  <c:v>4.67</c:v>
                </c:pt>
                <c:pt idx="8">
                  <c:v>#N/A</c:v>
                </c:pt>
                <c:pt idx="9">
                  <c:v>2.52</c:v>
                </c:pt>
              </c:numCache>
            </c:numRef>
          </c:val>
          <c:extLst xmlns:c16r2="http://schemas.microsoft.com/office/drawing/2015/06/chart">
            <c:ext xmlns:c16="http://schemas.microsoft.com/office/drawing/2014/chart" uri="{C3380CC4-5D6E-409C-BE32-E72D297353CC}">
              <c16:uniqueId val="{00000006-DD47-411B-82A6-B49DA1DF1CF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9.11</c:v>
                </c:pt>
                <c:pt idx="2">
                  <c:v>#N/A</c:v>
                </c:pt>
                <c:pt idx="3">
                  <c:v>9.8699999999999992</c:v>
                </c:pt>
                <c:pt idx="4">
                  <c:v>#N/A</c:v>
                </c:pt>
                <c:pt idx="5">
                  <c:v>10.050000000000001</c:v>
                </c:pt>
                <c:pt idx="6">
                  <c:v>#N/A</c:v>
                </c:pt>
                <c:pt idx="7">
                  <c:v>10.65</c:v>
                </c:pt>
                <c:pt idx="8">
                  <c:v>#N/A</c:v>
                </c:pt>
                <c:pt idx="9">
                  <c:v>11.39</c:v>
                </c:pt>
              </c:numCache>
            </c:numRef>
          </c:val>
          <c:extLst xmlns:c16r2="http://schemas.microsoft.com/office/drawing/2015/06/chart">
            <c:ext xmlns:c16="http://schemas.microsoft.com/office/drawing/2014/chart" uri="{C3380CC4-5D6E-409C-BE32-E72D297353CC}">
              <c16:uniqueId val="{00000007-DD47-411B-82A6-B49DA1DF1CF7}"/>
            </c:ext>
          </c:extLst>
        </c:ser>
        <c:ser>
          <c:idx val="8"/>
          <c:order val="8"/>
          <c:tx>
            <c:strRef>
              <c:f>データシート!$A$35</c:f>
              <c:strCache>
                <c:ptCount val="1"/>
                <c:pt idx="0">
                  <c:v>住宅新築資金等貸付金特別会計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0.57999999999999996</c:v>
                </c:pt>
                <c:pt idx="1">
                  <c:v>#N/A</c:v>
                </c:pt>
                <c:pt idx="2">
                  <c:v>0.45</c:v>
                </c:pt>
                <c:pt idx="3">
                  <c:v>#N/A</c:v>
                </c:pt>
                <c:pt idx="4">
                  <c:v>0.42</c:v>
                </c:pt>
                <c:pt idx="5">
                  <c:v>#N/A</c:v>
                </c:pt>
                <c:pt idx="6">
                  <c:v>0.41</c:v>
                </c:pt>
                <c:pt idx="7">
                  <c:v>#N/A</c:v>
                </c:pt>
                <c:pt idx="8">
                  <c:v>0.45</c:v>
                </c:pt>
                <c:pt idx="9">
                  <c:v>#N/A</c:v>
                </c:pt>
              </c:numCache>
            </c:numRef>
          </c:val>
          <c:extLst xmlns:c16r2="http://schemas.microsoft.com/office/drawing/2015/06/chart">
            <c:ext xmlns:c16="http://schemas.microsoft.com/office/drawing/2014/chart" uri="{C3380CC4-5D6E-409C-BE32-E72D297353CC}">
              <c16:uniqueId val="{00000008-DD47-411B-82A6-B49DA1DF1CF7}"/>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0.66</c:v>
                </c:pt>
                <c:pt idx="1">
                  <c:v>#N/A</c:v>
                </c:pt>
                <c:pt idx="2">
                  <c:v>0.82</c:v>
                </c:pt>
                <c:pt idx="3">
                  <c:v>#N/A</c:v>
                </c:pt>
                <c:pt idx="4">
                  <c:v>0.97</c:v>
                </c:pt>
                <c:pt idx="5">
                  <c:v>#N/A</c:v>
                </c:pt>
                <c:pt idx="6">
                  <c:v>0.97</c:v>
                </c:pt>
                <c:pt idx="7">
                  <c:v>#N/A</c:v>
                </c:pt>
                <c:pt idx="8">
                  <c:v>0.96</c:v>
                </c:pt>
                <c:pt idx="9">
                  <c:v>#N/A</c:v>
                </c:pt>
              </c:numCache>
            </c:numRef>
          </c:val>
          <c:extLst xmlns:c16r2="http://schemas.microsoft.com/office/drawing/2015/06/chart">
            <c:ext xmlns:c16="http://schemas.microsoft.com/office/drawing/2014/chart" uri="{C3380CC4-5D6E-409C-BE32-E72D297353CC}">
              <c16:uniqueId val="{00000009-DD47-411B-82A6-B49DA1DF1CF7}"/>
            </c:ext>
          </c:extLst>
        </c:ser>
        <c:dLbls>
          <c:showLegendKey val="0"/>
          <c:showVal val="0"/>
          <c:showCatName val="0"/>
          <c:showSerName val="0"/>
          <c:showPercent val="0"/>
          <c:showBubbleSize val="0"/>
        </c:dLbls>
        <c:gapWidth val="150"/>
        <c:overlap val="100"/>
        <c:axId val="418421392"/>
        <c:axId val="418422568"/>
      </c:barChart>
      <c:catAx>
        <c:axId val="41842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422568"/>
        <c:crosses val="autoZero"/>
        <c:auto val="1"/>
        <c:lblAlgn val="ctr"/>
        <c:lblOffset val="100"/>
        <c:tickLblSkip val="1"/>
        <c:tickMarkSkip val="1"/>
        <c:noMultiLvlLbl val="0"/>
      </c:catAx>
      <c:valAx>
        <c:axId val="418422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42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2202</c:v>
                </c:pt>
                <c:pt idx="5">
                  <c:v>2214</c:v>
                </c:pt>
                <c:pt idx="8">
                  <c:v>2163</c:v>
                </c:pt>
                <c:pt idx="11">
                  <c:v>2273</c:v>
                </c:pt>
                <c:pt idx="14">
                  <c:v>2470</c:v>
                </c:pt>
              </c:numCache>
            </c:numRef>
          </c:val>
          <c:extLst xmlns:c16r2="http://schemas.microsoft.com/office/drawing/2015/06/chart">
            <c:ext xmlns:c16="http://schemas.microsoft.com/office/drawing/2014/chart" uri="{C3380CC4-5D6E-409C-BE32-E72D297353CC}">
              <c16:uniqueId val="{00000000-3BC2-44D2-B8BD-E12B08A93D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BC2-44D2-B8BD-E12B08A93D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29</c:v>
                </c:pt>
              </c:numCache>
            </c:numRef>
          </c:val>
          <c:extLst xmlns:c16r2="http://schemas.microsoft.com/office/drawing/2015/06/chart">
            <c:ext xmlns:c16="http://schemas.microsoft.com/office/drawing/2014/chart" uri="{C3380CC4-5D6E-409C-BE32-E72D297353CC}">
              <c16:uniqueId val="{00000002-3BC2-44D2-B8BD-E12B08A93D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17</c:v>
                </c:pt>
                <c:pt idx="12">
                  <c:v>33</c:v>
                </c:pt>
              </c:numCache>
            </c:numRef>
          </c:val>
          <c:extLst xmlns:c16r2="http://schemas.microsoft.com/office/drawing/2015/06/chart">
            <c:ext xmlns:c16="http://schemas.microsoft.com/office/drawing/2014/chart" uri="{C3380CC4-5D6E-409C-BE32-E72D297353CC}">
              <c16:uniqueId val="{00000003-3BC2-44D2-B8BD-E12B08A93D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447</c:v>
                </c:pt>
                <c:pt idx="3">
                  <c:v>450</c:v>
                </c:pt>
                <c:pt idx="6">
                  <c:v>450</c:v>
                </c:pt>
                <c:pt idx="9">
                  <c:v>458</c:v>
                </c:pt>
                <c:pt idx="12">
                  <c:v>501</c:v>
                </c:pt>
              </c:numCache>
            </c:numRef>
          </c:val>
          <c:extLst xmlns:c16r2="http://schemas.microsoft.com/office/drawing/2015/06/chart">
            <c:ext xmlns:c16="http://schemas.microsoft.com/office/drawing/2014/chart" uri="{C3380CC4-5D6E-409C-BE32-E72D297353CC}">
              <c16:uniqueId val="{00000004-3BC2-44D2-B8BD-E12B08A93D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BC2-44D2-B8BD-E12B08A93D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BC2-44D2-B8BD-E12B08A93D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2699</c:v>
                </c:pt>
                <c:pt idx="3">
                  <c:v>2894</c:v>
                </c:pt>
                <c:pt idx="6">
                  <c:v>2741</c:v>
                </c:pt>
                <c:pt idx="9">
                  <c:v>2592</c:v>
                </c:pt>
                <c:pt idx="12">
                  <c:v>2613</c:v>
                </c:pt>
              </c:numCache>
            </c:numRef>
          </c:val>
          <c:extLst xmlns:c16r2="http://schemas.microsoft.com/office/drawing/2015/06/chart">
            <c:ext xmlns:c16="http://schemas.microsoft.com/office/drawing/2014/chart" uri="{C3380CC4-5D6E-409C-BE32-E72D297353CC}">
              <c16:uniqueId val="{00000007-3BC2-44D2-B8BD-E12B08A93DD2}"/>
            </c:ext>
          </c:extLst>
        </c:ser>
        <c:dLbls>
          <c:showLegendKey val="0"/>
          <c:showVal val="0"/>
          <c:showCatName val="0"/>
          <c:showSerName val="0"/>
          <c:showPercent val="0"/>
          <c:showBubbleSize val="0"/>
        </c:dLbls>
        <c:gapWidth val="100"/>
        <c:overlap val="100"/>
        <c:axId val="418423352"/>
        <c:axId val="418423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945</c:v>
                </c:pt>
                <c:pt idx="2">
                  <c:v>#N/A</c:v>
                </c:pt>
                <c:pt idx="3">
                  <c:v>#N/A</c:v>
                </c:pt>
                <c:pt idx="4">
                  <c:v>1130</c:v>
                </c:pt>
                <c:pt idx="5">
                  <c:v>#N/A</c:v>
                </c:pt>
                <c:pt idx="6">
                  <c:v>#N/A</c:v>
                </c:pt>
                <c:pt idx="7">
                  <c:v>1028</c:v>
                </c:pt>
                <c:pt idx="8">
                  <c:v>#N/A</c:v>
                </c:pt>
                <c:pt idx="9">
                  <c:v>#N/A</c:v>
                </c:pt>
                <c:pt idx="10">
                  <c:v>794</c:v>
                </c:pt>
                <c:pt idx="11">
                  <c:v>#N/A</c:v>
                </c:pt>
                <c:pt idx="12">
                  <c:v>#N/A</c:v>
                </c:pt>
                <c:pt idx="13">
                  <c:v>706</c:v>
                </c:pt>
                <c:pt idx="14">
                  <c:v>#N/A</c:v>
                </c:pt>
              </c:numCache>
            </c:numRef>
          </c:val>
          <c:smooth val="0"/>
          <c:extLst xmlns:c16r2="http://schemas.microsoft.com/office/drawing/2015/06/chart">
            <c:ext xmlns:c16="http://schemas.microsoft.com/office/drawing/2014/chart" uri="{C3380CC4-5D6E-409C-BE32-E72D297353CC}">
              <c16:uniqueId val="{00000008-3BC2-44D2-B8BD-E12B08A93DD2}"/>
            </c:ext>
          </c:extLst>
        </c:ser>
        <c:dLbls>
          <c:showLegendKey val="0"/>
          <c:showVal val="0"/>
          <c:showCatName val="0"/>
          <c:showSerName val="0"/>
          <c:showPercent val="0"/>
          <c:showBubbleSize val="0"/>
        </c:dLbls>
        <c:marker val="1"/>
        <c:smooth val="0"/>
        <c:axId val="418423352"/>
        <c:axId val="418423744"/>
      </c:lineChart>
      <c:catAx>
        <c:axId val="418423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423744"/>
        <c:crosses val="autoZero"/>
        <c:auto val="1"/>
        <c:lblAlgn val="ctr"/>
        <c:lblOffset val="100"/>
        <c:tickLblSkip val="1"/>
        <c:tickMarkSkip val="1"/>
        <c:noMultiLvlLbl val="0"/>
      </c:catAx>
      <c:valAx>
        <c:axId val="41842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423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19190</c:v>
                </c:pt>
                <c:pt idx="5">
                  <c:v>18765</c:v>
                </c:pt>
                <c:pt idx="8">
                  <c:v>19004</c:v>
                </c:pt>
                <c:pt idx="11">
                  <c:v>18764</c:v>
                </c:pt>
                <c:pt idx="14">
                  <c:v>18193</c:v>
                </c:pt>
              </c:numCache>
            </c:numRef>
          </c:val>
          <c:extLst xmlns:c16r2="http://schemas.microsoft.com/office/drawing/2015/06/chart">
            <c:ext xmlns:c16="http://schemas.microsoft.com/office/drawing/2014/chart" uri="{C3380CC4-5D6E-409C-BE32-E72D297353CC}">
              <c16:uniqueId val="{00000000-11DE-45DA-8B91-F497A25CB3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5186</c:v>
                </c:pt>
                <c:pt idx="5">
                  <c:v>4911</c:v>
                </c:pt>
                <c:pt idx="8">
                  <c:v>4739</c:v>
                </c:pt>
                <c:pt idx="11">
                  <c:v>4480</c:v>
                </c:pt>
                <c:pt idx="14">
                  <c:v>4306</c:v>
                </c:pt>
              </c:numCache>
            </c:numRef>
          </c:val>
          <c:extLst xmlns:c16r2="http://schemas.microsoft.com/office/drawing/2015/06/chart">
            <c:ext xmlns:c16="http://schemas.microsoft.com/office/drawing/2014/chart" uri="{C3380CC4-5D6E-409C-BE32-E72D297353CC}">
              <c16:uniqueId val="{00000001-11DE-45DA-8B91-F497A25CB3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2593</c:v>
                </c:pt>
                <c:pt idx="5">
                  <c:v>2637</c:v>
                </c:pt>
                <c:pt idx="8">
                  <c:v>2690</c:v>
                </c:pt>
                <c:pt idx="11">
                  <c:v>2304</c:v>
                </c:pt>
                <c:pt idx="14">
                  <c:v>2135</c:v>
                </c:pt>
              </c:numCache>
            </c:numRef>
          </c:val>
          <c:extLst xmlns:c16r2="http://schemas.microsoft.com/office/drawing/2015/06/chart">
            <c:ext xmlns:c16="http://schemas.microsoft.com/office/drawing/2014/chart" uri="{C3380CC4-5D6E-409C-BE32-E72D297353CC}">
              <c16:uniqueId val="{00000002-11DE-45DA-8B91-F497A25CB3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1DE-45DA-8B91-F497A25CB3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1DE-45DA-8B91-F497A25CB3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1DE-45DA-8B91-F497A25CB3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3660</c:v>
                </c:pt>
                <c:pt idx="3">
                  <c:v>3349</c:v>
                </c:pt>
                <c:pt idx="6">
                  <c:v>3209</c:v>
                </c:pt>
                <c:pt idx="9">
                  <c:v>2967</c:v>
                </c:pt>
                <c:pt idx="12">
                  <c:v>3119</c:v>
                </c:pt>
              </c:numCache>
            </c:numRef>
          </c:val>
          <c:extLst xmlns:c16r2="http://schemas.microsoft.com/office/drawing/2015/06/chart">
            <c:ext xmlns:c16="http://schemas.microsoft.com/office/drawing/2014/chart" uri="{C3380CC4-5D6E-409C-BE32-E72D297353CC}">
              <c16:uniqueId val="{00000006-11DE-45DA-8B91-F497A25CB3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144</c:v>
                </c:pt>
                <c:pt idx="6">
                  <c:v>457</c:v>
                </c:pt>
                <c:pt idx="9">
                  <c:v>1064</c:v>
                </c:pt>
                <c:pt idx="12">
                  <c:v>1055</c:v>
                </c:pt>
              </c:numCache>
            </c:numRef>
          </c:val>
          <c:extLst xmlns:c16r2="http://schemas.microsoft.com/office/drawing/2015/06/chart">
            <c:ext xmlns:c16="http://schemas.microsoft.com/office/drawing/2014/chart" uri="{C3380CC4-5D6E-409C-BE32-E72D297353CC}">
              <c16:uniqueId val="{00000007-11DE-45DA-8B91-F497A25CB3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9385</c:v>
                </c:pt>
                <c:pt idx="3">
                  <c:v>9294</c:v>
                </c:pt>
                <c:pt idx="6">
                  <c:v>9036</c:v>
                </c:pt>
                <c:pt idx="9">
                  <c:v>8834</c:v>
                </c:pt>
                <c:pt idx="12">
                  <c:v>8663</c:v>
                </c:pt>
              </c:numCache>
            </c:numRef>
          </c:val>
          <c:extLst xmlns:c16r2="http://schemas.microsoft.com/office/drawing/2015/06/chart">
            <c:ext xmlns:c16="http://schemas.microsoft.com/office/drawing/2014/chart" uri="{C3380CC4-5D6E-409C-BE32-E72D297353CC}">
              <c16:uniqueId val="{00000008-11DE-45DA-8B91-F497A25CB3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644</c:v>
                </c:pt>
              </c:numCache>
            </c:numRef>
          </c:val>
          <c:extLst xmlns:c16r2="http://schemas.microsoft.com/office/drawing/2015/06/chart">
            <c:ext xmlns:c16="http://schemas.microsoft.com/office/drawing/2014/chart" uri="{C3380CC4-5D6E-409C-BE32-E72D297353CC}">
              <c16:uniqueId val="{00000009-11DE-45DA-8B91-F497A25CB3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24038</c:v>
                </c:pt>
                <c:pt idx="3">
                  <c:v>22824</c:v>
                </c:pt>
                <c:pt idx="6">
                  <c:v>22385</c:v>
                </c:pt>
                <c:pt idx="9">
                  <c:v>21290</c:v>
                </c:pt>
                <c:pt idx="12">
                  <c:v>21306</c:v>
                </c:pt>
              </c:numCache>
            </c:numRef>
          </c:val>
          <c:extLst xmlns:c16r2="http://schemas.microsoft.com/office/drawing/2015/06/chart">
            <c:ext xmlns:c16="http://schemas.microsoft.com/office/drawing/2014/chart" uri="{C3380CC4-5D6E-409C-BE32-E72D297353CC}">
              <c16:uniqueId val="{0000000A-11DE-45DA-8B91-F497A25CB3ED}"/>
            </c:ext>
          </c:extLst>
        </c:ser>
        <c:dLbls>
          <c:showLegendKey val="0"/>
          <c:showVal val="0"/>
          <c:showCatName val="0"/>
          <c:showSerName val="0"/>
          <c:showPercent val="0"/>
          <c:showBubbleSize val="0"/>
        </c:dLbls>
        <c:gapWidth val="100"/>
        <c:overlap val="100"/>
        <c:axId val="531831392"/>
        <c:axId val="531831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10113</c:v>
                </c:pt>
                <c:pt idx="2">
                  <c:v>#N/A</c:v>
                </c:pt>
                <c:pt idx="3">
                  <c:v>#N/A</c:v>
                </c:pt>
                <c:pt idx="4">
                  <c:v>9299</c:v>
                </c:pt>
                <c:pt idx="5">
                  <c:v>#N/A</c:v>
                </c:pt>
                <c:pt idx="6">
                  <c:v>#N/A</c:v>
                </c:pt>
                <c:pt idx="7">
                  <c:v>8655</c:v>
                </c:pt>
                <c:pt idx="8">
                  <c:v>#N/A</c:v>
                </c:pt>
                <c:pt idx="9">
                  <c:v>#N/A</c:v>
                </c:pt>
                <c:pt idx="10">
                  <c:v>8608</c:v>
                </c:pt>
                <c:pt idx="11">
                  <c:v>#N/A</c:v>
                </c:pt>
                <c:pt idx="12">
                  <c:v>#N/A</c:v>
                </c:pt>
                <c:pt idx="13">
                  <c:v>10154</c:v>
                </c:pt>
                <c:pt idx="14">
                  <c:v>#N/A</c:v>
                </c:pt>
              </c:numCache>
            </c:numRef>
          </c:val>
          <c:smooth val="0"/>
          <c:extLst xmlns:c16r2="http://schemas.microsoft.com/office/drawing/2015/06/chart">
            <c:ext xmlns:c16="http://schemas.microsoft.com/office/drawing/2014/chart" uri="{C3380CC4-5D6E-409C-BE32-E72D297353CC}">
              <c16:uniqueId val="{0000000B-11DE-45DA-8B91-F497A25CB3ED}"/>
            </c:ext>
          </c:extLst>
        </c:ser>
        <c:dLbls>
          <c:showLegendKey val="0"/>
          <c:showVal val="0"/>
          <c:showCatName val="0"/>
          <c:showSerName val="0"/>
          <c:showPercent val="0"/>
          <c:showBubbleSize val="0"/>
        </c:dLbls>
        <c:marker val="1"/>
        <c:smooth val="0"/>
        <c:axId val="531831392"/>
        <c:axId val="531831784"/>
      </c:lineChart>
      <c:catAx>
        <c:axId val="53183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1831784"/>
        <c:crosses val="autoZero"/>
        <c:auto val="1"/>
        <c:lblAlgn val="ctr"/>
        <c:lblOffset val="100"/>
        <c:tickLblSkip val="1"/>
        <c:tickMarkSkip val="1"/>
        <c:noMultiLvlLbl val="0"/>
      </c:catAx>
      <c:valAx>
        <c:axId val="531831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183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1061</c:v>
                </c:pt>
                <c:pt idx="1">
                  <c:v>901</c:v>
                </c:pt>
                <c:pt idx="2">
                  <c:v>733</c:v>
                </c:pt>
              </c:numCache>
            </c:numRef>
          </c:val>
          <c:extLst xmlns:c16r2="http://schemas.microsoft.com/office/drawing/2015/06/chart">
            <c:ext xmlns:c16="http://schemas.microsoft.com/office/drawing/2014/chart" uri="{C3380CC4-5D6E-409C-BE32-E72D297353CC}">
              <c16:uniqueId val="{00000000-5BCA-4BCF-9743-436D11BFC8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79</c:v>
                </c:pt>
                <c:pt idx="2">
                  <c:v>88</c:v>
                </c:pt>
              </c:numCache>
            </c:numRef>
          </c:val>
          <c:extLst xmlns:c16r2="http://schemas.microsoft.com/office/drawing/2015/06/chart">
            <c:ext xmlns:c16="http://schemas.microsoft.com/office/drawing/2014/chart" uri="{C3380CC4-5D6E-409C-BE32-E72D297353CC}">
              <c16:uniqueId val="{00000001-5BCA-4BCF-9743-436D11BFC8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696</c:v>
                </c:pt>
                <c:pt idx="1">
                  <c:v>577</c:v>
                </c:pt>
                <c:pt idx="2">
                  <c:v>658</c:v>
                </c:pt>
              </c:numCache>
            </c:numRef>
          </c:val>
          <c:extLst xmlns:c16r2="http://schemas.microsoft.com/office/drawing/2015/06/chart">
            <c:ext xmlns:c16="http://schemas.microsoft.com/office/drawing/2014/chart" uri="{C3380CC4-5D6E-409C-BE32-E72D297353CC}">
              <c16:uniqueId val="{00000002-5BCA-4BCF-9743-436D11BFC87C}"/>
            </c:ext>
          </c:extLst>
        </c:ser>
        <c:dLbls>
          <c:showLegendKey val="0"/>
          <c:showVal val="0"/>
          <c:showCatName val="0"/>
          <c:showSerName val="0"/>
          <c:showPercent val="0"/>
          <c:showBubbleSize val="0"/>
        </c:dLbls>
        <c:gapWidth val="120"/>
        <c:overlap val="100"/>
        <c:axId val="531837272"/>
        <c:axId val="531832568"/>
      </c:barChart>
      <c:catAx>
        <c:axId val="531837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1832568"/>
        <c:crosses val="autoZero"/>
        <c:auto val="1"/>
        <c:lblAlgn val="ctr"/>
        <c:lblOffset val="100"/>
        <c:tickLblSkip val="1"/>
        <c:tickMarkSkip val="1"/>
        <c:noMultiLvlLbl val="0"/>
      </c:catAx>
      <c:valAx>
        <c:axId val="531832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1837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08-4CFD-8E1D-8E1103818A2E}"/>
                </c:ext>
                <c:ext xmlns:c15="http://schemas.microsoft.com/office/drawing/2012/chart" uri="{CE6537A1-D6FC-4f65-9D91-7224C49458BB}">
                  <c15:dlblFieldTable>
                    <c15:dlblFTEntry>
                      <c15:txfldGUID>{6DE2F141-28D6-432C-B645-0CBCCFDE84DB}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208-4CFD-8E1D-8E1103818A2E}"/>
                </c:ext>
                <c:ext xmlns:c15="http://schemas.microsoft.com/office/drawing/2012/chart" uri="{CE6537A1-D6FC-4f65-9D91-7224C49458BB}">
                  <c15:dlblFieldTable>
                    <c15:dlblFTEntry>
                      <c15:txfldGUID>{F3050B65-1374-4C63-B387-9A882E0C4A8B}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208-4CFD-8E1D-8E1103818A2E}"/>
                </c:ext>
                <c:ext xmlns:c15="http://schemas.microsoft.com/office/drawing/2012/chart" uri="{CE6537A1-D6FC-4f65-9D91-7224C49458BB}">
                  <c15:dlblFieldTable>
                    <c15:dlblFTEntry>
                      <c15:txfldGUID>{23083648-035D-4EFC-B51D-2AB3006EBF6F}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208-4CFD-8E1D-8E1103818A2E}"/>
                </c:ext>
                <c:ext xmlns:c15="http://schemas.microsoft.com/office/drawing/2012/chart" uri="{CE6537A1-D6FC-4f65-9D91-7224C49458BB}">
                  <c15:dlblFieldTable>
                    <c15:dlblFTEntry>
                      <c15:txfldGUID>{37102B83-BD43-43A3-B2BB-37868124735F}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08-4CFD-8E1D-8E1103818A2E}"/>
                </c:ext>
                <c:ext xmlns:c15="http://schemas.microsoft.com/office/drawing/2012/chart" uri="{CE6537A1-D6FC-4f65-9D91-7224C49458BB}">
                  <c15:dlblFieldTable>
                    <c15:dlblFTEntry>
                      <c15:txfldGUID>{A1C89835-4D1E-4868-9976-F4B4208B5FDA}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208-4CFD-8E1D-8E1103818A2E}"/>
                </c:ext>
                <c:ext xmlns:c15="http://schemas.microsoft.com/office/drawing/2012/chart" uri="{CE6537A1-D6FC-4f65-9D91-7224C49458BB}">
                  <c15:dlblFieldTable>
                    <c15:dlblFTEntry>
                      <c15:txfldGUID>{80239557-305E-43BD-BB0D-FA101424858F}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208-4CFD-8E1D-8E1103818A2E}"/>
                </c:ext>
                <c:ext xmlns:c15="http://schemas.microsoft.com/office/drawing/2012/chart" uri="{CE6537A1-D6FC-4f65-9D91-7224C49458BB}">
                  <c15:dlblFieldTable>
                    <c15:dlblFTEntry>
                      <c15:txfldGUID>{E633A8B3-77B8-4800-9FDF-E0C0A82A661C}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208-4CFD-8E1D-8E1103818A2E}"/>
                </c:ext>
                <c:ext xmlns:c15="http://schemas.microsoft.com/office/drawing/2012/chart" uri="{CE6537A1-D6FC-4f65-9D91-7224C49458BB}">
                  <c15:dlblFieldTable>
                    <c15:dlblFTEntry>
                      <c15:txfldGUID>{DDF64F17-ED7F-4DB6-942C-1734AA6D85F7}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208-4CFD-8E1D-8E1103818A2E}"/>
                </c:ext>
                <c:ext xmlns:c15="http://schemas.microsoft.com/office/drawing/2012/chart" uri="{CE6537A1-D6FC-4f65-9D91-7224C49458BB}">
                  <c15:dlblFieldTable>
                    <c15:dlblFTEntry>
                      <c15:txfldGUID>{CB747020-AB1D-4C3E-9C71-9A16BDFC7F90}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63.2</c:v>
                </c:pt>
                <c:pt idx="32">
                  <c:v>63.9</c:v>
                </c:pt>
              </c:numCache>
            </c:numRef>
          </c:xVal>
          <c:yVal>
            <c:numRef>
              <c:f>公会計指標分析・財政指標組合せ分析表!$BP$51:$DC$51</c:f>
              <c:numCache>
                <c:formatCode>#,##0.0;"▲ "#,##0.0</c:formatCode>
                <c:ptCount val="40"/>
                <c:pt idx="24">
                  <c:v>80.400000000000006</c:v>
                </c:pt>
                <c:pt idx="32">
                  <c:v>94.2</c:v>
                </c:pt>
              </c:numCache>
            </c:numRef>
          </c:yVal>
          <c:smooth val="0"/>
          <c:extLst xmlns:c16r2="http://schemas.microsoft.com/office/drawing/2015/06/chart">
            <c:ext xmlns:c16="http://schemas.microsoft.com/office/drawing/2014/chart" uri="{C3380CC4-5D6E-409C-BE32-E72D297353CC}">
              <c16:uniqueId val="{00000009-7208-4CFD-8E1D-8E1103818A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208-4CFD-8E1D-8E1103818A2E}"/>
                </c:ext>
                <c:ext xmlns:c15="http://schemas.microsoft.com/office/drawing/2012/chart" uri="{CE6537A1-D6FC-4f65-9D91-7224C49458BB}">
                  <c15:dlblFieldTable>
                    <c15:dlblFTEntry>
                      <c15:txfldGUID>{F75BE125-8724-407F-BB94-98A3C73664B4}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208-4CFD-8E1D-8E1103818A2E}"/>
                </c:ext>
                <c:ext xmlns:c15="http://schemas.microsoft.com/office/drawing/2012/chart" uri="{CE6537A1-D6FC-4f65-9D91-7224C49458BB}">
                  <c15:dlblFieldTable>
                    <c15:dlblFTEntry>
                      <c15:txfldGUID>{55CC5C9D-5C6D-4672-977A-AD518F5ABDA5}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208-4CFD-8E1D-8E1103818A2E}"/>
                </c:ext>
                <c:ext xmlns:c15="http://schemas.microsoft.com/office/drawing/2012/chart" uri="{CE6537A1-D6FC-4f65-9D91-7224C49458BB}">
                  <c15:dlblFieldTable>
                    <c15:dlblFTEntry>
                      <c15:txfldGUID>{DACDE7C1-24FD-4C8F-9C8D-95382FFDF2C9}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208-4CFD-8E1D-8E1103818A2E}"/>
                </c:ext>
                <c:ext xmlns:c15="http://schemas.microsoft.com/office/drawing/2012/chart" uri="{CE6537A1-D6FC-4f65-9D91-7224C49458BB}">
                  <c15:dlblFieldTable>
                    <c15:dlblFTEntry>
                      <c15:txfldGUID>{CB25C1D5-AA83-4656-B633-81C7F984D0E4}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208-4CFD-8E1D-8E1103818A2E}"/>
                </c:ext>
                <c:ext xmlns:c15="http://schemas.microsoft.com/office/drawing/2012/chart" uri="{CE6537A1-D6FC-4f65-9D91-7224C49458BB}">
                  <c15:dlblFieldTable>
                    <c15:dlblFTEntry>
                      <c15:txfldGUID>{410F0DAF-A857-4F20-BCB9-2704CC40EF39}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208-4CFD-8E1D-8E1103818A2E}"/>
                </c:ext>
                <c:ext xmlns:c15="http://schemas.microsoft.com/office/drawing/2012/chart" uri="{CE6537A1-D6FC-4f65-9D91-7224C49458BB}">
                  <c15:dlblFieldTable>
                    <c15:dlblFTEntry>
                      <c15:txfldGUID>{EE7485ED-1D08-4D51-AB24-E8227F4EA950}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208-4CFD-8E1D-8E1103818A2E}"/>
                </c:ext>
                <c:ext xmlns:c15="http://schemas.microsoft.com/office/drawing/2012/chart" uri="{CE6537A1-D6FC-4f65-9D91-7224C49458BB}">
                  <c15:dlblFieldTable>
                    <c15:dlblFTEntry>
                      <c15:txfldGUID>{C2A774BE-5EAE-4EF4-9F62-4B6CADA427C0}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208-4CFD-8E1D-8E1103818A2E}"/>
                </c:ext>
                <c:ext xmlns:c15="http://schemas.microsoft.com/office/drawing/2012/chart" uri="{CE6537A1-D6FC-4f65-9D91-7224C49458BB}">
                  <c15:dlblFieldTable>
                    <c15:dlblFTEntry>
                      <c15:txfldGUID>{8D89FAD5-84BD-4943-9BC0-5A0B8428CC64}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208-4CFD-8E1D-8E1103818A2E}"/>
                </c:ext>
                <c:ext xmlns:c15="http://schemas.microsoft.com/office/drawing/2012/chart" uri="{CE6537A1-D6FC-4f65-9D91-7224C49458BB}">
                  <c15:dlblFieldTable>
                    <c15:dlblFTEntry>
                      <c15:txfldGUID>{CFF5CA23-B039-4A07-BD43-2C559ADC6491}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7208-4CFD-8E1D-8E1103818A2E}"/>
            </c:ext>
          </c:extLst>
        </c:ser>
        <c:dLbls>
          <c:showLegendKey val="0"/>
          <c:showVal val="1"/>
          <c:showCatName val="0"/>
          <c:showSerName val="0"/>
          <c:showPercent val="0"/>
          <c:showBubbleSize val="0"/>
        </c:dLbls>
        <c:axId val="679281160"/>
        <c:axId val="679284688"/>
      </c:scatterChart>
      <c:valAx>
        <c:axId val="679281160"/>
        <c:scaling>
          <c:orientation val="minMax"/>
          <c:max val="64.199999999999989"/>
          <c:min val="60.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9284688"/>
        <c:crosses val="autoZero"/>
        <c:crossBetween val="midCat"/>
      </c:valAx>
      <c:valAx>
        <c:axId val="679284688"/>
        <c:scaling>
          <c:orientation val="minMax"/>
          <c:max val="105"/>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9281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A9D-42D7-BF34-0010A333BE53}"/>
                </c:ext>
                <c:ext xmlns:c15="http://schemas.microsoft.com/office/drawing/2012/chart" uri="{CE6537A1-D6FC-4f65-9D91-7224C49458BB}">
                  <c15:dlblFieldTable>
                    <c15:dlblFTEntry>
                      <c15:txfldGUID>{E519FA84-7582-440A-B998-FD57098760C3}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A9D-42D7-BF34-0010A333BE53}"/>
                </c:ext>
                <c:ext xmlns:c15="http://schemas.microsoft.com/office/drawing/2012/chart" uri="{CE6537A1-D6FC-4f65-9D91-7224C49458BB}">
                  <c15:dlblFieldTable>
                    <c15:dlblFTEntry>
                      <c15:txfldGUID>{561D4AF2-85E2-440A-AE22-A8EB6427A1F7}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A9D-42D7-BF34-0010A333BE53}"/>
                </c:ext>
                <c:ext xmlns:c15="http://schemas.microsoft.com/office/drawing/2012/chart" uri="{CE6537A1-D6FC-4f65-9D91-7224C49458BB}">
                  <c15:dlblFieldTable>
                    <c15:dlblFTEntry>
                      <c15:txfldGUID>{E216F8AB-BA74-4682-A79B-07F4F6D71807}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A9D-42D7-BF34-0010A333BE53}"/>
                </c:ext>
                <c:ext xmlns:c15="http://schemas.microsoft.com/office/drawing/2012/chart" uri="{CE6537A1-D6FC-4f65-9D91-7224C49458BB}">
                  <c15:dlblFieldTable>
                    <c15:dlblFTEntry>
                      <c15:txfldGUID>{0F415D7B-B7F9-4B3A-8AAF-A14DFB9AF236}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A9D-42D7-BF34-0010A333BE53}"/>
                </c:ext>
                <c:ext xmlns:c15="http://schemas.microsoft.com/office/drawing/2012/chart" uri="{CE6537A1-D6FC-4f65-9D91-7224C49458BB}">
                  <c15:dlblFieldTable>
                    <c15:dlblFTEntry>
                      <c15:txfldGUID>{E35D5A5A-3AD8-49A2-A6DA-F9276E1C995E}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A9D-42D7-BF34-0010A333BE53}"/>
                </c:ext>
                <c:ext xmlns:c15="http://schemas.microsoft.com/office/drawing/2012/chart" uri="{CE6537A1-D6FC-4f65-9D91-7224C49458BB}">
                  <c15:dlblFieldTable>
                    <c15:dlblFTEntry>
                      <c15:txfldGUID>{CCD119F8-564B-4199-ADE2-92353599DD79}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A9D-42D7-BF34-0010A333BE53}"/>
                </c:ext>
                <c:ext xmlns:c15="http://schemas.microsoft.com/office/drawing/2012/chart" uri="{CE6537A1-D6FC-4f65-9D91-7224C49458BB}">
                  <c15:dlblFieldTable>
                    <c15:dlblFTEntry>
                      <c15:txfldGUID>{214B4F78-5913-46BF-909F-DF5DF8DCA8EF}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A9D-42D7-BF34-0010A333BE53}"/>
                </c:ext>
                <c:ext xmlns:c15="http://schemas.microsoft.com/office/drawing/2012/chart" uri="{CE6537A1-D6FC-4f65-9D91-7224C49458BB}">
                  <c15:dlblFieldTable>
                    <c15:dlblFTEntry>
                      <c15:txfldGUID>{2E727A92-4DB0-4471-966B-331641CC8074}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A9D-42D7-BF34-0010A333BE53}"/>
                </c:ext>
                <c:ext xmlns:c15="http://schemas.microsoft.com/office/drawing/2012/chart" uri="{CE6537A1-D6FC-4f65-9D91-7224C49458BB}">
                  <c15:dlblFieldTable>
                    <c15:dlblFTEntry>
                      <c15:txfldGUID>{CAB7F9E2-2540-4BA4-A4E9-7E3CD51C2083}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9.6</c:v>
                </c:pt>
                <c:pt idx="16">
                  <c:v>9.6</c:v>
                </c:pt>
                <c:pt idx="24">
                  <c:v>9.1999999999999993</c:v>
                </c:pt>
                <c:pt idx="32">
                  <c:v>7.8</c:v>
                </c:pt>
              </c:numCache>
            </c:numRef>
          </c:xVal>
          <c:yVal>
            <c:numRef>
              <c:f>公会計指標分析・財政指標組合せ分析表!$BP$73:$DC$73</c:f>
              <c:numCache>
                <c:formatCode>#,##0.0;"▲ "#,##0.0</c:formatCode>
                <c:ptCount val="40"/>
                <c:pt idx="0">
                  <c:v>95.1</c:v>
                </c:pt>
                <c:pt idx="8">
                  <c:v>88.1</c:v>
                </c:pt>
                <c:pt idx="16">
                  <c:v>79.7</c:v>
                </c:pt>
                <c:pt idx="24">
                  <c:v>80.400000000000006</c:v>
                </c:pt>
                <c:pt idx="32">
                  <c:v>94.2</c:v>
                </c:pt>
              </c:numCache>
            </c:numRef>
          </c:yVal>
          <c:smooth val="0"/>
          <c:extLst xmlns:c16r2="http://schemas.microsoft.com/office/drawing/2015/06/chart">
            <c:ext xmlns:c16="http://schemas.microsoft.com/office/drawing/2014/chart" uri="{C3380CC4-5D6E-409C-BE32-E72D297353CC}">
              <c16:uniqueId val="{00000009-0A9D-42D7-BF34-0010A333BE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A9D-42D7-BF34-0010A333BE53}"/>
                </c:ext>
                <c:ext xmlns:c15="http://schemas.microsoft.com/office/drawing/2012/chart" uri="{CE6537A1-D6FC-4f65-9D91-7224C49458BB}">
                  <c15:dlblFieldTable>
                    <c15:dlblFTEntry>
                      <c15:txfldGUID>{E70FD38A-F82A-48F9-BFC2-91AC67AD74B6}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A9D-42D7-BF34-0010A333BE53}"/>
                </c:ext>
                <c:ext xmlns:c15="http://schemas.microsoft.com/office/drawing/2012/chart" uri="{CE6537A1-D6FC-4f65-9D91-7224C49458BB}">
                  <c15:dlblFieldTable>
                    <c15:dlblFTEntry>
                      <c15:txfldGUID>{46A53E1C-5B22-4C4D-A83E-8F22DA2AD02D}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A9D-42D7-BF34-0010A333BE53}"/>
                </c:ext>
                <c:ext xmlns:c15="http://schemas.microsoft.com/office/drawing/2012/chart" uri="{CE6537A1-D6FC-4f65-9D91-7224C49458BB}">
                  <c15:dlblFieldTable>
                    <c15:dlblFTEntry>
                      <c15:txfldGUID>{5D9264F7-4AD9-4836-8DE1-2D2DA246DA8E}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A9D-42D7-BF34-0010A333BE53}"/>
                </c:ext>
                <c:ext xmlns:c15="http://schemas.microsoft.com/office/drawing/2012/chart" uri="{CE6537A1-D6FC-4f65-9D91-7224C49458BB}">
                  <c15:dlblFieldTable>
                    <c15:dlblFTEntry>
                      <c15:txfldGUID>{725D2DDD-6AC6-4480-9CFA-31C1BF6C82EC}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A9D-42D7-BF34-0010A333BE53}"/>
                </c:ext>
                <c:ext xmlns:c15="http://schemas.microsoft.com/office/drawing/2012/chart" uri="{CE6537A1-D6FC-4f65-9D91-7224C49458BB}">
                  <c15:dlblFieldTable>
                    <c15:dlblFTEntry>
                      <c15:txfldGUID>{1352E69D-1F0D-4147-9C8D-AF5E854E4F1E}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A9D-42D7-BF34-0010A333BE53}"/>
                </c:ext>
                <c:ext xmlns:c15="http://schemas.microsoft.com/office/drawing/2012/chart" uri="{CE6537A1-D6FC-4f65-9D91-7224C49458BB}">
                  <c15:dlblFieldTable>
                    <c15:dlblFTEntry>
                      <c15:txfldGUID>{C6CCF023-E1F9-4CAD-8CA6-8884D5E79408}</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0006895050496696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A9D-42D7-BF34-0010A333BE53}"/>
                </c:ext>
                <c:ext xmlns:c15="http://schemas.microsoft.com/office/drawing/2012/chart" uri="{CE6537A1-D6FC-4f65-9D91-7224C49458BB}">
                  <c15:dlblFieldTable>
                    <c15:dlblFTEntry>
                      <c15:txfldGUID>{42519F41-D72D-4B74-AC78-FFEE63AA9D1B}</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338908818772456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A9D-42D7-BF34-0010A333BE53}"/>
                </c:ext>
                <c:ext xmlns:c15="http://schemas.microsoft.com/office/drawing/2012/chart" uri="{CE6537A1-D6FC-4f65-9D91-7224C49458BB}">
                  <c15:dlblFieldTable>
                    <c15:dlblFTEntry>
                      <c15:txfldGUID>{BF578EE7-C9E5-4D52-9E60-E15B4B9A9A46}</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A9D-42D7-BF34-0010A333BE53}"/>
                </c:ext>
                <c:ext xmlns:c15="http://schemas.microsoft.com/office/drawing/2012/chart" uri="{CE6537A1-D6FC-4f65-9D91-7224C49458BB}">
                  <c15:dlblFieldTable>
                    <c15:dlblFTEntry>
                      <c15:txfldGUID>{01AEDB0B-423D-4A61-8221-7D9C9277AC9C}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9.3000000000000007</c:v>
                </c:pt>
                <c:pt idx="16">
                  <c:v>7</c:v>
                </c:pt>
                <c:pt idx="24">
                  <c:v>6.9</c:v>
                </c:pt>
                <c:pt idx="32">
                  <c:v>6.6</c:v>
                </c:pt>
              </c:numCache>
            </c:numRef>
          </c:xVal>
          <c:yVal>
            <c:numRef>
              <c:f>公会計指標分析・財政指標組合せ分析表!$BP$77:$DC$77</c:f>
              <c:numCache>
                <c:formatCode>#,##0.0;"▲ "#,##0.0</c:formatCode>
                <c:ptCount val="40"/>
                <c:pt idx="0">
                  <c:v>56.6</c:v>
                </c:pt>
                <c:pt idx="8">
                  <c:v>61.3</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0A9D-42D7-BF34-0010A333BE53}"/>
            </c:ext>
          </c:extLst>
        </c:ser>
        <c:dLbls>
          <c:showLegendKey val="0"/>
          <c:showVal val="1"/>
          <c:showCatName val="0"/>
          <c:showSerName val="0"/>
          <c:showPercent val="0"/>
          <c:showBubbleSize val="0"/>
        </c:dLbls>
        <c:axId val="679282728"/>
        <c:axId val="679286648"/>
      </c:scatterChart>
      <c:valAx>
        <c:axId val="679282728"/>
        <c:scaling>
          <c:orientation val="minMax"/>
          <c:max val="10"/>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9286648"/>
        <c:crosses val="autoZero"/>
        <c:crossBetween val="midCat"/>
      </c:valAx>
      <c:valAx>
        <c:axId val="679286648"/>
        <c:scaling>
          <c:orientation val="minMax"/>
          <c:max val="106"/>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92827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元利償還金は年々減少傾向であったが、平成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年度からは第三セクター等改革推進債の償還が始まったことにより、増加している。また、平成</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年度から平成</a:t>
          </a:r>
          <a:r>
            <a:rPr kumimoji="1" lang="en-US" altLang="ja-JP" sz="1400">
              <a:solidFill>
                <a:schemeClr val="dk1"/>
              </a:solidFill>
              <a:effectLst/>
              <a:latin typeface="+mn-lt"/>
              <a:ea typeface="+mn-ea"/>
              <a:cs typeface="+mn-cs"/>
            </a:rPr>
            <a:t>14</a:t>
          </a:r>
          <a:r>
            <a:rPr kumimoji="1" lang="ja-JP" altLang="ja-JP" sz="1400">
              <a:solidFill>
                <a:schemeClr val="dk1"/>
              </a:solidFill>
              <a:effectLst/>
              <a:latin typeface="+mn-lt"/>
              <a:ea typeface="+mn-ea"/>
              <a:cs typeface="+mn-cs"/>
            </a:rPr>
            <a:t>年度にかけて実施したごみ処理施設建設に伴う起債の償還により、元利償還金が高額となる状況が平成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年度まで</a:t>
          </a:r>
          <a:r>
            <a:rPr kumimoji="1" lang="ja-JP" altLang="en-US" sz="1400">
              <a:solidFill>
                <a:schemeClr val="dk1"/>
              </a:solidFill>
              <a:effectLst/>
              <a:latin typeface="+mn-lt"/>
              <a:ea typeface="+mn-ea"/>
              <a:cs typeface="+mn-cs"/>
            </a:rPr>
            <a:t>続いている</a:t>
          </a:r>
          <a:r>
            <a:rPr kumimoji="1" lang="ja-JP" altLang="ja-JP" sz="1400">
              <a:solidFill>
                <a:schemeClr val="dk1"/>
              </a:solidFill>
              <a:effectLst/>
              <a:latin typeface="+mn-lt"/>
              <a:ea typeface="+mn-ea"/>
              <a:cs typeface="+mn-cs"/>
            </a:rPr>
            <a:t>。さらに、臨時財政対策債の発行額が高水準で推移していることに伴い、算入公債費等も同様に高水準を維持し続けている。</a:t>
          </a:r>
          <a:endParaRPr lang="ja-JP" altLang="ja-JP" sz="1800">
            <a:effectLst/>
          </a:endParaRPr>
        </a:p>
        <a:p>
          <a:r>
            <a:rPr kumimoji="1" lang="ja-JP" altLang="ja-JP" sz="1400">
              <a:solidFill>
                <a:schemeClr val="dk1"/>
              </a:solidFill>
              <a:effectLst/>
              <a:latin typeface="+mn-lt"/>
              <a:ea typeface="+mn-ea"/>
              <a:cs typeface="+mn-cs"/>
            </a:rPr>
            <a:t>　今後は、施設の老朽化に伴う更新や統廃合などの建設事業にかかる起債も見込まれるため、中長期的な見通しのもと計画的に事業を行い、起債の発行の抑制に努める。</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将来負担額について、一般会計等に係る地方債の現在高は、起債を抑制しつつ着実に償還を進めているため、減少傾向にある。平成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年度は第三セクター等改革推進債の</a:t>
          </a:r>
          <a:r>
            <a:rPr kumimoji="1" lang="ja-JP" altLang="en-US" sz="1400">
              <a:solidFill>
                <a:schemeClr val="dk1"/>
              </a:solidFill>
              <a:effectLst/>
              <a:latin typeface="+mn-lt"/>
              <a:ea typeface="+mn-ea"/>
              <a:cs typeface="+mn-cs"/>
            </a:rPr>
            <a:t>発行</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年度は学校給食センターの整備に伴い</a:t>
          </a:r>
          <a:r>
            <a:rPr kumimoji="1" lang="ja-JP" altLang="ja-JP" sz="1400">
              <a:solidFill>
                <a:schemeClr val="dk1"/>
              </a:solidFill>
              <a:effectLst/>
              <a:latin typeface="+mn-lt"/>
              <a:ea typeface="+mn-ea"/>
              <a:cs typeface="+mn-cs"/>
            </a:rPr>
            <a:t>現在高は増加した。組合等負担</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見込額は、平成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年度から常備消防業務の広域化に伴い増加している。退職手当負担見込額は、定年退職者が増加する一方、採用抑制により職員数が減少しているため、見込額は減少</a:t>
          </a:r>
          <a:r>
            <a:rPr kumimoji="1" lang="ja-JP" altLang="en-US" sz="1400">
              <a:solidFill>
                <a:schemeClr val="dk1"/>
              </a:solidFill>
              <a:effectLst/>
              <a:latin typeface="+mn-lt"/>
              <a:ea typeface="+mn-ea"/>
              <a:cs typeface="+mn-cs"/>
            </a:rPr>
            <a:t>傾向にある</a:t>
          </a:r>
          <a:r>
            <a:rPr kumimoji="1" lang="ja-JP" altLang="ja-JP" sz="1400">
              <a:solidFill>
                <a:schemeClr val="dk1"/>
              </a:solidFill>
              <a:effectLst/>
              <a:latin typeface="+mn-lt"/>
              <a:ea typeface="+mn-ea"/>
              <a:cs typeface="+mn-cs"/>
            </a:rPr>
            <a:t>。設立法人等の負債等負担見込額は、平成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に土地開発公社の解散を行ったことから、皆減となった。また、充当可能財源等については、地価の下落に伴う都市計画税の減収、基準財政需要額算入対象の地方債の完済等により、概ね減少傾向にある。</a:t>
          </a:r>
          <a:endParaRPr lang="ja-JP" altLang="ja-JP" sz="1800">
            <a:effectLst/>
          </a:endParaRPr>
        </a:p>
        <a:p>
          <a:r>
            <a:rPr kumimoji="1" lang="ja-JP" altLang="ja-JP" sz="1400">
              <a:solidFill>
                <a:schemeClr val="dk1"/>
              </a:solidFill>
              <a:effectLst/>
              <a:latin typeface="+mn-lt"/>
              <a:ea typeface="+mn-ea"/>
              <a:cs typeface="+mn-cs"/>
            </a:rPr>
            <a:t>　本市は、継続的に行財政改革を進め、新規発行の市債を極力抑制し、財政の健全化に向け取り組んでいる。今後は、施設の老朽化に伴う更新や統廃合などの建設事業にかかる起債も見込まれるが、計画的に事業を行い、将来負担が過度にならないよう財政運営に努めているところであ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奈良県桜井市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i="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i="0">
              <a:solidFill>
                <a:schemeClr val="dk1"/>
              </a:solidFill>
              <a:effectLst/>
              <a:latin typeface="ＭＳ ゴシック" panose="020B0609070205080204" pitchFamily="49" charset="-128"/>
              <a:ea typeface="ＭＳ ゴシック" panose="020B0609070205080204" pitchFamily="49" charset="-128"/>
              <a:cs typeface="+mn-cs"/>
            </a:rPr>
            <a:t>年度末と比較すると、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新庁舎建設に向け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億円積み立てた一方、</a:t>
          </a:r>
          <a:r>
            <a:rPr kumimoji="1" lang="ja-JP" altLang="en-US" sz="1300" i="0">
              <a:solidFill>
                <a:schemeClr val="dk1"/>
              </a:solidFill>
              <a:effectLst/>
              <a:latin typeface="ＭＳ ゴシック" panose="020B0609070205080204" pitchFamily="49" charset="-128"/>
              <a:ea typeface="ＭＳ ゴシック" panose="020B0609070205080204" pitchFamily="49" charset="-128"/>
              <a:cs typeface="+mn-cs"/>
            </a:rPr>
            <a:t>財政調整基金で約</a:t>
          </a:r>
          <a:r>
            <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i="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i="0">
              <a:solidFill>
                <a:schemeClr val="dk1"/>
              </a:solidFill>
              <a:effectLst/>
              <a:latin typeface="ＭＳ ゴシック" panose="020B0609070205080204" pitchFamily="49" charset="-128"/>
              <a:ea typeface="ＭＳ ゴシック" panose="020B0609070205080204" pitchFamily="49" charset="-128"/>
              <a:cs typeface="+mn-cs"/>
            </a:rPr>
            <a:t>万円、退職手当基金で</a:t>
          </a:r>
          <a:r>
            <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i="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i="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万円取り崩したこと等により、基金全体としては平成</a:t>
          </a:r>
          <a:r>
            <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i="0">
              <a:solidFill>
                <a:schemeClr val="dk1"/>
              </a:solidFill>
              <a:effectLst/>
              <a:latin typeface="ＭＳ ゴシック" panose="020B0609070205080204" pitchFamily="49" charset="-128"/>
              <a:ea typeface="ＭＳ ゴシック" panose="020B0609070205080204" pitchFamily="49" charset="-128"/>
              <a:cs typeface="+mn-cs"/>
            </a:rPr>
            <a:t>年度より約</a:t>
          </a:r>
          <a:r>
            <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i="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i="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i="0">
              <a:solidFill>
                <a:schemeClr val="dk1"/>
              </a:solidFill>
              <a:effectLst/>
              <a:latin typeface="ＭＳ ゴシック" panose="020B0609070205080204" pitchFamily="49" charset="-128"/>
              <a:ea typeface="ＭＳ ゴシック" panose="020B0609070205080204" pitchFamily="49" charset="-128"/>
              <a:cs typeface="+mn-cs"/>
            </a:rPr>
            <a:t>（今後の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財政状況が厳しい中、新庁舎の建設等もあり、今後も減少傾向にあるが、新たな行財政改革アクションプランに基づき経費削減に努め、財政調整基金へ積立を予定している。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市有施設最適化整備更新基金　：</a:t>
          </a:r>
          <a:r>
            <a:rPr lang="ja-JP" altLang="en-US" sz="1200">
              <a:effectLst/>
              <a:latin typeface="ＭＳ ゴシック" panose="020B0609070205080204" pitchFamily="49" charset="-128"/>
              <a:ea typeface="ＭＳ ゴシック" panose="020B0609070205080204" pitchFamily="49" charset="-128"/>
            </a:rPr>
            <a:t>市有施設の最適化整備及び更新に必要な財源を確保し、将来にわたる市財政の健全な運営に資することを目的とする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職員退職手当基金　　　　　　：職員の退職手当支給のため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地域公共事業積立基金　　　　：</a:t>
          </a:r>
          <a:r>
            <a:rPr lang="ja-JP" altLang="en-US" sz="1200">
              <a:effectLst/>
              <a:latin typeface="ＭＳ ゴシック" panose="020B0609070205080204" pitchFamily="49" charset="-128"/>
              <a:ea typeface="ＭＳ ゴシック" panose="020B0609070205080204" pitchFamily="49" charset="-128"/>
            </a:rPr>
            <a:t>財産区財産を処分することにより発生する金銭を当該財産区住民の福祉を増進する目的をもって行う公共事業の資金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卑弥呼の里・桜井ふるさと基金：</a:t>
          </a:r>
          <a:r>
            <a:rPr lang="ja-JP" altLang="en-US" sz="1200">
              <a:effectLst/>
              <a:latin typeface="ＭＳ ゴシック" panose="020B0609070205080204" pitchFamily="49" charset="-128"/>
              <a:ea typeface="ＭＳ ゴシック" panose="020B0609070205080204" pitchFamily="49" charset="-128"/>
            </a:rPr>
            <a:t>個人又は団体から広く寄附金を募り、これを財源として各種事業を実施し、桜井市の特色を生かした、個性豊かで</a:t>
          </a:r>
          <a:endParaRPr lang="en-US" altLang="ja-JP" sz="1200">
            <a:effectLst/>
            <a:latin typeface="ＭＳ ゴシック" panose="020B0609070205080204" pitchFamily="49" charset="-128"/>
            <a:ea typeface="ＭＳ ゴシック" panose="020B0609070205080204" pitchFamily="49" charset="-128"/>
          </a:endParaRPr>
        </a:p>
        <a:p>
          <a:r>
            <a:rPr lang="ja-JP" altLang="en-US" sz="1200">
              <a:effectLst/>
              <a:latin typeface="ＭＳ ゴシック" panose="020B0609070205080204" pitchFamily="49" charset="-128"/>
              <a:ea typeface="ＭＳ ゴシック" panose="020B0609070205080204" pitchFamily="49" charset="-128"/>
            </a:rPr>
            <a:t>　　　　　　　　　　　　　　　魅力に満ちた「夢と希望とロマン」にあふれるまちづくりと次世代へ美しいふるさとを託すために資することを目的</a:t>
          </a:r>
          <a:endParaRPr lang="en-US" altLang="ja-JP" sz="1200">
            <a:effectLst/>
            <a:latin typeface="ＭＳ ゴシック" panose="020B0609070205080204" pitchFamily="49" charset="-128"/>
            <a:ea typeface="ＭＳ ゴシック" panose="020B0609070205080204" pitchFamily="49" charset="-128"/>
          </a:endParaRPr>
        </a:p>
        <a:p>
          <a:r>
            <a:rPr lang="ja-JP" altLang="en-US" sz="1200">
              <a:effectLst/>
              <a:latin typeface="ＭＳ ゴシック" panose="020B0609070205080204" pitchFamily="49" charset="-128"/>
              <a:ea typeface="ＭＳ ゴシック" panose="020B0609070205080204" pitchFamily="49" charset="-128"/>
            </a:rPr>
            <a:t>　　　　　　　　　　　　　　　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戒重集会所管理基金　　　　　：</a:t>
          </a:r>
          <a:r>
            <a:rPr lang="ja-JP" altLang="en-US" sz="1200">
              <a:effectLst/>
              <a:latin typeface="ＭＳ ゴシック" panose="020B0609070205080204" pitchFamily="49" charset="-128"/>
              <a:ea typeface="ＭＳ ゴシック" panose="020B0609070205080204" pitchFamily="49" charset="-128"/>
            </a:rPr>
            <a:t>戒重集会所の管理に要する資金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市有施設最適化整備更新基金　：新庁舎建設等（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）の財源として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職員退職手当基金　　　　　　：職員の退職手当支給のため約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万円取り崩したことによる減少</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卑弥呼の里・桜井ふるさと基金：寄附金を積み立てたことによる増加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戒重集会所管理基金　　　　　：</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戒重集会所の維持管理のために取り崩したことによる減少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市有施設最適化整備更新基金　：新庁舎建設事業のため（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年度まで毎年</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万円程度を積立予定</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職員退職手当基金　　　　　　：毎年</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万円以上を積立予定</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地域公共事業積立基金　　　　：</a:t>
          </a:r>
          <a:r>
            <a:rPr lang="ja-JP" altLang="en-US" sz="1200">
              <a:effectLst/>
              <a:latin typeface="ＭＳ ゴシック" panose="020B0609070205080204" pitchFamily="49" charset="-128"/>
              <a:ea typeface="ＭＳ ゴシック" panose="020B0609070205080204" pitchFamily="49" charset="-128"/>
            </a:rPr>
            <a:t>財産処分代金から処分に係る必要経費を差し引いた額を積み立てる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卑弥呼の里・桜井ふるさと基金：毎年</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万円程度を積立予定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戒重集会所管理基金　　　　　：</a:t>
          </a:r>
          <a:r>
            <a:rPr lang="ja-JP" altLang="en-US" sz="1200">
              <a:effectLst/>
              <a:latin typeface="ＭＳ ゴシック" panose="020B0609070205080204" pitchFamily="49" charset="-128"/>
              <a:ea typeface="ＭＳ ゴシック" panose="020B0609070205080204" pitchFamily="49" charset="-128"/>
            </a:rPr>
            <a:t>基金の運用から生ずる収益を積立予定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国勢調査の人口減少による普通交付税の減額分を補填するため、財政調整基金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財政状況が厳しい中、新庁舎の建設等もあり、今後も減少傾向にあるが、新たな行財政改革アクションプランに基づき経費削減に努め、財政調整基金へ積立を予定している。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県との</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まちづくり連携協定</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に基づき、県からの</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補助金</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を</a:t>
          </a: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8,800</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まちづくり連携協定</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に基づき実施した事業の元利償還金に対して計画的に取り崩していく。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57,944
57,362
98.91
24,280,714
23,990,853
254,803
12,325,353
21,306,188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有形固定資産減価償却率は全国平均、類似団体平均ともに上回っているが。これは昭和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年代にかけて整備した公共施設が耐用年数を迎えつつあるからである。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年度に策定した公共施設等総合管理計画において、長寿命化対策を図り、公共施設の延べ床面積を</a:t>
          </a:r>
          <a:r>
            <a:rPr kumimoji="1" lang="en-US" altLang="ja-JP" sz="1100">
              <a:latin typeface="ＭＳ Ｐゴシック" panose="020B0600070205080204" pitchFamily="50" charset="-128"/>
              <a:ea typeface="ＭＳ Ｐゴシック" panose="020B0600070205080204" pitchFamily="50" charset="-128"/>
            </a:rPr>
            <a:t>32.2</a:t>
          </a:r>
          <a:r>
            <a:rPr kumimoji="1" lang="ja-JP" altLang="en-US" sz="1100">
              <a:latin typeface="ＭＳ Ｐゴシック" panose="020B0600070205080204" pitchFamily="50" charset="-128"/>
              <a:ea typeface="ＭＳ Ｐゴシック" panose="020B0600070205080204" pitchFamily="50" charset="-128"/>
            </a:rPr>
            <a:t>％縮減することを目標に掲げており、今後も計画的に施設の更新、集約、除却等を行っていく。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135074</xdr:rowOff>
    </xdr:from>
    <xdr:to>
      <xdr:col>23</xdr:col>
      <xdr:colOff>136525</xdr:colOff>
      <xdr:row>29</xdr:row>
      <xdr:rowOff>65224</xdr:rowOff>
    </xdr:to>
    <xdr:sp macro="" textlink="">
      <xdr:nvSpPr>
        <xdr:cNvPr id="80" name="楕円 79"/>
        <xdr:cNvSpPr/>
      </xdr:nvSpPr>
      <xdr:spPr>
        <a:xfrm>
          <a:off x="47117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157951</xdr:rowOff>
    </xdr:from>
    <xdr:ext cx="405111" cy="259045"/>
    <xdr:sp macro="" textlink="">
      <xdr:nvSpPr>
        <xdr:cNvPr id="81" name="有形固定資産減価償却率該当値テキスト"/>
        <xdr:cNvSpPr txBox="1"/>
      </xdr:nvSpPr>
      <xdr:spPr>
        <a:xfrm>
          <a:off x="4813300" y="555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156664</xdr:rowOff>
    </xdr:from>
    <xdr:to>
      <xdr:col>19</xdr:col>
      <xdr:colOff>187325</xdr:colOff>
      <xdr:row>29</xdr:row>
      <xdr:rowOff>86814</xdr:rowOff>
    </xdr:to>
    <xdr:sp macro="" textlink="">
      <xdr:nvSpPr>
        <xdr:cNvPr id="82" name="楕円 81"/>
        <xdr:cNvSpPr/>
      </xdr:nvSpPr>
      <xdr:spPr>
        <a:xfrm>
          <a:off x="4000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14424</xdr:rowOff>
    </xdr:from>
    <xdr:to>
      <xdr:col>23</xdr:col>
      <xdr:colOff>85725</xdr:colOff>
      <xdr:row>29</xdr:row>
      <xdr:rowOff>36014</xdr:rowOff>
    </xdr:to>
    <xdr:cxnSp macro="">
      <xdr:nvCxnSpPr>
        <xdr:cNvPr id="83" name="直線コネクタ 82"/>
        <xdr:cNvCxnSpPr/>
      </xdr:nvCxnSpPr>
      <xdr:spPr>
        <a:xfrm flipV="1">
          <a:off x="4051300" y="5757999"/>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4"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5"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103341</xdr:rowOff>
    </xdr:from>
    <xdr:ext cx="405111" cy="259045"/>
    <xdr:sp macro="" textlink="">
      <xdr:nvSpPr>
        <xdr:cNvPr id="86" name="n_1mainValue有形固定資産減価償却率"/>
        <xdr:cNvSpPr txBox="1"/>
      </xdr:nvSpPr>
      <xdr:spPr>
        <a:xfrm>
          <a:off x="3836044" y="550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9" name="正方形/長方形 8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債務償還可能年数</a:t>
          </a:r>
          <a:r>
            <a:rPr kumimoji="1" lang="ja-JP" altLang="ja-JP" sz="1100">
              <a:solidFill>
                <a:schemeClr val="dk1"/>
              </a:solidFill>
              <a:effectLst/>
              <a:latin typeface="+mn-lt"/>
              <a:ea typeface="+mn-ea"/>
              <a:cs typeface="+mn-cs"/>
            </a:rPr>
            <a:t>は全国平均、類似団体平均ともにを上回っている。</a:t>
          </a:r>
          <a:r>
            <a:rPr kumimoji="1" lang="ja-JP" altLang="en-US" sz="1100">
              <a:solidFill>
                <a:schemeClr val="dk1"/>
              </a:solidFill>
              <a:effectLst/>
              <a:latin typeface="+mn-lt"/>
              <a:ea typeface="+mn-ea"/>
              <a:cs typeface="+mn-cs"/>
            </a:rPr>
            <a:t>歳入の増加は見込めず、また、今後は、施設の老朽化に伴う更新や統廃合などの建設事業にかかる起債も見込まれるが、計画的に事業を行い、比率が過度にならないよう財政運営に努める。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29180</xdr:rowOff>
    </xdr:from>
    <xdr:to>
      <xdr:col>76</xdr:col>
      <xdr:colOff>73025</xdr:colOff>
      <xdr:row>28</xdr:row>
      <xdr:rowOff>130780</xdr:rowOff>
    </xdr:to>
    <xdr:sp macro="" textlink="">
      <xdr:nvSpPr>
        <xdr:cNvPr id="129" name="楕円 128"/>
        <xdr:cNvSpPr/>
      </xdr:nvSpPr>
      <xdr:spPr>
        <a:xfrm>
          <a:off x="14744700" y="560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52057</xdr:rowOff>
    </xdr:from>
    <xdr:ext cx="405111" cy="259045"/>
    <xdr:sp macro="" textlink="">
      <xdr:nvSpPr>
        <xdr:cNvPr id="130" name="債務償還可能年数該当値テキスト"/>
        <xdr:cNvSpPr txBox="1"/>
      </xdr:nvSpPr>
      <xdr:spPr>
        <a:xfrm>
          <a:off x="14846300" y="545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57,944
57,362
98.91
24,280,714
23,990,853
254,803
12,325,353
21,306,188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1" name="楕円 70"/>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26687</xdr:rowOff>
    </xdr:from>
    <xdr:ext cx="405111" cy="259045"/>
    <xdr:sp macro="" textlink="">
      <xdr:nvSpPr>
        <xdr:cNvPr id="72" name="【道路】&#10;有形固定資産減価償却率該当値テキスト"/>
        <xdr:cNvSpPr txBox="1"/>
      </xdr:nvSpPr>
      <xdr:spPr>
        <a:xfrm>
          <a:off x="46736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80917</xdr:rowOff>
    </xdr:from>
    <xdr:to>
      <xdr:col>20</xdr:col>
      <xdr:colOff>38100</xdr:colOff>
      <xdr:row>38</xdr:row>
      <xdr:rowOff>11068</xdr:rowOff>
    </xdr:to>
    <xdr:sp macro="" textlink="">
      <xdr:nvSpPr>
        <xdr:cNvPr id="73" name="楕円 72"/>
        <xdr:cNvSpPr/>
      </xdr:nvSpPr>
      <xdr:spPr>
        <a:xfrm>
          <a:off x="3746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131717</xdr:rowOff>
    </xdr:to>
    <xdr:cxnSp macro="">
      <xdr:nvCxnSpPr>
        <xdr:cNvPr id="74" name="直線コネクタ 73"/>
        <xdr:cNvCxnSpPr/>
      </xdr:nvCxnSpPr>
      <xdr:spPr>
        <a:xfrm flipV="1">
          <a:off x="3797300" y="644271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5"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2194</xdr:rowOff>
    </xdr:from>
    <xdr:ext cx="405111" cy="259045"/>
    <xdr:sp macro="" textlink="">
      <xdr:nvSpPr>
        <xdr:cNvPr id="77" name="n_1mainValue【道路】&#10;有形固定資産減価償却率"/>
        <xdr:cNvSpPr txBox="1"/>
      </xdr:nvSpPr>
      <xdr:spPr>
        <a:xfrm>
          <a:off x="3582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08"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79643</xdr:rowOff>
    </xdr:from>
    <xdr:to>
      <xdr:col>55</xdr:col>
      <xdr:colOff>50800</xdr:colOff>
      <xdr:row>42</xdr:row>
      <xdr:rowOff>9793</xdr:rowOff>
    </xdr:to>
    <xdr:sp macro="" textlink="">
      <xdr:nvSpPr>
        <xdr:cNvPr id="117" name="楕円 116"/>
        <xdr:cNvSpPr/>
      </xdr:nvSpPr>
      <xdr:spPr>
        <a:xfrm>
          <a:off x="10426700" y="71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40860</xdr:rowOff>
    </xdr:from>
    <xdr:ext cx="469744" cy="259045"/>
    <xdr:sp macro="" textlink="">
      <xdr:nvSpPr>
        <xdr:cNvPr id="118" name="【道路】&#10;一人当たり延長該当値テキスト"/>
        <xdr:cNvSpPr txBox="1"/>
      </xdr:nvSpPr>
      <xdr:spPr>
        <a:xfrm>
          <a:off x="10515600" y="7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81195</xdr:rowOff>
    </xdr:from>
    <xdr:to>
      <xdr:col>50</xdr:col>
      <xdr:colOff>165100</xdr:colOff>
      <xdr:row>42</xdr:row>
      <xdr:rowOff>11345</xdr:rowOff>
    </xdr:to>
    <xdr:sp macro="" textlink="">
      <xdr:nvSpPr>
        <xdr:cNvPr id="119" name="楕円 118"/>
        <xdr:cNvSpPr/>
      </xdr:nvSpPr>
      <xdr:spPr>
        <a:xfrm>
          <a:off x="9588500" y="711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130443</xdr:rowOff>
    </xdr:from>
    <xdr:to>
      <xdr:col>55</xdr:col>
      <xdr:colOff>0</xdr:colOff>
      <xdr:row>41</xdr:row>
      <xdr:rowOff>131995</xdr:rowOff>
    </xdr:to>
    <xdr:cxnSp macro="">
      <xdr:nvCxnSpPr>
        <xdr:cNvPr id="120" name="直線コネクタ 119"/>
        <xdr:cNvCxnSpPr/>
      </xdr:nvCxnSpPr>
      <xdr:spPr>
        <a:xfrm flipV="1">
          <a:off x="9639300" y="7159893"/>
          <a:ext cx="8382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1"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2472</xdr:rowOff>
    </xdr:from>
    <xdr:ext cx="469744" cy="259045"/>
    <xdr:sp macro="" textlink="">
      <xdr:nvSpPr>
        <xdr:cNvPr id="123" name="n_1mainValue【道路】&#10;一人当たり延長"/>
        <xdr:cNvSpPr txBox="1"/>
      </xdr:nvSpPr>
      <xdr:spPr>
        <a:xfrm>
          <a:off x="9391727" y="720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54"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xdr:rowOff>
    </xdr:from>
    <xdr:to>
      <xdr:col>24</xdr:col>
      <xdr:colOff>114300</xdr:colOff>
      <xdr:row>61</xdr:row>
      <xdr:rowOff>117747</xdr:rowOff>
    </xdr:to>
    <xdr:sp macro="" textlink="">
      <xdr:nvSpPr>
        <xdr:cNvPr id="163" name="楕円 162"/>
        <xdr:cNvSpPr/>
      </xdr:nvSpPr>
      <xdr:spPr>
        <a:xfrm>
          <a:off x="4584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166024</xdr:rowOff>
    </xdr:from>
    <xdr:ext cx="405111" cy="259045"/>
    <xdr:sp macro="" textlink="">
      <xdr:nvSpPr>
        <xdr:cNvPr id="164" name="【橋りょう・トンネル】&#10;有形固定資産減価償却率該当値テキスト"/>
        <xdr:cNvSpPr txBox="1"/>
      </xdr:nvSpPr>
      <xdr:spPr>
        <a:xfrm>
          <a:off x="4673600"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165" name="楕円 164"/>
        <xdr:cNvSpPr/>
      </xdr:nvSpPr>
      <xdr:spPr>
        <a:xfrm>
          <a:off x="3746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66947</xdr:rowOff>
    </xdr:from>
    <xdr:to>
      <xdr:col>24</xdr:col>
      <xdr:colOff>63500</xdr:colOff>
      <xdr:row>61</xdr:row>
      <xdr:rowOff>89807</xdr:rowOff>
    </xdr:to>
    <xdr:cxnSp macro="">
      <xdr:nvCxnSpPr>
        <xdr:cNvPr id="166" name="直線コネクタ 165"/>
        <xdr:cNvCxnSpPr/>
      </xdr:nvCxnSpPr>
      <xdr:spPr>
        <a:xfrm flipV="1">
          <a:off x="3797300" y="1052539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67"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131734</xdr:rowOff>
    </xdr:from>
    <xdr:ext cx="405111" cy="259045"/>
    <xdr:sp macro="" textlink="">
      <xdr:nvSpPr>
        <xdr:cNvPr id="169" name="n_1main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98"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30877</xdr:rowOff>
    </xdr:from>
    <xdr:to>
      <xdr:col>55</xdr:col>
      <xdr:colOff>50800</xdr:colOff>
      <xdr:row>63</xdr:row>
      <xdr:rowOff>132477</xdr:rowOff>
    </xdr:to>
    <xdr:sp macro="" textlink="">
      <xdr:nvSpPr>
        <xdr:cNvPr id="207" name="楕円 206"/>
        <xdr:cNvSpPr/>
      </xdr:nvSpPr>
      <xdr:spPr>
        <a:xfrm>
          <a:off x="10426700" y="10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53754</xdr:rowOff>
    </xdr:from>
    <xdr:ext cx="599010" cy="259045"/>
    <xdr:sp macro="" textlink="">
      <xdr:nvSpPr>
        <xdr:cNvPr id="208" name="【橋りょう・トンネル】&#10;一人当たり有形固定資産（償却資産）額該当値テキスト"/>
        <xdr:cNvSpPr txBox="1"/>
      </xdr:nvSpPr>
      <xdr:spPr>
        <a:xfrm>
          <a:off x="10515600" y="1068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32806</xdr:rowOff>
    </xdr:from>
    <xdr:to>
      <xdr:col>50</xdr:col>
      <xdr:colOff>165100</xdr:colOff>
      <xdr:row>63</xdr:row>
      <xdr:rowOff>134406</xdr:rowOff>
    </xdr:to>
    <xdr:sp macro="" textlink="">
      <xdr:nvSpPr>
        <xdr:cNvPr id="209" name="楕円 208"/>
        <xdr:cNvSpPr/>
      </xdr:nvSpPr>
      <xdr:spPr>
        <a:xfrm>
          <a:off x="9588500" y="1083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81677</xdr:rowOff>
    </xdr:from>
    <xdr:to>
      <xdr:col>55</xdr:col>
      <xdr:colOff>0</xdr:colOff>
      <xdr:row>63</xdr:row>
      <xdr:rowOff>83606</xdr:rowOff>
    </xdr:to>
    <xdr:cxnSp macro="">
      <xdr:nvCxnSpPr>
        <xdr:cNvPr id="210" name="直線コネクタ 209"/>
        <xdr:cNvCxnSpPr/>
      </xdr:nvCxnSpPr>
      <xdr:spPr>
        <a:xfrm flipV="1">
          <a:off x="9639300" y="10883027"/>
          <a:ext cx="838200" cy="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11"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150933</xdr:rowOff>
    </xdr:from>
    <xdr:ext cx="599010" cy="259045"/>
    <xdr:sp macro="" textlink="">
      <xdr:nvSpPr>
        <xdr:cNvPr id="213" name="n_1mainValue【橋りょう・トンネル】&#10;一人当たり有形固定資産（償却資産）額"/>
        <xdr:cNvSpPr txBox="1"/>
      </xdr:nvSpPr>
      <xdr:spPr>
        <a:xfrm>
          <a:off x="9327095" y="106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252" name="楕円 251"/>
        <xdr:cNvSpPr/>
      </xdr:nvSpPr>
      <xdr:spPr>
        <a:xfrm>
          <a:off x="4584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253" name="【公営住宅】&#10;有形固定資産減価償却率該当値テキスト"/>
        <xdr:cNvSpPr txBox="1"/>
      </xdr:nvSpPr>
      <xdr:spPr>
        <a:xfrm>
          <a:off x="4673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126364</xdr:rowOff>
    </xdr:from>
    <xdr:to>
      <xdr:col>20</xdr:col>
      <xdr:colOff>38100</xdr:colOff>
      <xdr:row>81</xdr:row>
      <xdr:rowOff>56514</xdr:rowOff>
    </xdr:to>
    <xdr:sp macro="" textlink="">
      <xdr:nvSpPr>
        <xdr:cNvPr id="254" name="楕円 253"/>
        <xdr:cNvSpPr/>
      </xdr:nvSpPr>
      <xdr:spPr>
        <a:xfrm>
          <a:off x="3746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81</xdr:row>
      <xdr:rowOff>5714</xdr:rowOff>
    </xdr:to>
    <xdr:cxnSp macro="">
      <xdr:nvCxnSpPr>
        <xdr:cNvPr id="255" name="直線コネクタ 254"/>
        <xdr:cNvCxnSpPr/>
      </xdr:nvCxnSpPr>
      <xdr:spPr>
        <a:xfrm flipV="1">
          <a:off x="3797300" y="138531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56"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7"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73041</xdr:rowOff>
    </xdr:from>
    <xdr:ext cx="405111" cy="259045"/>
    <xdr:sp macro="" textlink="">
      <xdr:nvSpPr>
        <xdr:cNvPr id="258" name="n_1mainValue【公営住宅】&#10;有形固定資産減価償却率"/>
        <xdr:cNvSpPr txBox="1"/>
      </xdr:nvSpPr>
      <xdr:spPr>
        <a:xfrm>
          <a:off x="35820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85"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145948</xdr:rowOff>
    </xdr:from>
    <xdr:to>
      <xdr:col>55</xdr:col>
      <xdr:colOff>50800</xdr:colOff>
      <xdr:row>84</xdr:row>
      <xdr:rowOff>76098</xdr:rowOff>
    </xdr:to>
    <xdr:sp macro="" textlink="">
      <xdr:nvSpPr>
        <xdr:cNvPr id="294" name="楕円 293"/>
        <xdr:cNvSpPr/>
      </xdr:nvSpPr>
      <xdr:spPr>
        <a:xfrm>
          <a:off x="10426700" y="14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168825</xdr:rowOff>
    </xdr:from>
    <xdr:ext cx="469744" cy="259045"/>
    <xdr:sp macro="" textlink="">
      <xdr:nvSpPr>
        <xdr:cNvPr id="295" name="【公営住宅】&#10;一人当たり面積該当値テキスト"/>
        <xdr:cNvSpPr txBox="1"/>
      </xdr:nvSpPr>
      <xdr:spPr>
        <a:xfrm>
          <a:off x="10515600" y="1422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150064</xdr:rowOff>
    </xdr:from>
    <xdr:to>
      <xdr:col>50</xdr:col>
      <xdr:colOff>165100</xdr:colOff>
      <xdr:row>84</xdr:row>
      <xdr:rowOff>80214</xdr:rowOff>
    </xdr:to>
    <xdr:sp macro="" textlink="">
      <xdr:nvSpPr>
        <xdr:cNvPr id="296" name="楕円 295"/>
        <xdr:cNvSpPr/>
      </xdr:nvSpPr>
      <xdr:spPr>
        <a:xfrm>
          <a:off x="9588500" y="143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25298</xdr:rowOff>
    </xdr:from>
    <xdr:to>
      <xdr:col>55</xdr:col>
      <xdr:colOff>0</xdr:colOff>
      <xdr:row>84</xdr:row>
      <xdr:rowOff>29414</xdr:rowOff>
    </xdr:to>
    <xdr:cxnSp macro="">
      <xdr:nvCxnSpPr>
        <xdr:cNvPr id="297" name="直線コネクタ 296"/>
        <xdr:cNvCxnSpPr/>
      </xdr:nvCxnSpPr>
      <xdr:spPr>
        <a:xfrm flipV="1">
          <a:off x="9639300" y="14427098"/>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21048</xdr:rowOff>
    </xdr:from>
    <xdr:ext cx="469744" cy="259045"/>
    <xdr:sp macro="" textlink="">
      <xdr:nvSpPr>
        <xdr:cNvPr id="298"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9"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96741</xdr:rowOff>
    </xdr:from>
    <xdr:ext cx="469744" cy="259045"/>
    <xdr:sp macro="" textlink="">
      <xdr:nvSpPr>
        <xdr:cNvPr id="300" name="n_1mainValue【公営住宅】&#10;一人当たり面積"/>
        <xdr:cNvSpPr txBox="1"/>
      </xdr:nvSpPr>
      <xdr:spPr>
        <a:xfrm>
          <a:off x="9391727" y="1415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9" name="フローチャート: 判断 348"/>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40640</xdr:rowOff>
    </xdr:from>
    <xdr:to>
      <xdr:col>85</xdr:col>
      <xdr:colOff>177800</xdr:colOff>
      <xdr:row>36</xdr:row>
      <xdr:rowOff>142240</xdr:rowOff>
    </xdr:to>
    <xdr:sp macro="" textlink="">
      <xdr:nvSpPr>
        <xdr:cNvPr id="355" name="楕円 354"/>
        <xdr:cNvSpPr/>
      </xdr:nvSpPr>
      <xdr:spPr>
        <a:xfrm>
          <a:off x="16268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63517</xdr:rowOff>
    </xdr:from>
    <xdr:ext cx="405111" cy="259045"/>
    <xdr:sp macro="" textlink="">
      <xdr:nvSpPr>
        <xdr:cNvPr id="356" name="【認定こども園・幼稚園・保育所】&#10;有形固定資産減価償却率該当値テキスト"/>
        <xdr:cNvSpPr txBox="1"/>
      </xdr:nvSpPr>
      <xdr:spPr>
        <a:xfrm>
          <a:off x="1635760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357" name="楕円 356"/>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91440</xdr:rowOff>
    </xdr:from>
    <xdr:to>
      <xdr:col>85</xdr:col>
      <xdr:colOff>127000</xdr:colOff>
      <xdr:row>36</xdr:row>
      <xdr:rowOff>125730</xdr:rowOff>
    </xdr:to>
    <xdr:cxnSp macro="">
      <xdr:nvCxnSpPr>
        <xdr:cNvPr id="358" name="直線コネクタ 357"/>
        <xdr:cNvCxnSpPr/>
      </xdr:nvCxnSpPr>
      <xdr:spPr>
        <a:xfrm flipV="1">
          <a:off x="15481300" y="62636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59"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60"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361" name="n_1mainValue【認定こども園・幼稚園・保育所】&#10;有形固定資産減価償却率"/>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1" name="フローチャート: 判断 390"/>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119126</xdr:rowOff>
    </xdr:from>
    <xdr:to>
      <xdr:col>116</xdr:col>
      <xdr:colOff>114300</xdr:colOff>
      <xdr:row>38</xdr:row>
      <xdr:rowOff>49276</xdr:rowOff>
    </xdr:to>
    <xdr:sp macro="" textlink="">
      <xdr:nvSpPr>
        <xdr:cNvPr id="397" name="楕円 396"/>
        <xdr:cNvSpPr/>
      </xdr:nvSpPr>
      <xdr:spPr>
        <a:xfrm>
          <a:off x="221107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142003</xdr:rowOff>
    </xdr:from>
    <xdr:ext cx="469744" cy="259045"/>
    <xdr:sp macro="" textlink="">
      <xdr:nvSpPr>
        <xdr:cNvPr id="398" name="【認定こども園・幼稚園・保育所】&#10;一人当たり面積該当値テキスト"/>
        <xdr:cNvSpPr txBox="1"/>
      </xdr:nvSpPr>
      <xdr:spPr>
        <a:xfrm>
          <a:off x="22199600"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399" name="楕円 398"/>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169926</xdr:rowOff>
    </xdr:from>
    <xdr:to>
      <xdr:col>116</xdr:col>
      <xdr:colOff>63500</xdr:colOff>
      <xdr:row>38</xdr:row>
      <xdr:rowOff>7620</xdr:rowOff>
    </xdr:to>
    <xdr:cxnSp macro="">
      <xdr:nvCxnSpPr>
        <xdr:cNvPr id="400" name="直線コネクタ 399"/>
        <xdr:cNvCxnSpPr/>
      </xdr:nvCxnSpPr>
      <xdr:spPr>
        <a:xfrm flipV="1">
          <a:off x="21323300" y="65135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01"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02"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403" name="n_1main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33"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xdr:rowOff>
    </xdr:from>
    <xdr:to>
      <xdr:col>85</xdr:col>
      <xdr:colOff>177800</xdr:colOff>
      <xdr:row>59</xdr:row>
      <xdr:rowOff>115570</xdr:rowOff>
    </xdr:to>
    <xdr:sp macro="" textlink="">
      <xdr:nvSpPr>
        <xdr:cNvPr id="442" name="楕円 441"/>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36847</xdr:rowOff>
    </xdr:from>
    <xdr:ext cx="405111" cy="259045"/>
    <xdr:sp macro="" textlink="">
      <xdr:nvSpPr>
        <xdr:cNvPr id="443" name="【学校施設】&#10;有形固定資産減価償却率該当値テキスト"/>
        <xdr:cNvSpPr txBox="1"/>
      </xdr:nvSpPr>
      <xdr:spPr>
        <a:xfrm>
          <a:off x="16357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444" name="楕円 443"/>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64770</xdr:rowOff>
    </xdr:from>
    <xdr:to>
      <xdr:col>85</xdr:col>
      <xdr:colOff>127000</xdr:colOff>
      <xdr:row>59</xdr:row>
      <xdr:rowOff>104775</xdr:rowOff>
    </xdr:to>
    <xdr:cxnSp macro="">
      <xdr:nvCxnSpPr>
        <xdr:cNvPr id="445" name="直線コネクタ 444"/>
        <xdr:cNvCxnSpPr/>
      </xdr:nvCxnSpPr>
      <xdr:spPr>
        <a:xfrm flipV="1">
          <a:off x="15481300" y="101803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6"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7"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146702</xdr:rowOff>
    </xdr:from>
    <xdr:ext cx="405111" cy="259045"/>
    <xdr:sp macro="" textlink="">
      <xdr:nvSpPr>
        <xdr:cNvPr id="448" name="n_1mainValue【学校施設】&#10;有形固定資産減価償却率"/>
        <xdr:cNvSpPr txBox="1"/>
      </xdr:nvSpPr>
      <xdr:spPr>
        <a:xfrm>
          <a:off x="152660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76"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131623</xdr:rowOff>
    </xdr:from>
    <xdr:to>
      <xdr:col>116</xdr:col>
      <xdr:colOff>114300</xdr:colOff>
      <xdr:row>62</xdr:row>
      <xdr:rowOff>61773</xdr:rowOff>
    </xdr:to>
    <xdr:sp macro="" textlink="">
      <xdr:nvSpPr>
        <xdr:cNvPr id="485" name="楕円 484"/>
        <xdr:cNvSpPr/>
      </xdr:nvSpPr>
      <xdr:spPr>
        <a:xfrm>
          <a:off x="22110700" y="105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154500</xdr:rowOff>
    </xdr:from>
    <xdr:ext cx="469744" cy="259045"/>
    <xdr:sp macro="" textlink="">
      <xdr:nvSpPr>
        <xdr:cNvPr id="486" name="【学校施設】&#10;一人当たり面積該当値テキスト"/>
        <xdr:cNvSpPr txBox="1"/>
      </xdr:nvSpPr>
      <xdr:spPr>
        <a:xfrm>
          <a:off x="22199600" y="1044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140767</xdr:rowOff>
    </xdr:from>
    <xdr:to>
      <xdr:col>112</xdr:col>
      <xdr:colOff>38100</xdr:colOff>
      <xdr:row>62</xdr:row>
      <xdr:rowOff>70917</xdr:rowOff>
    </xdr:to>
    <xdr:sp macro="" textlink="">
      <xdr:nvSpPr>
        <xdr:cNvPr id="487" name="楕円 486"/>
        <xdr:cNvSpPr/>
      </xdr:nvSpPr>
      <xdr:spPr>
        <a:xfrm>
          <a:off x="21272500" y="105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10973</xdr:rowOff>
    </xdr:from>
    <xdr:to>
      <xdr:col>116</xdr:col>
      <xdr:colOff>63500</xdr:colOff>
      <xdr:row>62</xdr:row>
      <xdr:rowOff>20117</xdr:rowOff>
    </xdr:to>
    <xdr:cxnSp macro="">
      <xdr:nvCxnSpPr>
        <xdr:cNvPr id="488" name="直線コネクタ 487"/>
        <xdr:cNvCxnSpPr/>
      </xdr:nvCxnSpPr>
      <xdr:spPr>
        <a:xfrm flipV="1">
          <a:off x="21323300" y="1064087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489"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90"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87444</xdr:rowOff>
    </xdr:from>
    <xdr:ext cx="469744" cy="259045"/>
    <xdr:sp macro="" textlink="">
      <xdr:nvSpPr>
        <xdr:cNvPr id="491" name="n_1mainValue【学校施設】&#10;一人当たり面積"/>
        <xdr:cNvSpPr txBox="1"/>
      </xdr:nvSpPr>
      <xdr:spPr>
        <a:xfrm>
          <a:off x="21075727" y="1037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8" name="テキスト ボックス 51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9" name="直線コネクタ 5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0" name="テキスト ボックス 5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1" name="直線コネクタ 5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2" name="テキスト ボックス 5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3" name="直線コネクタ 5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4" name="テキスト ボックス 5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5" name="直線コネクタ 5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6" name="テキスト ボックス 5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7" name="直線コネクタ 5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8" name="テキスト ボックス 52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32" name="直線コネクタ 531"/>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33"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34" name="直線コネクタ 533"/>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6" name="直線コネクタ 53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37"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38" name="フローチャート: 判断 537"/>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39" name="フローチャート: 判断 538"/>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40" name="フローチャート: 判断 539"/>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74930</xdr:rowOff>
    </xdr:from>
    <xdr:to>
      <xdr:col>85</xdr:col>
      <xdr:colOff>177800</xdr:colOff>
      <xdr:row>101</xdr:row>
      <xdr:rowOff>5080</xdr:rowOff>
    </xdr:to>
    <xdr:sp macro="" textlink="">
      <xdr:nvSpPr>
        <xdr:cNvPr id="546" name="楕円 545"/>
        <xdr:cNvSpPr/>
      </xdr:nvSpPr>
      <xdr:spPr>
        <a:xfrm>
          <a:off x="16268700" y="172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161307</xdr:rowOff>
    </xdr:from>
    <xdr:ext cx="405111" cy="259045"/>
    <xdr:sp macro="" textlink="">
      <xdr:nvSpPr>
        <xdr:cNvPr id="547" name="【公民館】&#10;有形固定資産減価償却率該当値テキスト"/>
        <xdr:cNvSpPr txBox="1"/>
      </xdr:nvSpPr>
      <xdr:spPr>
        <a:xfrm>
          <a:off x="16357600" y="1713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90170</xdr:rowOff>
    </xdr:from>
    <xdr:to>
      <xdr:col>81</xdr:col>
      <xdr:colOff>101600</xdr:colOff>
      <xdr:row>101</xdr:row>
      <xdr:rowOff>20320</xdr:rowOff>
    </xdr:to>
    <xdr:sp macro="" textlink="">
      <xdr:nvSpPr>
        <xdr:cNvPr id="548" name="楕円 547"/>
        <xdr:cNvSpPr/>
      </xdr:nvSpPr>
      <xdr:spPr>
        <a:xfrm>
          <a:off x="154305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125730</xdr:rowOff>
    </xdr:from>
    <xdr:to>
      <xdr:col>85</xdr:col>
      <xdr:colOff>127000</xdr:colOff>
      <xdr:row>100</xdr:row>
      <xdr:rowOff>140970</xdr:rowOff>
    </xdr:to>
    <xdr:cxnSp macro="">
      <xdr:nvCxnSpPr>
        <xdr:cNvPr id="549" name="直線コネクタ 548"/>
        <xdr:cNvCxnSpPr/>
      </xdr:nvCxnSpPr>
      <xdr:spPr>
        <a:xfrm flipV="1">
          <a:off x="15481300" y="17270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550"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551"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36847</xdr:rowOff>
    </xdr:from>
    <xdr:ext cx="405111" cy="259045"/>
    <xdr:sp macro="" textlink="">
      <xdr:nvSpPr>
        <xdr:cNvPr id="552" name="n_1mainValue【公民館】&#10;有形固定資産減価償却率"/>
        <xdr:cNvSpPr txBox="1"/>
      </xdr:nvSpPr>
      <xdr:spPr>
        <a:xfrm>
          <a:off x="15266044"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3" name="直線コネクタ 5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4" name="テキスト ボックス 5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5" name="直線コネクタ 5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6" name="テキスト ボックス 5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7" name="直線コネクタ 5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8" name="テキスト ボックス 5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9" name="直線コネクタ 5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0" name="テキスト ボックス 5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1" name="直線コネクタ 5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2" name="テキスト ボックス 5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3" name="直線コネクタ 5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4" name="テキスト ボックス 5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78" name="直線コネクタ 577"/>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79"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80" name="直線コネクタ 579"/>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81"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82" name="直線コネクタ 581"/>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583"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84" name="フローチャート: 判断 583"/>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85" name="フローチャート: 判断 584"/>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586" name="フローチャート: 判断 585"/>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102144</xdr:rowOff>
    </xdr:from>
    <xdr:to>
      <xdr:col>116</xdr:col>
      <xdr:colOff>114300</xdr:colOff>
      <xdr:row>108</xdr:row>
      <xdr:rowOff>32294</xdr:rowOff>
    </xdr:to>
    <xdr:sp macro="" textlink="">
      <xdr:nvSpPr>
        <xdr:cNvPr id="592" name="楕円 591"/>
        <xdr:cNvSpPr/>
      </xdr:nvSpPr>
      <xdr:spPr>
        <a:xfrm>
          <a:off x="22110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80571</xdr:rowOff>
    </xdr:from>
    <xdr:ext cx="469744" cy="259045"/>
    <xdr:sp macro="" textlink="">
      <xdr:nvSpPr>
        <xdr:cNvPr id="593" name="【公民館】&#10;一人当たり面積該当値テキスト"/>
        <xdr:cNvSpPr txBox="1"/>
      </xdr:nvSpPr>
      <xdr:spPr>
        <a:xfrm>
          <a:off x="221996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594" name="楕円 593"/>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152944</xdr:rowOff>
    </xdr:from>
    <xdr:to>
      <xdr:col>116</xdr:col>
      <xdr:colOff>63500</xdr:colOff>
      <xdr:row>107</xdr:row>
      <xdr:rowOff>156211</xdr:rowOff>
    </xdr:to>
    <xdr:cxnSp macro="">
      <xdr:nvCxnSpPr>
        <xdr:cNvPr id="595" name="直線コネクタ 594"/>
        <xdr:cNvCxnSpPr/>
      </xdr:nvCxnSpPr>
      <xdr:spPr>
        <a:xfrm flipV="1">
          <a:off x="21323300" y="184980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596"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597"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598" name="n_1mainValue【公民館】&#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公営住宅、認定子ども園・幼稚園・保育所、公民館では類似団体内平均より高く、道路、橋りょう・トンネルでは低く、学校施設ではほば同水準となっている。類似団体内平均より高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認定子ども園・幼稚園・保育所、公民館、学校施設については、今後のあり方が検討されている施設である。公営住宅、認定子ども園・幼稚園・保育所、学校施設の一人当たり面積が高い水準であることから、今後の人口減少等も考慮し、公共施設等総合管理計画に基づく個別施設計画を策定し、老朽化施設の更新、集約化等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57,944
57,362
98.91
24,280,714
23,990,853
254,803
12,325,353
21,306,188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25417</xdr:rowOff>
    </xdr:from>
    <xdr:ext cx="405111" cy="259045"/>
    <xdr:sp macro="" textlink="">
      <xdr:nvSpPr>
        <xdr:cNvPr id="62" name="【図書館】&#10;有形固定資産減価償却率平均値テキスト"/>
        <xdr:cNvSpPr txBox="1"/>
      </xdr:nvSpPr>
      <xdr:spPr>
        <a:xfrm>
          <a:off x="4673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35197</xdr:rowOff>
    </xdr:from>
    <xdr:to>
      <xdr:col>24</xdr:col>
      <xdr:colOff>114300</xdr:colOff>
      <xdr:row>38</xdr:row>
      <xdr:rowOff>136797</xdr:rowOff>
    </xdr:to>
    <xdr:sp macro="" textlink="">
      <xdr:nvSpPr>
        <xdr:cNvPr id="71" name="楕円 70"/>
        <xdr:cNvSpPr/>
      </xdr:nvSpPr>
      <xdr:spPr>
        <a:xfrm>
          <a:off x="4584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13624</xdr:rowOff>
    </xdr:from>
    <xdr:ext cx="405111" cy="259045"/>
    <xdr:sp macro="" textlink="">
      <xdr:nvSpPr>
        <xdr:cNvPr id="72" name="【図書館】&#10;有形固定資産減価償却率該当値テキスト"/>
        <xdr:cNvSpPr txBox="1"/>
      </xdr:nvSpPr>
      <xdr:spPr>
        <a:xfrm>
          <a:off x="4673600"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72753</xdr:rowOff>
    </xdr:from>
    <xdr:to>
      <xdr:col>20</xdr:col>
      <xdr:colOff>38100</xdr:colOff>
      <xdr:row>39</xdr:row>
      <xdr:rowOff>2903</xdr:rowOff>
    </xdr:to>
    <xdr:sp macro="" textlink="">
      <xdr:nvSpPr>
        <xdr:cNvPr id="73" name="楕円 72"/>
        <xdr:cNvSpPr/>
      </xdr:nvSpPr>
      <xdr:spPr>
        <a:xfrm>
          <a:off x="3746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85997</xdr:rowOff>
    </xdr:from>
    <xdr:to>
      <xdr:col>24</xdr:col>
      <xdr:colOff>63500</xdr:colOff>
      <xdr:row>38</xdr:row>
      <xdr:rowOff>123553</xdr:rowOff>
    </xdr:to>
    <xdr:cxnSp macro="">
      <xdr:nvCxnSpPr>
        <xdr:cNvPr id="74" name="直線コネクタ 73"/>
        <xdr:cNvCxnSpPr/>
      </xdr:nvCxnSpPr>
      <xdr:spPr>
        <a:xfrm flipV="1">
          <a:off x="3797300" y="660109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5"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165480</xdr:rowOff>
    </xdr:from>
    <xdr:ext cx="405111" cy="259045"/>
    <xdr:sp macro="" textlink="">
      <xdr:nvSpPr>
        <xdr:cNvPr id="77" name="n_1mainValue【図書館】&#10;有形固定資産減価償却率"/>
        <xdr:cNvSpPr txBox="1"/>
      </xdr:nvSpPr>
      <xdr:spPr>
        <a:xfrm>
          <a:off x="35820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6"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50800</xdr:rowOff>
    </xdr:from>
    <xdr:to>
      <xdr:col>55</xdr:col>
      <xdr:colOff>50800</xdr:colOff>
      <xdr:row>36</xdr:row>
      <xdr:rowOff>152400</xdr:rowOff>
    </xdr:to>
    <xdr:sp macro="" textlink="">
      <xdr:nvSpPr>
        <xdr:cNvPr id="115" name="楕円 114"/>
        <xdr:cNvSpPr/>
      </xdr:nvSpPr>
      <xdr:spPr>
        <a:xfrm>
          <a:off x="104267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73677</xdr:rowOff>
    </xdr:from>
    <xdr:ext cx="469744" cy="259045"/>
    <xdr:sp macro="" textlink="">
      <xdr:nvSpPr>
        <xdr:cNvPr id="116" name="【図書館】&#10;一人当たり面積該当値テキスト"/>
        <xdr:cNvSpPr txBox="1"/>
      </xdr:nvSpPr>
      <xdr:spPr>
        <a:xfrm>
          <a:off x="10515600"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63500</xdr:rowOff>
    </xdr:from>
    <xdr:to>
      <xdr:col>50</xdr:col>
      <xdr:colOff>165100</xdr:colOff>
      <xdr:row>36</xdr:row>
      <xdr:rowOff>165100</xdr:rowOff>
    </xdr:to>
    <xdr:sp macro="" textlink="">
      <xdr:nvSpPr>
        <xdr:cNvPr id="117" name="楕円 116"/>
        <xdr:cNvSpPr/>
      </xdr:nvSpPr>
      <xdr:spPr>
        <a:xfrm>
          <a:off x="958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101600</xdr:rowOff>
    </xdr:from>
    <xdr:to>
      <xdr:col>55</xdr:col>
      <xdr:colOff>0</xdr:colOff>
      <xdr:row>36</xdr:row>
      <xdr:rowOff>114300</xdr:rowOff>
    </xdr:to>
    <xdr:cxnSp macro="">
      <xdr:nvCxnSpPr>
        <xdr:cNvPr id="118" name="直線コネクタ 117"/>
        <xdr:cNvCxnSpPr/>
      </xdr:nvCxnSpPr>
      <xdr:spPr>
        <a:xfrm flipV="1">
          <a:off x="9639300" y="6273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19"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10177</xdr:rowOff>
    </xdr:from>
    <xdr:ext cx="469744" cy="259045"/>
    <xdr:sp macro="" textlink="">
      <xdr:nvSpPr>
        <xdr:cNvPr id="121" name="n_1mainValue【図書館】&#10;一人当たり面積"/>
        <xdr:cNvSpPr txBox="1"/>
      </xdr:nvSpPr>
      <xdr:spPr>
        <a:xfrm>
          <a:off x="93917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71665</xdr:rowOff>
    </xdr:from>
    <xdr:to>
      <xdr:col>24</xdr:col>
      <xdr:colOff>114300</xdr:colOff>
      <xdr:row>58</xdr:row>
      <xdr:rowOff>1815</xdr:rowOff>
    </xdr:to>
    <xdr:sp macro="" textlink="">
      <xdr:nvSpPr>
        <xdr:cNvPr id="161" name="楕円 160"/>
        <xdr:cNvSpPr/>
      </xdr:nvSpPr>
      <xdr:spPr>
        <a:xfrm>
          <a:off x="45847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94542</xdr:rowOff>
    </xdr:from>
    <xdr:ext cx="405111" cy="259045"/>
    <xdr:sp macro="" textlink="">
      <xdr:nvSpPr>
        <xdr:cNvPr id="162" name="【体育館・プール】&#10;有形固定資産減価償却率該当値テキスト"/>
        <xdr:cNvSpPr txBox="1"/>
      </xdr:nvSpPr>
      <xdr:spPr>
        <a:xfrm>
          <a:off x="4673600" y="969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105954</xdr:rowOff>
    </xdr:from>
    <xdr:to>
      <xdr:col>20</xdr:col>
      <xdr:colOff>38100</xdr:colOff>
      <xdr:row>58</xdr:row>
      <xdr:rowOff>36104</xdr:rowOff>
    </xdr:to>
    <xdr:sp macro="" textlink="">
      <xdr:nvSpPr>
        <xdr:cNvPr id="163" name="楕円 162"/>
        <xdr:cNvSpPr/>
      </xdr:nvSpPr>
      <xdr:spPr>
        <a:xfrm>
          <a:off x="37465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122465</xdr:rowOff>
    </xdr:from>
    <xdr:to>
      <xdr:col>24</xdr:col>
      <xdr:colOff>63500</xdr:colOff>
      <xdr:row>57</xdr:row>
      <xdr:rowOff>156754</xdr:rowOff>
    </xdr:to>
    <xdr:cxnSp macro="">
      <xdr:nvCxnSpPr>
        <xdr:cNvPr id="164" name="直線コネクタ 163"/>
        <xdr:cNvCxnSpPr/>
      </xdr:nvCxnSpPr>
      <xdr:spPr>
        <a:xfrm flipV="1">
          <a:off x="3797300" y="989511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52631</xdr:rowOff>
    </xdr:from>
    <xdr:ext cx="405111" cy="259045"/>
    <xdr:sp macro="" textlink="">
      <xdr:nvSpPr>
        <xdr:cNvPr id="167" name="n_1mainValue【体育館・プール】&#10;有形固定資産減価償却率"/>
        <xdr:cNvSpPr txBox="1"/>
      </xdr:nvSpPr>
      <xdr:spPr>
        <a:xfrm>
          <a:off x="358204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196"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29210</xdr:rowOff>
    </xdr:from>
    <xdr:to>
      <xdr:col>55</xdr:col>
      <xdr:colOff>50800</xdr:colOff>
      <xdr:row>61</xdr:row>
      <xdr:rowOff>130810</xdr:rowOff>
    </xdr:to>
    <xdr:sp macro="" textlink="">
      <xdr:nvSpPr>
        <xdr:cNvPr id="205" name="楕円 204"/>
        <xdr:cNvSpPr/>
      </xdr:nvSpPr>
      <xdr:spPr>
        <a:xfrm>
          <a:off x="10426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7637</xdr:rowOff>
    </xdr:from>
    <xdr:ext cx="469744" cy="259045"/>
    <xdr:sp macro="" textlink="">
      <xdr:nvSpPr>
        <xdr:cNvPr id="206" name="【体育館・プール】&#10;一人当たり面積該当値テキスト"/>
        <xdr:cNvSpPr txBox="1"/>
      </xdr:nvSpPr>
      <xdr:spPr>
        <a:xfrm>
          <a:off x="10515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33020</xdr:rowOff>
    </xdr:from>
    <xdr:to>
      <xdr:col>50</xdr:col>
      <xdr:colOff>165100</xdr:colOff>
      <xdr:row>61</xdr:row>
      <xdr:rowOff>134620</xdr:rowOff>
    </xdr:to>
    <xdr:sp macro="" textlink="">
      <xdr:nvSpPr>
        <xdr:cNvPr id="207" name="楕円 206"/>
        <xdr:cNvSpPr/>
      </xdr:nvSpPr>
      <xdr:spPr>
        <a:xfrm>
          <a:off x="9588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80010</xdr:rowOff>
    </xdr:from>
    <xdr:to>
      <xdr:col>55</xdr:col>
      <xdr:colOff>0</xdr:colOff>
      <xdr:row>61</xdr:row>
      <xdr:rowOff>83820</xdr:rowOff>
    </xdr:to>
    <xdr:cxnSp macro="">
      <xdr:nvCxnSpPr>
        <xdr:cNvPr id="208" name="直線コネクタ 207"/>
        <xdr:cNvCxnSpPr/>
      </xdr:nvCxnSpPr>
      <xdr:spPr>
        <a:xfrm flipV="1">
          <a:off x="9639300" y="10538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0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125747</xdr:rowOff>
    </xdr:from>
    <xdr:ext cx="469744" cy="259045"/>
    <xdr:sp macro="" textlink="">
      <xdr:nvSpPr>
        <xdr:cNvPr id="211" name="n_1main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41"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4" name="フローチャート: 判断 243"/>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21589</xdr:rowOff>
    </xdr:from>
    <xdr:to>
      <xdr:col>24</xdr:col>
      <xdr:colOff>114300</xdr:colOff>
      <xdr:row>80</xdr:row>
      <xdr:rowOff>123189</xdr:rowOff>
    </xdr:to>
    <xdr:sp macro="" textlink="">
      <xdr:nvSpPr>
        <xdr:cNvPr id="250" name="楕円 249"/>
        <xdr:cNvSpPr/>
      </xdr:nvSpPr>
      <xdr:spPr>
        <a:xfrm>
          <a:off x="4584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44466</xdr:rowOff>
    </xdr:from>
    <xdr:ext cx="405111" cy="259045"/>
    <xdr:sp macro="" textlink="">
      <xdr:nvSpPr>
        <xdr:cNvPr id="251" name="【福祉施設】&#10;有形固定資産減価償却率該当値テキスト"/>
        <xdr:cNvSpPr txBox="1"/>
      </xdr:nvSpPr>
      <xdr:spPr>
        <a:xfrm>
          <a:off x="4673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252" name="楕円 251"/>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72389</xdr:rowOff>
    </xdr:from>
    <xdr:to>
      <xdr:col>24</xdr:col>
      <xdr:colOff>63500</xdr:colOff>
      <xdr:row>80</xdr:row>
      <xdr:rowOff>106680</xdr:rowOff>
    </xdr:to>
    <xdr:cxnSp macro="">
      <xdr:nvCxnSpPr>
        <xdr:cNvPr id="253" name="直線コネクタ 252"/>
        <xdr:cNvCxnSpPr/>
      </xdr:nvCxnSpPr>
      <xdr:spPr>
        <a:xfrm flipV="1">
          <a:off x="3797300" y="137883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54"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5"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256" name="n_1mainValue【福祉施設】&#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83"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6" name="フローチャート: 判断 285"/>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126746</xdr:rowOff>
    </xdr:from>
    <xdr:to>
      <xdr:col>55</xdr:col>
      <xdr:colOff>50800</xdr:colOff>
      <xdr:row>83</xdr:row>
      <xdr:rowOff>56896</xdr:rowOff>
    </xdr:to>
    <xdr:sp macro="" textlink="">
      <xdr:nvSpPr>
        <xdr:cNvPr id="292" name="楕円 291"/>
        <xdr:cNvSpPr/>
      </xdr:nvSpPr>
      <xdr:spPr>
        <a:xfrm>
          <a:off x="104267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149623</xdr:rowOff>
    </xdr:from>
    <xdr:ext cx="469744" cy="259045"/>
    <xdr:sp macro="" textlink="">
      <xdr:nvSpPr>
        <xdr:cNvPr id="293" name="【福祉施設】&#10;一人当たり面積該当値テキスト"/>
        <xdr:cNvSpPr txBox="1"/>
      </xdr:nvSpPr>
      <xdr:spPr>
        <a:xfrm>
          <a:off x="10515600" y="1403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133604</xdr:rowOff>
    </xdr:from>
    <xdr:to>
      <xdr:col>50</xdr:col>
      <xdr:colOff>165100</xdr:colOff>
      <xdr:row>83</xdr:row>
      <xdr:rowOff>63754</xdr:rowOff>
    </xdr:to>
    <xdr:sp macro="" textlink="">
      <xdr:nvSpPr>
        <xdr:cNvPr id="294" name="楕円 293"/>
        <xdr:cNvSpPr/>
      </xdr:nvSpPr>
      <xdr:spPr>
        <a:xfrm>
          <a:off x="9588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6096</xdr:rowOff>
    </xdr:from>
    <xdr:to>
      <xdr:col>55</xdr:col>
      <xdr:colOff>0</xdr:colOff>
      <xdr:row>83</xdr:row>
      <xdr:rowOff>12954</xdr:rowOff>
    </xdr:to>
    <xdr:cxnSp macro="">
      <xdr:nvCxnSpPr>
        <xdr:cNvPr id="295" name="直線コネクタ 294"/>
        <xdr:cNvCxnSpPr/>
      </xdr:nvCxnSpPr>
      <xdr:spPr>
        <a:xfrm flipV="1">
          <a:off x="9639300" y="142364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296"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7"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80281</xdr:rowOff>
    </xdr:from>
    <xdr:ext cx="469744" cy="259045"/>
    <xdr:sp macro="" textlink="">
      <xdr:nvSpPr>
        <xdr:cNvPr id="298" name="n_1mainValue【福祉施設】&#10;一人当たり面積"/>
        <xdr:cNvSpPr txBox="1"/>
      </xdr:nvSpPr>
      <xdr:spPr>
        <a:xfrm>
          <a:off x="93917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9"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2" name="フローチャート: 判断 331"/>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74386</xdr:rowOff>
    </xdr:from>
    <xdr:to>
      <xdr:col>24</xdr:col>
      <xdr:colOff>114300</xdr:colOff>
      <xdr:row>102</xdr:row>
      <xdr:rowOff>4536</xdr:rowOff>
    </xdr:to>
    <xdr:sp macro="" textlink="">
      <xdr:nvSpPr>
        <xdr:cNvPr id="338" name="楕円 337"/>
        <xdr:cNvSpPr/>
      </xdr:nvSpPr>
      <xdr:spPr>
        <a:xfrm>
          <a:off x="45847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97263</xdr:rowOff>
    </xdr:from>
    <xdr:ext cx="405111" cy="259045"/>
    <xdr:sp macro="" textlink="">
      <xdr:nvSpPr>
        <xdr:cNvPr id="339" name="【市民会館】&#10;有形固定資産減価償却率該当値テキスト"/>
        <xdr:cNvSpPr txBox="1"/>
      </xdr:nvSpPr>
      <xdr:spPr>
        <a:xfrm>
          <a:off x="4673600" y="172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113574</xdr:rowOff>
    </xdr:from>
    <xdr:to>
      <xdr:col>20</xdr:col>
      <xdr:colOff>38100</xdr:colOff>
      <xdr:row>102</xdr:row>
      <xdr:rowOff>43724</xdr:rowOff>
    </xdr:to>
    <xdr:sp macro="" textlink="">
      <xdr:nvSpPr>
        <xdr:cNvPr id="340" name="楕円 339"/>
        <xdr:cNvSpPr/>
      </xdr:nvSpPr>
      <xdr:spPr>
        <a:xfrm>
          <a:off x="3746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125186</xdr:rowOff>
    </xdr:from>
    <xdr:to>
      <xdr:col>24</xdr:col>
      <xdr:colOff>63500</xdr:colOff>
      <xdr:row>101</xdr:row>
      <xdr:rowOff>164374</xdr:rowOff>
    </xdr:to>
    <xdr:cxnSp macro="">
      <xdr:nvCxnSpPr>
        <xdr:cNvPr id="341" name="直線コネクタ 340"/>
        <xdr:cNvCxnSpPr/>
      </xdr:nvCxnSpPr>
      <xdr:spPr>
        <a:xfrm flipV="1">
          <a:off x="3797300" y="1744163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4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3"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60251</xdr:rowOff>
    </xdr:from>
    <xdr:ext cx="405111" cy="259045"/>
    <xdr:sp macro="" textlink="">
      <xdr:nvSpPr>
        <xdr:cNvPr id="344" name="n_1mainValue【市民会館】&#10;有形固定資産減価償却率"/>
        <xdr:cNvSpPr txBox="1"/>
      </xdr:nvSpPr>
      <xdr:spPr>
        <a:xfrm>
          <a:off x="35820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3"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6" name="フローチャート: 判断 375"/>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382" name="楕円 381"/>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383" name="【市民会館】&#10;一人当たり面積該当値テキスト"/>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36830</xdr:rowOff>
    </xdr:from>
    <xdr:to>
      <xdr:col>50</xdr:col>
      <xdr:colOff>165100</xdr:colOff>
      <xdr:row>106</xdr:row>
      <xdr:rowOff>138430</xdr:rowOff>
    </xdr:to>
    <xdr:sp macro="" textlink="">
      <xdr:nvSpPr>
        <xdr:cNvPr id="384" name="楕円 383"/>
        <xdr:cNvSpPr/>
      </xdr:nvSpPr>
      <xdr:spPr>
        <a:xfrm>
          <a:off x="958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83820</xdr:rowOff>
    </xdr:from>
    <xdr:to>
      <xdr:col>55</xdr:col>
      <xdr:colOff>0</xdr:colOff>
      <xdr:row>106</xdr:row>
      <xdr:rowOff>87630</xdr:rowOff>
    </xdr:to>
    <xdr:cxnSp macro="">
      <xdr:nvCxnSpPr>
        <xdr:cNvPr id="385" name="直線コネクタ 384"/>
        <xdr:cNvCxnSpPr/>
      </xdr:nvCxnSpPr>
      <xdr:spPr>
        <a:xfrm flipV="1">
          <a:off x="9639300" y="18257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386"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8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129557</xdr:rowOff>
    </xdr:from>
    <xdr:ext cx="469744" cy="259045"/>
    <xdr:sp macro="" textlink="">
      <xdr:nvSpPr>
        <xdr:cNvPr id="388" name="n_1mainValue【市民会館】&#10;一人当たり面積"/>
        <xdr:cNvSpPr txBox="1"/>
      </xdr:nvSpPr>
      <xdr:spPr>
        <a:xfrm>
          <a:off x="9391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19"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22" name="フローチャート: 判断 421"/>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25400</xdr:rowOff>
    </xdr:from>
    <xdr:to>
      <xdr:col>85</xdr:col>
      <xdr:colOff>177800</xdr:colOff>
      <xdr:row>35</xdr:row>
      <xdr:rowOff>127000</xdr:rowOff>
    </xdr:to>
    <xdr:sp macro="" textlink="">
      <xdr:nvSpPr>
        <xdr:cNvPr id="428" name="楕円 427"/>
        <xdr:cNvSpPr/>
      </xdr:nvSpPr>
      <xdr:spPr>
        <a:xfrm>
          <a:off x="16268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48277</xdr:rowOff>
    </xdr:from>
    <xdr:ext cx="405111" cy="259045"/>
    <xdr:sp macro="" textlink="">
      <xdr:nvSpPr>
        <xdr:cNvPr id="429" name="【一般廃棄物処理施設】&#10;有形固定資産減価償却率該当値テキスト"/>
        <xdr:cNvSpPr txBox="1"/>
      </xdr:nvSpPr>
      <xdr:spPr>
        <a:xfrm>
          <a:off x="16357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95613</xdr:rowOff>
    </xdr:from>
    <xdr:to>
      <xdr:col>81</xdr:col>
      <xdr:colOff>101600</xdr:colOff>
      <xdr:row>36</xdr:row>
      <xdr:rowOff>25763</xdr:rowOff>
    </xdr:to>
    <xdr:sp macro="" textlink="">
      <xdr:nvSpPr>
        <xdr:cNvPr id="430" name="楕円 429"/>
        <xdr:cNvSpPr/>
      </xdr:nvSpPr>
      <xdr:spPr>
        <a:xfrm>
          <a:off x="15430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76200</xdr:rowOff>
    </xdr:from>
    <xdr:to>
      <xdr:col>85</xdr:col>
      <xdr:colOff>127000</xdr:colOff>
      <xdr:row>35</xdr:row>
      <xdr:rowOff>146413</xdr:rowOff>
    </xdr:to>
    <xdr:cxnSp macro="">
      <xdr:nvCxnSpPr>
        <xdr:cNvPr id="431" name="直線コネクタ 430"/>
        <xdr:cNvCxnSpPr/>
      </xdr:nvCxnSpPr>
      <xdr:spPr>
        <a:xfrm flipV="1">
          <a:off x="15481300" y="6076950"/>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32"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33"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42290</xdr:rowOff>
    </xdr:from>
    <xdr:ext cx="405111" cy="259045"/>
    <xdr:sp macro="" textlink="">
      <xdr:nvSpPr>
        <xdr:cNvPr id="434" name="n_1mainValue【一般廃棄物処理施設】&#10;有形固定資産減価償却率"/>
        <xdr:cNvSpPr txBox="1"/>
      </xdr:nvSpPr>
      <xdr:spPr>
        <a:xfrm>
          <a:off x="152660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8" name="直線コネクタ 457"/>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9"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60" name="直線コネクタ 459"/>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61"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62" name="直線コネクタ 461"/>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63"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4" name="フローチャート: 判断 463"/>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5" name="フローチャート: 判断 464"/>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66" name="フローチャート: 判断 465"/>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74473</xdr:rowOff>
    </xdr:from>
    <xdr:to>
      <xdr:col>116</xdr:col>
      <xdr:colOff>114300</xdr:colOff>
      <xdr:row>34</xdr:row>
      <xdr:rowOff>4623</xdr:rowOff>
    </xdr:to>
    <xdr:sp macro="" textlink="">
      <xdr:nvSpPr>
        <xdr:cNvPr id="472" name="楕円 471"/>
        <xdr:cNvSpPr/>
      </xdr:nvSpPr>
      <xdr:spPr>
        <a:xfrm>
          <a:off x="22110700" y="57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27500</xdr:rowOff>
    </xdr:from>
    <xdr:ext cx="599010" cy="259045"/>
    <xdr:sp macro="" textlink="">
      <xdr:nvSpPr>
        <xdr:cNvPr id="473" name="【一般廃棄物処理施設】&#10;一人当たり有形固定資産（償却資産）額該当値テキスト"/>
        <xdr:cNvSpPr txBox="1"/>
      </xdr:nvSpPr>
      <xdr:spPr>
        <a:xfrm>
          <a:off x="22199600" y="568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91389</xdr:rowOff>
    </xdr:from>
    <xdr:to>
      <xdr:col>112</xdr:col>
      <xdr:colOff>38100</xdr:colOff>
      <xdr:row>34</xdr:row>
      <xdr:rowOff>21539</xdr:rowOff>
    </xdr:to>
    <xdr:sp macro="" textlink="">
      <xdr:nvSpPr>
        <xdr:cNvPr id="474" name="楕円 473"/>
        <xdr:cNvSpPr/>
      </xdr:nvSpPr>
      <xdr:spPr>
        <a:xfrm>
          <a:off x="21272500" y="57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125273</xdr:rowOff>
    </xdr:from>
    <xdr:to>
      <xdr:col>116</xdr:col>
      <xdr:colOff>63500</xdr:colOff>
      <xdr:row>33</xdr:row>
      <xdr:rowOff>142189</xdr:rowOff>
    </xdr:to>
    <xdr:cxnSp macro="">
      <xdr:nvCxnSpPr>
        <xdr:cNvPr id="475" name="直線コネクタ 474"/>
        <xdr:cNvCxnSpPr/>
      </xdr:nvCxnSpPr>
      <xdr:spPr>
        <a:xfrm flipV="1">
          <a:off x="21323300" y="5783123"/>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476"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77"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38066</xdr:rowOff>
    </xdr:from>
    <xdr:ext cx="599010" cy="259045"/>
    <xdr:sp macro="" textlink="">
      <xdr:nvSpPr>
        <xdr:cNvPr id="478" name="n_1mainValue【一般廃棄物処理施設】&#10;一人当たり有形固定資産（償却資産）額"/>
        <xdr:cNvSpPr txBox="1"/>
      </xdr:nvSpPr>
      <xdr:spPr>
        <a:xfrm>
          <a:off x="21011095" y="552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04" name="直線コネクタ 50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0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06" name="直線コネクタ 50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8" name="直線コネクタ 5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0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10" name="フローチャート: 判断 50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11" name="フローチャート: 判断 51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12" name="フローチャート: 判断 511"/>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161472</xdr:rowOff>
    </xdr:from>
    <xdr:to>
      <xdr:col>85</xdr:col>
      <xdr:colOff>177800</xdr:colOff>
      <xdr:row>55</xdr:row>
      <xdr:rowOff>91622</xdr:rowOff>
    </xdr:to>
    <xdr:sp macro="" textlink="">
      <xdr:nvSpPr>
        <xdr:cNvPr id="518" name="楕円 517"/>
        <xdr:cNvSpPr/>
      </xdr:nvSpPr>
      <xdr:spPr>
        <a:xfrm>
          <a:off x="16268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114499</xdr:rowOff>
    </xdr:from>
    <xdr:ext cx="469744" cy="259045"/>
    <xdr:sp macro="" textlink="">
      <xdr:nvSpPr>
        <xdr:cNvPr id="519" name="【保健センター・保健所】&#10;有形固定資産減価償却率該当値テキスト"/>
        <xdr:cNvSpPr txBox="1"/>
      </xdr:nvSpPr>
      <xdr:spPr>
        <a:xfrm>
          <a:off x="16357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20" name="楕円 519"/>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59</xdr:row>
      <xdr:rowOff>40822</xdr:rowOff>
    </xdr:to>
    <xdr:cxnSp macro="">
      <xdr:nvCxnSpPr>
        <xdr:cNvPr id="521" name="直線コネクタ 520"/>
        <xdr:cNvCxnSpPr/>
      </xdr:nvCxnSpPr>
      <xdr:spPr>
        <a:xfrm flipV="1">
          <a:off x="15481300" y="9470572"/>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22"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23"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24"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50" name="直線コネクタ 549"/>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51"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52" name="直線コネクタ 551"/>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53"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54" name="直線コネクタ 553"/>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55"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フローチャート: 判断 555"/>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57" name="フローチャート: 判断 556"/>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58" name="フローチャート: 判断 557"/>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68943</xdr:rowOff>
    </xdr:from>
    <xdr:to>
      <xdr:col>116</xdr:col>
      <xdr:colOff>114300</xdr:colOff>
      <xdr:row>64</xdr:row>
      <xdr:rowOff>170543</xdr:rowOff>
    </xdr:to>
    <xdr:sp macro="" textlink="">
      <xdr:nvSpPr>
        <xdr:cNvPr id="564" name="楕円 563"/>
        <xdr:cNvSpPr/>
      </xdr:nvSpPr>
      <xdr:spPr>
        <a:xfrm>
          <a:off x="22110700" y="1104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155320</xdr:rowOff>
    </xdr:from>
    <xdr:ext cx="469744" cy="259045"/>
    <xdr:sp macro="" textlink="">
      <xdr:nvSpPr>
        <xdr:cNvPr id="565" name="【保健センター・保健所】&#10;一人当たり面積該当値テキスト"/>
        <xdr:cNvSpPr txBox="1"/>
      </xdr:nvSpPr>
      <xdr:spPr>
        <a:xfrm>
          <a:off x="22199600" y="1095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109765</xdr:rowOff>
    </xdr:from>
    <xdr:to>
      <xdr:col>112</xdr:col>
      <xdr:colOff>38100</xdr:colOff>
      <xdr:row>64</xdr:row>
      <xdr:rowOff>39915</xdr:rowOff>
    </xdr:to>
    <xdr:sp macro="" textlink="">
      <xdr:nvSpPr>
        <xdr:cNvPr id="566" name="楕円 565"/>
        <xdr:cNvSpPr/>
      </xdr:nvSpPr>
      <xdr:spPr>
        <a:xfrm>
          <a:off x="21272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160565</xdr:rowOff>
    </xdr:from>
    <xdr:to>
      <xdr:col>116</xdr:col>
      <xdr:colOff>63500</xdr:colOff>
      <xdr:row>64</xdr:row>
      <xdr:rowOff>119743</xdr:rowOff>
    </xdr:to>
    <xdr:cxnSp macro="">
      <xdr:nvCxnSpPr>
        <xdr:cNvPr id="567" name="直線コネクタ 566"/>
        <xdr:cNvCxnSpPr/>
      </xdr:nvCxnSpPr>
      <xdr:spPr>
        <a:xfrm>
          <a:off x="21323300" y="109619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68"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569"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31042</xdr:rowOff>
    </xdr:from>
    <xdr:ext cx="469744" cy="259045"/>
    <xdr:sp macro="" textlink="">
      <xdr:nvSpPr>
        <xdr:cNvPr id="570" name="n_1mainValue【保健センター・保健所】&#10;一人当たり面積"/>
        <xdr:cNvSpPr txBox="1"/>
      </xdr:nvSpPr>
      <xdr:spPr>
        <a:xfrm>
          <a:off x="21075727" y="11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96" name="直線コネクタ 595"/>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97"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98" name="直線コネクタ 597"/>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99"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00" name="直線コネクタ 59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601"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02" name="フローチャート: 判断 601"/>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03" name="フローチャート: 判断 60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04" name="フローチャート: 判断 603"/>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99968</xdr:rowOff>
    </xdr:from>
    <xdr:to>
      <xdr:col>85</xdr:col>
      <xdr:colOff>177800</xdr:colOff>
      <xdr:row>79</xdr:row>
      <xdr:rowOff>30118</xdr:rowOff>
    </xdr:to>
    <xdr:sp macro="" textlink="">
      <xdr:nvSpPr>
        <xdr:cNvPr id="610" name="楕円 609"/>
        <xdr:cNvSpPr/>
      </xdr:nvSpPr>
      <xdr:spPr>
        <a:xfrm>
          <a:off x="162687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122845</xdr:rowOff>
    </xdr:from>
    <xdr:ext cx="405111" cy="259045"/>
    <xdr:sp macro="" textlink="">
      <xdr:nvSpPr>
        <xdr:cNvPr id="611" name="【消防施設】&#10;有形固定資産減価償却率該当値テキスト"/>
        <xdr:cNvSpPr txBox="1"/>
      </xdr:nvSpPr>
      <xdr:spPr>
        <a:xfrm>
          <a:off x="16357600" y="1332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127726</xdr:rowOff>
    </xdr:from>
    <xdr:to>
      <xdr:col>81</xdr:col>
      <xdr:colOff>101600</xdr:colOff>
      <xdr:row>79</xdr:row>
      <xdr:rowOff>57876</xdr:rowOff>
    </xdr:to>
    <xdr:sp macro="" textlink="">
      <xdr:nvSpPr>
        <xdr:cNvPr id="612" name="楕円 611"/>
        <xdr:cNvSpPr/>
      </xdr:nvSpPr>
      <xdr:spPr>
        <a:xfrm>
          <a:off x="15430500" y="135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150768</xdr:rowOff>
    </xdr:from>
    <xdr:to>
      <xdr:col>85</xdr:col>
      <xdr:colOff>127000</xdr:colOff>
      <xdr:row>79</xdr:row>
      <xdr:rowOff>7076</xdr:rowOff>
    </xdr:to>
    <xdr:cxnSp macro="">
      <xdr:nvCxnSpPr>
        <xdr:cNvPr id="613" name="直線コネクタ 612"/>
        <xdr:cNvCxnSpPr/>
      </xdr:nvCxnSpPr>
      <xdr:spPr>
        <a:xfrm flipV="1">
          <a:off x="15481300" y="1352386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614"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15"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74403</xdr:rowOff>
    </xdr:from>
    <xdr:ext cx="405111" cy="259045"/>
    <xdr:sp macro="" textlink="">
      <xdr:nvSpPr>
        <xdr:cNvPr id="616" name="n_1mainValue【消防施設】&#10;有形固定資産減価償却率"/>
        <xdr:cNvSpPr txBox="1"/>
      </xdr:nvSpPr>
      <xdr:spPr>
        <a:xfrm>
          <a:off x="15266044" y="132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38" name="直線コネクタ 637"/>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3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40" name="直線コネクタ 63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41"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42" name="直線コネクタ 641"/>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43"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44" name="フローチャート: 判断 64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5" name="フローチャート: 判断 64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46" name="フローチャート: 判断 645"/>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652" name="楕円 651"/>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162831</xdr:rowOff>
    </xdr:from>
    <xdr:ext cx="469744" cy="259045"/>
    <xdr:sp macro="" textlink="">
      <xdr:nvSpPr>
        <xdr:cNvPr id="653" name="【消防施設】&#10;一人当たり面積該当値テキスト"/>
        <xdr:cNvSpPr txBox="1"/>
      </xdr:nvSpPr>
      <xdr:spPr>
        <a:xfrm>
          <a:off x="22199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654" name="楕円 653"/>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127254</xdr:rowOff>
    </xdr:to>
    <xdr:cxnSp macro="">
      <xdr:nvCxnSpPr>
        <xdr:cNvPr id="655" name="直線コネクタ 654"/>
        <xdr:cNvCxnSpPr/>
      </xdr:nvCxnSpPr>
      <xdr:spPr>
        <a:xfrm>
          <a:off x="21323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56"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57"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658" name="n_1mainValue【消防施設】&#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0" name="テキスト ボックス 6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0" name="テキスト ボックス 6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84" name="直線コネクタ 68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8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86" name="直線コネクタ 68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8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88" name="直線コネクタ 68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89"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90" name="フローチャート: 判断 68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91" name="フローチャート: 判断 69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92" name="フローチャート: 判断 691"/>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98" name="楕円 697"/>
        <xdr:cNvSpPr/>
      </xdr:nvSpPr>
      <xdr:spPr>
        <a:xfrm>
          <a:off x="16268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151147</xdr:rowOff>
    </xdr:from>
    <xdr:ext cx="405111" cy="259045"/>
    <xdr:sp macro="" textlink="">
      <xdr:nvSpPr>
        <xdr:cNvPr id="699" name="【庁舎】&#10;有形固定資産減価償却率該当値テキスト"/>
        <xdr:cNvSpPr txBox="1"/>
      </xdr:nvSpPr>
      <xdr:spPr>
        <a:xfrm>
          <a:off x="16357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156029</xdr:rowOff>
    </xdr:from>
    <xdr:to>
      <xdr:col>81</xdr:col>
      <xdr:colOff>101600</xdr:colOff>
      <xdr:row>104</xdr:row>
      <xdr:rowOff>86179</xdr:rowOff>
    </xdr:to>
    <xdr:sp macro="" textlink="">
      <xdr:nvSpPr>
        <xdr:cNvPr id="700" name="楕円 699"/>
        <xdr:cNvSpPr/>
      </xdr:nvSpPr>
      <xdr:spPr>
        <a:xfrm>
          <a:off x="15430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35379</xdr:rowOff>
    </xdr:to>
    <xdr:cxnSp macro="">
      <xdr:nvCxnSpPr>
        <xdr:cNvPr id="701" name="直線コネクタ 700"/>
        <xdr:cNvCxnSpPr/>
      </xdr:nvCxnSpPr>
      <xdr:spPr>
        <a:xfrm flipV="1">
          <a:off x="15481300" y="1783842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02"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703"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77306</xdr:rowOff>
    </xdr:from>
    <xdr:ext cx="405111" cy="259045"/>
    <xdr:sp macro="" textlink="">
      <xdr:nvSpPr>
        <xdr:cNvPr id="704" name="n_1mainValue【庁舎】&#10;有形固定資産減価償却率"/>
        <xdr:cNvSpPr txBox="1"/>
      </xdr:nvSpPr>
      <xdr:spPr>
        <a:xfrm>
          <a:off x="15266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5" name="テキスト ボックス 7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29" name="直線コネクタ 728"/>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30"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31" name="直線コネクタ 730"/>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3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33" name="直線コネクタ 73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34"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35" name="フローチャート: 判断 734"/>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36" name="フローチャート: 判断 735"/>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37" name="フローチャート: 判断 736"/>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43" name="楕円 742"/>
        <xdr:cNvSpPr/>
      </xdr:nvSpPr>
      <xdr:spPr>
        <a:xfrm>
          <a:off x="22110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129557</xdr:rowOff>
    </xdr:from>
    <xdr:ext cx="469744" cy="259045"/>
    <xdr:sp macro="" textlink="">
      <xdr:nvSpPr>
        <xdr:cNvPr id="744" name="【庁舎】&#10;一人当たり面積該当値テキスト"/>
        <xdr:cNvSpPr txBox="1"/>
      </xdr:nvSpPr>
      <xdr:spPr>
        <a:xfrm>
          <a:off x="22199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158750</xdr:rowOff>
    </xdr:from>
    <xdr:to>
      <xdr:col>112</xdr:col>
      <xdr:colOff>38100</xdr:colOff>
      <xdr:row>107</xdr:row>
      <xdr:rowOff>88900</xdr:rowOff>
    </xdr:to>
    <xdr:sp macro="" textlink="">
      <xdr:nvSpPr>
        <xdr:cNvPr id="745" name="楕円 744"/>
        <xdr:cNvSpPr/>
      </xdr:nvSpPr>
      <xdr:spPr>
        <a:xfrm>
          <a:off x="21272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30480</xdr:rowOff>
    </xdr:from>
    <xdr:to>
      <xdr:col>116</xdr:col>
      <xdr:colOff>63500</xdr:colOff>
      <xdr:row>107</xdr:row>
      <xdr:rowOff>38100</xdr:rowOff>
    </xdr:to>
    <xdr:cxnSp macro="">
      <xdr:nvCxnSpPr>
        <xdr:cNvPr id="746" name="直線コネクタ 745"/>
        <xdr:cNvCxnSpPr/>
      </xdr:nvCxnSpPr>
      <xdr:spPr>
        <a:xfrm flipV="1">
          <a:off x="21323300" y="183756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747"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48"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105427</xdr:rowOff>
    </xdr:from>
    <xdr:ext cx="469744" cy="259045"/>
    <xdr:sp macro="" textlink="">
      <xdr:nvSpPr>
        <xdr:cNvPr id="749" name="n_1mainValue【庁舎】&#10;一人当たり面積"/>
        <xdr:cNvSpPr txBox="1"/>
      </xdr:nvSpPr>
      <xdr:spPr>
        <a:xfrm>
          <a:off x="21075727" y="18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福祉施設、市民会館、一般廃棄物処理施設、保健センター・保健所、消防施設</a:t>
          </a:r>
          <a:r>
            <a:rPr kumimoji="1" lang="ja-JP" altLang="ja-JP" sz="1100">
              <a:solidFill>
                <a:schemeClr val="dk1"/>
              </a:solidFill>
              <a:effectLst/>
              <a:latin typeface="+mn-lt"/>
              <a:ea typeface="+mn-ea"/>
              <a:cs typeface="+mn-cs"/>
            </a:rPr>
            <a:t>は類似団体内平均より高く、</a:t>
          </a:r>
          <a:r>
            <a:rPr kumimoji="1" lang="ja-JP" altLang="en-US" sz="1100">
              <a:solidFill>
                <a:schemeClr val="dk1"/>
              </a:solidFill>
              <a:effectLst/>
              <a:latin typeface="+mn-lt"/>
              <a:ea typeface="+mn-ea"/>
              <a:cs typeface="+mn-cs"/>
            </a:rPr>
            <a:t>図書館、庁舎</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ほ</a:t>
          </a:r>
          <a:r>
            <a:rPr kumimoji="1" lang="ja-JP" altLang="ja-JP" sz="1100">
              <a:solidFill>
                <a:schemeClr val="dk1"/>
              </a:solidFill>
              <a:effectLst/>
              <a:latin typeface="+mn-lt"/>
              <a:ea typeface="+mn-ea"/>
              <a:cs typeface="+mn-cs"/>
            </a:rPr>
            <a:t>ば同水準となっている。</a:t>
          </a:r>
          <a:r>
            <a:rPr kumimoji="1" lang="ja-JP" altLang="en-US" sz="1100" b="0" i="0" baseline="0">
              <a:solidFill>
                <a:schemeClr val="dk1"/>
              </a:solidFill>
              <a:effectLst/>
              <a:latin typeface="+mn-lt"/>
              <a:ea typeface="+mn-ea"/>
              <a:cs typeface="+mn-cs"/>
            </a:rPr>
            <a:t>一人当たりの面積が類似団体に比べ高い施設については、</a:t>
          </a:r>
          <a:r>
            <a:rPr kumimoji="1" lang="ja-JP" altLang="ja-JP" sz="1100" b="0" i="0" baseline="0">
              <a:solidFill>
                <a:schemeClr val="dk1"/>
              </a:solidFill>
              <a:effectLst/>
              <a:latin typeface="+mn-lt"/>
              <a:ea typeface="+mn-ea"/>
              <a:cs typeface="+mn-cs"/>
            </a:rPr>
            <a:t>今後の人口減少等も考慮し、公共施設等総合管理計画に基づき、施老朽化設の更新、集約化</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57,944
57,362
98.91
24,280,714
23,990,853
254,803
12,325,353
21,306,188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この数年の数値はほぼ横ばいで推移しているが、平成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0.53</a:t>
          </a:r>
          <a:r>
            <a:rPr kumimoji="1" lang="ja-JP" altLang="ja-JP" sz="1100">
              <a:solidFill>
                <a:schemeClr val="dk1"/>
              </a:solidFill>
              <a:effectLst/>
              <a:latin typeface="+mn-lt"/>
              <a:ea typeface="+mn-ea"/>
              <a:cs typeface="+mn-cs"/>
            </a:rPr>
            <a:t>と、人口の減少や高齢者人口の増加に加え、市内に大きな法人がないこと等により、財政基盤が弱く、類似団体平均を下回っている。そのため、第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次行財政改革（平成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次行財政改革（平成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年度）に引き続き、新たな行財政改革アクションプランを策定し、財政の健全化に努めているところである。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年度においては前年度より改善されたものの、依然として類似団体平均を大きく上回っており、硬直的な財政状況であることに変化はない。また、改善となった要因としても、歳出面で</a:t>
          </a:r>
          <a:r>
            <a:rPr kumimoji="1" lang="ja-JP" altLang="en-US" sz="1100">
              <a:solidFill>
                <a:schemeClr val="dk1"/>
              </a:solidFill>
              <a:effectLst/>
              <a:latin typeface="+mn-lt"/>
              <a:ea typeface="+mn-ea"/>
              <a:cs typeface="+mn-cs"/>
            </a:rPr>
            <a:t>退職手当が</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たことが大きな要因であり、また</a:t>
          </a:r>
          <a:r>
            <a:rPr kumimoji="1" lang="ja-JP" altLang="ja-JP" sz="1100">
              <a:solidFill>
                <a:schemeClr val="dk1"/>
              </a:solidFill>
              <a:effectLst/>
              <a:latin typeface="+mn-lt"/>
              <a:ea typeface="+mn-ea"/>
              <a:cs typeface="+mn-cs"/>
            </a:rPr>
            <a:t>依存財源に左右される</a:t>
          </a:r>
          <a:r>
            <a:rPr kumimoji="1" lang="ja-JP" altLang="en-US" sz="1100">
              <a:solidFill>
                <a:schemeClr val="dk1"/>
              </a:solidFill>
              <a:effectLst/>
              <a:latin typeface="+mn-lt"/>
              <a:ea typeface="+mn-ea"/>
              <a:cs typeface="+mn-cs"/>
            </a:rPr>
            <a:t>状態は変わらず</a:t>
          </a:r>
          <a:r>
            <a:rPr kumimoji="1" lang="ja-JP" altLang="ja-JP" sz="1100">
              <a:solidFill>
                <a:schemeClr val="dk1"/>
              </a:solidFill>
              <a:effectLst/>
              <a:latin typeface="+mn-lt"/>
              <a:ea typeface="+mn-ea"/>
              <a:cs typeface="+mn-cs"/>
            </a:rPr>
            <a:t>、主体的な改善とは言い難い状況である。</a:t>
          </a:r>
          <a:endParaRPr lang="ja-JP" altLang="ja-JP">
            <a:effectLst/>
          </a:endParaRPr>
        </a:p>
        <a:p>
          <a:r>
            <a:rPr kumimoji="1" lang="ja-JP" altLang="ja-JP" sz="1100">
              <a:solidFill>
                <a:schemeClr val="dk1"/>
              </a:solidFill>
              <a:effectLst/>
              <a:latin typeface="+mn-lt"/>
              <a:ea typeface="+mn-ea"/>
              <a:cs typeface="+mn-cs"/>
            </a:rPr>
            <a:t>　そのため、</a:t>
          </a:r>
          <a:r>
            <a:rPr kumimoji="1" lang="ja-JP" altLang="en-US" sz="1100">
              <a:solidFill>
                <a:schemeClr val="dk1"/>
              </a:solidFill>
              <a:effectLst/>
              <a:latin typeface="+mn-lt"/>
              <a:ea typeface="+mn-ea"/>
              <a:cs typeface="+mn-cs"/>
            </a:rPr>
            <a:t>新たな</a:t>
          </a:r>
          <a:r>
            <a:rPr kumimoji="1" lang="ja-JP" altLang="ja-JP" sz="1100">
              <a:solidFill>
                <a:schemeClr val="dk1"/>
              </a:solidFill>
              <a:effectLst/>
              <a:latin typeface="+mn-lt"/>
              <a:ea typeface="+mn-ea"/>
              <a:cs typeface="+mn-cs"/>
            </a:rPr>
            <a:t>行財政改革アクションプランに基づき、</a:t>
          </a:r>
          <a:r>
            <a:rPr kumimoji="1" lang="ja-JP" altLang="en-US" sz="1100">
              <a:solidFill>
                <a:schemeClr val="dk1"/>
              </a:solidFill>
              <a:effectLst/>
              <a:latin typeface="+mn-lt"/>
              <a:ea typeface="+mn-ea"/>
              <a:cs typeface="+mn-cs"/>
            </a:rPr>
            <a:t>定員管理計画の確実な実施及び更なる職員数の抑制</a:t>
          </a:r>
          <a:r>
            <a:rPr kumimoji="1" lang="ja-JP" altLang="ja-JP" sz="1100">
              <a:solidFill>
                <a:schemeClr val="dk1"/>
              </a:solidFill>
              <a:effectLst/>
              <a:latin typeface="+mn-lt"/>
              <a:ea typeface="+mn-ea"/>
              <a:cs typeface="+mn-cs"/>
            </a:rPr>
            <a:t>等、人件費及びその他の経費の徹底した削減に取り組むとともに、税の収納率向上対策による自主財源確保に努めるなど、引き続き行財政改革に取り組んでいる。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11219</xdr:rowOff>
    </xdr:to>
    <xdr:cxnSp macro="">
      <xdr:nvCxnSpPr>
        <xdr:cNvPr id="132" name="直線コネクタ 131"/>
        <xdr:cNvCxnSpPr/>
      </xdr:nvCxnSpPr>
      <xdr:spPr>
        <a:xfrm flipV="1">
          <a:off x="4114800" y="10939780"/>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128905</xdr:rowOff>
    </xdr:from>
    <xdr:to>
      <xdr:col>19</xdr:col>
      <xdr:colOff>133350</xdr:colOff>
      <xdr:row>64</xdr:row>
      <xdr:rowOff>11219</xdr:rowOff>
    </xdr:to>
    <xdr:cxnSp macro="">
      <xdr:nvCxnSpPr>
        <xdr:cNvPr id="135" name="直線コネクタ 134"/>
        <xdr:cNvCxnSpPr/>
      </xdr:nvCxnSpPr>
      <xdr:spPr>
        <a:xfrm>
          <a:off x="3225800" y="10758805"/>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128905</xdr:rowOff>
    </xdr:from>
    <xdr:to>
      <xdr:col>15</xdr:col>
      <xdr:colOff>82550</xdr:colOff>
      <xdr:row>64</xdr:row>
      <xdr:rowOff>3175</xdr:rowOff>
    </xdr:to>
    <xdr:cxnSp macro="">
      <xdr:nvCxnSpPr>
        <xdr:cNvPr id="138" name="直線コネクタ 137"/>
        <xdr:cNvCxnSpPr/>
      </xdr:nvCxnSpPr>
      <xdr:spPr>
        <a:xfrm flipV="1">
          <a:off x="2336800" y="1075880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112819</xdr:rowOff>
    </xdr:from>
    <xdr:to>
      <xdr:col>11</xdr:col>
      <xdr:colOff>31750</xdr:colOff>
      <xdr:row>64</xdr:row>
      <xdr:rowOff>3175</xdr:rowOff>
    </xdr:to>
    <xdr:cxnSp macro="">
      <xdr:nvCxnSpPr>
        <xdr:cNvPr id="141" name="直線コネクタ 140"/>
        <xdr:cNvCxnSpPr/>
      </xdr:nvCxnSpPr>
      <xdr:spPr>
        <a:xfrm>
          <a:off x="1447800" y="10742719"/>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44" name="フローチャート: 判断 143"/>
        <xdr:cNvSpPr/>
      </xdr:nvSpPr>
      <xdr:spPr>
        <a:xfrm>
          <a:off x="1397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45" name="テキスト ボックス 144"/>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1" name="楕円 150"/>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2"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131869</xdr:rowOff>
    </xdr:from>
    <xdr:to>
      <xdr:col>19</xdr:col>
      <xdr:colOff>184150</xdr:colOff>
      <xdr:row>64</xdr:row>
      <xdr:rowOff>62019</xdr:rowOff>
    </xdr:to>
    <xdr:sp macro="" textlink="">
      <xdr:nvSpPr>
        <xdr:cNvPr id="153" name="楕円 152"/>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46796</xdr:rowOff>
    </xdr:from>
    <xdr:ext cx="736600" cy="259045"/>
    <xdr:sp macro="" textlink="">
      <xdr:nvSpPr>
        <xdr:cNvPr id="154" name="テキスト ボックス 153"/>
        <xdr:cNvSpPr txBox="1"/>
      </xdr:nvSpPr>
      <xdr:spPr>
        <a:xfrm>
          <a:off x="3733800" y="1101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78105</xdr:rowOff>
    </xdr:from>
    <xdr:to>
      <xdr:col>15</xdr:col>
      <xdr:colOff>133350</xdr:colOff>
      <xdr:row>63</xdr:row>
      <xdr:rowOff>8255</xdr:rowOff>
    </xdr:to>
    <xdr:sp macro="" textlink="">
      <xdr:nvSpPr>
        <xdr:cNvPr id="155" name="楕円 154"/>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164482</xdr:rowOff>
    </xdr:from>
    <xdr:ext cx="762000" cy="259045"/>
    <xdr:sp macro="" textlink="">
      <xdr:nvSpPr>
        <xdr:cNvPr id="156" name="テキスト ボックス 155"/>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7" name="楕円 156"/>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8" name="テキスト ボックス 157"/>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59" name="楕円 158"/>
        <xdr:cNvSpPr/>
      </xdr:nvSpPr>
      <xdr:spPr>
        <a:xfrm>
          <a:off x="1397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60" name="テキスト ボックス 159"/>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年度は前年度に引き続き、類似団体平均を上回っている。本市においては、し尿処理やごみ処理等の単独実施や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箇所の公立保育所の運営が、慢性的に人件費・物件費を押し上げる要因となっている。また、平成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は旧焼却施設の解体</a:t>
          </a:r>
          <a:r>
            <a:rPr kumimoji="1" lang="ja-JP" altLang="ja-JP" sz="1100">
              <a:solidFill>
                <a:schemeClr val="dk1"/>
              </a:solidFill>
              <a:effectLst/>
              <a:latin typeface="+mn-lt"/>
              <a:ea typeface="+mn-ea"/>
              <a:cs typeface="+mn-cs"/>
            </a:rPr>
            <a:t>経費が物件費をさらに押し上げている。</a:t>
          </a:r>
          <a:endParaRPr lang="ja-JP" altLang="ja-JP" sz="1400">
            <a:effectLst/>
          </a:endParaRPr>
        </a:p>
        <a:p>
          <a:r>
            <a:rPr kumimoji="1" lang="ja-JP" altLang="ja-JP" sz="1100">
              <a:solidFill>
                <a:schemeClr val="dk1"/>
              </a:solidFill>
              <a:effectLst/>
              <a:latin typeface="+mn-lt"/>
              <a:ea typeface="+mn-ea"/>
              <a:cs typeface="+mn-cs"/>
            </a:rPr>
            <a:t>　人件費については、新たな行財政改革アクションプランに基づき、定員管理計画の確実な実施及び更なる職員数の抑制を行うとともに、物件費等についても徹底した経費の削減に取り組んでいる。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115602</xdr:rowOff>
    </xdr:from>
    <xdr:to>
      <xdr:col>23</xdr:col>
      <xdr:colOff>133350</xdr:colOff>
      <xdr:row>86</xdr:row>
      <xdr:rowOff>23848</xdr:rowOff>
    </xdr:to>
    <xdr:cxnSp macro="">
      <xdr:nvCxnSpPr>
        <xdr:cNvPr id="195" name="直線コネクタ 194"/>
        <xdr:cNvCxnSpPr/>
      </xdr:nvCxnSpPr>
      <xdr:spPr>
        <a:xfrm>
          <a:off x="4114800" y="14688852"/>
          <a:ext cx="838200" cy="7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111688</xdr:rowOff>
    </xdr:from>
    <xdr:to>
      <xdr:col>19</xdr:col>
      <xdr:colOff>133350</xdr:colOff>
      <xdr:row>85</xdr:row>
      <xdr:rowOff>115602</xdr:rowOff>
    </xdr:to>
    <xdr:cxnSp macro="">
      <xdr:nvCxnSpPr>
        <xdr:cNvPr id="198" name="直線コネクタ 197"/>
        <xdr:cNvCxnSpPr/>
      </xdr:nvCxnSpPr>
      <xdr:spPr>
        <a:xfrm>
          <a:off x="3225800" y="14684938"/>
          <a:ext cx="8890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73240</xdr:rowOff>
    </xdr:from>
    <xdr:to>
      <xdr:col>15</xdr:col>
      <xdr:colOff>82550</xdr:colOff>
      <xdr:row>85</xdr:row>
      <xdr:rowOff>111688</xdr:rowOff>
    </xdr:to>
    <xdr:cxnSp macro="">
      <xdr:nvCxnSpPr>
        <xdr:cNvPr id="201" name="直線コネクタ 200"/>
        <xdr:cNvCxnSpPr/>
      </xdr:nvCxnSpPr>
      <xdr:spPr>
        <a:xfrm>
          <a:off x="2336800" y="14646490"/>
          <a:ext cx="889000" cy="3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73240</xdr:rowOff>
    </xdr:from>
    <xdr:to>
      <xdr:col>11</xdr:col>
      <xdr:colOff>31750</xdr:colOff>
      <xdr:row>85</xdr:row>
      <xdr:rowOff>100493</xdr:rowOff>
    </xdr:to>
    <xdr:cxnSp macro="">
      <xdr:nvCxnSpPr>
        <xdr:cNvPr id="204" name="直線コネクタ 203"/>
        <xdr:cNvCxnSpPr/>
      </xdr:nvCxnSpPr>
      <xdr:spPr>
        <a:xfrm flipV="1">
          <a:off x="1447800" y="14646490"/>
          <a:ext cx="8890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17272</xdr:rowOff>
    </xdr:from>
    <xdr:to>
      <xdr:col>11</xdr:col>
      <xdr:colOff>82550</xdr:colOff>
      <xdr:row>84</xdr:row>
      <xdr:rowOff>118872</xdr:rowOff>
    </xdr:to>
    <xdr:sp macro="" textlink="">
      <xdr:nvSpPr>
        <xdr:cNvPr id="205" name="フローチャート: 判断 204"/>
        <xdr:cNvSpPr/>
      </xdr:nvSpPr>
      <xdr:spPr>
        <a:xfrm>
          <a:off x="2286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129049</xdr:rowOff>
    </xdr:from>
    <xdr:ext cx="762000" cy="259045"/>
    <xdr:sp macro="" textlink="">
      <xdr:nvSpPr>
        <xdr:cNvPr id="206" name="テキスト ボックス 205"/>
        <xdr:cNvSpPr txBox="1"/>
      </xdr:nvSpPr>
      <xdr:spPr>
        <a:xfrm>
          <a:off x="1955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144404</xdr:rowOff>
    </xdr:from>
    <xdr:to>
      <xdr:col>7</xdr:col>
      <xdr:colOff>31750</xdr:colOff>
      <xdr:row>84</xdr:row>
      <xdr:rowOff>74554</xdr:rowOff>
    </xdr:to>
    <xdr:sp macro="" textlink="">
      <xdr:nvSpPr>
        <xdr:cNvPr id="207" name="フローチャート: 判断 206"/>
        <xdr:cNvSpPr/>
      </xdr:nvSpPr>
      <xdr:spPr>
        <a:xfrm>
          <a:off x="1397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84731</xdr:rowOff>
    </xdr:from>
    <xdr:ext cx="762000" cy="259045"/>
    <xdr:sp macro="" textlink="">
      <xdr:nvSpPr>
        <xdr:cNvPr id="208" name="テキスト ボックス 207"/>
        <xdr:cNvSpPr txBox="1"/>
      </xdr:nvSpPr>
      <xdr:spPr>
        <a:xfrm>
          <a:off x="1066800" y="1414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144498</xdr:rowOff>
    </xdr:from>
    <xdr:to>
      <xdr:col>23</xdr:col>
      <xdr:colOff>184150</xdr:colOff>
      <xdr:row>86</xdr:row>
      <xdr:rowOff>74648</xdr:rowOff>
    </xdr:to>
    <xdr:sp macro="" textlink="">
      <xdr:nvSpPr>
        <xdr:cNvPr id="214" name="楕円 213"/>
        <xdr:cNvSpPr/>
      </xdr:nvSpPr>
      <xdr:spPr>
        <a:xfrm>
          <a:off x="4902200" y="147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116575</xdr:rowOff>
    </xdr:from>
    <xdr:ext cx="762000" cy="259045"/>
    <xdr:sp macro="" textlink="">
      <xdr:nvSpPr>
        <xdr:cNvPr id="215" name="人件費・物件費等の状況該当値テキスト"/>
        <xdr:cNvSpPr txBox="1"/>
      </xdr:nvSpPr>
      <xdr:spPr>
        <a:xfrm>
          <a:off x="5041900" y="146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64802</xdr:rowOff>
    </xdr:from>
    <xdr:to>
      <xdr:col>19</xdr:col>
      <xdr:colOff>184150</xdr:colOff>
      <xdr:row>85</xdr:row>
      <xdr:rowOff>166402</xdr:rowOff>
    </xdr:to>
    <xdr:sp macro="" textlink="">
      <xdr:nvSpPr>
        <xdr:cNvPr id="216" name="楕円 215"/>
        <xdr:cNvSpPr/>
      </xdr:nvSpPr>
      <xdr:spPr>
        <a:xfrm>
          <a:off x="4064000" y="146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151179</xdr:rowOff>
    </xdr:from>
    <xdr:ext cx="736600" cy="259045"/>
    <xdr:sp macro="" textlink="">
      <xdr:nvSpPr>
        <xdr:cNvPr id="217" name="テキスト ボックス 216"/>
        <xdr:cNvSpPr txBox="1"/>
      </xdr:nvSpPr>
      <xdr:spPr>
        <a:xfrm>
          <a:off x="3733800" y="1472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60888</xdr:rowOff>
    </xdr:from>
    <xdr:to>
      <xdr:col>15</xdr:col>
      <xdr:colOff>133350</xdr:colOff>
      <xdr:row>85</xdr:row>
      <xdr:rowOff>162488</xdr:rowOff>
    </xdr:to>
    <xdr:sp macro="" textlink="">
      <xdr:nvSpPr>
        <xdr:cNvPr id="218" name="楕円 217"/>
        <xdr:cNvSpPr/>
      </xdr:nvSpPr>
      <xdr:spPr>
        <a:xfrm>
          <a:off x="3175000" y="146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147265</xdr:rowOff>
    </xdr:from>
    <xdr:ext cx="762000" cy="259045"/>
    <xdr:sp macro="" textlink="">
      <xdr:nvSpPr>
        <xdr:cNvPr id="219" name="テキスト ボックス 218"/>
        <xdr:cNvSpPr txBox="1"/>
      </xdr:nvSpPr>
      <xdr:spPr>
        <a:xfrm>
          <a:off x="2844800" y="1472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22440</xdr:rowOff>
    </xdr:from>
    <xdr:to>
      <xdr:col>11</xdr:col>
      <xdr:colOff>82550</xdr:colOff>
      <xdr:row>85</xdr:row>
      <xdr:rowOff>124040</xdr:rowOff>
    </xdr:to>
    <xdr:sp macro="" textlink="">
      <xdr:nvSpPr>
        <xdr:cNvPr id="220" name="楕円 219"/>
        <xdr:cNvSpPr/>
      </xdr:nvSpPr>
      <xdr:spPr>
        <a:xfrm>
          <a:off x="2286000" y="1459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108817</xdr:rowOff>
    </xdr:from>
    <xdr:ext cx="762000" cy="259045"/>
    <xdr:sp macro="" textlink="">
      <xdr:nvSpPr>
        <xdr:cNvPr id="221" name="テキスト ボックス 220"/>
        <xdr:cNvSpPr txBox="1"/>
      </xdr:nvSpPr>
      <xdr:spPr>
        <a:xfrm>
          <a:off x="1955800" y="1468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49693</xdr:rowOff>
    </xdr:from>
    <xdr:to>
      <xdr:col>7</xdr:col>
      <xdr:colOff>31750</xdr:colOff>
      <xdr:row>85</xdr:row>
      <xdr:rowOff>151293</xdr:rowOff>
    </xdr:to>
    <xdr:sp macro="" textlink="">
      <xdr:nvSpPr>
        <xdr:cNvPr id="222" name="楕円 221"/>
        <xdr:cNvSpPr/>
      </xdr:nvSpPr>
      <xdr:spPr>
        <a:xfrm>
          <a:off x="1397000" y="146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136070</xdr:rowOff>
    </xdr:from>
    <xdr:ext cx="762000" cy="259045"/>
    <xdr:sp macro="" textlink="">
      <xdr:nvSpPr>
        <xdr:cNvPr id="223" name="テキスト ボックス 222"/>
        <xdr:cNvSpPr txBox="1"/>
      </xdr:nvSpPr>
      <xdr:spPr>
        <a:xfrm>
          <a:off x="1066800" y="147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年度においても前年度同様、類似団体平均をやや上回っているものの、平成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年度以降は国の給与とほぼ同水準で推移している。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今後も引き続き給与の適正化を図り、指数の抑制に努めていく。</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　</a:t>
          </a:r>
          <a:r>
            <a:rPr lang="en-US" altLang="ja-JP" sz="1100">
              <a:solidFill>
                <a:schemeClr val="dk1"/>
              </a:solidFill>
              <a:effectLst/>
              <a:latin typeface="+mn-ea"/>
              <a:ea typeface="+mn-ea"/>
              <a:cs typeface="+mn-cs"/>
            </a:rPr>
            <a:t>※</a:t>
          </a:r>
          <a:r>
            <a:rPr lang="ja-JP" altLang="ja-JP" sz="1100">
              <a:solidFill>
                <a:schemeClr val="dk1"/>
              </a:solidFill>
              <a:effectLst/>
              <a:latin typeface="+mn-ea"/>
              <a:ea typeface="+mn-ea"/>
              <a:cs typeface="+mn-cs"/>
            </a:rPr>
            <a:t>平成２９年度の数値については、前年度の数値を引用している。</a:t>
          </a:r>
          <a:endParaRPr lang="ja-JP" altLang="ja-JP" sz="14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51707</xdr:rowOff>
    </xdr:to>
    <xdr:cxnSp macro="">
      <xdr:nvCxnSpPr>
        <xdr:cNvPr id="259" name="直線コネクタ 258"/>
        <xdr:cNvCxnSpPr/>
      </xdr:nvCxnSpPr>
      <xdr:spPr>
        <a:xfrm>
          <a:off x="16179800" y="1513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51707</xdr:rowOff>
    </xdr:to>
    <xdr:cxnSp macro="">
      <xdr:nvCxnSpPr>
        <xdr:cNvPr id="262" name="直線コネクタ 261"/>
        <xdr:cNvCxnSpPr/>
      </xdr:nvCxnSpPr>
      <xdr:spPr>
        <a:xfrm>
          <a:off x="15290800" y="150703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154214</xdr:rowOff>
    </xdr:to>
    <xdr:cxnSp macro="">
      <xdr:nvCxnSpPr>
        <xdr:cNvPr id="265" name="直線コネクタ 264"/>
        <xdr:cNvCxnSpPr/>
      </xdr:nvCxnSpPr>
      <xdr:spPr>
        <a:xfrm>
          <a:off x="14401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88</xdr:row>
      <xdr:rowOff>17236</xdr:rowOff>
    </xdr:to>
    <xdr:cxnSp macro="">
      <xdr:nvCxnSpPr>
        <xdr:cNvPr id="268" name="直線コネクタ 267"/>
        <xdr:cNvCxnSpPr/>
      </xdr:nvCxnSpPr>
      <xdr:spPr>
        <a:xfrm flipV="1">
          <a:off x="13512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2" name="テキスト ボックス 271"/>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78" name="楕円 277"/>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79" name="給与水準   （国との比較）該当値テキスト"/>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80" name="楕円 279"/>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81" name="テキスト ボックス 280"/>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2" name="楕円 281"/>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3" name="テキスト ボックス 282"/>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4" name="楕円 283"/>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5" name="テキスト ボックス 284"/>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6" name="楕円 285"/>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7" name="テキスト ボックス 286"/>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年度においても前年度と同様、類似団体平均を上回っている。本市においては、し尿処理やごみ処理等を単独で行っており、公立保育所も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箇所運営していることが、職員数が多い要因となっている。また、近年は人口の減少傾向に歯止めがかからない状況も要因の一つに挙げられる。</a:t>
          </a:r>
          <a:endParaRPr lang="ja-JP" altLang="ja-JP" sz="1400">
            <a:effectLst/>
          </a:endParaRPr>
        </a:p>
        <a:p>
          <a:r>
            <a:rPr kumimoji="1" lang="ja-JP" altLang="ja-JP" sz="1100">
              <a:solidFill>
                <a:schemeClr val="dk1"/>
              </a:solidFill>
              <a:effectLst/>
              <a:latin typeface="+mn-ea"/>
              <a:ea typeface="+mn-ea"/>
              <a:cs typeface="+mn-cs"/>
            </a:rPr>
            <a:t>　このため、新たな行財政改革アクションプランに基づき、定員管理計画の確実な実施及び更なる職員数の抑制</a:t>
          </a:r>
          <a:r>
            <a:rPr kumimoji="1" lang="ja-JP" altLang="en-US" sz="1100">
              <a:solidFill>
                <a:schemeClr val="dk1"/>
              </a:solidFill>
              <a:effectLst/>
              <a:latin typeface="+mn-ea"/>
              <a:ea typeface="+mn-ea"/>
              <a:cs typeface="+mn-cs"/>
            </a:rPr>
            <a:t>を行い</a:t>
          </a:r>
          <a:r>
            <a:rPr kumimoji="1" lang="ja-JP" altLang="ja-JP" sz="1100">
              <a:solidFill>
                <a:schemeClr val="dk1"/>
              </a:solidFill>
              <a:effectLst/>
              <a:latin typeface="+mn-ea"/>
              <a:ea typeface="+mn-ea"/>
              <a:cs typeface="+mn-cs"/>
            </a:rPr>
            <a:t>、定員管理の適正化に努めているところである。</a:t>
          </a:r>
          <a:endParaRPr kumimoji="1" lang="en-US" altLang="ja-JP" sz="1100">
            <a:solidFill>
              <a:schemeClr val="dk1"/>
            </a:solidFill>
            <a:effectLst/>
            <a:latin typeface="+mn-ea"/>
            <a:ea typeface="+mn-ea"/>
            <a:cs typeface="+mn-cs"/>
          </a:endParaRPr>
        </a:p>
        <a:p>
          <a:r>
            <a:rPr lang="ja-JP" altLang="en-US" sz="1100">
              <a:effectLst/>
              <a:latin typeface="+mn-ea"/>
              <a:ea typeface="+mn-ea"/>
            </a:rPr>
            <a:t>　</a:t>
          </a:r>
          <a:r>
            <a:rPr lang="en-US" altLang="ja-JP" sz="1100">
              <a:effectLst/>
              <a:latin typeface="+mn-ea"/>
              <a:ea typeface="+mn-ea"/>
            </a:rPr>
            <a:t>※</a:t>
          </a:r>
          <a:r>
            <a:rPr lang="ja-JP" altLang="en-US" sz="1100">
              <a:effectLst/>
              <a:latin typeface="+mn-ea"/>
              <a:ea typeface="+mn-ea"/>
            </a:rPr>
            <a:t>平成２９年度の数値については、前年度の数値を引用している。</a:t>
          </a:r>
          <a:endParaRPr lang="ja-JP" altLang="ja-JP" sz="11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58526</xdr:rowOff>
    </xdr:from>
    <xdr:to>
      <xdr:col>81</xdr:col>
      <xdr:colOff>44450</xdr:colOff>
      <xdr:row>62</xdr:row>
      <xdr:rowOff>76623</xdr:rowOff>
    </xdr:to>
    <xdr:cxnSp macro="">
      <xdr:nvCxnSpPr>
        <xdr:cNvPr id="322" name="直線コネクタ 321"/>
        <xdr:cNvCxnSpPr/>
      </xdr:nvCxnSpPr>
      <xdr:spPr>
        <a:xfrm>
          <a:off x="16179800" y="1068842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34396</xdr:rowOff>
    </xdr:from>
    <xdr:to>
      <xdr:col>77</xdr:col>
      <xdr:colOff>44450</xdr:colOff>
      <xdr:row>62</xdr:row>
      <xdr:rowOff>58526</xdr:rowOff>
    </xdr:to>
    <xdr:cxnSp macro="">
      <xdr:nvCxnSpPr>
        <xdr:cNvPr id="325" name="直線コネクタ 324"/>
        <xdr:cNvCxnSpPr/>
      </xdr:nvCxnSpPr>
      <xdr:spPr>
        <a:xfrm>
          <a:off x="15290800" y="106642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4233</xdr:rowOff>
    </xdr:from>
    <xdr:to>
      <xdr:col>72</xdr:col>
      <xdr:colOff>203200</xdr:colOff>
      <xdr:row>62</xdr:row>
      <xdr:rowOff>34396</xdr:rowOff>
    </xdr:to>
    <xdr:cxnSp macro="">
      <xdr:nvCxnSpPr>
        <xdr:cNvPr id="328" name="直線コネクタ 327"/>
        <xdr:cNvCxnSpPr/>
      </xdr:nvCxnSpPr>
      <xdr:spPr>
        <a:xfrm>
          <a:off x="14401800" y="1063413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155575</xdr:rowOff>
    </xdr:from>
    <xdr:to>
      <xdr:col>68</xdr:col>
      <xdr:colOff>152400</xdr:colOff>
      <xdr:row>62</xdr:row>
      <xdr:rowOff>4233</xdr:rowOff>
    </xdr:to>
    <xdr:cxnSp macro="">
      <xdr:nvCxnSpPr>
        <xdr:cNvPr id="331" name="直線コネクタ 330"/>
        <xdr:cNvCxnSpPr/>
      </xdr:nvCxnSpPr>
      <xdr:spPr>
        <a:xfrm>
          <a:off x="13512800" y="1061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18309</xdr:rowOff>
    </xdr:from>
    <xdr:to>
      <xdr:col>68</xdr:col>
      <xdr:colOff>203200</xdr:colOff>
      <xdr:row>61</xdr:row>
      <xdr:rowOff>119909</xdr:rowOff>
    </xdr:to>
    <xdr:sp macro="" textlink="">
      <xdr:nvSpPr>
        <xdr:cNvPr id="332" name="フローチャート: 判断 331"/>
        <xdr:cNvSpPr/>
      </xdr:nvSpPr>
      <xdr:spPr>
        <a:xfrm>
          <a:off x="14351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130086</xdr:rowOff>
    </xdr:from>
    <xdr:ext cx="762000" cy="259045"/>
    <xdr:sp macro="" textlink="">
      <xdr:nvSpPr>
        <xdr:cNvPr id="333" name="テキスト ボックス 332"/>
        <xdr:cNvSpPr txBox="1"/>
      </xdr:nvSpPr>
      <xdr:spPr>
        <a:xfrm>
          <a:off x="14020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34" name="フローチャート: 判断 333"/>
        <xdr:cNvSpPr/>
      </xdr:nvSpPr>
      <xdr:spPr>
        <a:xfrm>
          <a:off x="13462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136119</xdr:rowOff>
    </xdr:from>
    <xdr:ext cx="762000" cy="259045"/>
    <xdr:sp macro="" textlink="">
      <xdr:nvSpPr>
        <xdr:cNvPr id="335" name="テキスト ボックス 334"/>
        <xdr:cNvSpPr txBox="1"/>
      </xdr:nvSpPr>
      <xdr:spPr>
        <a:xfrm>
          <a:off x="13131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25823</xdr:rowOff>
    </xdr:from>
    <xdr:to>
      <xdr:col>81</xdr:col>
      <xdr:colOff>95250</xdr:colOff>
      <xdr:row>62</xdr:row>
      <xdr:rowOff>127423</xdr:rowOff>
    </xdr:to>
    <xdr:sp macro="" textlink="">
      <xdr:nvSpPr>
        <xdr:cNvPr id="341" name="楕円 340"/>
        <xdr:cNvSpPr/>
      </xdr:nvSpPr>
      <xdr:spPr>
        <a:xfrm>
          <a:off x="16967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169350</xdr:rowOff>
    </xdr:from>
    <xdr:ext cx="762000" cy="259045"/>
    <xdr:sp macro="" textlink="">
      <xdr:nvSpPr>
        <xdr:cNvPr id="342" name="定員管理の状況該当値テキスト"/>
        <xdr:cNvSpPr txBox="1"/>
      </xdr:nvSpPr>
      <xdr:spPr>
        <a:xfrm>
          <a:off x="17106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7726</xdr:rowOff>
    </xdr:from>
    <xdr:to>
      <xdr:col>77</xdr:col>
      <xdr:colOff>95250</xdr:colOff>
      <xdr:row>62</xdr:row>
      <xdr:rowOff>109326</xdr:rowOff>
    </xdr:to>
    <xdr:sp macro="" textlink="">
      <xdr:nvSpPr>
        <xdr:cNvPr id="343" name="楕円 342"/>
        <xdr:cNvSpPr/>
      </xdr:nvSpPr>
      <xdr:spPr>
        <a:xfrm>
          <a:off x="16129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94103</xdr:rowOff>
    </xdr:from>
    <xdr:ext cx="736600" cy="259045"/>
    <xdr:sp macro="" textlink="">
      <xdr:nvSpPr>
        <xdr:cNvPr id="344" name="テキスト ボックス 343"/>
        <xdr:cNvSpPr txBox="1"/>
      </xdr:nvSpPr>
      <xdr:spPr>
        <a:xfrm>
          <a:off x="15798800" y="1072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155046</xdr:rowOff>
    </xdr:from>
    <xdr:to>
      <xdr:col>73</xdr:col>
      <xdr:colOff>44450</xdr:colOff>
      <xdr:row>62</xdr:row>
      <xdr:rowOff>85196</xdr:rowOff>
    </xdr:to>
    <xdr:sp macro="" textlink="">
      <xdr:nvSpPr>
        <xdr:cNvPr id="345" name="楕円 344"/>
        <xdr:cNvSpPr/>
      </xdr:nvSpPr>
      <xdr:spPr>
        <a:xfrm>
          <a:off x="15240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69973</xdr:rowOff>
    </xdr:from>
    <xdr:ext cx="762000" cy="259045"/>
    <xdr:sp macro="" textlink="">
      <xdr:nvSpPr>
        <xdr:cNvPr id="346" name="テキスト ボックス 345"/>
        <xdr:cNvSpPr txBox="1"/>
      </xdr:nvSpPr>
      <xdr:spPr>
        <a:xfrm>
          <a:off x="14909800" y="1069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124883</xdr:rowOff>
    </xdr:from>
    <xdr:to>
      <xdr:col>68</xdr:col>
      <xdr:colOff>203200</xdr:colOff>
      <xdr:row>62</xdr:row>
      <xdr:rowOff>55033</xdr:rowOff>
    </xdr:to>
    <xdr:sp macro="" textlink="">
      <xdr:nvSpPr>
        <xdr:cNvPr id="347" name="楕円 346"/>
        <xdr:cNvSpPr/>
      </xdr:nvSpPr>
      <xdr:spPr>
        <a:xfrm>
          <a:off x="14351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39810</xdr:rowOff>
    </xdr:from>
    <xdr:ext cx="762000" cy="259045"/>
    <xdr:sp macro="" textlink="">
      <xdr:nvSpPr>
        <xdr:cNvPr id="348" name="テキスト ボックス 347"/>
        <xdr:cNvSpPr txBox="1"/>
      </xdr:nvSpPr>
      <xdr:spPr>
        <a:xfrm>
          <a:off x="14020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49" name="楕円 348"/>
        <xdr:cNvSpPr/>
      </xdr:nvSpPr>
      <xdr:spPr>
        <a:xfrm>
          <a:off x="13462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50" name="テキスト ボックス 349"/>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年度決算において</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％と、平成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年度からは改善して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今後は施設の老朽化に伴う耐震化、統廃合などの建設事業にかかる起債も見込まれるため、中長期的な見通しのもと計画的に事業を行い、起債の発行を抑制することで、比率の改善に努めていく。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165735</xdr:rowOff>
    </xdr:from>
    <xdr:to>
      <xdr:col>81</xdr:col>
      <xdr:colOff>44450</xdr:colOff>
      <xdr:row>40</xdr:row>
      <xdr:rowOff>78740</xdr:rowOff>
    </xdr:to>
    <xdr:cxnSp macro="">
      <xdr:nvCxnSpPr>
        <xdr:cNvPr id="380" name="直線コネクタ 379"/>
        <xdr:cNvCxnSpPr/>
      </xdr:nvCxnSpPr>
      <xdr:spPr>
        <a:xfrm flipV="1">
          <a:off x="16179800" y="685228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102870</xdr:rowOff>
    </xdr:to>
    <xdr:cxnSp macro="">
      <xdr:nvCxnSpPr>
        <xdr:cNvPr id="383" name="直線コネクタ 382"/>
        <xdr:cNvCxnSpPr/>
      </xdr:nvCxnSpPr>
      <xdr:spPr>
        <a:xfrm flipV="1">
          <a:off x="15290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102870</xdr:rowOff>
    </xdr:to>
    <xdr:cxnSp macro="">
      <xdr:nvCxnSpPr>
        <xdr:cNvPr id="386" name="直線コネクタ 385"/>
        <xdr:cNvCxnSpPr/>
      </xdr:nvCxnSpPr>
      <xdr:spPr>
        <a:xfrm>
          <a:off x="14401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108903</xdr:rowOff>
    </xdr:to>
    <xdr:cxnSp macro="">
      <xdr:nvCxnSpPr>
        <xdr:cNvPr id="389" name="直線コネクタ 388"/>
        <xdr:cNvCxnSpPr/>
      </xdr:nvCxnSpPr>
      <xdr:spPr>
        <a:xfrm flipV="1">
          <a:off x="13512800" y="69608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33972</xdr:rowOff>
    </xdr:from>
    <xdr:to>
      <xdr:col>68</xdr:col>
      <xdr:colOff>203200</xdr:colOff>
      <xdr:row>40</xdr:row>
      <xdr:rowOff>135572</xdr:rowOff>
    </xdr:to>
    <xdr:sp macro="" textlink="">
      <xdr:nvSpPr>
        <xdr:cNvPr id="390" name="フローチャート: 判断 389"/>
        <xdr:cNvSpPr/>
      </xdr:nvSpPr>
      <xdr:spPr>
        <a:xfrm>
          <a:off x="14351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145749</xdr:rowOff>
    </xdr:from>
    <xdr:ext cx="762000" cy="259045"/>
    <xdr:sp macro="" textlink="">
      <xdr:nvSpPr>
        <xdr:cNvPr id="391" name="テキスト ボックス 390"/>
        <xdr:cNvSpPr txBox="1"/>
      </xdr:nvSpPr>
      <xdr:spPr>
        <a:xfrm>
          <a:off x="14020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114935</xdr:rowOff>
    </xdr:from>
    <xdr:to>
      <xdr:col>81</xdr:col>
      <xdr:colOff>95250</xdr:colOff>
      <xdr:row>40</xdr:row>
      <xdr:rowOff>45085</xdr:rowOff>
    </xdr:to>
    <xdr:sp macro="" textlink="">
      <xdr:nvSpPr>
        <xdr:cNvPr id="399" name="楕円 398"/>
        <xdr:cNvSpPr/>
      </xdr:nvSpPr>
      <xdr:spPr>
        <a:xfrm>
          <a:off x="169672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87012</xdr:rowOff>
    </xdr:from>
    <xdr:ext cx="762000" cy="259045"/>
    <xdr:sp macro="" textlink="">
      <xdr:nvSpPr>
        <xdr:cNvPr id="400" name="公債費負担の状況該当値テキスト"/>
        <xdr:cNvSpPr txBox="1"/>
      </xdr:nvSpPr>
      <xdr:spPr>
        <a:xfrm>
          <a:off x="17106900" y="677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1" name="楕円 400"/>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2" name="テキスト ボックス 401"/>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3" name="楕円 402"/>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404" name="テキスト ボックス 403"/>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5" name="楕円 404"/>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138447</xdr:rowOff>
    </xdr:from>
    <xdr:ext cx="762000" cy="259045"/>
    <xdr:sp macro="" textlink="">
      <xdr:nvSpPr>
        <xdr:cNvPr id="406" name="テキスト ボックス 40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58103</xdr:rowOff>
    </xdr:from>
    <xdr:to>
      <xdr:col>64</xdr:col>
      <xdr:colOff>152400</xdr:colOff>
      <xdr:row>40</xdr:row>
      <xdr:rowOff>159703</xdr:rowOff>
    </xdr:to>
    <xdr:sp macro="" textlink="">
      <xdr:nvSpPr>
        <xdr:cNvPr id="407" name="楕円 406"/>
        <xdr:cNvSpPr/>
      </xdr:nvSpPr>
      <xdr:spPr>
        <a:xfrm>
          <a:off x="13462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144480</xdr:rowOff>
    </xdr:from>
    <xdr:ext cx="762000" cy="259045"/>
    <xdr:sp macro="" textlink="">
      <xdr:nvSpPr>
        <xdr:cNvPr id="408" name="テキスト ボックス 407"/>
        <xdr:cNvSpPr txBox="1"/>
      </xdr:nvSpPr>
      <xdr:spPr>
        <a:xfrm>
          <a:off x="13131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a:t>
          </a:r>
          <a:r>
            <a:rPr kumimoji="1" lang="en-US" altLang="ja-JP" sz="1100">
              <a:solidFill>
                <a:schemeClr val="dk1"/>
              </a:solidFill>
              <a:effectLst/>
              <a:latin typeface="+mn-lt"/>
              <a:ea typeface="+mn-ea"/>
              <a:cs typeface="+mn-cs"/>
            </a:rPr>
            <a:t>13.8%</a:t>
          </a:r>
          <a:r>
            <a:rPr kumimoji="1" lang="ja-JP" altLang="en-US" sz="1100">
              <a:solidFill>
                <a:schemeClr val="dk1"/>
              </a:solidFill>
              <a:effectLst/>
              <a:latin typeface="+mn-lt"/>
              <a:ea typeface="+mn-ea"/>
              <a:cs typeface="+mn-cs"/>
            </a:rPr>
            <a:t>上昇して</a:t>
          </a:r>
          <a:r>
            <a:rPr kumimoji="1" lang="ja-JP" altLang="ja-JP" sz="1100">
              <a:solidFill>
                <a:schemeClr val="dk1"/>
              </a:solidFill>
              <a:effectLst/>
              <a:latin typeface="+mn-lt"/>
              <a:ea typeface="+mn-ea"/>
              <a:cs typeface="+mn-cs"/>
            </a:rPr>
            <a:t>おり、類似団体平均を大きく上回っている。その主な要因としては、</a:t>
          </a:r>
          <a:r>
            <a:rPr kumimoji="1" lang="ja-JP" altLang="en-US" sz="1100">
              <a:solidFill>
                <a:schemeClr val="dk1"/>
              </a:solidFill>
              <a:effectLst/>
              <a:latin typeface="+mn-lt"/>
              <a:ea typeface="+mn-ea"/>
              <a:cs typeface="+mn-cs"/>
            </a:rPr>
            <a:t>学校給食センター整備に伴う地方債残高や債務負担行為に基づく支出予定額の増、</a:t>
          </a:r>
          <a:r>
            <a:rPr kumimoji="1" lang="ja-JP" altLang="ja-JP" sz="1100">
              <a:solidFill>
                <a:schemeClr val="dk1"/>
              </a:solidFill>
              <a:effectLst/>
              <a:latin typeface="+mn-lt"/>
              <a:ea typeface="+mn-ea"/>
              <a:cs typeface="+mn-cs"/>
            </a:rPr>
            <a:t>奈良県広域消防組合の起債に伴う負担増、基金残高や都市計画税収の減少が大きく影響していることが挙げられる。</a:t>
          </a:r>
          <a:endParaRPr lang="ja-JP" altLang="ja-JP" sz="1400">
            <a:effectLst/>
          </a:endParaRPr>
        </a:p>
        <a:p>
          <a:r>
            <a:rPr kumimoji="1" lang="ja-JP" altLang="ja-JP" sz="1100">
              <a:solidFill>
                <a:schemeClr val="dk1"/>
              </a:solidFill>
              <a:effectLst/>
              <a:latin typeface="+mn-lt"/>
              <a:ea typeface="+mn-ea"/>
              <a:cs typeface="+mn-cs"/>
            </a:rPr>
            <a:t>　今後は、施設の老朽化に伴う更新や統廃合などの建設事業にかかる起債も見込まれるため、中長期的な見通しのもと計画的に事業を行い、起債の発行を抑制することで、比率の改善に努めていく。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102701</xdr:rowOff>
    </xdr:from>
    <xdr:to>
      <xdr:col>81</xdr:col>
      <xdr:colOff>44450</xdr:colOff>
      <xdr:row>18</xdr:row>
      <xdr:rowOff>42249</xdr:rowOff>
    </xdr:to>
    <xdr:cxnSp macro="">
      <xdr:nvCxnSpPr>
        <xdr:cNvPr id="442" name="直線コネクタ 441"/>
        <xdr:cNvCxnSpPr/>
      </xdr:nvCxnSpPr>
      <xdr:spPr>
        <a:xfrm>
          <a:off x="16179800" y="3017351"/>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97070</xdr:rowOff>
    </xdr:from>
    <xdr:to>
      <xdr:col>77</xdr:col>
      <xdr:colOff>44450</xdr:colOff>
      <xdr:row>17</xdr:row>
      <xdr:rowOff>102701</xdr:rowOff>
    </xdr:to>
    <xdr:cxnSp macro="">
      <xdr:nvCxnSpPr>
        <xdr:cNvPr id="445" name="直線コネクタ 444"/>
        <xdr:cNvCxnSpPr/>
      </xdr:nvCxnSpPr>
      <xdr:spPr>
        <a:xfrm>
          <a:off x="15290800" y="3011720"/>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97070</xdr:rowOff>
    </xdr:from>
    <xdr:to>
      <xdr:col>72</xdr:col>
      <xdr:colOff>203200</xdr:colOff>
      <xdr:row>17</xdr:row>
      <xdr:rowOff>164634</xdr:rowOff>
    </xdr:to>
    <xdr:cxnSp macro="">
      <xdr:nvCxnSpPr>
        <xdr:cNvPr id="448" name="直線コネクタ 447"/>
        <xdr:cNvCxnSpPr/>
      </xdr:nvCxnSpPr>
      <xdr:spPr>
        <a:xfrm flipV="1">
          <a:off x="14401800" y="30117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164634</xdr:rowOff>
    </xdr:from>
    <xdr:to>
      <xdr:col>68</xdr:col>
      <xdr:colOff>152400</xdr:colOff>
      <xdr:row>18</xdr:row>
      <xdr:rowOff>49488</xdr:rowOff>
    </xdr:to>
    <xdr:cxnSp macro="">
      <xdr:nvCxnSpPr>
        <xdr:cNvPr id="451" name="直線コネクタ 450"/>
        <xdr:cNvCxnSpPr/>
      </xdr:nvCxnSpPr>
      <xdr:spPr>
        <a:xfrm flipV="1">
          <a:off x="13512800" y="307928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69723</xdr:rowOff>
    </xdr:from>
    <xdr:to>
      <xdr:col>68</xdr:col>
      <xdr:colOff>203200</xdr:colOff>
      <xdr:row>16</xdr:row>
      <xdr:rowOff>171323</xdr:rowOff>
    </xdr:to>
    <xdr:sp macro="" textlink="">
      <xdr:nvSpPr>
        <xdr:cNvPr id="452" name="フローチャート: 判断 451"/>
        <xdr:cNvSpPr/>
      </xdr:nvSpPr>
      <xdr:spPr>
        <a:xfrm>
          <a:off x="14351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10050</xdr:rowOff>
    </xdr:from>
    <xdr:ext cx="762000" cy="259045"/>
    <xdr:sp macro="" textlink="">
      <xdr:nvSpPr>
        <xdr:cNvPr id="453" name="テキスト ボックス 452"/>
        <xdr:cNvSpPr txBox="1"/>
      </xdr:nvSpPr>
      <xdr:spPr>
        <a:xfrm>
          <a:off x="14020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31919</xdr:rowOff>
    </xdr:from>
    <xdr:to>
      <xdr:col>64</xdr:col>
      <xdr:colOff>152400</xdr:colOff>
      <xdr:row>16</xdr:row>
      <xdr:rowOff>133519</xdr:rowOff>
    </xdr:to>
    <xdr:sp macro="" textlink="">
      <xdr:nvSpPr>
        <xdr:cNvPr id="454" name="フローチャート: 判断 453"/>
        <xdr:cNvSpPr/>
      </xdr:nvSpPr>
      <xdr:spPr>
        <a:xfrm>
          <a:off x="13462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143696</xdr:rowOff>
    </xdr:from>
    <xdr:ext cx="762000" cy="259045"/>
    <xdr:sp macro="" textlink="">
      <xdr:nvSpPr>
        <xdr:cNvPr id="455" name="テキスト ボックス 454"/>
        <xdr:cNvSpPr txBox="1"/>
      </xdr:nvSpPr>
      <xdr:spPr>
        <a:xfrm>
          <a:off x="13131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162899</xdr:rowOff>
    </xdr:from>
    <xdr:to>
      <xdr:col>81</xdr:col>
      <xdr:colOff>95250</xdr:colOff>
      <xdr:row>18</xdr:row>
      <xdr:rowOff>93049</xdr:rowOff>
    </xdr:to>
    <xdr:sp macro="" textlink="">
      <xdr:nvSpPr>
        <xdr:cNvPr id="461" name="楕円 460"/>
        <xdr:cNvSpPr/>
      </xdr:nvSpPr>
      <xdr:spPr>
        <a:xfrm>
          <a:off x="16967200" y="30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134976</xdr:rowOff>
    </xdr:from>
    <xdr:ext cx="762000" cy="259045"/>
    <xdr:sp macro="" textlink="">
      <xdr:nvSpPr>
        <xdr:cNvPr id="462" name="将来負担の状況該当値テキスト"/>
        <xdr:cNvSpPr txBox="1"/>
      </xdr:nvSpPr>
      <xdr:spPr>
        <a:xfrm>
          <a:off x="17106900" y="304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51901</xdr:rowOff>
    </xdr:from>
    <xdr:to>
      <xdr:col>77</xdr:col>
      <xdr:colOff>95250</xdr:colOff>
      <xdr:row>17</xdr:row>
      <xdr:rowOff>153501</xdr:rowOff>
    </xdr:to>
    <xdr:sp macro="" textlink="">
      <xdr:nvSpPr>
        <xdr:cNvPr id="463" name="楕円 462"/>
        <xdr:cNvSpPr/>
      </xdr:nvSpPr>
      <xdr:spPr>
        <a:xfrm>
          <a:off x="16129000" y="29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138278</xdr:rowOff>
    </xdr:from>
    <xdr:ext cx="736600" cy="259045"/>
    <xdr:sp macro="" textlink="">
      <xdr:nvSpPr>
        <xdr:cNvPr id="464" name="テキスト ボックス 463"/>
        <xdr:cNvSpPr txBox="1"/>
      </xdr:nvSpPr>
      <xdr:spPr>
        <a:xfrm>
          <a:off x="15798800" y="3052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46270</xdr:rowOff>
    </xdr:from>
    <xdr:to>
      <xdr:col>73</xdr:col>
      <xdr:colOff>44450</xdr:colOff>
      <xdr:row>17</xdr:row>
      <xdr:rowOff>147870</xdr:rowOff>
    </xdr:to>
    <xdr:sp macro="" textlink="">
      <xdr:nvSpPr>
        <xdr:cNvPr id="465" name="楕円 464"/>
        <xdr:cNvSpPr/>
      </xdr:nvSpPr>
      <xdr:spPr>
        <a:xfrm>
          <a:off x="152400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132647</xdr:rowOff>
    </xdr:from>
    <xdr:ext cx="762000" cy="259045"/>
    <xdr:sp macro="" textlink="">
      <xdr:nvSpPr>
        <xdr:cNvPr id="466" name="テキスト ボックス 465"/>
        <xdr:cNvSpPr txBox="1"/>
      </xdr:nvSpPr>
      <xdr:spPr>
        <a:xfrm>
          <a:off x="14909800" y="304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113834</xdr:rowOff>
    </xdr:from>
    <xdr:to>
      <xdr:col>68</xdr:col>
      <xdr:colOff>203200</xdr:colOff>
      <xdr:row>18</xdr:row>
      <xdr:rowOff>43984</xdr:rowOff>
    </xdr:to>
    <xdr:sp macro="" textlink="">
      <xdr:nvSpPr>
        <xdr:cNvPr id="467" name="楕円 466"/>
        <xdr:cNvSpPr/>
      </xdr:nvSpPr>
      <xdr:spPr>
        <a:xfrm>
          <a:off x="14351000" y="30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28761</xdr:rowOff>
    </xdr:from>
    <xdr:ext cx="762000" cy="259045"/>
    <xdr:sp macro="" textlink="">
      <xdr:nvSpPr>
        <xdr:cNvPr id="468" name="テキスト ボックス 467"/>
        <xdr:cNvSpPr txBox="1"/>
      </xdr:nvSpPr>
      <xdr:spPr>
        <a:xfrm>
          <a:off x="14020800" y="311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170138</xdr:rowOff>
    </xdr:from>
    <xdr:to>
      <xdr:col>64</xdr:col>
      <xdr:colOff>152400</xdr:colOff>
      <xdr:row>18</xdr:row>
      <xdr:rowOff>100288</xdr:rowOff>
    </xdr:to>
    <xdr:sp macro="" textlink="">
      <xdr:nvSpPr>
        <xdr:cNvPr id="469" name="楕円 468"/>
        <xdr:cNvSpPr/>
      </xdr:nvSpPr>
      <xdr:spPr>
        <a:xfrm>
          <a:off x="13462000" y="30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85065</xdr:rowOff>
    </xdr:from>
    <xdr:ext cx="762000" cy="259045"/>
    <xdr:sp macro="" textlink="">
      <xdr:nvSpPr>
        <xdr:cNvPr id="470" name="テキスト ボックス 469"/>
        <xdr:cNvSpPr txBox="1"/>
      </xdr:nvSpPr>
      <xdr:spPr>
        <a:xfrm>
          <a:off x="13131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57,944
57,362
98.91
24,280,714
23,990,853
254,803
12,325,353
21,306,188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年度からは常備消防の広域化により数値は低下し、類似団体平均とほぼ同水準で推移していたが、平成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年度はやや上昇している。これは、当年度の定年退職者数が極端に多かったためであり、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年度はほぼ</a:t>
          </a:r>
          <a:r>
            <a:rPr kumimoji="1" lang="ja-JP" altLang="ja-JP" sz="1100">
              <a:solidFill>
                <a:schemeClr val="dk1"/>
              </a:solidFill>
              <a:effectLst/>
              <a:latin typeface="+mn-lt"/>
              <a:ea typeface="+mn-ea"/>
              <a:cs typeface="+mn-cs"/>
            </a:rPr>
            <a:t>類似団体平均と同水準に落ち着</a:t>
          </a:r>
          <a:r>
            <a:rPr kumimoji="1" lang="ja-JP" altLang="en-US" sz="1100">
              <a:solidFill>
                <a:schemeClr val="dk1"/>
              </a:solidFill>
              <a:effectLst/>
              <a:latin typeface="+mn-lt"/>
              <a:ea typeface="+mn-ea"/>
              <a:cs typeface="+mn-cs"/>
            </a:rPr>
            <a:t>いた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今後も引き続き、定員管理の適正化に努めていく。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35560</xdr:rowOff>
    </xdr:to>
    <xdr:cxnSp macro="">
      <xdr:nvCxnSpPr>
        <xdr:cNvPr id="66" name="直線コネクタ 65"/>
        <xdr:cNvCxnSpPr/>
      </xdr:nvCxnSpPr>
      <xdr:spPr>
        <a:xfrm flipV="1">
          <a:off x="3987800" y="64363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35560</xdr:rowOff>
    </xdr:to>
    <xdr:cxnSp macro="">
      <xdr:nvCxnSpPr>
        <xdr:cNvPr id="69" name="直線コネクタ 68"/>
        <xdr:cNvCxnSpPr/>
      </xdr:nvCxnSpPr>
      <xdr:spPr>
        <a:xfrm>
          <a:off x="3098800" y="641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43180</xdr:rowOff>
    </xdr:to>
    <xdr:cxnSp macro="">
      <xdr:nvCxnSpPr>
        <xdr:cNvPr id="72" name="直線コネクタ 71"/>
        <xdr:cNvCxnSpPr/>
      </xdr:nvCxnSpPr>
      <xdr:spPr>
        <a:xfrm flipV="1">
          <a:off x="2209800" y="6413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39</xdr:row>
      <xdr:rowOff>115570</xdr:rowOff>
    </xdr:to>
    <xdr:cxnSp macro="">
      <xdr:nvCxnSpPr>
        <xdr:cNvPr id="75" name="直線コネクタ 74"/>
        <xdr:cNvCxnSpPr/>
      </xdr:nvCxnSpPr>
      <xdr:spPr>
        <a:xfrm flipV="1">
          <a:off x="1320800" y="65582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80010</xdr:rowOff>
    </xdr:from>
    <xdr:to>
      <xdr:col>11</xdr:col>
      <xdr:colOff>60325</xdr:colOff>
      <xdr:row>38</xdr:row>
      <xdr:rowOff>10160</xdr:rowOff>
    </xdr:to>
    <xdr:sp macro="" textlink="">
      <xdr:nvSpPr>
        <xdr:cNvPr id="76" name="フローチャート: 判断 75"/>
        <xdr:cNvSpPr/>
      </xdr:nvSpPr>
      <xdr:spPr>
        <a:xfrm>
          <a:off x="2159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20337</xdr:rowOff>
    </xdr:from>
    <xdr:ext cx="762000" cy="259045"/>
    <xdr:sp macro="" textlink="">
      <xdr:nvSpPr>
        <xdr:cNvPr id="77" name="テキスト ボックス 76"/>
        <xdr:cNvSpPr txBox="1"/>
      </xdr:nvSpPr>
      <xdr:spPr>
        <a:xfrm>
          <a:off x="1828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数値は近年上昇傾向にあり、類似団体平均を大きく上回っているが、慢性的に数値が高くなっている主な要因としては、各施設の運営経費（需用費や指定管理料）やごみ焼却炉等の管理運営委託にかかる経費が考えられ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年度からは後者の管理運営経費の一部をより適切な性質に振り替えたため、数値が減少している。</a:t>
          </a:r>
          <a:endParaRPr lang="ja-JP" altLang="ja-JP" sz="1400">
            <a:effectLst/>
          </a:endParaRPr>
        </a:p>
        <a:p>
          <a:r>
            <a:rPr kumimoji="1" lang="ja-JP" altLang="ja-JP" sz="1100">
              <a:solidFill>
                <a:schemeClr val="dk1"/>
              </a:solidFill>
              <a:effectLst/>
              <a:latin typeface="+mn-lt"/>
              <a:ea typeface="+mn-ea"/>
              <a:cs typeface="+mn-cs"/>
            </a:rPr>
            <a:t>　物件費についても行財政改革に基づき、引き続き徹底した経費削減に取り組んでいるところである。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35560</xdr:rowOff>
    </xdr:to>
    <xdr:cxnSp macro="">
      <xdr:nvCxnSpPr>
        <xdr:cNvPr id="125" name="直線コネクタ 124"/>
        <xdr:cNvCxnSpPr/>
      </xdr:nvCxnSpPr>
      <xdr:spPr>
        <a:xfrm>
          <a:off x="15671800" y="31033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18</xdr:row>
      <xdr:rowOff>17272</xdr:rowOff>
    </xdr:to>
    <xdr:cxnSp macro="">
      <xdr:nvCxnSpPr>
        <xdr:cNvPr id="128" name="直線コネクタ 127"/>
        <xdr:cNvCxnSpPr/>
      </xdr:nvCxnSpPr>
      <xdr:spPr>
        <a:xfrm>
          <a:off x="14782800" y="3048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18</xdr:row>
      <xdr:rowOff>35560</xdr:rowOff>
    </xdr:to>
    <xdr:cxnSp macro="">
      <xdr:nvCxnSpPr>
        <xdr:cNvPr id="131" name="直線コネクタ 130"/>
        <xdr:cNvCxnSpPr/>
      </xdr:nvCxnSpPr>
      <xdr:spPr>
        <a:xfrm flipV="1">
          <a:off x="13893800" y="30485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35560</xdr:rowOff>
    </xdr:to>
    <xdr:cxnSp macro="">
      <xdr:nvCxnSpPr>
        <xdr:cNvPr id="134" name="直線コネクタ 133"/>
        <xdr:cNvCxnSpPr/>
      </xdr:nvCxnSpPr>
      <xdr:spPr>
        <a:xfrm>
          <a:off x="13004800" y="3030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69342</xdr:rowOff>
    </xdr:from>
    <xdr:to>
      <xdr:col>69</xdr:col>
      <xdr:colOff>142875</xdr:colOff>
      <xdr:row>15</xdr:row>
      <xdr:rowOff>170942</xdr:rowOff>
    </xdr:to>
    <xdr:sp macro="" textlink="">
      <xdr:nvSpPr>
        <xdr:cNvPr id="135" name="フローチャート: 判断 134"/>
        <xdr:cNvSpPr/>
      </xdr:nvSpPr>
      <xdr:spPr>
        <a:xfrm>
          <a:off x="13843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9669</xdr:rowOff>
    </xdr:from>
    <xdr:ext cx="762000" cy="259045"/>
    <xdr:sp macro="" textlink="">
      <xdr:nvSpPr>
        <xdr:cNvPr id="136" name="テキスト ボックス 135"/>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37" name="フローチャート: 判断 136"/>
        <xdr:cNvSpPr/>
      </xdr:nvSpPr>
      <xdr:spPr>
        <a:xfrm>
          <a:off x="12954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126255</xdr:rowOff>
    </xdr:from>
    <xdr:ext cx="762000" cy="259045"/>
    <xdr:sp macro="" textlink="">
      <xdr:nvSpPr>
        <xdr:cNvPr id="138" name="テキスト ボックス 137"/>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4" name="楕円 143"/>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5"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137922</xdr:rowOff>
    </xdr:from>
    <xdr:to>
      <xdr:col>78</xdr:col>
      <xdr:colOff>120650</xdr:colOff>
      <xdr:row>18</xdr:row>
      <xdr:rowOff>68072</xdr:rowOff>
    </xdr:to>
    <xdr:sp macro="" textlink="">
      <xdr:nvSpPr>
        <xdr:cNvPr id="146" name="楕円 145"/>
        <xdr:cNvSpPr/>
      </xdr:nvSpPr>
      <xdr:spPr>
        <a:xfrm>
          <a:off x="15621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52849</xdr:rowOff>
    </xdr:from>
    <xdr:ext cx="736600" cy="259045"/>
    <xdr:sp macro="" textlink="">
      <xdr:nvSpPr>
        <xdr:cNvPr id="147" name="テキスト ボックス 146"/>
        <xdr:cNvSpPr txBox="1"/>
      </xdr:nvSpPr>
      <xdr:spPr>
        <a:xfrm>
          <a:off x="15290800" y="31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8" name="楕円 147"/>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9" name="テキスト ボックス 148"/>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0" name="楕円 149"/>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1" name="テキスト ボックス 150"/>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扶助費は全国的に増加傾向にあり、本市も同様の傾向を示しているが、例年類似団体平均を上回っており、平成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その乖離がさらに大きくなっている。これについては、高齢者の割合、障害者福祉サービスの利用率などが類似団体よりも高く、社会保障関連経費が増加していることが主な原因と考えられる。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156935</xdr:rowOff>
    </xdr:from>
    <xdr:to>
      <xdr:col>24</xdr:col>
      <xdr:colOff>25400</xdr:colOff>
      <xdr:row>57</xdr:row>
      <xdr:rowOff>156935</xdr:rowOff>
    </xdr:to>
    <xdr:cxnSp macro="">
      <xdr:nvCxnSpPr>
        <xdr:cNvPr id="188" name="直線コネクタ 187"/>
        <xdr:cNvCxnSpPr/>
      </xdr:nvCxnSpPr>
      <xdr:spPr>
        <a:xfrm>
          <a:off x="3987800" y="9929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26307</xdr:rowOff>
    </xdr:from>
    <xdr:to>
      <xdr:col>19</xdr:col>
      <xdr:colOff>187325</xdr:colOff>
      <xdr:row>57</xdr:row>
      <xdr:rowOff>156935</xdr:rowOff>
    </xdr:to>
    <xdr:cxnSp macro="">
      <xdr:nvCxnSpPr>
        <xdr:cNvPr id="191" name="直線コネクタ 190"/>
        <xdr:cNvCxnSpPr/>
      </xdr:nvCxnSpPr>
      <xdr:spPr>
        <a:xfrm>
          <a:off x="3098800" y="9798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26307</xdr:rowOff>
    </xdr:to>
    <xdr:cxnSp macro="">
      <xdr:nvCxnSpPr>
        <xdr:cNvPr id="194" name="直線コネクタ 193"/>
        <xdr:cNvCxnSpPr/>
      </xdr:nvCxnSpPr>
      <xdr:spPr>
        <a:xfrm>
          <a:off x="2209800" y="976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56</xdr:row>
      <xdr:rowOff>165100</xdr:rowOff>
    </xdr:to>
    <xdr:cxnSp macro="">
      <xdr:nvCxnSpPr>
        <xdr:cNvPr id="197" name="直線コネクタ 196"/>
        <xdr:cNvCxnSpPr/>
      </xdr:nvCxnSpPr>
      <xdr:spPr>
        <a:xfrm>
          <a:off x="1320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155122</xdr:rowOff>
    </xdr:from>
    <xdr:to>
      <xdr:col>11</xdr:col>
      <xdr:colOff>60325</xdr:colOff>
      <xdr:row>56</xdr:row>
      <xdr:rowOff>85272</xdr:rowOff>
    </xdr:to>
    <xdr:sp macro="" textlink="">
      <xdr:nvSpPr>
        <xdr:cNvPr id="198" name="フローチャート: 判断 197"/>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199" name="テキスト ボックス 198"/>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1" name="テキスト ボックス 200"/>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106135</xdr:rowOff>
    </xdr:from>
    <xdr:to>
      <xdr:col>24</xdr:col>
      <xdr:colOff>76200</xdr:colOff>
      <xdr:row>58</xdr:row>
      <xdr:rowOff>36285</xdr:rowOff>
    </xdr:to>
    <xdr:sp macro="" textlink="">
      <xdr:nvSpPr>
        <xdr:cNvPr id="207" name="楕円 206"/>
        <xdr:cNvSpPr/>
      </xdr:nvSpPr>
      <xdr:spPr>
        <a:xfrm>
          <a:off x="4775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78212</xdr:rowOff>
    </xdr:from>
    <xdr:ext cx="762000" cy="259045"/>
    <xdr:sp macro="" textlink="">
      <xdr:nvSpPr>
        <xdr:cNvPr id="208" name="扶助費該当値テキスト"/>
        <xdr:cNvSpPr txBox="1"/>
      </xdr:nvSpPr>
      <xdr:spPr>
        <a:xfrm>
          <a:off x="4914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09" name="楕円 208"/>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10" name="テキスト ボックス 209"/>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11" name="楕円 210"/>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61884</xdr:rowOff>
    </xdr:from>
    <xdr:ext cx="762000" cy="259045"/>
    <xdr:sp macro="" textlink="">
      <xdr:nvSpPr>
        <xdr:cNvPr id="212" name="テキスト ボックス 211"/>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5" name="楕円 214"/>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16" name="テキスト ボックス 215"/>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近年、数値は類似団体平均とほぼ同水準であったが、平成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年度からはやや高くなってきている。その主な要因としては、扶助費同様、社会保障関連経費の増加に伴い、介護保険や後期高齢者医療等の特別会計への繰出金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していること</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その他の経費についても、行財政改革に基づき、徹底した歳出削減に取り組んでいるところである。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5080</xdr:rowOff>
    </xdr:to>
    <xdr:cxnSp macro="">
      <xdr:nvCxnSpPr>
        <xdr:cNvPr id="249" name="直線コネクタ 248"/>
        <xdr:cNvCxnSpPr/>
      </xdr:nvCxnSpPr>
      <xdr:spPr>
        <a:xfrm>
          <a:off x="15671800" y="9918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57</xdr:row>
      <xdr:rowOff>146050</xdr:rowOff>
    </xdr:to>
    <xdr:cxnSp macro="">
      <xdr:nvCxnSpPr>
        <xdr:cNvPr id="252" name="直線コネクタ 251"/>
        <xdr:cNvCxnSpPr/>
      </xdr:nvCxnSpPr>
      <xdr:spPr>
        <a:xfrm>
          <a:off x="14782800" y="985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100330</xdr:rowOff>
    </xdr:to>
    <xdr:cxnSp macro="">
      <xdr:nvCxnSpPr>
        <xdr:cNvPr id="255" name="直線コネクタ 254"/>
        <xdr:cNvCxnSpPr/>
      </xdr:nvCxnSpPr>
      <xdr:spPr>
        <a:xfrm flipV="1">
          <a:off x="13893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100330</xdr:rowOff>
    </xdr:to>
    <xdr:cxnSp macro="">
      <xdr:nvCxnSpPr>
        <xdr:cNvPr id="258" name="直線コネクタ 257"/>
        <xdr:cNvCxnSpPr/>
      </xdr:nvCxnSpPr>
      <xdr:spPr>
        <a:xfrm>
          <a:off x="13004800" y="981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2" name="テキスト ボックス 261"/>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125730</xdr:rowOff>
    </xdr:from>
    <xdr:to>
      <xdr:col>82</xdr:col>
      <xdr:colOff>158750</xdr:colOff>
      <xdr:row>58</xdr:row>
      <xdr:rowOff>55880</xdr:rowOff>
    </xdr:to>
    <xdr:sp macro="" textlink="">
      <xdr:nvSpPr>
        <xdr:cNvPr id="268" name="楕円 267"/>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97807</xdr:rowOff>
    </xdr:from>
    <xdr:ext cx="762000" cy="259045"/>
    <xdr:sp macro="" textlink="">
      <xdr:nvSpPr>
        <xdr:cNvPr id="269"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0" name="楕円 269"/>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1" name="テキスト ボックス 270"/>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2" name="楕円 271"/>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3" name="テキスト ボックス 272"/>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4" name="楕円 273"/>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75" name="テキスト ボックス 274"/>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6" name="楕円 275"/>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77" name="テキスト ボックス 276"/>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近年、数値は類似団体平均を下回っているが、平成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大幅に上昇している。例年数値が低い要因としては、本市がし尿処理やごみ処理等を単独で行っているため、一部事務組合加入に伴う負担金等が抑制されていることが挙げられる。逆に、人件費や物件費の数値が高くなっているのはこのためである。ま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年度からの上昇要因としては、常備消防の広域化により、新たに負担金が発生したことが挙げられる。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88138</xdr:rowOff>
    </xdr:to>
    <xdr:cxnSp macro="">
      <xdr:nvCxnSpPr>
        <xdr:cNvPr id="307" name="直線コネクタ 306"/>
        <xdr:cNvCxnSpPr/>
      </xdr:nvCxnSpPr>
      <xdr:spPr>
        <a:xfrm>
          <a:off x="15671800" y="60568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56134</xdr:rowOff>
    </xdr:to>
    <xdr:cxnSp macro="">
      <xdr:nvCxnSpPr>
        <xdr:cNvPr id="310" name="直線コネクタ 309"/>
        <xdr:cNvCxnSpPr/>
      </xdr:nvCxnSpPr>
      <xdr:spPr>
        <a:xfrm>
          <a:off x="14782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83566</xdr:rowOff>
    </xdr:to>
    <xdr:cxnSp macro="">
      <xdr:nvCxnSpPr>
        <xdr:cNvPr id="313" name="直線コネクタ 312"/>
        <xdr:cNvCxnSpPr/>
      </xdr:nvCxnSpPr>
      <xdr:spPr>
        <a:xfrm flipV="1">
          <a:off x="13893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xdr:rowOff>
    </xdr:from>
    <xdr:to>
      <xdr:col>69</xdr:col>
      <xdr:colOff>92075</xdr:colOff>
      <xdr:row>35</xdr:row>
      <xdr:rowOff>83566</xdr:rowOff>
    </xdr:to>
    <xdr:cxnSp macro="">
      <xdr:nvCxnSpPr>
        <xdr:cNvPr id="316" name="直線コネクタ 315"/>
        <xdr:cNvCxnSpPr/>
      </xdr:nvCxnSpPr>
      <xdr:spPr>
        <a:xfrm>
          <a:off x="13004800" y="583285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19" name="フローチャート: 判断 318"/>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20" name="テキスト ボックス 319"/>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26" name="楕円 325"/>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27"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8" name="楕円 327"/>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9" name="テキスト ボックス 328"/>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0" name="楕円 329"/>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1" name="テキスト ボックス 330"/>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2" name="楕円 331"/>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3" name="テキスト ボックス 332"/>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124206</xdr:rowOff>
    </xdr:from>
    <xdr:to>
      <xdr:col>65</xdr:col>
      <xdr:colOff>53975</xdr:colOff>
      <xdr:row>34</xdr:row>
      <xdr:rowOff>54356</xdr:rowOff>
    </xdr:to>
    <xdr:sp macro="" textlink="">
      <xdr:nvSpPr>
        <xdr:cNvPr id="334" name="楕円 333"/>
        <xdr:cNvSpPr/>
      </xdr:nvSpPr>
      <xdr:spPr>
        <a:xfrm>
          <a:off x="12954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64533</xdr:rowOff>
    </xdr:from>
    <xdr:ext cx="762000" cy="259045"/>
    <xdr:sp macro="" textlink="">
      <xdr:nvSpPr>
        <xdr:cNvPr id="335" name="テキスト ボックス 334"/>
        <xdr:cNvSpPr txBox="1"/>
      </xdr:nvSpPr>
      <xdr:spPr>
        <a:xfrm>
          <a:off x="12623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近年、数値は類似団体平均を上回っているが、平成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年度からはその差がさらに大きくなってきている。慢性的に数値が高い理由としては、平成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年度にかけて実施したごみ処理施設建設に伴う起債の影響が挙げられるが、平成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年度からは土地開発公社解散に伴う第三セクター等改革推進債の償還が影響している。</a:t>
          </a:r>
          <a:endParaRPr lang="ja-JP" altLang="ja-JP" sz="1400">
            <a:effectLst/>
          </a:endParaRPr>
        </a:p>
        <a:p>
          <a:r>
            <a:rPr kumimoji="1" lang="ja-JP" altLang="ja-JP" sz="1100">
              <a:solidFill>
                <a:schemeClr val="dk1"/>
              </a:solidFill>
              <a:effectLst/>
              <a:latin typeface="+mn-lt"/>
              <a:ea typeface="+mn-ea"/>
              <a:cs typeface="+mn-cs"/>
            </a:rPr>
            <a:t>　今後も厳しい見通しとなるが、施設の老朽化に伴う更新や統廃合などの建設事業にかかる起債も見込まれるため、中長期的な見通しのもと計画的に事業を行い、起債の発行を抑制することで、比率の改善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159004</xdr:rowOff>
    </xdr:from>
    <xdr:to>
      <xdr:col>24</xdr:col>
      <xdr:colOff>25400</xdr:colOff>
      <xdr:row>79</xdr:row>
      <xdr:rowOff>28702</xdr:rowOff>
    </xdr:to>
    <xdr:cxnSp macro="">
      <xdr:nvCxnSpPr>
        <xdr:cNvPr id="365" name="直線コネクタ 364"/>
        <xdr:cNvCxnSpPr/>
      </xdr:nvCxnSpPr>
      <xdr:spPr>
        <a:xfrm flipV="1">
          <a:off x="3987800" y="135321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159004</xdr:rowOff>
    </xdr:from>
    <xdr:to>
      <xdr:col>19</xdr:col>
      <xdr:colOff>187325</xdr:colOff>
      <xdr:row>79</xdr:row>
      <xdr:rowOff>28702</xdr:rowOff>
    </xdr:to>
    <xdr:cxnSp macro="">
      <xdr:nvCxnSpPr>
        <xdr:cNvPr id="368" name="直線コネクタ 367"/>
        <xdr:cNvCxnSpPr/>
      </xdr:nvCxnSpPr>
      <xdr:spPr>
        <a:xfrm>
          <a:off x="3098800" y="135321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159004</xdr:rowOff>
    </xdr:from>
    <xdr:to>
      <xdr:col>15</xdr:col>
      <xdr:colOff>98425</xdr:colOff>
      <xdr:row>79</xdr:row>
      <xdr:rowOff>74422</xdr:rowOff>
    </xdr:to>
    <xdr:cxnSp macro="">
      <xdr:nvCxnSpPr>
        <xdr:cNvPr id="371" name="直線コネクタ 370"/>
        <xdr:cNvCxnSpPr/>
      </xdr:nvCxnSpPr>
      <xdr:spPr>
        <a:xfrm flipV="1">
          <a:off x="2209800" y="135321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168148</xdr:rowOff>
    </xdr:from>
    <xdr:to>
      <xdr:col>11</xdr:col>
      <xdr:colOff>9525</xdr:colOff>
      <xdr:row>79</xdr:row>
      <xdr:rowOff>74422</xdr:rowOff>
    </xdr:to>
    <xdr:cxnSp macro="">
      <xdr:nvCxnSpPr>
        <xdr:cNvPr id="374" name="直線コネクタ 373"/>
        <xdr:cNvCxnSpPr/>
      </xdr:nvCxnSpPr>
      <xdr:spPr>
        <a:xfrm>
          <a:off x="1320800" y="135412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156211</xdr:rowOff>
    </xdr:from>
    <xdr:to>
      <xdr:col>11</xdr:col>
      <xdr:colOff>60325</xdr:colOff>
      <xdr:row>78</xdr:row>
      <xdr:rowOff>86361</xdr:rowOff>
    </xdr:to>
    <xdr:sp macro="" textlink="">
      <xdr:nvSpPr>
        <xdr:cNvPr id="375" name="フローチャート: 判断 374"/>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76" name="テキスト ボックス 375"/>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7" name="フローチャート: 判断 376"/>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78" name="テキスト ボックス 377"/>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108204</xdr:rowOff>
    </xdr:from>
    <xdr:to>
      <xdr:col>24</xdr:col>
      <xdr:colOff>76200</xdr:colOff>
      <xdr:row>79</xdr:row>
      <xdr:rowOff>38354</xdr:rowOff>
    </xdr:to>
    <xdr:sp macro="" textlink="">
      <xdr:nvSpPr>
        <xdr:cNvPr id="384" name="楕円 383"/>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80281</xdr:rowOff>
    </xdr:from>
    <xdr:ext cx="762000" cy="259045"/>
    <xdr:sp macro="" textlink="">
      <xdr:nvSpPr>
        <xdr:cNvPr id="385" name="公債費該当値テキスト"/>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149352</xdr:rowOff>
    </xdr:from>
    <xdr:to>
      <xdr:col>20</xdr:col>
      <xdr:colOff>38100</xdr:colOff>
      <xdr:row>79</xdr:row>
      <xdr:rowOff>79502</xdr:rowOff>
    </xdr:to>
    <xdr:sp macro="" textlink="">
      <xdr:nvSpPr>
        <xdr:cNvPr id="386" name="楕円 385"/>
        <xdr:cNvSpPr/>
      </xdr:nvSpPr>
      <xdr:spPr>
        <a:xfrm>
          <a:off x="3937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64279</xdr:rowOff>
    </xdr:from>
    <xdr:ext cx="736600" cy="259045"/>
    <xdr:sp macro="" textlink="">
      <xdr:nvSpPr>
        <xdr:cNvPr id="387" name="テキスト ボックス 386"/>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108204</xdr:rowOff>
    </xdr:from>
    <xdr:to>
      <xdr:col>15</xdr:col>
      <xdr:colOff>149225</xdr:colOff>
      <xdr:row>79</xdr:row>
      <xdr:rowOff>38354</xdr:rowOff>
    </xdr:to>
    <xdr:sp macro="" textlink="">
      <xdr:nvSpPr>
        <xdr:cNvPr id="388" name="楕円 387"/>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23131</xdr:rowOff>
    </xdr:from>
    <xdr:ext cx="762000" cy="259045"/>
    <xdr:sp macro="" textlink="">
      <xdr:nvSpPr>
        <xdr:cNvPr id="389" name="テキスト ボックス 388"/>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23622</xdr:rowOff>
    </xdr:from>
    <xdr:to>
      <xdr:col>11</xdr:col>
      <xdr:colOff>60325</xdr:colOff>
      <xdr:row>79</xdr:row>
      <xdr:rowOff>125222</xdr:rowOff>
    </xdr:to>
    <xdr:sp macro="" textlink="">
      <xdr:nvSpPr>
        <xdr:cNvPr id="390" name="楕円 389"/>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109999</xdr:rowOff>
    </xdr:from>
    <xdr:ext cx="762000" cy="259045"/>
    <xdr:sp macro="" textlink="">
      <xdr:nvSpPr>
        <xdr:cNvPr id="391" name="テキスト ボックス 390"/>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92" name="楕円 391"/>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93" name="テキスト ボックス 392"/>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例年、数値は類似団体平均をやや上回っているが、平成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年度は特にその乖離が大きくなっている。慢性的に数値が高い要因としては、し尿処理、ごみ処理施設等の単独運営、</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箇所の公立保育所の運営、高齢者の割合や障</a:t>
          </a:r>
          <a:r>
            <a:rPr kumimoji="1" lang="ja-JP" altLang="en-US" sz="1100">
              <a:solidFill>
                <a:schemeClr val="dk1"/>
              </a:solidFill>
              <a:effectLst/>
              <a:latin typeface="+mn-lt"/>
              <a:ea typeface="+mn-ea"/>
              <a:cs typeface="+mn-cs"/>
            </a:rPr>
            <a:t>害</a:t>
          </a:r>
          <a:r>
            <a:rPr kumimoji="1" lang="ja-JP" altLang="ja-JP" sz="1100">
              <a:solidFill>
                <a:schemeClr val="dk1"/>
              </a:solidFill>
              <a:effectLst/>
              <a:latin typeface="+mn-lt"/>
              <a:ea typeface="+mn-ea"/>
              <a:cs typeface="+mn-cs"/>
            </a:rPr>
            <a:t>者福祉サービスの利用率が高いこと等が挙げられる。</a:t>
          </a:r>
          <a:endParaRPr lang="ja-JP" altLang="ja-JP" sz="1400">
            <a:effectLst/>
          </a:endParaRPr>
        </a:p>
        <a:p>
          <a:r>
            <a:rPr kumimoji="1" lang="ja-JP" altLang="ja-JP" sz="1100">
              <a:solidFill>
                <a:schemeClr val="dk1"/>
              </a:solidFill>
              <a:effectLst/>
              <a:latin typeface="+mn-lt"/>
              <a:ea typeface="+mn-ea"/>
              <a:cs typeface="+mn-cs"/>
            </a:rPr>
            <a:t>　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a:t>
          </a:r>
          <a:r>
            <a:rPr kumimoji="1" lang="ja-JP" altLang="en-US" sz="1100">
              <a:solidFill>
                <a:schemeClr val="dk1"/>
              </a:solidFill>
              <a:effectLst/>
              <a:latin typeface="+mn-lt"/>
              <a:ea typeface="+mn-ea"/>
              <a:cs typeface="+mn-cs"/>
            </a:rPr>
            <a:t>及び新たな</a:t>
          </a:r>
          <a:r>
            <a:rPr kumimoji="1" lang="ja-JP" altLang="ja-JP" sz="1100">
              <a:solidFill>
                <a:schemeClr val="dk1"/>
              </a:solidFill>
              <a:effectLst/>
              <a:latin typeface="+mn-lt"/>
              <a:ea typeface="+mn-ea"/>
              <a:cs typeface="+mn-cs"/>
            </a:rPr>
            <a:t>行財政改革プログラム・アクションプランに基づき、特に人件費・物件費については徹底した経費削減に取り組んでいく。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8889</xdr:rowOff>
    </xdr:from>
    <xdr:to>
      <xdr:col>82</xdr:col>
      <xdr:colOff>107950</xdr:colOff>
      <xdr:row>78</xdr:row>
      <xdr:rowOff>16511</xdr:rowOff>
    </xdr:to>
    <xdr:cxnSp macro="">
      <xdr:nvCxnSpPr>
        <xdr:cNvPr id="426" name="直線コネクタ 425"/>
        <xdr:cNvCxnSpPr/>
      </xdr:nvCxnSpPr>
      <xdr:spPr>
        <a:xfrm flipV="1">
          <a:off x="15671800" y="133819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78</xdr:row>
      <xdr:rowOff>16511</xdr:rowOff>
    </xdr:to>
    <xdr:cxnSp macro="">
      <xdr:nvCxnSpPr>
        <xdr:cNvPr id="429" name="直線コネクタ 428"/>
        <xdr:cNvCxnSpPr/>
      </xdr:nvCxnSpPr>
      <xdr:spPr>
        <a:xfrm>
          <a:off x="14782800" y="132105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142239</xdr:rowOff>
    </xdr:to>
    <xdr:cxnSp macro="">
      <xdr:nvCxnSpPr>
        <xdr:cNvPr id="432" name="直線コネクタ 431"/>
        <xdr:cNvCxnSpPr/>
      </xdr:nvCxnSpPr>
      <xdr:spPr>
        <a:xfrm flipV="1">
          <a:off x="13893800" y="132105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77</xdr:row>
      <xdr:rowOff>142239</xdr:rowOff>
    </xdr:to>
    <xdr:cxnSp macro="">
      <xdr:nvCxnSpPr>
        <xdr:cNvPr id="435" name="直線コネクタ 434"/>
        <xdr:cNvCxnSpPr/>
      </xdr:nvCxnSpPr>
      <xdr:spPr>
        <a:xfrm>
          <a:off x="13004800" y="1318768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36" name="フローチャート: 判断 435"/>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37" name="テキスト ボックス 436"/>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34289</xdr:rowOff>
    </xdr:from>
    <xdr:to>
      <xdr:col>65</xdr:col>
      <xdr:colOff>53975</xdr:colOff>
      <xdr:row>76</xdr:row>
      <xdr:rowOff>135889</xdr:rowOff>
    </xdr:to>
    <xdr:sp macro="" textlink="">
      <xdr:nvSpPr>
        <xdr:cNvPr id="438" name="フローチャート: 判断 437"/>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146067</xdr:rowOff>
    </xdr:from>
    <xdr:ext cx="762000" cy="259045"/>
    <xdr:sp macro="" textlink="">
      <xdr:nvSpPr>
        <xdr:cNvPr id="439" name="テキスト ボックス 438"/>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129539</xdr:rowOff>
    </xdr:from>
    <xdr:to>
      <xdr:col>82</xdr:col>
      <xdr:colOff>158750</xdr:colOff>
      <xdr:row>78</xdr:row>
      <xdr:rowOff>59689</xdr:rowOff>
    </xdr:to>
    <xdr:sp macro="" textlink="">
      <xdr:nvSpPr>
        <xdr:cNvPr id="445" name="楕円 444"/>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101616</xdr:rowOff>
    </xdr:from>
    <xdr:ext cx="762000" cy="259045"/>
    <xdr:sp macro="" textlink="">
      <xdr:nvSpPr>
        <xdr:cNvPr id="446" name="公債費以外該当値テキスト"/>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137161</xdr:rowOff>
    </xdr:from>
    <xdr:to>
      <xdr:col>78</xdr:col>
      <xdr:colOff>120650</xdr:colOff>
      <xdr:row>78</xdr:row>
      <xdr:rowOff>67311</xdr:rowOff>
    </xdr:to>
    <xdr:sp macro="" textlink="">
      <xdr:nvSpPr>
        <xdr:cNvPr id="447" name="楕円 446"/>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52088</xdr:rowOff>
    </xdr:from>
    <xdr:ext cx="736600" cy="259045"/>
    <xdr:sp macro="" textlink="">
      <xdr:nvSpPr>
        <xdr:cNvPr id="448" name="テキスト ボックス 447"/>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49" name="楕円 448"/>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50" name="テキスト ボックス 449"/>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91439</xdr:rowOff>
    </xdr:from>
    <xdr:to>
      <xdr:col>69</xdr:col>
      <xdr:colOff>142875</xdr:colOff>
      <xdr:row>78</xdr:row>
      <xdr:rowOff>21589</xdr:rowOff>
    </xdr:to>
    <xdr:sp macro="" textlink="">
      <xdr:nvSpPr>
        <xdr:cNvPr id="451" name="楕円 450"/>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6366</xdr:rowOff>
    </xdr:from>
    <xdr:ext cx="762000" cy="259045"/>
    <xdr:sp macro="" textlink="">
      <xdr:nvSpPr>
        <xdr:cNvPr id="452" name="テキスト ボックス 451"/>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53" name="楕円 452"/>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54" name="テキスト ボックス 453"/>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125514</xdr:rowOff>
    </xdr:from>
    <xdr:to>
      <xdr:col>29</xdr:col>
      <xdr:colOff>127000</xdr:colOff>
      <xdr:row>15</xdr:row>
      <xdr:rowOff>164090</xdr:rowOff>
    </xdr:to>
    <xdr:cxnSp macro="">
      <xdr:nvCxnSpPr>
        <xdr:cNvPr id="50" name="直線コネクタ 49"/>
        <xdr:cNvCxnSpPr/>
      </xdr:nvCxnSpPr>
      <xdr:spPr bwMode="auto">
        <a:xfrm flipV="1">
          <a:off x="5003800" y="2744889"/>
          <a:ext cx="647700" cy="38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164090</xdr:rowOff>
    </xdr:from>
    <xdr:to>
      <xdr:col>26</xdr:col>
      <xdr:colOff>50800</xdr:colOff>
      <xdr:row>15</xdr:row>
      <xdr:rowOff>170282</xdr:rowOff>
    </xdr:to>
    <xdr:cxnSp macro="">
      <xdr:nvCxnSpPr>
        <xdr:cNvPr id="53" name="直線コネクタ 52"/>
        <xdr:cNvCxnSpPr/>
      </xdr:nvCxnSpPr>
      <xdr:spPr bwMode="auto">
        <a:xfrm flipV="1">
          <a:off x="4305300" y="2783465"/>
          <a:ext cx="698500" cy="6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165138</xdr:rowOff>
    </xdr:from>
    <xdr:to>
      <xdr:col>22</xdr:col>
      <xdr:colOff>114300</xdr:colOff>
      <xdr:row>15</xdr:row>
      <xdr:rowOff>170282</xdr:rowOff>
    </xdr:to>
    <xdr:cxnSp macro="">
      <xdr:nvCxnSpPr>
        <xdr:cNvPr id="56" name="直線コネクタ 55"/>
        <xdr:cNvCxnSpPr/>
      </xdr:nvCxnSpPr>
      <xdr:spPr bwMode="auto">
        <a:xfrm>
          <a:off x="3606800" y="2784513"/>
          <a:ext cx="6985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165138</xdr:rowOff>
    </xdr:from>
    <xdr:to>
      <xdr:col>18</xdr:col>
      <xdr:colOff>177800</xdr:colOff>
      <xdr:row>16</xdr:row>
      <xdr:rowOff>114732</xdr:rowOff>
    </xdr:to>
    <xdr:cxnSp macro="">
      <xdr:nvCxnSpPr>
        <xdr:cNvPr id="59" name="直線コネクタ 58"/>
        <xdr:cNvCxnSpPr/>
      </xdr:nvCxnSpPr>
      <xdr:spPr bwMode="auto">
        <a:xfrm flipV="1">
          <a:off x="2908300" y="2784513"/>
          <a:ext cx="698500" cy="121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39834</xdr:rowOff>
    </xdr:from>
    <xdr:to>
      <xdr:col>19</xdr:col>
      <xdr:colOff>38100</xdr:colOff>
      <xdr:row>16</xdr:row>
      <xdr:rowOff>141434</xdr:rowOff>
    </xdr:to>
    <xdr:sp macro="" textlink="">
      <xdr:nvSpPr>
        <xdr:cNvPr id="60" name="フローチャート: 判断 59"/>
        <xdr:cNvSpPr/>
      </xdr:nvSpPr>
      <xdr:spPr bwMode="auto">
        <a:xfrm>
          <a:off x="3556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126211</xdr:rowOff>
    </xdr:from>
    <xdr:ext cx="762000" cy="259045"/>
    <xdr:sp macro="" textlink="">
      <xdr:nvSpPr>
        <xdr:cNvPr id="61" name="テキスト ボックス 60"/>
        <xdr:cNvSpPr txBox="1"/>
      </xdr:nvSpPr>
      <xdr:spPr>
        <a:xfrm>
          <a:off x="3225800" y="291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104318</xdr:rowOff>
    </xdr:from>
    <xdr:to>
      <xdr:col>15</xdr:col>
      <xdr:colOff>101600</xdr:colOff>
      <xdr:row>17</xdr:row>
      <xdr:rowOff>34468</xdr:rowOff>
    </xdr:to>
    <xdr:sp macro="" textlink="">
      <xdr:nvSpPr>
        <xdr:cNvPr id="62" name="フローチャート: 判断 61"/>
        <xdr:cNvSpPr/>
      </xdr:nvSpPr>
      <xdr:spPr bwMode="auto">
        <a:xfrm>
          <a:off x="2857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19245</xdr:rowOff>
    </xdr:from>
    <xdr:ext cx="762000" cy="259045"/>
    <xdr:sp macro="" textlink="">
      <xdr:nvSpPr>
        <xdr:cNvPr id="63" name="テキスト ボックス 62"/>
        <xdr:cNvSpPr txBox="1"/>
      </xdr:nvSpPr>
      <xdr:spPr>
        <a:xfrm>
          <a:off x="25273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74714</xdr:rowOff>
    </xdr:from>
    <xdr:to>
      <xdr:col>29</xdr:col>
      <xdr:colOff>177800</xdr:colOff>
      <xdr:row>16</xdr:row>
      <xdr:rowOff>4864</xdr:rowOff>
    </xdr:to>
    <xdr:sp macro="" textlink="">
      <xdr:nvSpPr>
        <xdr:cNvPr id="69" name="楕円 68"/>
        <xdr:cNvSpPr/>
      </xdr:nvSpPr>
      <xdr:spPr bwMode="auto">
        <a:xfrm>
          <a:off x="5600700" y="2694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91241</xdr:rowOff>
    </xdr:from>
    <xdr:ext cx="762000" cy="259045"/>
    <xdr:sp macro="" textlink="">
      <xdr:nvSpPr>
        <xdr:cNvPr id="70" name="人口1人当たり決算額の推移該当値テキスト130"/>
        <xdr:cNvSpPr txBox="1"/>
      </xdr:nvSpPr>
      <xdr:spPr>
        <a:xfrm>
          <a:off x="5740400" y="253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113290</xdr:rowOff>
    </xdr:from>
    <xdr:to>
      <xdr:col>26</xdr:col>
      <xdr:colOff>101600</xdr:colOff>
      <xdr:row>16</xdr:row>
      <xdr:rowOff>43440</xdr:rowOff>
    </xdr:to>
    <xdr:sp macro="" textlink="">
      <xdr:nvSpPr>
        <xdr:cNvPr id="71" name="楕円 70"/>
        <xdr:cNvSpPr/>
      </xdr:nvSpPr>
      <xdr:spPr bwMode="auto">
        <a:xfrm>
          <a:off x="4953000" y="2732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53617</xdr:rowOff>
    </xdr:from>
    <xdr:ext cx="736600" cy="259045"/>
    <xdr:sp macro="" textlink="">
      <xdr:nvSpPr>
        <xdr:cNvPr id="72" name="テキスト ボックス 71"/>
        <xdr:cNvSpPr txBox="1"/>
      </xdr:nvSpPr>
      <xdr:spPr>
        <a:xfrm>
          <a:off x="4622800" y="2501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119482</xdr:rowOff>
    </xdr:from>
    <xdr:to>
      <xdr:col>22</xdr:col>
      <xdr:colOff>165100</xdr:colOff>
      <xdr:row>16</xdr:row>
      <xdr:rowOff>49632</xdr:rowOff>
    </xdr:to>
    <xdr:sp macro="" textlink="">
      <xdr:nvSpPr>
        <xdr:cNvPr id="73" name="楕円 72"/>
        <xdr:cNvSpPr/>
      </xdr:nvSpPr>
      <xdr:spPr bwMode="auto">
        <a:xfrm>
          <a:off x="4254500" y="2738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59809</xdr:rowOff>
    </xdr:from>
    <xdr:ext cx="762000" cy="259045"/>
    <xdr:sp macro="" textlink="">
      <xdr:nvSpPr>
        <xdr:cNvPr id="74" name="テキスト ボックス 73"/>
        <xdr:cNvSpPr txBox="1"/>
      </xdr:nvSpPr>
      <xdr:spPr>
        <a:xfrm>
          <a:off x="3924300" y="250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114338</xdr:rowOff>
    </xdr:from>
    <xdr:to>
      <xdr:col>19</xdr:col>
      <xdr:colOff>38100</xdr:colOff>
      <xdr:row>16</xdr:row>
      <xdr:rowOff>44488</xdr:rowOff>
    </xdr:to>
    <xdr:sp macro="" textlink="">
      <xdr:nvSpPr>
        <xdr:cNvPr id="75" name="楕円 74"/>
        <xdr:cNvSpPr/>
      </xdr:nvSpPr>
      <xdr:spPr bwMode="auto">
        <a:xfrm>
          <a:off x="3556000" y="2733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54665</xdr:rowOff>
    </xdr:from>
    <xdr:ext cx="762000" cy="259045"/>
    <xdr:sp macro="" textlink="">
      <xdr:nvSpPr>
        <xdr:cNvPr id="76" name="テキスト ボックス 75"/>
        <xdr:cNvSpPr txBox="1"/>
      </xdr:nvSpPr>
      <xdr:spPr>
        <a:xfrm>
          <a:off x="3225800" y="25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63932</xdr:rowOff>
    </xdr:from>
    <xdr:to>
      <xdr:col>15</xdr:col>
      <xdr:colOff>101600</xdr:colOff>
      <xdr:row>16</xdr:row>
      <xdr:rowOff>165532</xdr:rowOff>
    </xdr:to>
    <xdr:sp macro="" textlink="">
      <xdr:nvSpPr>
        <xdr:cNvPr id="77" name="楕円 76"/>
        <xdr:cNvSpPr/>
      </xdr:nvSpPr>
      <xdr:spPr bwMode="auto">
        <a:xfrm>
          <a:off x="2857500" y="285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4259</xdr:rowOff>
    </xdr:from>
    <xdr:ext cx="762000" cy="259045"/>
    <xdr:sp macro="" textlink="">
      <xdr:nvSpPr>
        <xdr:cNvPr id="78" name="テキスト ボックス 77"/>
        <xdr:cNvSpPr txBox="1"/>
      </xdr:nvSpPr>
      <xdr:spPr>
        <a:xfrm>
          <a:off x="2527300" y="26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231177</xdr:rowOff>
    </xdr:from>
    <xdr:to>
      <xdr:col>29</xdr:col>
      <xdr:colOff>127000</xdr:colOff>
      <xdr:row>35</xdr:row>
      <xdr:rowOff>276439</xdr:rowOff>
    </xdr:to>
    <xdr:cxnSp macro="">
      <xdr:nvCxnSpPr>
        <xdr:cNvPr id="113" name="直線コネクタ 112"/>
        <xdr:cNvCxnSpPr/>
      </xdr:nvCxnSpPr>
      <xdr:spPr bwMode="auto">
        <a:xfrm>
          <a:off x="5003800" y="6841527"/>
          <a:ext cx="647700" cy="4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261216</xdr:rowOff>
    </xdr:from>
    <xdr:ext cx="762000" cy="259045"/>
    <xdr:sp macro="" textlink="">
      <xdr:nvSpPr>
        <xdr:cNvPr id="114" name="人口1人当たり決算額の推移平均値テキスト445"/>
        <xdr:cNvSpPr txBox="1"/>
      </xdr:nvSpPr>
      <xdr:spPr>
        <a:xfrm>
          <a:off x="5740400" y="687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105250</xdr:rowOff>
    </xdr:from>
    <xdr:to>
      <xdr:col>26</xdr:col>
      <xdr:colOff>50800</xdr:colOff>
      <xdr:row>35</xdr:row>
      <xdr:rowOff>231177</xdr:rowOff>
    </xdr:to>
    <xdr:cxnSp macro="">
      <xdr:nvCxnSpPr>
        <xdr:cNvPr id="116" name="直線コネクタ 115"/>
        <xdr:cNvCxnSpPr/>
      </xdr:nvCxnSpPr>
      <xdr:spPr bwMode="auto">
        <a:xfrm>
          <a:off x="4305300" y="6715600"/>
          <a:ext cx="698500" cy="12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53685</xdr:rowOff>
    </xdr:from>
    <xdr:to>
      <xdr:col>22</xdr:col>
      <xdr:colOff>114300</xdr:colOff>
      <xdr:row>35</xdr:row>
      <xdr:rowOff>105250</xdr:rowOff>
    </xdr:to>
    <xdr:cxnSp macro="">
      <xdr:nvCxnSpPr>
        <xdr:cNvPr id="119" name="直線コネクタ 118"/>
        <xdr:cNvCxnSpPr/>
      </xdr:nvCxnSpPr>
      <xdr:spPr bwMode="auto">
        <a:xfrm>
          <a:off x="3606800" y="6664035"/>
          <a:ext cx="698500" cy="5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53685</xdr:rowOff>
    </xdr:from>
    <xdr:to>
      <xdr:col>18</xdr:col>
      <xdr:colOff>177800</xdr:colOff>
      <xdr:row>35</xdr:row>
      <xdr:rowOff>157567</xdr:rowOff>
    </xdr:to>
    <xdr:cxnSp macro="">
      <xdr:nvCxnSpPr>
        <xdr:cNvPr id="122" name="直線コネクタ 121"/>
        <xdr:cNvCxnSpPr/>
      </xdr:nvCxnSpPr>
      <xdr:spPr bwMode="auto">
        <a:xfrm flipV="1">
          <a:off x="2908300" y="6664035"/>
          <a:ext cx="698500" cy="103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60982</xdr:rowOff>
    </xdr:from>
    <xdr:to>
      <xdr:col>19</xdr:col>
      <xdr:colOff>38100</xdr:colOff>
      <xdr:row>35</xdr:row>
      <xdr:rowOff>162582</xdr:rowOff>
    </xdr:to>
    <xdr:sp macro="" textlink="">
      <xdr:nvSpPr>
        <xdr:cNvPr id="123" name="フローチャート: 判断 122"/>
        <xdr:cNvSpPr/>
      </xdr:nvSpPr>
      <xdr:spPr bwMode="auto">
        <a:xfrm>
          <a:off x="3556000" y="6671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147359</xdr:rowOff>
    </xdr:from>
    <xdr:ext cx="762000" cy="259045"/>
    <xdr:sp macro="" textlink="">
      <xdr:nvSpPr>
        <xdr:cNvPr id="124" name="テキスト ボックス 123"/>
        <xdr:cNvSpPr txBox="1"/>
      </xdr:nvSpPr>
      <xdr:spPr>
        <a:xfrm>
          <a:off x="3225800" y="67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84136</xdr:rowOff>
    </xdr:from>
    <xdr:to>
      <xdr:col>15</xdr:col>
      <xdr:colOff>101600</xdr:colOff>
      <xdr:row>35</xdr:row>
      <xdr:rowOff>185736</xdr:rowOff>
    </xdr:to>
    <xdr:sp macro="" textlink="">
      <xdr:nvSpPr>
        <xdr:cNvPr id="125" name="フローチャート: 判断 124"/>
        <xdr:cNvSpPr/>
      </xdr:nvSpPr>
      <xdr:spPr bwMode="auto">
        <a:xfrm>
          <a:off x="2857500" y="6694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195913</xdr:rowOff>
    </xdr:from>
    <xdr:ext cx="762000" cy="259045"/>
    <xdr:sp macro="" textlink="">
      <xdr:nvSpPr>
        <xdr:cNvPr id="126" name="テキスト ボックス 125"/>
        <xdr:cNvSpPr txBox="1"/>
      </xdr:nvSpPr>
      <xdr:spPr>
        <a:xfrm>
          <a:off x="2527300" y="646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225639</xdr:rowOff>
    </xdr:from>
    <xdr:to>
      <xdr:col>29</xdr:col>
      <xdr:colOff>177800</xdr:colOff>
      <xdr:row>35</xdr:row>
      <xdr:rowOff>327239</xdr:rowOff>
    </xdr:to>
    <xdr:sp macro="" textlink="">
      <xdr:nvSpPr>
        <xdr:cNvPr id="132" name="楕円 131"/>
        <xdr:cNvSpPr/>
      </xdr:nvSpPr>
      <xdr:spPr bwMode="auto">
        <a:xfrm>
          <a:off x="5600700" y="6835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70716</xdr:rowOff>
    </xdr:from>
    <xdr:ext cx="762000" cy="259045"/>
    <xdr:sp macro="" textlink="">
      <xdr:nvSpPr>
        <xdr:cNvPr id="133" name="人口1人当たり決算額の推移該当値テキスト445"/>
        <xdr:cNvSpPr txBox="1"/>
      </xdr:nvSpPr>
      <xdr:spPr>
        <a:xfrm>
          <a:off x="5740400" y="668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180377</xdr:rowOff>
    </xdr:from>
    <xdr:to>
      <xdr:col>26</xdr:col>
      <xdr:colOff>101600</xdr:colOff>
      <xdr:row>35</xdr:row>
      <xdr:rowOff>281977</xdr:rowOff>
    </xdr:to>
    <xdr:sp macro="" textlink="">
      <xdr:nvSpPr>
        <xdr:cNvPr id="134" name="楕円 133"/>
        <xdr:cNvSpPr/>
      </xdr:nvSpPr>
      <xdr:spPr bwMode="auto">
        <a:xfrm>
          <a:off x="4953000" y="679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292154</xdr:rowOff>
    </xdr:from>
    <xdr:ext cx="736600" cy="259045"/>
    <xdr:sp macro="" textlink="">
      <xdr:nvSpPr>
        <xdr:cNvPr id="135" name="テキスト ボックス 134"/>
        <xdr:cNvSpPr txBox="1"/>
      </xdr:nvSpPr>
      <xdr:spPr>
        <a:xfrm>
          <a:off x="4622800" y="655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54450</xdr:rowOff>
    </xdr:from>
    <xdr:to>
      <xdr:col>22</xdr:col>
      <xdr:colOff>165100</xdr:colOff>
      <xdr:row>35</xdr:row>
      <xdr:rowOff>156050</xdr:rowOff>
    </xdr:to>
    <xdr:sp macro="" textlink="">
      <xdr:nvSpPr>
        <xdr:cNvPr id="136" name="楕円 135"/>
        <xdr:cNvSpPr/>
      </xdr:nvSpPr>
      <xdr:spPr bwMode="auto">
        <a:xfrm>
          <a:off x="4254500" y="666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166227</xdr:rowOff>
    </xdr:from>
    <xdr:ext cx="762000" cy="259045"/>
    <xdr:sp macro="" textlink="">
      <xdr:nvSpPr>
        <xdr:cNvPr id="137" name="テキスト ボックス 136"/>
        <xdr:cNvSpPr txBox="1"/>
      </xdr:nvSpPr>
      <xdr:spPr>
        <a:xfrm>
          <a:off x="3924300" y="64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2885</xdr:rowOff>
    </xdr:from>
    <xdr:to>
      <xdr:col>19</xdr:col>
      <xdr:colOff>38100</xdr:colOff>
      <xdr:row>35</xdr:row>
      <xdr:rowOff>104485</xdr:rowOff>
    </xdr:to>
    <xdr:sp macro="" textlink="">
      <xdr:nvSpPr>
        <xdr:cNvPr id="138" name="楕円 137"/>
        <xdr:cNvSpPr/>
      </xdr:nvSpPr>
      <xdr:spPr bwMode="auto">
        <a:xfrm>
          <a:off x="3556000" y="661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114662</xdr:rowOff>
    </xdr:from>
    <xdr:ext cx="762000" cy="259045"/>
    <xdr:sp macro="" textlink="">
      <xdr:nvSpPr>
        <xdr:cNvPr id="139" name="テキスト ボックス 138"/>
        <xdr:cNvSpPr txBox="1"/>
      </xdr:nvSpPr>
      <xdr:spPr>
        <a:xfrm>
          <a:off x="3225800" y="638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106767</xdr:rowOff>
    </xdr:from>
    <xdr:to>
      <xdr:col>15</xdr:col>
      <xdr:colOff>101600</xdr:colOff>
      <xdr:row>35</xdr:row>
      <xdr:rowOff>208367</xdr:rowOff>
    </xdr:to>
    <xdr:sp macro="" textlink="">
      <xdr:nvSpPr>
        <xdr:cNvPr id="140" name="楕円 139"/>
        <xdr:cNvSpPr/>
      </xdr:nvSpPr>
      <xdr:spPr bwMode="auto">
        <a:xfrm>
          <a:off x="2857500" y="6717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193144</xdr:rowOff>
    </xdr:from>
    <xdr:ext cx="762000" cy="259045"/>
    <xdr:sp macro="" textlink="">
      <xdr:nvSpPr>
        <xdr:cNvPr id="141" name="テキスト ボックス 140"/>
        <xdr:cNvSpPr txBox="1"/>
      </xdr:nvSpPr>
      <xdr:spPr>
        <a:xfrm>
          <a:off x="2527300" y="6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57,944
57,362
98.91
24,280,714
23,990,853
254,803
12,325,353
21,306,188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34049</xdr:rowOff>
    </xdr:from>
    <xdr:to>
      <xdr:col>24</xdr:col>
      <xdr:colOff>63500</xdr:colOff>
      <xdr:row>36</xdr:row>
      <xdr:rowOff>140843</xdr:rowOff>
    </xdr:to>
    <xdr:cxnSp macro="">
      <xdr:nvCxnSpPr>
        <xdr:cNvPr id="61" name="直線コネクタ 60"/>
        <xdr:cNvCxnSpPr/>
      </xdr:nvCxnSpPr>
      <xdr:spPr>
        <a:xfrm>
          <a:off x="3797300" y="6206249"/>
          <a:ext cx="838200" cy="10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34049</xdr:rowOff>
    </xdr:from>
    <xdr:to>
      <xdr:col>19</xdr:col>
      <xdr:colOff>177800</xdr:colOff>
      <xdr:row>36</xdr:row>
      <xdr:rowOff>73406</xdr:rowOff>
    </xdr:to>
    <xdr:cxnSp macro="">
      <xdr:nvCxnSpPr>
        <xdr:cNvPr id="64" name="直線コネクタ 63"/>
        <xdr:cNvCxnSpPr/>
      </xdr:nvCxnSpPr>
      <xdr:spPr>
        <a:xfrm flipV="1">
          <a:off x="2908300" y="6206249"/>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73406</xdr:rowOff>
    </xdr:from>
    <xdr:to>
      <xdr:col>15</xdr:col>
      <xdr:colOff>50800</xdr:colOff>
      <xdr:row>36</xdr:row>
      <xdr:rowOff>83464</xdr:rowOff>
    </xdr:to>
    <xdr:cxnSp macro="">
      <xdr:nvCxnSpPr>
        <xdr:cNvPr id="67" name="直線コネクタ 66"/>
        <xdr:cNvCxnSpPr/>
      </xdr:nvCxnSpPr>
      <xdr:spPr>
        <a:xfrm flipV="1">
          <a:off x="2019300" y="624560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138995</xdr:rowOff>
    </xdr:from>
    <xdr:to>
      <xdr:col>10</xdr:col>
      <xdr:colOff>114300</xdr:colOff>
      <xdr:row>36</xdr:row>
      <xdr:rowOff>83464</xdr:rowOff>
    </xdr:to>
    <xdr:cxnSp macro="">
      <xdr:nvCxnSpPr>
        <xdr:cNvPr id="70" name="直線コネクタ 69"/>
        <xdr:cNvCxnSpPr/>
      </xdr:nvCxnSpPr>
      <xdr:spPr>
        <a:xfrm>
          <a:off x="1130300" y="6139745"/>
          <a:ext cx="889000" cy="11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48285</xdr:rowOff>
    </xdr:from>
    <xdr:to>
      <xdr:col>10</xdr:col>
      <xdr:colOff>165100</xdr:colOff>
      <xdr:row>36</xdr:row>
      <xdr:rowOff>149885</xdr:rowOff>
    </xdr:to>
    <xdr:sp macro="" textlink="">
      <xdr:nvSpPr>
        <xdr:cNvPr id="71" name="フローチャート: 判断 70"/>
        <xdr:cNvSpPr/>
      </xdr:nvSpPr>
      <xdr:spPr>
        <a:xfrm>
          <a:off x="1968500" y="6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141012</xdr:rowOff>
    </xdr:from>
    <xdr:ext cx="534377" cy="259045"/>
    <xdr:sp macro="" textlink="">
      <xdr:nvSpPr>
        <xdr:cNvPr id="72" name="テキスト ボックス 71"/>
        <xdr:cNvSpPr txBox="1"/>
      </xdr:nvSpPr>
      <xdr:spPr>
        <a:xfrm>
          <a:off x="1752111" y="63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56153</xdr:rowOff>
    </xdr:from>
    <xdr:to>
      <xdr:col>6</xdr:col>
      <xdr:colOff>38100</xdr:colOff>
      <xdr:row>36</xdr:row>
      <xdr:rowOff>157753</xdr:rowOff>
    </xdr:to>
    <xdr:sp macro="" textlink="">
      <xdr:nvSpPr>
        <xdr:cNvPr id="73" name="フローチャート: 判断 72"/>
        <xdr:cNvSpPr/>
      </xdr:nvSpPr>
      <xdr:spPr>
        <a:xfrm>
          <a:off x="1079500" y="622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148880</xdr:rowOff>
    </xdr:from>
    <xdr:ext cx="534377" cy="259045"/>
    <xdr:sp macro="" textlink="">
      <xdr:nvSpPr>
        <xdr:cNvPr id="74" name="テキスト ボックス 73"/>
        <xdr:cNvSpPr txBox="1"/>
      </xdr:nvSpPr>
      <xdr:spPr>
        <a:xfrm>
          <a:off x="863111" y="63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90043</xdr:rowOff>
    </xdr:from>
    <xdr:to>
      <xdr:col>24</xdr:col>
      <xdr:colOff>114300</xdr:colOff>
      <xdr:row>37</xdr:row>
      <xdr:rowOff>20193</xdr:rowOff>
    </xdr:to>
    <xdr:sp macro="" textlink="">
      <xdr:nvSpPr>
        <xdr:cNvPr id="80" name="楕円 79"/>
        <xdr:cNvSpPr/>
      </xdr:nvSpPr>
      <xdr:spPr>
        <a:xfrm>
          <a:off x="4584700"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112920</xdr:rowOff>
    </xdr:from>
    <xdr:ext cx="534377" cy="259045"/>
    <xdr:sp macro="" textlink="">
      <xdr:nvSpPr>
        <xdr:cNvPr id="81" name="人件費該当値テキスト"/>
        <xdr:cNvSpPr txBox="1"/>
      </xdr:nvSpPr>
      <xdr:spPr>
        <a:xfrm>
          <a:off x="4686300" y="61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154699</xdr:rowOff>
    </xdr:from>
    <xdr:to>
      <xdr:col>20</xdr:col>
      <xdr:colOff>38100</xdr:colOff>
      <xdr:row>36</xdr:row>
      <xdr:rowOff>84849</xdr:rowOff>
    </xdr:to>
    <xdr:sp macro="" textlink="">
      <xdr:nvSpPr>
        <xdr:cNvPr id="82" name="楕円 81"/>
        <xdr:cNvSpPr/>
      </xdr:nvSpPr>
      <xdr:spPr>
        <a:xfrm>
          <a:off x="3746500" y="61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101376</xdr:rowOff>
    </xdr:from>
    <xdr:ext cx="534377" cy="259045"/>
    <xdr:sp macro="" textlink="">
      <xdr:nvSpPr>
        <xdr:cNvPr id="83" name="テキスト ボックス 82"/>
        <xdr:cNvSpPr txBox="1"/>
      </xdr:nvSpPr>
      <xdr:spPr>
        <a:xfrm>
          <a:off x="3530111" y="593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22606</xdr:rowOff>
    </xdr:from>
    <xdr:to>
      <xdr:col>15</xdr:col>
      <xdr:colOff>101600</xdr:colOff>
      <xdr:row>36</xdr:row>
      <xdr:rowOff>124206</xdr:rowOff>
    </xdr:to>
    <xdr:sp macro="" textlink="">
      <xdr:nvSpPr>
        <xdr:cNvPr id="84" name="楕円 83"/>
        <xdr:cNvSpPr/>
      </xdr:nvSpPr>
      <xdr:spPr>
        <a:xfrm>
          <a:off x="2857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140733</xdr:rowOff>
    </xdr:from>
    <xdr:ext cx="534377" cy="259045"/>
    <xdr:sp macro="" textlink="">
      <xdr:nvSpPr>
        <xdr:cNvPr id="85" name="テキスト ボックス 84"/>
        <xdr:cNvSpPr txBox="1"/>
      </xdr:nvSpPr>
      <xdr:spPr>
        <a:xfrm>
          <a:off x="2641111" y="59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32664</xdr:rowOff>
    </xdr:from>
    <xdr:to>
      <xdr:col>10</xdr:col>
      <xdr:colOff>165100</xdr:colOff>
      <xdr:row>36</xdr:row>
      <xdr:rowOff>134264</xdr:rowOff>
    </xdr:to>
    <xdr:sp macro="" textlink="">
      <xdr:nvSpPr>
        <xdr:cNvPr id="86" name="楕円 85"/>
        <xdr:cNvSpPr/>
      </xdr:nvSpPr>
      <xdr:spPr>
        <a:xfrm>
          <a:off x="1968500" y="6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150791</xdr:rowOff>
    </xdr:from>
    <xdr:ext cx="534377" cy="259045"/>
    <xdr:sp macro="" textlink="">
      <xdr:nvSpPr>
        <xdr:cNvPr id="87" name="テキスト ボックス 86"/>
        <xdr:cNvSpPr txBox="1"/>
      </xdr:nvSpPr>
      <xdr:spPr>
        <a:xfrm>
          <a:off x="1752111" y="59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88195</xdr:rowOff>
    </xdr:from>
    <xdr:to>
      <xdr:col>6</xdr:col>
      <xdr:colOff>38100</xdr:colOff>
      <xdr:row>36</xdr:row>
      <xdr:rowOff>18345</xdr:rowOff>
    </xdr:to>
    <xdr:sp macro="" textlink="">
      <xdr:nvSpPr>
        <xdr:cNvPr id="88" name="楕円 87"/>
        <xdr:cNvSpPr/>
      </xdr:nvSpPr>
      <xdr:spPr>
        <a:xfrm>
          <a:off x="1079500" y="60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34872</xdr:rowOff>
    </xdr:from>
    <xdr:ext cx="534377" cy="259045"/>
    <xdr:sp macro="" textlink="">
      <xdr:nvSpPr>
        <xdr:cNvPr id="89" name="テキスト ボックス 88"/>
        <xdr:cNvSpPr txBox="1"/>
      </xdr:nvSpPr>
      <xdr:spPr>
        <a:xfrm>
          <a:off x="863111" y="58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129609</xdr:rowOff>
    </xdr:from>
    <xdr:to>
      <xdr:col>24</xdr:col>
      <xdr:colOff>63500</xdr:colOff>
      <xdr:row>52</xdr:row>
      <xdr:rowOff>158869</xdr:rowOff>
    </xdr:to>
    <xdr:cxnSp macro="">
      <xdr:nvCxnSpPr>
        <xdr:cNvPr id="121" name="直線コネクタ 120"/>
        <xdr:cNvCxnSpPr/>
      </xdr:nvCxnSpPr>
      <xdr:spPr>
        <a:xfrm flipV="1">
          <a:off x="3797300" y="8873559"/>
          <a:ext cx="838200" cy="2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155539</xdr:rowOff>
    </xdr:from>
    <xdr:to>
      <xdr:col>19</xdr:col>
      <xdr:colOff>177800</xdr:colOff>
      <xdr:row>52</xdr:row>
      <xdr:rowOff>158869</xdr:rowOff>
    </xdr:to>
    <xdr:cxnSp macro="">
      <xdr:nvCxnSpPr>
        <xdr:cNvPr id="124" name="直線コネクタ 123"/>
        <xdr:cNvCxnSpPr/>
      </xdr:nvCxnSpPr>
      <xdr:spPr>
        <a:xfrm>
          <a:off x="2908300" y="9070939"/>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155539</xdr:rowOff>
    </xdr:from>
    <xdr:to>
      <xdr:col>15</xdr:col>
      <xdr:colOff>50800</xdr:colOff>
      <xdr:row>53</xdr:row>
      <xdr:rowOff>64132</xdr:rowOff>
    </xdr:to>
    <xdr:cxnSp macro="">
      <xdr:nvCxnSpPr>
        <xdr:cNvPr id="127" name="直線コネクタ 126"/>
        <xdr:cNvCxnSpPr/>
      </xdr:nvCxnSpPr>
      <xdr:spPr>
        <a:xfrm flipV="1">
          <a:off x="2019300" y="9070939"/>
          <a:ext cx="8890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64132</xdr:rowOff>
    </xdr:from>
    <xdr:to>
      <xdr:col>10</xdr:col>
      <xdr:colOff>114300</xdr:colOff>
      <xdr:row>54</xdr:row>
      <xdr:rowOff>9529</xdr:rowOff>
    </xdr:to>
    <xdr:cxnSp macro="">
      <xdr:nvCxnSpPr>
        <xdr:cNvPr id="130" name="直線コネクタ 129"/>
        <xdr:cNvCxnSpPr/>
      </xdr:nvCxnSpPr>
      <xdr:spPr>
        <a:xfrm flipV="1">
          <a:off x="1130300" y="9150982"/>
          <a:ext cx="889000" cy="1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140106</xdr:rowOff>
    </xdr:from>
    <xdr:to>
      <xdr:col>10</xdr:col>
      <xdr:colOff>165100</xdr:colOff>
      <xdr:row>56</xdr:row>
      <xdr:rowOff>70256</xdr:rowOff>
    </xdr:to>
    <xdr:sp macro="" textlink="">
      <xdr:nvSpPr>
        <xdr:cNvPr id="131" name="フローチャート: 判断 130"/>
        <xdr:cNvSpPr/>
      </xdr:nvSpPr>
      <xdr:spPr>
        <a:xfrm>
          <a:off x="1968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61383</xdr:rowOff>
    </xdr:from>
    <xdr:ext cx="534377" cy="259045"/>
    <xdr:sp macro="" textlink="">
      <xdr:nvSpPr>
        <xdr:cNvPr id="132" name="テキスト ボックス 131"/>
        <xdr:cNvSpPr txBox="1"/>
      </xdr:nvSpPr>
      <xdr:spPr>
        <a:xfrm>
          <a:off x="1752111" y="96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46968</xdr:rowOff>
    </xdr:from>
    <xdr:to>
      <xdr:col>6</xdr:col>
      <xdr:colOff>38100</xdr:colOff>
      <xdr:row>56</xdr:row>
      <xdr:rowOff>148568</xdr:rowOff>
    </xdr:to>
    <xdr:sp macro="" textlink="">
      <xdr:nvSpPr>
        <xdr:cNvPr id="133" name="フローチャート: 判断 132"/>
        <xdr:cNvSpPr/>
      </xdr:nvSpPr>
      <xdr:spPr>
        <a:xfrm>
          <a:off x="1079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139695</xdr:rowOff>
    </xdr:from>
    <xdr:ext cx="534377" cy="259045"/>
    <xdr:sp macro="" textlink="">
      <xdr:nvSpPr>
        <xdr:cNvPr id="134" name="テキスト ボックス 133"/>
        <xdr:cNvSpPr txBox="1"/>
      </xdr:nvSpPr>
      <xdr:spPr>
        <a:xfrm>
          <a:off x="863111" y="97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78809</xdr:rowOff>
    </xdr:from>
    <xdr:to>
      <xdr:col>24</xdr:col>
      <xdr:colOff>114300</xdr:colOff>
      <xdr:row>52</xdr:row>
      <xdr:rowOff>8959</xdr:rowOff>
    </xdr:to>
    <xdr:sp macro="" textlink="">
      <xdr:nvSpPr>
        <xdr:cNvPr id="140" name="楕円 139"/>
        <xdr:cNvSpPr/>
      </xdr:nvSpPr>
      <xdr:spPr>
        <a:xfrm>
          <a:off x="4584700" y="88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101686</xdr:rowOff>
    </xdr:from>
    <xdr:ext cx="534377" cy="259045"/>
    <xdr:sp macro="" textlink="">
      <xdr:nvSpPr>
        <xdr:cNvPr id="141" name="物件費該当値テキスト"/>
        <xdr:cNvSpPr txBox="1"/>
      </xdr:nvSpPr>
      <xdr:spPr>
        <a:xfrm>
          <a:off x="4686300" y="86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108069</xdr:rowOff>
    </xdr:from>
    <xdr:to>
      <xdr:col>20</xdr:col>
      <xdr:colOff>38100</xdr:colOff>
      <xdr:row>53</xdr:row>
      <xdr:rowOff>38219</xdr:rowOff>
    </xdr:to>
    <xdr:sp macro="" textlink="">
      <xdr:nvSpPr>
        <xdr:cNvPr id="142" name="楕円 141"/>
        <xdr:cNvSpPr/>
      </xdr:nvSpPr>
      <xdr:spPr>
        <a:xfrm>
          <a:off x="3746500" y="90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54746</xdr:rowOff>
    </xdr:from>
    <xdr:ext cx="534377" cy="259045"/>
    <xdr:sp macro="" textlink="">
      <xdr:nvSpPr>
        <xdr:cNvPr id="143" name="テキスト ボックス 142"/>
        <xdr:cNvSpPr txBox="1"/>
      </xdr:nvSpPr>
      <xdr:spPr>
        <a:xfrm>
          <a:off x="3530111" y="87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104739</xdr:rowOff>
    </xdr:from>
    <xdr:to>
      <xdr:col>15</xdr:col>
      <xdr:colOff>101600</xdr:colOff>
      <xdr:row>53</xdr:row>
      <xdr:rowOff>34889</xdr:rowOff>
    </xdr:to>
    <xdr:sp macro="" textlink="">
      <xdr:nvSpPr>
        <xdr:cNvPr id="144" name="楕円 143"/>
        <xdr:cNvSpPr/>
      </xdr:nvSpPr>
      <xdr:spPr>
        <a:xfrm>
          <a:off x="2857500" y="90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51416</xdr:rowOff>
    </xdr:from>
    <xdr:ext cx="534377" cy="259045"/>
    <xdr:sp macro="" textlink="">
      <xdr:nvSpPr>
        <xdr:cNvPr id="145" name="テキスト ボックス 144"/>
        <xdr:cNvSpPr txBox="1"/>
      </xdr:nvSpPr>
      <xdr:spPr>
        <a:xfrm>
          <a:off x="2641111" y="879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13332</xdr:rowOff>
    </xdr:from>
    <xdr:to>
      <xdr:col>10</xdr:col>
      <xdr:colOff>165100</xdr:colOff>
      <xdr:row>53</xdr:row>
      <xdr:rowOff>114932</xdr:rowOff>
    </xdr:to>
    <xdr:sp macro="" textlink="">
      <xdr:nvSpPr>
        <xdr:cNvPr id="146" name="楕円 145"/>
        <xdr:cNvSpPr/>
      </xdr:nvSpPr>
      <xdr:spPr>
        <a:xfrm>
          <a:off x="1968500" y="91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131459</xdr:rowOff>
    </xdr:from>
    <xdr:ext cx="534377" cy="259045"/>
    <xdr:sp macro="" textlink="">
      <xdr:nvSpPr>
        <xdr:cNvPr id="147" name="テキスト ボックス 146"/>
        <xdr:cNvSpPr txBox="1"/>
      </xdr:nvSpPr>
      <xdr:spPr>
        <a:xfrm>
          <a:off x="1752111" y="88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130179</xdr:rowOff>
    </xdr:from>
    <xdr:to>
      <xdr:col>6</xdr:col>
      <xdr:colOff>38100</xdr:colOff>
      <xdr:row>54</xdr:row>
      <xdr:rowOff>60329</xdr:rowOff>
    </xdr:to>
    <xdr:sp macro="" textlink="">
      <xdr:nvSpPr>
        <xdr:cNvPr id="148" name="楕円 147"/>
        <xdr:cNvSpPr/>
      </xdr:nvSpPr>
      <xdr:spPr>
        <a:xfrm>
          <a:off x="1079500" y="92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76856</xdr:rowOff>
    </xdr:from>
    <xdr:ext cx="534377" cy="259045"/>
    <xdr:sp macro="" textlink="">
      <xdr:nvSpPr>
        <xdr:cNvPr id="149" name="テキスト ボックス 148"/>
        <xdr:cNvSpPr txBox="1"/>
      </xdr:nvSpPr>
      <xdr:spPr>
        <a:xfrm>
          <a:off x="863111" y="899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40762</xdr:rowOff>
    </xdr:from>
    <xdr:to>
      <xdr:col>24</xdr:col>
      <xdr:colOff>63500</xdr:colOff>
      <xdr:row>78</xdr:row>
      <xdr:rowOff>59919</xdr:rowOff>
    </xdr:to>
    <xdr:cxnSp macro="">
      <xdr:nvCxnSpPr>
        <xdr:cNvPr id="176" name="直線コネクタ 175"/>
        <xdr:cNvCxnSpPr/>
      </xdr:nvCxnSpPr>
      <xdr:spPr>
        <a:xfrm>
          <a:off x="3797300" y="13413862"/>
          <a:ext cx="8382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40762</xdr:rowOff>
    </xdr:from>
    <xdr:to>
      <xdr:col>19</xdr:col>
      <xdr:colOff>177800</xdr:colOff>
      <xdr:row>78</xdr:row>
      <xdr:rowOff>47437</xdr:rowOff>
    </xdr:to>
    <xdr:cxnSp macro="">
      <xdr:nvCxnSpPr>
        <xdr:cNvPr id="179" name="直線コネクタ 178"/>
        <xdr:cNvCxnSpPr/>
      </xdr:nvCxnSpPr>
      <xdr:spPr>
        <a:xfrm flipV="1">
          <a:off x="2908300" y="13413862"/>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47437</xdr:rowOff>
    </xdr:from>
    <xdr:to>
      <xdr:col>15</xdr:col>
      <xdr:colOff>50800</xdr:colOff>
      <xdr:row>78</xdr:row>
      <xdr:rowOff>56445</xdr:rowOff>
    </xdr:to>
    <xdr:cxnSp macro="">
      <xdr:nvCxnSpPr>
        <xdr:cNvPr id="182" name="直線コネクタ 181"/>
        <xdr:cNvCxnSpPr/>
      </xdr:nvCxnSpPr>
      <xdr:spPr>
        <a:xfrm flipV="1">
          <a:off x="2019300" y="13420537"/>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56445</xdr:rowOff>
    </xdr:from>
    <xdr:to>
      <xdr:col>10</xdr:col>
      <xdr:colOff>114300</xdr:colOff>
      <xdr:row>78</xdr:row>
      <xdr:rowOff>69748</xdr:rowOff>
    </xdr:to>
    <xdr:cxnSp macro="">
      <xdr:nvCxnSpPr>
        <xdr:cNvPr id="185" name="直線コネクタ 184"/>
        <xdr:cNvCxnSpPr/>
      </xdr:nvCxnSpPr>
      <xdr:spPr>
        <a:xfrm flipV="1">
          <a:off x="1130300" y="13429545"/>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91963</xdr:rowOff>
    </xdr:from>
    <xdr:to>
      <xdr:col>10</xdr:col>
      <xdr:colOff>165100</xdr:colOff>
      <xdr:row>78</xdr:row>
      <xdr:rowOff>22113</xdr:rowOff>
    </xdr:to>
    <xdr:sp macro="" textlink="">
      <xdr:nvSpPr>
        <xdr:cNvPr id="186" name="フローチャート: 判断 185"/>
        <xdr:cNvSpPr/>
      </xdr:nvSpPr>
      <xdr:spPr>
        <a:xfrm>
          <a:off x="1968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38640</xdr:rowOff>
    </xdr:from>
    <xdr:ext cx="469744" cy="259045"/>
    <xdr:sp macro="" textlink="">
      <xdr:nvSpPr>
        <xdr:cNvPr id="187" name="テキスト ボックス 186"/>
        <xdr:cNvSpPr txBox="1"/>
      </xdr:nvSpPr>
      <xdr:spPr>
        <a:xfrm>
          <a:off x="1784428" y="130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95941</xdr:rowOff>
    </xdr:from>
    <xdr:to>
      <xdr:col>6</xdr:col>
      <xdr:colOff>38100</xdr:colOff>
      <xdr:row>78</xdr:row>
      <xdr:rowOff>26091</xdr:rowOff>
    </xdr:to>
    <xdr:sp macro="" textlink="">
      <xdr:nvSpPr>
        <xdr:cNvPr id="188" name="フローチャート: 判断 187"/>
        <xdr:cNvSpPr/>
      </xdr:nvSpPr>
      <xdr:spPr>
        <a:xfrm>
          <a:off x="1079500" y="1329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42618</xdr:rowOff>
    </xdr:from>
    <xdr:ext cx="469744" cy="259045"/>
    <xdr:sp macro="" textlink="">
      <xdr:nvSpPr>
        <xdr:cNvPr id="189" name="テキスト ボックス 188"/>
        <xdr:cNvSpPr txBox="1"/>
      </xdr:nvSpPr>
      <xdr:spPr>
        <a:xfrm>
          <a:off x="895428" y="1307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9119</xdr:rowOff>
    </xdr:from>
    <xdr:to>
      <xdr:col>24</xdr:col>
      <xdr:colOff>114300</xdr:colOff>
      <xdr:row>78</xdr:row>
      <xdr:rowOff>110719</xdr:rowOff>
    </xdr:to>
    <xdr:sp macro="" textlink="">
      <xdr:nvSpPr>
        <xdr:cNvPr id="195" name="楕円 194"/>
        <xdr:cNvSpPr/>
      </xdr:nvSpPr>
      <xdr:spPr>
        <a:xfrm>
          <a:off x="4584700" y="133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95496</xdr:rowOff>
    </xdr:from>
    <xdr:ext cx="469744" cy="259045"/>
    <xdr:sp macro="" textlink="">
      <xdr:nvSpPr>
        <xdr:cNvPr id="196" name="維持補修費該当値テキスト"/>
        <xdr:cNvSpPr txBox="1"/>
      </xdr:nvSpPr>
      <xdr:spPr>
        <a:xfrm>
          <a:off x="4686300" y="1329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161412</xdr:rowOff>
    </xdr:from>
    <xdr:to>
      <xdr:col>20</xdr:col>
      <xdr:colOff>38100</xdr:colOff>
      <xdr:row>78</xdr:row>
      <xdr:rowOff>91562</xdr:rowOff>
    </xdr:to>
    <xdr:sp macro="" textlink="">
      <xdr:nvSpPr>
        <xdr:cNvPr id="197" name="楕円 196"/>
        <xdr:cNvSpPr/>
      </xdr:nvSpPr>
      <xdr:spPr>
        <a:xfrm>
          <a:off x="3746500" y="1336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82689</xdr:rowOff>
    </xdr:from>
    <xdr:ext cx="469744" cy="259045"/>
    <xdr:sp macro="" textlink="">
      <xdr:nvSpPr>
        <xdr:cNvPr id="198" name="テキスト ボックス 197"/>
        <xdr:cNvSpPr txBox="1"/>
      </xdr:nvSpPr>
      <xdr:spPr>
        <a:xfrm>
          <a:off x="3562428" y="134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168087</xdr:rowOff>
    </xdr:from>
    <xdr:to>
      <xdr:col>15</xdr:col>
      <xdr:colOff>101600</xdr:colOff>
      <xdr:row>78</xdr:row>
      <xdr:rowOff>98237</xdr:rowOff>
    </xdr:to>
    <xdr:sp macro="" textlink="">
      <xdr:nvSpPr>
        <xdr:cNvPr id="199" name="楕円 198"/>
        <xdr:cNvSpPr/>
      </xdr:nvSpPr>
      <xdr:spPr>
        <a:xfrm>
          <a:off x="2857500" y="133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89364</xdr:rowOff>
    </xdr:from>
    <xdr:ext cx="469744" cy="259045"/>
    <xdr:sp macro="" textlink="">
      <xdr:nvSpPr>
        <xdr:cNvPr id="200" name="テキスト ボックス 199"/>
        <xdr:cNvSpPr txBox="1"/>
      </xdr:nvSpPr>
      <xdr:spPr>
        <a:xfrm>
          <a:off x="2673428" y="134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5645</xdr:rowOff>
    </xdr:from>
    <xdr:to>
      <xdr:col>10</xdr:col>
      <xdr:colOff>165100</xdr:colOff>
      <xdr:row>78</xdr:row>
      <xdr:rowOff>107245</xdr:rowOff>
    </xdr:to>
    <xdr:sp macro="" textlink="">
      <xdr:nvSpPr>
        <xdr:cNvPr id="201" name="楕円 200"/>
        <xdr:cNvSpPr/>
      </xdr:nvSpPr>
      <xdr:spPr>
        <a:xfrm>
          <a:off x="1968500" y="133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98372</xdr:rowOff>
    </xdr:from>
    <xdr:ext cx="469744" cy="259045"/>
    <xdr:sp macro="" textlink="">
      <xdr:nvSpPr>
        <xdr:cNvPr id="202" name="テキスト ボックス 201"/>
        <xdr:cNvSpPr txBox="1"/>
      </xdr:nvSpPr>
      <xdr:spPr>
        <a:xfrm>
          <a:off x="1784428" y="134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18948</xdr:rowOff>
    </xdr:from>
    <xdr:to>
      <xdr:col>6</xdr:col>
      <xdr:colOff>38100</xdr:colOff>
      <xdr:row>78</xdr:row>
      <xdr:rowOff>120548</xdr:rowOff>
    </xdr:to>
    <xdr:sp macro="" textlink="">
      <xdr:nvSpPr>
        <xdr:cNvPr id="203" name="楕円 202"/>
        <xdr:cNvSpPr/>
      </xdr:nvSpPr>
      <xdr:spPr>
        <a:xfrm>
          <a:off x="1079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111675</xdr:rowOff>
    </xdr:from>
    <xdr:ext cx="469744" cy="259045"/>
    <xdr:sp macro="" textlink="">
      <xdr:nvSpPr>
        <xdr:cNvPr id="204" name="テキスト ボックス 203"/>
        <xdr:cNvSpPr txBox="1"/>
      </xdr:nvSpPr>
      <xdr:spPr>
        <a:xfrm>
          <a:off x="895428"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44024</xdr:rowOff>
    </xdr:from>
    <xdr:to>
      <xdr:col>24</xdr:col>
      <xdr:colOff>63500</xdr:colOff>
      <xdr:row>95</xdr:row>
      <xdr:rowOff>47636</xdr:rowOff>
    </xdr:to>
    <xdr:cxnSp macro="">
      <xdr:nvCxnSpPr>
        <xdr:cNvPr id="232" name="直線コネクタ 231"/>
        <xdr:cNvCxnSpPr/>
      </xdr:nvCxnSpPr>
      <xdr:spPr>
        <a:xfrm flipV="1">
          <a:off x="3797300" y="16331774"/>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47636</xdr:rowOff>
    </xdr:from>
    <xdr:to>
      <xdr:col>19</xdr:col>
      <xdr:colOff>177800</xdr:colOff>
      <xdr:row>95</xdr:row>
      <xdr:rowOff>146954</xdr:rowOff>
    </xdr:to>
    <xdr:cxnSp macro="">
      <xdr:nvCxnSpPr>
        <xdr:cNvPr id="235" name="直線コネクタ 234"/>
        <xdr:cNvCxnSpPr/>
      </xdr:nvCxnSpPr>
      <xdr:spPr>
        <a:xfrm flipV="1">
          <a:off x="2908300" y="16335386"/>
          <a:ext cx="889000" cy="9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146954</xdr:rowOff>
    </xdr:from>
    <xdr:to>
      <xdr:col>15</xdr:col>
      <xdr:colOff>50800</xdr:colOff>
      <xdr:row>96</xdr:row>
      <xdr:rowOff>3043</xdr:rowOff>
    </xdr:to>
    <xdr:cxnSp macro="">
      <xdr:nvCxnSpPr>
        <xdr:cNvPr id="238" name="直線コネクタ 237"/>
        <xdr:cNvCxnSpPr/>
      </xdr:nvCxnSpPr>
      <xdr:spPr>
        <a:xfrm flipV="1">
          <a:off x="2019300" y="16434704"/>
          <a:ext cx="889000" cy="2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3043</xdr:rowOff>
    </xdr:from>
    <xdr:to>
      <xdr:col>10</xdr:col>
      <xdr:colOff>114300</xdr:colOff>
      <xdr:row>96</xdr:row>
      <xdr:rowOff>77155</xdr:rowOff>
    </xdr:to>
    <xdr:cxnSp macro="">
      <xdr:nvCxnSpPr>
        <xdr:cNvPr id="241" name="直線コネクタ 240"/>
        <xdr:cNvCxnSpPr/>
      </xdr:nvCxnSpPr>
      <xdr:spPr>
        <a:xfrm flipV="1">
          <a:off x="1130300" y="16462243"/>
          <a:ext cx="889000" cy="7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92939</xdr:rowOff>
    </xdr:from>
    <xdr:to>
      <xdr:col>10</xdr:col>
      <xdr:colOff>165100</xdr:colOff>
      <xdr:row>96</xdr:row>
      <xdr:rowOff>23089</xdr:rowOff>
    </xdr:to>
    <xdr:sp macro="" textlink="">
      <xdr:nvSpPr>
        <xdr:cNvPr id="242" name="フローチャート: 判断 241"/>
        <xdr:cNvSpPr/>
      </xdr:nvSpPr>
      <xdr:spPr>
        <a:xfrm>
          <a:off x="1968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39616</xdr:rowOff>
    </xdr:from>
    <xdr:ext cx="534377" cy="259045"/>
    <xdr:sp macro="" textlink="">
      <xdr:nvSpPr>
        <xdr:cNvPr id="243" name="テキスト ボックス 242"/>
        <xdr:cNvSpPr txBox="1"/>
      </xdr:nvSpPr>
      <xdr:spPr>
        <a:xfrm>
          <a:off x="1752111" y="161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50023</xdr:rowOff>
    </xdr:from>
    <xdr:to>
      <xdr:col>6</xdr:col>
      <xdr:colOff>38100</xdr:colOff>
      <xdr:row>96</xdr:row>
      <xdr:rowOff>151623</xdr:rowOff>
    </xdr:to>
    <xdr:sp macro="" textlink="">
      <xdr:nvSpPr>
        <xdr:cNvPr id="244" name="フローチャート: 判断 243"/>
        <xdr:cNvSpPr/>
      </xdr:nvSpPr>
      <xdr:spPr>
        <a:xfrm>
          <a:off x="1079500" y="165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142750</xdr:rowOff>
    </xdr:from>
    <xdr:ext cx="534377" cy="259045"/>
    <xdr:sp macro="" textlink="">
      <xdr:nvSpPr>
        <xdr:cNvPr id="245" name="テキスト ボックス 244"/>
        <xdr:cNvSpPr txBox="1"/>
      </xdr:nvSpPr>
      <xdr:spPr>
        <a:xfrm>
          <a:off x="863111" y="1660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164674</xdr:rowOff>
    </xdr:from>
    <xdr:to>
      <xdr:col>24</xdr:col>
      <xdr:colOff>114300</xdr:colOff>
      <xdr:row>95</xdr:row>
      <xdr:rowOff>94824</xdr:rowOff>
    </xdr:to>
    <xdr:sp macro="" textlink="">
      <xdr:nvSpPr>
        <xdr:cNvPr id="251" name="楕円 250"/>
        <xdr:cNvSpPr/>
      </xdr:nvSpPr>
      <xdr:spPr>
        <a:xfrm>
          <a:off x="4584700" y="162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16101</xdr:rowOff>
    </xdr:from>
    <xdr:ext cx="599010" cy="259045"/>
    <xdr:sp macro="" textlink="">
      <xdr:nvSpPr>
        <xdr:cNvPr id="252" name="扶助費該当値テキスト"/>
        <xdr:cNvSpPr txBox="1"/>
      </xdr:nvSpPr>
      <xdr:spPr>
        <a:xfrm>
          <a:off x="4686300" y="161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168286</xdr:rowOff>
    </xdr:from>
    <xdr:to>
      <xdr:col>20</xdr:col>
      <xdr:colOff>38100</xdr:colOff>
      <xdr:row>95</xdr:row>
      <xdr:rowOff>98436</xdr:rowOff>
    </xdr:to>
    <xdr:sp macro="" textlink="">
      <xdr:nvSpPr>
        <xdr:cNvPr id="253" name="楕円 252"/>
        <xdr:cNvSpPr/>
      </xdr:nvSpPr>
      <xdr:spPr>
        <a:xfrm>
          <a:off x="3746500" y="162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114963</xdr:rowOff>
    </xdr:from>
    <xdr:ext cx="534377" cy="259045"/>
    <xdr:sp macro="" textlink="">
      <xdr:nvSpPr>
        <xdr:cNvPr id="254" name="テキスト ボックス 253"/>
        <xdr:cNvSpPr txBox="1"/>
      </xdr:nvSpPr>
      <xdr:spPr>
        <a:xfrm>
          <a:off x="3530111" y="160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96154</xdr:rowOff>
    </xdr:from>
    <xdr:to>
      <xdr:col>15</xdr:col>
      <xdr:colOff>101600</xdr:colOff>
      <xdr:row>96</xdr:row>
      <xdr:rowOff>26304</xdr:rowOff>
    </xdr:to>
    <xdr:sp macro="" textlink="">
      <xdr:nvSpPr>
        <xdr:cNvPr id="255" name="楕円 254"/>
        <xdr:cNvSpPr/>
      </xdr:nvSpPr>
      <xdr:spPr>
        <a:xfrm>
          <a:off x="2857500" y="1638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42831</xdr:rowOff>
    </xdr:from>
    <xdr:ext cx="534377" cy="259045"/>
    <xdr:sp macro="" textlink="">
      <xdr:nvSpPr>
        <xdr:cNvPr id="256" name="テキスト ボックス 255"/>
        <xdr:cNvSpPr txBox="1"/>
      </xdr:nvSpPr>
      <xdr:spPr>
        <a:xfrm>
          <a:off x="2641111" y="1615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123693</xdr:rowOff>
    </xdr:from>
    <xdr:to>
      <xdr:col>10</xdr:col>
      <xdr:colOff>165100</xdr:colOff>
      <xdr:row>96</xdr:row>
      <xdr:rowOff>53843</xdr:rowOff>
    </xdr:to>
    <xdr:sp macro="" textlink="">
      <xdr:nvSpPr>
        <xdr:cNvPr id="257" name="楕円 256"/>
        <xdr:cNvSpPr/>
      </xdr:nvSpPr>
      <xdr:spPr>
        <a:xfrm>
          <a:off x="1968500" y="164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44970</xdr:rowOff>
    </xdr:from>
    <xdr:ext cx="534377" cy="259045"/>
    <xdr:sp macro="" textlink="">
      <xdr:nvSpPr>
        <xdr:cNvPr id="258" name="テキスト ボックス 257"/>
        <xdr:cNvSpPr txBox="1"/>
      </xdr:nvSpPr>
      <xdr:spPr>
        <a:xfrm>
          <a:off x="1752111" y="165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26355</xdr:rowOff>
    </xdr:from>
    <xdr:to>
      <xdr:col>6</xdr:col>
      <xdr:colOff>38100</xdr:colOff>
      <xdr:row>96</xdr:row>
      <xdr:rowOff>127955</xdr:rowOff>
    </xdr:to>
    <xdr:sp macro="" textlink="">
      <xdr:nvSpPr>
        <xdr:cNvPr id="259" name="楕円 258"/>
        <xdr:cNvSpPr/>
      </xdr:nvSpPr>
      <xdr:spPr>
        <a:xfrm>
          <a:off x="1079500" y="164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144482</xdr:rowOff>
    </xdr:from>
    <xdr:ext cx="534377" cy="259045"/>
    <xdr:sp macro="" textlink="">
      <xdr:nvSpPr>
        <xdr:cNvPr id="260" name="テキスト ボックス 259"/>
        <xdr:cNvSpPr txBox="1"/>
      </xdr:nvSpPr>
      <xdr:spPr>
        <a:xfrm>
          <a:off x="863111" y="1626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73025</xdr:rowOff>
    </xdr:from>
    <xdr:to>
      <xdr:col>55</xdr:col>
      <xdr:colOff>0</xdr:colOff>
      <xdr:row>37</xdr:row>
      <xdr:rowOff>90831</xdr:rowOff>
    </xdr:to>
    <xdr:cxnSp macro="">
      <xdr:nvCxnSpPr>
        <xdr:cNvPr id="289" name="直線コネクタ 288"/>
        <xdr:cNvCxnSpPr/>
      </xdr:nvCxnSpPr>
      <xdr:spPr>
        <a:xfrm flipV="1">
          <a:off x="9639300" y="6416675"/>
          <a:ext cx="838200" cy="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74727</xdr:rowOff>
    </xdr:from>
    <xdr:to>
      <xdr:col>50</xdr:col>
      <xdr:colOff>114300</xdr:colOff>
      <xdr:row>37</xdr:row>
      <xdr:rowOff>90831</xdr:rowOff>
    </xdr:to>
    <xdr:cxnSp macro="">
      <xdr:nvCxnSpPr>
        <xdr:cNvPr id="292" name="直線コネクタ 291"/>
        <xdr:cNvCxnSpPr/>
      </xdr:nvCxnSpPr>
      <xdr:spPr>
        <a:xfrm>
          <a:off x="8750300" y="6418377"/>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74727</xdr:rowOff>
    </xdr:from>
    <xdr:to>
      <xdr:col>45</xdr:col>
      <xdr:colOff>177800</xdr:colOff>
      <xdr:row>37</xdr:row>
      <xdr:rowOff>107455</xdr:rowOff>
    </xdr:to>
    <xdr:cxnSp macro="">
      <xdr:nvCxnSpPr>
        <xdr:cNvPr id="295" name="直線コネクタ 294"/>
        <xdr:cNvCxnSpPr/>
      </xdr:nvCxnSpPr>
      <xdr:spPr>
        <a:xfrm flipV="1">
          <a:off x="7861300" y="6418377"/>
          <a:ext cx="8890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81267</xdr:rowOff>
    </xdr:from>
    <xdr:to>
      <xdr:col>41</xdr:col>
      <xdr:colOff>50800</xdr:colOff>
      <xdr:row>37</xdr:row>
      <xdr:rowOff>107455</xdr:rowOff>
    </xdr:to>
    <xdr:cxnSp macro="">
      <xdr:nvCxnSpPr>
        <xdr:cNvPr id="298" name="直線コネクタ 297"/>
        <xdr:cNvCxnSpPr/>
      </xdr:nvCxnSpPr>
      <xdr:spPr>
        <a:xfrm>
          <a:off x="6972300" y="6253467"/>
          <a:ext cx="889000" cy="19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37655</xdr:rowOff>
    </xdr:from>
    <xdr:to>
      <xdr:col>41</xdr:col>
      <xdr:colOff>101600</xdr:colOff>
      <xdr:row>36</xdr:row>
      <xdr:rowOff>139255</xdr:rowOff>
    </xdr:to>
    <xdr:sp macro="" textlink="">
      <xdr:nvSpPr>
        <xdr:cNvPr id="299" name="フローチャート: 判断 298"/>
        <xdr:cNvSpPr/>
      </xdr:nvSpPr>
      <xdr:spPr>
        <a:xfrm>
          <a:off x="7810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155782</xdr:rowOff>
    </xdr:from>
    <xdr:ext cx="534377" cy="259045"/>
    <xdr:sp macro="" textlink="">
      <xdr:nvSpPr>
        <xdr:cNvPr id="300" name="テキスト ボックス 299"/>
        <xdr:cNvSpPr txBox="1"/>
      </xdr:nvSpPr>
      <xdr:spPr>
        <a:xfrm>
          <a:off x="7594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66637</xdr:rowOff>
    </xdr:from>
    <xdr:to>
      <xdr:col>36</xdr:col>
      <xdr:colOff>165100</xdr:colOff>
      <xdr:row>34</xdr:row>
      <xdr:rowOff>168237</xdr:rowOff>
    </xdr:to>
    <xdr:sp macro="" textlink="">
      <xdr:nvSpPr>
        <xdr:cNvPr id="301" name="フローチャート: 判断 300"/>
        <xdr:cNvSpPr/>
      </xdr:nvSpPr>
      <xdr:spPr>
        <a:xfrm>
          <a:off x="6921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13314</xdr:rowOff>
    </xdr:from>
    <xdr:ext cx="534377" cy="259045"/>
    <xdr:sp macro="" textlink="">
      <xdr:nvSpPr>
        <xdr:cNvPr id="302" name="テキスト ボックス 301"/>
        <xdr:cNvSpPr txBox="1"/>
      </xdr:nvSpPr>
      <xdr:spPr>
        <a:xfrm>
          <a:off x="6705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22225</xdr:rowOff>
    </xdr:from>
    <xdr:to>
      <xdr:col>55</xdr:col>
      <xdr:colOff>50800</xdr:colOff>
      <xdr:row>37</xdr:row>
      <xdr:rowOff>123825</xdr:rowOff>
    </xdr:to>
    <xdr:sp macro="" textlink="">
      <xdr:nvSpPr>
        <xdr:cNvPr id="308" name="楕円 307"/>
        <xdr:cNvSpPr/>
      </xdr:nvSpPr>
      <xdr:spPr>
        <a:xfrm>
          <a:off x="104267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652</xdr:rowOff>
    </xdr:from>
    <xdr:ext cx="534377" cy="259045"/>
    <xdr:sp macro="" textlink="">
      <xdr:nvSpPr>
        <xdr:cNvPr id="309" name="補助費等該当値テキスト"/>
        <xdr:cNvSpPr txBox="1"/>
      </xdr:nvSpPr>
      <xdr:spPr>
        <a:xfrm>
          <a:off x="10528300" y="634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40031</xdr:rowOff>
    </xdr:from>
    <xdr:to>
      <xdr:col>50</xdr:col>
      <xdr:colOff>165100</xdr:colOff>
      <xdr:row>37</xdr:row>
      <xdr:rowOff>141631</xdr:rowOff>
    </xdr:to>
    <xdr:sp macro="" textlink="">
      <xdr:nvSpPr>
        <xdr:cNvPr id="310" name="楕円 309"/>
        <xdr:cNvSpPr/>
      </xdr:nvSpPr>
      <xdr:spPr>
        <a:xfrm>
          <a:off x="9588500" y="63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132757</xdr:rowOff>
    </xdr:from>
    <xdr:ext cx="534377" cy="259045"/>
    <xdr:sp macro="" textlink="">
      <xdr:nvSpPr>
        <xdr:cNvPr id="311" name="テキスト ボックス 310"/>
        <xdr:cNvSpPr txBox="1"/>
      </xdr:nvSpPr>
      <xdr:spPr>
        <a:xfrm>
          <a:off x="9372111" y="647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23927</xdr:rowOff>
    </xdr:from>
    <xdr:to>
      <xdr:col>46</xdr:col>
      <xdr:colOff>38100</xdr:colOff>
      <xdr:row>37</xdr:row>
      <xdr:rowOff>125527</xdr:rowOff>
    </xdr:to>
    <xdr:sp macro="" textlink="">
      <xdr:nvSpPr>
        <xdr:cNvPr id="312" name="楕円 311"/>
        <xdr:cNvSpPr/>
      </xdr:nvSpPr>
      <xdr:spPr>
        <a:xfrm>
          <a:off x="8699500" y="63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116654</xdr:rowOff>
    </xdr:from>
    <xdr:ext cx="534377" cy="259045"/>
    <xdr:sp macro="" textlink="">
      <xdr:nvSpPr>
        <xdr:cNvPr id="313" name="テキスト ボックス 312"/>
        <xdr:cNvSpPr txBox="1"/>
      </xdr:nvSpPr>
      <xdr:spPr>
        <a:xfrm>
          <a:off x="8483111" y="646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56655</xdr:rowOff>
    </xdr:from>
    <xdr:to>
      <xdr:col>41</xdr:col>
      <xdr:colOff>101600</xdr:colOff>
      <xdr:row>37</xdr:row>
      <xdr:rowOff>158255</xdr:rowOff>
    </xdr:to>
    <xdr:sp macro="" textlink="">
      <xdr:nvSpPr>
        <xdr:cNvPr id="314" name="楕円 313"/>
        <xdr:cNvSpPr/>
      </xdr:nvSpPr>
      <xdr:spPr>
        <a:xfrm>
          <a:off x="7810500" y="64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149382</xdr:rowOff>
    </xdr:from>
    <xdr:ext cx="534377" cy="259045"/>
    <xdr:sp macro="" textlink="">
      <xdr:nvSpPr>
        <xdr:cNvPr id="315" name="テキスト ボックス 314"/>
        <xdr:cNvSpPr txBox="1"/>
      </xdr:nvSpPr>
      <xdr:spPr>
        <a:xfrm>
          <a:off x="7594111" y="64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30467</xdr:rowOff>
    </xdr:from>
    <xdr:to>
      <xdr:col>36</xdr:col>
      <xdr:colOff>165100</xdr:colOff>
      <xdr:row>36</xdr:row>
      <xdr:rowOff>132067</xdr:rowOff>
    </xdr:to>
    <xdr:sp macro="" textlink="">
      <xdr:nvSpPr>
        <xdr:cNvPr id="316" name="楕円 315"/>
        <xdr:cNvSpPr/>
      </xdr:nvSpPr>
      <xdr:spPr>
        <a:xfrm>
          <a:off x="6921500" y="62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123194</xdr:rowOff>
    </xdr:from>
    <xdr:ext cx="534377" cy="259045"/>
    <xdr:sp macro="" textlink="">
      <xdr:nvSpPr>
        <xdr:cNvPr id="317" name="テキスト ボックス 316"/>
        <xdr:cNvSpPr txBox="1"/>
      </xdr:nvSpPr>
      <xdr:spPr>
        <a:xfrm>
          <a:off x="6705111" y="62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111116</xdr:rowOff>
    </xdr:from>
    <xdr:to>
      <xdr:col>55</xdr:col>
      <xdr:colOff>0</xdr:colOff>
      <xdr:row>58</xdr:row>
      <xdr:rowOff>8365</xdr:rowOff>
    </xdr:to>
    <xdr:cxnSp macro="">
      <xdr:nvCxnSpPr>
        <xdr:cNvPr id="344" name="直線コネクタ 343"/>
        <xdr:cNvCxnSpPr/>
      </xdr:nvCxnSpPr>
      <xdr:spPr>
        <a:xfrm flipV="1">
          <a:off x="9639300" y="9883766"/>
          <a:ext cx="838200" cy="6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8365</xdr:rowOff>
    </xdr:from>
    <xdr:to>
      <xdr:col>50</xdr:col>
      <xdr:colOff>114300</xdr:colOff>
      <xdr:row>58</xdr:row>
      <xdr:rowOff>10911</xdr:rowOff>
    </xdr:to>
    <xdr:cxnSp macro="">
      <xdr:nvCxnSpPr>
        <xdr:cNvPr id="347" name="直線コネクタ 346"/>
        <xdr:cNvCxnSpPr/>
      </xdr:nvCxnSpPr>
      <xdr:spPr>
        <a:xfrm flipV="1">
          <a:off x="8750300" y="9952465"/>
          <a:ext cx="8890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10911</xdr:rowOff>
    </xdr:from>
    <xdr:to>
      <xdr:col>45</xdr:col>
      <xdr:colOff>177800</xdr:colOff>
      <xdr:row>58</xdr:row>
      <xdr:rowOff>73941</xdr:rowOff>
    </xdr:to>
    <xdr:cxnSp macro="">
      <xdr:nvCxnSpPr>
        <xdr:cNvPr id="350" name="直線コネクタ 349"/>
        <xdr:cNvCxnSpPr/>
      </xdr:nvCxnSpPr>
      <xdr:spPr>
        <a:xfrm flipV="1">
          <a:off x="7861300" y="9955011"/>
          <a:ext cx="889000" cy="6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41036</xdr:rowOff>
    </xdr:from>
    <xdr:to>
      <xdr:col>41</xdr:col>
      <xdr:colOff>50800</xdr:colOff>
      <xdr:row>58</xdr:row>
      <xdr:rowOff>73941</xdr:rowOff>
    </xdr:to>
    <xdr:cxnSp macro="">
      <xdr:nvCxnSpPr>
        <xdr:cNvPr id="353" name="直線コネクタ 352"/>
        <xdr:cNvCxnSpPr/>
      </xdr:nvCxnSpPr>
      <xdr:spPr>
        <a:xfrm>
          <a:off x="6972300" y="9985136"/>
          <a:ext cx="889000" cy="3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13937</xdr:rowOff>
    </xdr:from>
    <xdr:to>
      <xdr:col>41</xdr:col>
      <xdr:colOff>101600</xdr:colOff>
      <xdr:row>57</xdr:row>
      <xdr:rowOff>115537</xdr:rowOff>
    </xdr:to>
    <xdr:sp macro="" textlink="">
      <xdr:nvSpPr>
        <xdr:cNvPr id="354" name="フローチャート: 判断 353"/>
        <xdr:cNvSpPr/>
      </xdr:nvSpPr>
      <xdr:spPr>
        <a:xfrm>
          <a:off x="7810500" y="978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132064</xdr:rowOff>
    </xdr:from>
    <xdr:ext cx="534377" cy="259045"/>
    <xdr:sp macro="" textlink="">
      <xdr:nvSpPr>
        <xdr:cNvPr id="355" name="テキスト ボックス 354"/>
        <xdr:cNvSpPr txBox="1"/>
      </xdr:nvSpPr>
      <xdr:spPr>
        <a:xfrm>
          <a:off x="7594111" y="95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147165</xdr:rowOff>
    </xdr:from>
    <xdr:to>
      <xdr:col>36</xdr:col>
      <xdr:colOff>165100</xdr:colOff>
      <xdr:row>57</xdr:row>
      <xdr:rowOff>77315</xdr:rowOff>
    </xdr:to>
    <xdr:sp macro="" textlink="">
      <xdr:nvSpPr>
        <xdr:cNvPr id="356" name="フローチャート: 判断 355"/>
        <xdr:cNvSpPr/>
      </xdr:nvSpPr>
      <xdr:spPr>
        <a:xfrm>
          <a:off x="6921500" y="974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93842</xdr:rowOff>
    </xdr:from>
    <xdr:ext cx="534377" cy="259045"/>
    <xdr:sp macro="" textlink="">
      <xdr:nvSpPr>
        <xdr:cNvPr id="357" name="テキスト ボックス 356"/>
        <xdr:cNvSpPr txBox="1"/>
      </xdr:nvSpPr>
      <xdr:spPr>
        <a:xfrm>
          <a:off x="6705111" y="95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60316</xdr:rowOff>
    </xdr:from>
    <xdr:to>
      <xdr:col>55</xdr:col>
      <xdr:colOff>50800</xdr:colOff>
      <xdr:row>57</xdr:row>
      <xdr:rowOff>161916</xdr:rowOff>
    </xdr:to>
    <xdr:sp macro="" textlink="">
      <xdr:nvSpPr>
        <xdr:cNvPr id="363" name="楕円 362"/>
        <xdr:cNvSpPr/>
      </xdr:nvSpPr>
      <xdr:spPr>
        <a:xfrm>
          <a:off x="10426700" y="98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64" name="普通建設事業費該当値テキスト"/>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129015</xdr:rowOff>
    </xdr:from>
    <xdr:to>
      <xdr:col>50</xdr:col>
      <xdr:colOff>165100</xdr:colOff>
      <xdr:row>58</xdr:row>
      <xdr:rowOff>59165</xdr:rowOff>
    </xdr:to>
    <xdr:sp macro="" textlink="">
      <xdr:nvSpPr>
        <xdr:cNvPr id="365" name="楕円 364"/>
        <xdr:cNvSpPr/>
      </xdr:nvSpPr>
      <xdr:spPr>
        <a:xfrm>
          <a:off x="9588500" y="99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50292</xdr:rowOff>
    </xdr:from>
    <xdr:ext cx="534377" cy="259045"/>
    <xdr:sp macro="" textlink="">
      <xdr:nvSpPr>
        <xdr:cNvPr id="366" name="テキスト ボックス 365"/>
        <xdr:cNvSpPr txBox="1"/>
      </xdr:nvSpPr>
      <xdr:spPr>
        <a:xfrm>
          <a:off x="9372111" y="999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131561</xdr:rowOff>
    </xdr:from>
    <xdr:to>
      <xdr:col>46</xdr:col>
      <xdr:colOff>38100</xdr:colOff>
      <xdr:row>58</xdr:row>
      <xdr:rowOff>61711</xdr:rowOff>
    </xdr:to>
    <xdr:sp macro="" textlink="">
      <xdr:nvSpPr>
        <xdr:cNvPr id="367" name="楕円 366"/>
        <xdr:cNvSpPr/>
      </xdr:nvSpPr>
      <xdr:spPr>
        <a:xfrm>
          <a:off x="8699500" y="990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52838</xdr:rowOff>
    </xdr:from>
    <xdr:ext cx="534377" cy="259045"/>
    <xdr:sp macro="" textlink="">
      <xdr:nvSpPr>
        <xdr:cNvPr id="368" name="テキスト ボックス 367"/>
        <xdr:cNvSpPr txBox="1"/>
      </xdr:nvSpPr>
      <xdr:spPr>
        <a:xfrm>
          <a:off x="8483111" y="999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23141</xdr:rowOff>
    </xdr:from>
    <xdr:to>
      <xdr:col>41</xdr:col>
      <xdr:colOff>101600</xdr:colOff>
      <xdr:row>58</xdr:row>
      <xdr:rowOff>124741</xdr:rowOff>
    </xdr:to>
    <xdr:sp macro="" textlink="">
      <xdr:nvSpPr>
        <xdr:cNvPr id="369" name="楕円 368"/>
        <xdr:cNvSpPr/>
      </xdr:nvSpPr>
      <xdr:spPr>
        <a:xfrm>
          <a:off x="7810500" y="99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115868</xdr:rowOff>
    </xdr:from>
    <xdr:ext cx="534377" cy="259045"/>
    <xdr:sp macro="" textlink="">
      <xdr:nvSpPr>
        <xdr:cNvPr id="370" name="テキスト ボックス 369"/>
        <xdr:cNvSpPr txBox="1"/>
      </xdr:nvSpPr>
      <xdr:spPr>
        <a:xfrm>
          <a:off x="7594111" y="1005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161686</xdr:rowOff>
    </xdr:from>
    <xdr:to>
      <xdr:col>36</xdr:col>
      <xdr:colOff>165100</xdr:colOff>
      <xdr:row>58</xdr:row>
      <xdr:rowOff>91836</xdr:rowOff>
    </xdr:to>
    <xdr:sp macro="" textlink="">
      <xdr:nvSpPr>
        <xdr:cNvPr id="371" name="楕円 370"/>
        <xdr:cNvSpPr/>
      </xdr:nvSpPr>
      <xdr:spPr>
        <a:xfrm>
          <a:off x="6921500" y="993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82963</xdr:rowOff>
    </xdr:from>
    <xdr:ext cx="534377" cy="259045"/>
    <xdr:sp macro="" textlink="">
      <xdr:nvSpPr>
        <xdr:cNvPr id="372" name="テキスト ボックス 371"/>
        <xdr:cNvSpPr txBox="1"/>
      </xdr:nvSpPr>
      <xdr:spPr>
        <a:xfrm>
          <a:off x="6705111" y="1002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159948</xdr:rowOff>
    </xdr:from>
    <xdr:to>
      <xdr:col>55</xdr:col>
      <xdr:colOff>0</xdr:colOff>
      <xdr:row>78</xdr:row>
      <xdr:rowOff>482</xdr:rowOff>
    </xdr:to>
    <xdr:cxnSp macro="">
      <xdr:nvCxnSpPr>
        <xdr:cNvPr id="397" name="直線コネクタ 396"/>
        <xdr:cNvCxnSpPr/>
      </xdr:nvCxnSpPr>
      <xdr:spPr>
        <a:xfrm>
          <a:off x="9639300" y="13361598"/>
          <a:ext cx="8382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141072</xdr:rowOff>
    </xdr:from>
    <xdr:to>
      <xdr:col>50</xdr:col>
      <xdr:colOff>114300</xdr:colOff>
      <xdr:row>77</xdr:row>
      <xdr:rowOff>159948</xdr:rowOff>
    </xdr:to>
    <xdr:cxnSp macro="">
      <xdr:nvCxnSpPr>
        <xdr:cNvPr id="400" name="直線コネクタ 399"/>
        <xdr:cNvCxnSpPr/>
      </xdr:nvCxnSpPr>
      <xdr:spPr>
        <a:xfrm>
          <a:off x="8750300" y="13342722"/>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141072</xdr:rowOff>
    </xdr:from>
    <xdr:to>
      <xdr:col>45</xdr:col>
      <xdr:colOff>177800</xdr:colOff>
      <xdr:row>78</xdr:row>
      <xdr:rowOff>4511</xdr:rowOff>
    </xdr:to>
    <xdr:cxnSp macro="">
      <xdr:nvCxnSpPr>
        <xdr:cNvPr id="403" name="直線コネクタ 402"/>
        <xdr:cNvCxnSpPr/>
      </xdr:nvCxnSpPr>
      <xdr:spPr>
        <a:xfrm flipV="1">
          <a:off x="7861300" y="13342722"/>
          <a:ext cx="889000" cy="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36128</xdr:rowOff>
    </xdr:from>
    <xdr:to>
      <xdr:col>41</xdr:col>
      <xdr:colOff>101600</xdr:colOff>
      <xdr:row>77</xdr:row>
      <xdr:rowOff>137728</xdr:rowOff>
    </xdr:to>
    <xdr:sp macro="" textlink="">
      <xdr:nvSpPr>
        <xdr:cNvPr id="406" name="フローチャート: 判断 405"/>
        <xdr:cNvSpPr/>
      </xdr:nvSpPr>
      <xdr:spPr>
        <a:xfrm>
          <a:off x="7810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154255</xdr:rowOff>
    </xdr:from>
    <xdr:ext cx="534377" cy="259045"/>
    <xdr:sp macro="" textlink="">
      <xdr:nvSpPr>
        <xdr:cNvPr id="407" name="テキスト ボックス 406"/>
        <xdr:cNvSpPr txBox="1"/>
      </xdr:nvSpPr>
      <xdr:spPr>
        <a:xfrm>
          <a:off x="7594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121132</xdr:rowOff>
    </xdr:from>
    <xdr:to>
      <xdr:col>55</xdr:col>
      <xdr:colOff>50800</xdr:colOff>
      <xdr:row>78</xdr:row>
      <xdr:rowOff>51282</xdr:rowOff>
    </xdr:to>
    <xdr:sp macro="" textlink="">
      <xdr:nvSpPr>
        <xdr:cNvPr id="413" name="楕円 412"/>
        <xdr:cNvSpPr/>
      </xdr:nvSpPr>
      <xdr:spPr>
        <a:xfrm>
          <a:off x="104267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469744" cy="259045"/>
    <xdr:sp macro="" textlink="">
      <xdr:nvSpPr>
        <xdr:cNvPr id="414" name="普通建設事業費 （ うち新規整備　）該当値テキスト"/>
        <xdr:cNvSpPr txBox="1"/>
      </xdr:nvSpPr>
      <xdr:spPr>
        <a:xfrm>
          <a:off x="10528300" y="1325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109148</xdr:rowOff>
    </xdr:from>
    <xdr:to>
      <xdr:col>50</xdr:col>
      <xdr:colOff>165100</xdr:colOff>
      <xdr:row>78</xdr:row>
      <xdr:rowOff>39298</xdr:rowOff>
    </xdr:to>
    <xdr:sp macro="" textlink="">
      <xdr:nvSpPr>
        <xdr:cNvPr id="415" name="楕円 414"/>
        <xdr:cNvSpPr/>
      </xdr:nvSpPr>
      <xdr:spPr>
        <a:xfrm>
          <a:off x="9588500" y="133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30425</xdr:rowOff>
    </xdr:from>
    <xdr:ext cx="469744" cy="259045"/>
    <xdr:sp macro="" textlink="">
      <xdr:nvSpPr>
        <xdr:cNvPr id="416" name="テキスト ボックス 415"/>
        <xdr:cNvSpPr txBox="1"/>
      </xdr:nvSpPr>
      <xdr:spPr>
        <a:xfrm>
          <a:off x="9404428" y="1340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90272</xdr:rowOff>
    </xdr:from>
    <xdr:to>
      <xdr:col>46</xdr:col>
      <xdr:colOff>38100</xdr:colOff>
      <xdr:row>78</xdr:row>
      <xdr:rowOff>20422</xdr:rowOff>
    </xdr:to>
    <xdr:sp macro="" textlink="">
      <xdr:nvSpPr>
        <xdr:cNvPr id="417" name="楕円 416"/>
        <xdr:cNvSpPr/>
      </xdr:nvSpPr>
      <xdr:spPr>
        <a:xfrm>
          <a:off x="86995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11549</xdr:rowOff>
    </xdr:from>
    <xdr:ext cx="469744" cy="259045"/>
    <xdr:sp macro="" textlink="">
      <xdr:nvSpPr>
        <xdr:cNvPr id="418" name="テキスト ボックス 417"/>
        <xdr:cNvSpPr txBox="1"/>
      </xdr:nvSpPr>
      <xdr:spPr>
        <a:xfrm>
          <a:off x="8515428" y="133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125161</xdr:rowOff>
    </xdr:from>
    <xdr:to>
      <xdr:col>41</xdr:col>
      <xdr:colOff>101600</xdr:colOff>
      <xdr:row>78</xdr:row>
      <xdr:rowOff>55311</xdr:rowOff>
    </xdr:to>
    <xdr:sp macro="" textlink="">
      <xdr:nvSpPr>
        <xdr:cNvPr id="419" name="楕円 418"/>
        <xdr:cNvSpPr/>
      </xdr:nvSpPr>
      <xdr:spPr>
        <a:xfrm>
          <a:off x="7810500" y="1332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46438</xdr:rowOff>
    </xdr:from>
    <xdr:ext cx="469744" cy="259045"/>
    <xdr:sp macro="" textlink="">
      <xdr:nvSpPr>
        <xdr:cNvPr id="420" name="テキスト ボックス 419"/>
        <xdr:cNvSpPr txBox="1"/>
      </xdr:nvSpPr>
      <xdr:spPr>
        <a:xfrm>
          <a:off x="7626428" y="134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24225</xdr:rowOff>
    </xdr:from>
    <xdr:to>
      <xdr:col>55</xdr:col>
      <xdr:colOff>0</xdr:colOff>
      <xdr:row>98</xdr:row>
      <xdr:rowOff>20665</xdr:rowOff>
    </xdr:to>
    <xdr:cxnSp macro="">
      <xdr:nvCxnSpPr>
        <xdr:cNvPr id="451" name="直線コネクタ 450"/>
        <xdr:cNvCxnSpPr/>
      </xdr:nvCxnSpPr>
      <xdr:spPr>
        <a:xfrm flipV="1">
          <a:off x="9639300" y="16483425"/>
          <a:ext cx="838200" cy="33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20665</xdr:rowOff>
    </xdr:from>
    <xdr:to>
      <xdr:col>50</xdr:col>
      <xdr:colOff>114300</xdr:colOff>
      <xdr:row>98</xdr:row>
      <xdr:rowOff>89799</xdr:rowOff>
    </xdr:to>
    <xdr:cxnSp macro="">
      <xdr:nvCxnSpPr>
        <xdr:cNvPr id="454" name="直線コネクタ 453"/>
        <xdr:cNvCxnSpPr/>
      </xdr:nvCxnSpPr>
      <xdr:spPr>
        <a:xfrm flipV="1">
          <a:off x="8750300" y="16822765"/>
          <a:ext cx="889000" cy="6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89799</xdr:rowOff>
    </xdr:from>
    <xdr:to>
      <xdr:col>45</xdr:col>
      <xdr:colOff>177800</xdr:colOff>
      <xdr:row>98</xdr:row>
      <xdr:rowOff>126115</xdr:rowOff>
    </xdr:to>
    <xdr:cxnSp macro="">
      <xdr:nvCxnSpPr>
        <xdr:cNvPr id="457" name="直線コネクタ 456"/>
        <xdr:cNvCxnSpPr/>
      </xdr:nvCxnSpPr>
      <xdr:spPr>
        <a:xfrm flipV="1">
          <a:off x="7861300" y="16891899"/>
          <a:ext cx="889000" cy="3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1200</xdr:rowOff>
    </xdr:from>
    <xdr:to>
      <xdr:col>41</xdr:col>
      <xdr:colOff>101600</xdr:colOff>
      <xdr:row>97</xdr:row>
      <xdr:rowOff>102800</xdr:rowOff>
    </xdr:to>
    <xdr:sp macro="" textlink="">
      <xdr:nvSpPr>
        <xdr:cNvPr id="460" name="フローチャート: 判断 459"/>
        <xdr:cNvSpPr/>
      </xdr:nvSpPr>
      <xdr:spPr>
        <a:xfrm>
          <a:off x="7810500" y="166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119327</xdr:rowOff>
    </xdr:from>
    <xdr:ext cx="534377" cy="259045"/>
    <xdr:sp macro="" textlink="">
      <xdr:nvSpPr>
        <xdr:cNvPr id="461" name="テキスト ボックス 460"/>
        <xdr:cNvSpPr txBox="1"/>
      </xdr:nvSpPr>
      <xdr:spPr>
        <a:xfrm>
          <a:off x="7594111" y="164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144875</xdr:rowOff>
    </xdr:from>
    <xdr:to>
      <xdr:col>55</xdr:col>
      <xdr:colOff>50800</xdr:colOff>
      <xdr:row>96</xdr:row>
      <xdr:rowOff>75025</xdr:rowOff>
    </xdr:to>
    <xdr:sp macro="" textlink="">
      <xdr:nvSpPr>
        <xdr:cNvPr id="467" name="楕円 466"/>
        <xdr:cNvSpPr/>
      </xdr:nvSpPr>
      <xdr:spPr>
        <a:xfrm>
          <a:off x="10426700" y="164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167752</xdr:rowOff>
    </xdr:from>
    <xdr:ext cx="534377" cy="259045"/>
    <xdr:sp macro="" textlink="">
      <xdr:nvSpPr>
        <xdr:cNvPr id="468" name="普通建設事業費 （ うち更新整備　）該当値テキスト"/>
        <xdr:cNvSpPr txBox="1"/>
      </xdr:nvSpPr>
      <xdr:spPr>
        <a:xfrm>
          <a:off x="10528300" y="162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141315</xdr:rowOff>
    </xdr:from>
    <xdr:to>
      <xdr:col>50</xdr:col>
      <xdr:colOff>165100</xdr:colOff>
      <xdr:row>98</xdr:row>
      <xdr:rowOff>71465</xdr:rowOff>
    </xdr:to>
    <xdr:sp macro="" textlink="">
      <xdr:nvSpPr>
        <xdr:cNvPr id="469" name="楕円 468"/>
        <xdr:cNvSpPr/>
      </xdr:nvSpPr>
      <xdr:spPr>
        <a:xfrm>
          <a:off x="9588500" y="167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62592</xdr:rowOff>
    </xdr:from>
    <xdr:ext cx="534377" cy="259045"/>
    <xdr:sp macro="" textlink="">
      <xdr:nvSpPr>
        <xdr:cNvPr id="470" name="テキスト ボックス 469"/>
        <xdr:cNvSpPr txBox="1"/>
      </xdr:nvSpPr>
      <xdr:spPr>
        <a:xfrm>
          <a:off x="9372111" y="168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38999</xdr:rowOff>
    </xdr:from>
    <xdr:to>
      <xdr:col>46</xdr:col>
      <xdr:colOff>38100</xdr:colOff>
      <xdr:row>98</xdr:row>
      <xdr:rowOff>140599</xdr:rowOff>
    </xdr:to>
    <xdr:sp macro="" textlink="">
      <xdr:nvSpPr>
        <xdr:cNvPr id="471" name="楕円 470"/>
        <xdr:cNvSpPr/>
      </xdr:nvSpPr>
      <xdr:spPr>
        <a:xfrm>
          <a:off x="8699500" y="168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131726</xdr:rowOff>
    </xdr:from>
    <xdr:ext cx="534377" cy="259045"/>
    <xdr:sp macro="" textlink="">
      <xdr:nvSpPr>
        <xdr:cNvPr id="472" name="テキスト ボックス 471"/>
        <xdr:cNvSpPr txBox="1"/>
      </xdr:nvSpPr>
      <xdr:spPr>
        <a:xfrm>
          <a:off x="8483111" y="1693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75315</xdr:rowOff>
    </xdr:from>
    <xdr:to>
      <xdr:col>41</xdr:col>
      <xdr:colOff>101600</xdr:colOff>
      <xdr:row>99</xdr:row>
      <xdr:rowOff>5465</xdr:rowOff>
    </xdr:to>
    <xdr:sp macro="" textlink="">
      <xdr:nvSpPr>
        <xdr:cNvPr id="473" name="楕円 472"/>
        <xdr:cNvSpPr/>
      </xdr:nvSpPr>
      <xdr:spPr>
        <a:xfrm>
          <a:off x="7810500" y="168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168042</xdr:rowOff>
    </xdr:from>
    <xdr:ext cx="469744" cy="259045"/>
    <xdr:sp macro="" textlink="">
      <xdr:nvSpPr>
        <xdr:cNvPr id="474" name="テキスト ボックス 473"/>
        <xdr:cNvSpPr txBox="1"/>
      </xdr:nvSpPr>
      <xdr:spPr>
        <a:xfrm>
          <a:off x="7626428" y="1697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39345</xdr:rowOff>
    </xdr:from>
    <xdr:to>
      <xdr:col>85</xdr:col>
      <xdr:colOff>127000</xdr:colOff>
      <xdr:row>39</xdr:row>
      <xdr:rowOff>90290</xdr:rowOff>
    </xdr:to>
    <xdr:cxnSp macro="">
      <xdr:nvCxnSpPr>
        <xdr:cNvPr id="505" name="直線コネクタ 504"/>
        <xdr:cNvCxnSpPr/>
      </xdr:nvCxnSpPr>
      <xdr:spPr>
        <a:xfrm flipV="1">
          <a:off x="15481300" y="6725895"/>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6585</xdr:rowOff>
    </xdr:from>
    <xdr:ext cx="378565" cy="259045"/>
    <xdr:sp macro="" textlink="">
      <xdr:nvSpPr>
        <xdr:cNvPr id="506" name="災害復旧事業費平均値テキスト"/>
        <xdr:cNvSpPr txBox="1"/>
      </xdr:nvSpPr>
      <xdr:spPr>
        <a:xfrm>
          <a:off x="16370300" y="6693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76639</xdr:rowOff>
    </xdr:from>
    <xdr:to>
      <xdr:col>81</xdr:col>
      <xdr:colOff>50800</xdr:colOff>
      <xdr:row>39</xdr:row>
      <xdr:rowOff>90290</xdr:rowOff>
    </xdr:to>
    <xdr:cxnSp macro="">
      <xdr:nvCxnSpPr>
        <xdr:cNvPr id="508" name="直線コネクタ 507"/>
        <xdr:cNvCxnSpPr/>
      </xdr:nvCxnSpPr>
      <xdr:spPr>
        <a:xfrm>
          <a:off x="14592300" y="6763189"/>
          <a:ext cx="8890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76051</xdr:rowOff>
    </xdr:from>
    <xdr:to>
      <xdr:col>76</xdr:col>
      <xdr:colOff>114300</xdr:colOff>
      <xdr:row>39</xdr:row>
      <xdr:rowOff>76639</xdr:rowOff>
    </xdr:to>
    <xdr:cxnSp macro="">
      <xdr:nvCxnSpPr>
        <xdr:cNvPr id="511" name="直線コネクタ 510"/>
        <xdr:cNvCxnSpPr/>
      </xdr:nvCxnSpPr>
      <xdr:spPr>
        <a:xfrm>
          <a:off x="13703300" y="6762601"/>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126599</xdr:rowOff>
    </xdr:from>
    <xdr:ext cx="378565" cy="259045"/>
    <xdr:sp macro="" textlink="">
      <xdr:nvSpPr>
        <xdr:cNvPr id="513" name="テキスト ボックス 512"/>
        <xdr:cNvSpPr txBox="1"/>
      </xdr:nvSpPr>
      <xdr:spPr>
        <a:xfrm>
          <a:off x="14403017" y="681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76051</xdr:rowOff>
    </xdr:from>
    <xdr:to>
      <xdr:col>71</xdr:col>
      <xdr:colOff>177800</xdr:colOff>
      <xdr:row>39</xdr:row>
      <xdr:rowOff>87024</xdr:rowOff>
    </xdr:to>
    <xdr:cxnSp macro="">
      <xdr:nvCxnSpPr>
        <xdr:cNvPr id="514" name="直線コネクタ 513"/>
        <xdr:cNvCxnSpPr/>
      </xdr:nvCxnSpPr>
      <xdr:spPr>
        <a:xfrm flipV="1">
          <a:off x="12814300" y="676260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14768</xdr:rowOff>
    </xdr:from>
    <xdr:to>
      <xdr:col>72</xdr:col>
      <xdr:colOff>38100</xdr:colOff>
      <xdr:row>39</xdr:row>
      <xdr:rowOff>116368</xdr:rowOff>
    </xdr:to>
    <xdr:sp macro="" textlink="">
      <xdr:nvSpPr>
        <xdr:cNvPr id="515" name="フローチャート: 判断 514"/>
        <xdr:cNvSpPr/>
      </xdr:nvSpPr>
      <xdr:spPr>
        <a:xfrm>
          <a:off x="1365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132895</xdr:rowOff>
    </xdr:from>
    <xdr:ext cx="469744" cy="259045"/>
    <xdr:sp macro="" textlink="">
      <xdr:nvSpPr>
        <xdr:cNvPr id="516" name="テキスト ボックス 515"/>
        <xdr:cNvSpPr txBox="1"/>
      </xdr:nvSpPr>
      <xdr:spPr>
        <a:xfrm>
          <a:off x="13468428" y="647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129068</xdr:rowOff>
    </xdr:from>
    <xdr:to>
      <xdr:col>67</xdr:col>
      <xdr:colOff>101600</xdr:colOff>
      <xdr:row>39</xdr:row>
      <xdr:rowOff>59218</xdr:rowOff>
    </xdr:to>
    <xdr:sp macro="" textlink="">
      <xdr:nvSpPr>
        <xdr:cNvPr id="517" name="フローチャート: 判断 516"/>
        <xdr:cNvSpPr/>
      </xdr:nvSpPr>
      <xdr:spPr>
        <a:xfrm>
          <a:off x="12763500" y="664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75745</xdr:rowOff>
    </xdr:from>
    <xdr:ext cx="469744" cy="259045"/>
    <xdr:sp macro="" textlink="">
      <xdr:nvSpPr>
        <xdr:cNvPr id="518" name="テキスト ボックス 517"/>
        <xdr:cNvSpPr txBox="1"/>
      </xdr:nvSpPr>
      <xdr:spPr>
        <a:xfrm>
          <a:off x="12579428" y="641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159995</xdr:rowOff>
    </xdr:from>
    <xdr:to>
      <xdr:col>85</xdr:col>
      <xdr:colOff>177800</xdr:colOff>
      <xdr:row>39</xdr:row>
      <xdr:rowOff>90145</xdr:rowOff>
    </xdr:to>
    <xdr:sp macro="" textlink="">
      <xdr:nvSpPr>
        <xdr:cNvPr id="524" name="楕円 523"/>
        <xdr:cNvSpPr/>
      </xdr:nvSpPr>
      <xdr:spPr>
        <a:xfrm>
          <a:off x="162687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119371</xdr:rowOff>
    </xdr:from>
    <xdr:ext cx="469744" cy="259045"/>
    <xdr:sp macro="" textlink="">
      <xdr:nvSpPr>
        <xdr:cNvPr id="525" name="災害復旧事業費該当値テキスト"/>
        <xdr:cNvSpPr txBox="1"/>
      </xdr:nvSpPr>
      <xdr:spPr>
        <a:xfrm>
          <a:off x="16370300" y="6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39490</xdr:rowOff>
    </xdr:from>
    <xdr:to>
      <xdr:col>81</xdr:col>
      <xdr:colOff>101600</xdr:colOff>
      <xdr:row>39</xdr:row>
      <xdr:rowOff>141090</xdr:rowOff>
    </xdr:to>
    <xdr:sp macro="" textlink="">
      <xdr:nvSpPr>
        <xdr:cNvPr id="526" name="楕円 525"/>
        <xdr:cNvSpPr/>
      </xdr:nvSpPr>
      <xdr:spPr>
        <a:xfrm>
          <a:off x="15430500" y="67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132217</xdr:rowOff>
    </xdr:from>
    <xdr:ext cx="378565" cy="259045"/>
    <xdr:sp macro="" textlink="">
      <xdr:nvSpPr>
        <xdr:cNvPr id="527" name="テキスト ボックス 526"/>
        <xdr:cNvSpPr txBox="1"/>
      </xdr:nvSpPr>
      <xdr:spPr>
        <a:xfrm>
          <a:off x="15292017" y="681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25839</xdr:rowOff>
    </xdr:from>
    <xdr:to>
      <xdr:col>76</xdr:col>
      <xdr:colOff>165100</xdr:colOff>
      <xdr:row>39</xdr:row>
      <xdr:rowOff>127439</xdr:rowOff>
    </xdr:to>
    <xdr:sp macro="" textlink="">
      <xdr:nvSpPr>
        <xdr:cNvPr id="528" name="楕円 527"/>
        <xdr:cNvSpPr/>
      </xdr:nvSpPr>
      <xdr:spPr>
        <a:xfrm>
          <a:off x="14541500" y="67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143966</xdr:rowOff>
    </xdr:from>
    <xdr:ext cx="378565" cy="259045"/>
    <xdr:sp macro="" textlink="">
      <xdr:nvSpPr>
        <xdr:cNvPr id="529" name="テキスト ボックス 528"/>
        <xdr:cNvSpPr txBox="1"/>
      </xdr:nvSpPr>
      <xdr:spPr>
        <a:xfrm>
          <a:off x="14403017" y="648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25251</xdr:rowOff>
    </xdr:from>
    <xdr:to>
      <xdr:col>72</xdr:col>
      <xdr:colOff>38100</xdr:colOff>
      <xdr:row>39</xdr:row>
      <xdr:rowOff>126851</xdr:rowOff>
    </xdr:to>
    <xdr:sp macro="" textlink="">
      <xdr:nvSpPr>
        <xdr:cNvPr id="530" name="楕円 529"/>
        <xdr:cNvSpPr/>
      </xdr:nvSpPr>
      <xdr:spPr>
        <a:xfrm>
          <a:off x="13652500" y="67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117978</xdr:rowOff>
    </xdr:from>
    <xdr:ext cx="378565" cy="259045"/>
    <xdr:sp macro="" textlink="">
      <xdr:nvSpPr>
        <xdr:cNvPr id="531" name="テキスト ボックス 530"/>
        <xdr:cNvSpPr txBox="1"/>
      </xdr:nvSpPr>
      <xdr:spPr>
        <a:xfrm>
          <a:off x="13514017" y="680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36224</xdr:rowOff>
    </xdr:from>
    <xdr:to>
      <xdr:col>67</xdr:col>
      <xdr:colOff>101600</xdr:colOff>
      <xdr:row>39</xdr:row>
      <xdr:rowOff>137824</xdr:rowOff>
    </xdr:to>
    <xdr:sp macro="" textlink="">
      <xdr:nvSpPr>
        <xdr:cNvPr id="532" name="楕円 531"/>
        <xdr:cNvSpPr/>
      </xdr:nvSpPr>
      <xdr:spPr>
        <a:xfrm>
          <a:off x="12763500" y="67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128951</xdr:rowOff>
    </xdr:from>
    <xdr:ext cx="378565" cy="259045"/>
    <xdr:sp macro="" textlink="">
      <xdr:nvSpPr>
        <xdr:cNvPr id="533" name="テキスト ボックス 532"/>
        <xdr:cNvSpPr txBox="1"/>
      </xdr:nvSpPr>
      <xdr:spPr>
        <a:xfrm>
          <a:off x="12625017" y="681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120180</xdr:rowOff>
    </xdr:from>
    <xdr:to>
      <xdr:col>85</xdr:col>
      <xdr:colOff>127000</xdr:colOff>
      <xdr:row>75</xdr:row>
      <xdr:rowOff>157518</xdr:rowOff>
    </xdr:to>
    <xdr:cxnSp macro="">
      <xdr:nvCxnSpPr>
        <xdr:cNvPr id="611" name="直線コネクタ 610"/>
        <xdr:cNvCxnSpPr/>
      </xdr:nvCxnSpPr>
      <xdr:spPr>
        <a:xfrm>
          <a:off x="15481300" y="12978930"/>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120180</xdr:rowOff>
    </xdr:from>
    <xdr:to>
      <xdr:col>81</xdr:col>
      <xdr:colOff>50800</xdr:colOff>
      <xdr:row>75</xdr:row>
      <xdr:rowOff>136716</xdr:rowOff>
    </xdr:to>
    <xdr:cxnSp macro="">
      <xdr:nvCxnSpPr>
        <xdr:cNvPr id="614" name="直線コネクタ 613"/>
        <xdr:cNvCxnSpPr/>
      </xdr:nvCxnSpPr>
      <xdr:spPr>
        <a:xfrm flipV="1">
          <a:off x="14592300" y="12978930"/>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111633</xdr:rowOff>
    </xdr:from>
    <xdr:to>
      <xdr:col>76</xdr:col>
      <xdr:colOff>114300</xdr:colOff>
      <xdr:row>75</xdr:row>
      <xdr:rowOff>136716</xdr:rowOff>
    </xdr:to>
    <xdr:cxnSp macro="">
      <xdr:nvCxnSpPr>
        <xdr:cNvPr id="617" name="直線コネクタ 616"/>
        <xdr:cNvCxnSpPr/>
      </xdr:nvCxnSpPr>
      <xdr:spPr>
        <a:xfrm>
          <a:off x="13703300" y="12970383"/>
          <a:ext cx="889000" cy="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111633</xdr:rowOff>
    </xdr:from>
    <xdr:to>
      <xdr:col>71</xdr:col>
      <xdr:colOff>177800</xdr:colOff>
      <xdr:row>75</xdr:row>
      <xdr:rowOff>157201</xdr:rowOff>
    </xdr:to>
    <xdr:cxnSp macro="">
      <xdr:nvCxnSpPr>
        <xdr:cNvPr id="620" name="直線コネクタ 619"/>
        <xdr:cNvCxnSpPr/>
      </xdr:nvCxnSpPr>
      <xdr:spPr>
        <a:xfrm flipV="1">
          <a:off x="12814300" y="12970383"/>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146813</xdr:rowOff>
    </xdr:from>
    <xdr:to>
      <xdr:col>72</xdr:col>
      <xdr:colOff>38100</xdr:colOff>
      <xdr:row>76</xdr:row>
      <xdr:rowOff>76963</xdr:rowOff>
    </xdr:to>
    <xdr:sp macro="" textlink="">
      <xdr:nvSpPr>
        <xdr:cNvPr id="621" name="フローチャート: 判断 620"/>
        <xdr:cNvSpPr/>
      </xdr:nvSpPr>
      <xdr:spPr>
        <a:xfrm>
          <a:off x="13652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68090</xdr:rowOff>
    </xdr:from>
    <xdr:ext cx="534377" cy="259045"/>
    <xdr:sp macro="" textlink="">
      <xdr:nvSpPr>
        <xdr:cNvPr id="622" name="テキスト ボックス 621"/>
        <xdr:cNvSpPr txBox="1"/>
      </xdr:nvSpPr>
      <xdr:spPr>
        <a:xfrm>
          <a:off x="13436111" y="130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155487</xdr:rowOff>
    </xdr:from>
    <xdr:to>
      <xdr:col>67</xdr:col>
      <xdr:colOff>101600</xdr:colOff>
      <xdr:row>76</xdr:row>
      <xdr:rowOff>85637</xdr:rowOff>
    </xdr:to>
    <xdr:sp macro="" textlink="">
      <xdr:nvSpPr>
        <xdr:cNvPr id="623" name="フローチャート: 判断 622"/>
        <xdr:cNvSpPr/>
      </xdr:nvSpPr>
      <xdr:spPr>
        <a:xfrm>
          <a:off x="12763500" y="1301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76764</xdr:rowOff>
    </xdr:from>
    <xdr:ext cx="534377" cy="259045"/>
    <xdr:sp macro="" textlink="">
      <xdr:nvSpPr>
        <xdr:cNvPr id="624" name="テキスト ボックス 623"/>
        <xdr:cNvSpPr txBox="1"/>
      </xdr:nvSpPr>
      <xdr:spPr>
        <a:xfrm>
          <a:off x="12547111" y="131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106718</xdr:rowOff>
    </xdr:from>
    <xdr:to>
      <xdr:col>85</xdr:col>
      <xdr:colOff>177800</xdr:colOff>
      <xdr:row>76</xdr:row>
      <xdr:rowOff>36869</xdr:rowOff>
    </xdr:to>
    <xdr:sp macro="" textlink="">
      <xdr:nvSpPr>
        <xdr:cNvPr id="630" name="楕円 629"/>
        <xdr:cNvSpPr/>
      </xdr:nvSpPr>
      <xdr:spPr>
        <a:xfrm>
          <a:off x="16268700" y="12965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129595</xdr:rowOff>
    </xdr:from>
    <xdr:ext cx="534377" cy="259045"/>
    <xdr:sp macro="" textlink="">
      <xdr:nvSpPr>
        <xdr:cNvPr id="631" name="公債費該当値テキスト"/>
        <xdr:cNvSpPr txBox="1"/>
      </xdr:nvSpPr>
      <xdr:spPr>
        <a:xfrm>
          <a:off x="16370300" y="128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69380</xdr:rowOff>
    </xdr:from>
    <xdr:to>
      <xdr:col>81</xdr:col>
      <xdr:colOff>101600</xdr:colOff>
      <xdr:row>75</xdr:row>
      <xdr:rowOff>170980</xdr:rowOff>
    </xdr:to>
    <xdr:sp macro="" textlink="">
      <xdr:nvSpPr>
        <xdr:cNvPr id="632" name="楕円 631"/>
        <xdr:cNvSpPr/>
      </xdr:nvSpPr>
      <xdr:spPr>
        <a:xfrm>
          <a:off x="15430500" y="129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16057</xdr:rowOff>
    </xdr:from>
    <xdr:ext cx="534377" cy="259045"/>
    <xdr:sp macro="" textlink="">
      <xdr:nvSpPr>
        <xdr:cNvPr id="633" name="テキスト ボックス 632"/>
        <xdr:cNvSpPr txBox="1"/>
      </xdr:nvSpPr>
      <xdr:spPr>
        <a:xfrm>
          <a:off x="15214111" y="127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85916</xdr:rowOff>
    </xdr:from>
    <xdr:to>
      <xdr:col>76</xdr:col>
      <xdr:colOff>165100</xdr:colOff>
      <xdr:row>76</xdr:row>
      <xdr:rowOff>16066</xdr:rowOff>
    </xdr:to>
    <xdr:sp macro="" textlink="">
      <xdr:nvSpPr>
        <xdr:cNvPr id="634" name="楕円 633"/>
        <xdr:cNvSpPr/>
      </xdr:nvSpPr>
      <xdr:spPr>
        <a:xfrm>
          <a:off x="14541500" y="129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32593</xdr:rowOff>
    </xdr:from>
    <xdr:ext cx="534377" cy="259045"/>
    <xdr:sp macro="" textlink="">
      <xdr:nvSpPr>
        <xdr:cNvPr id="635" name="テキスト ボックス 634"/>
        <xdr:cNvSpPr txBox="1"/>
      </xdr:nvSpPr>
      <xdr:spPr>
        <a:xfrm>
          <a:off x="14325111" y="1271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60833</xdr:rowOff>
    </xdr:from>
    <xdr:to>
      <xdr:col>72</xdr:col>
      <xdr:colOff>38100</xdr:colOff>
      <xdr:row>75</xdr:row>
      <xdr:rowOff>162433</xdr:rowOff>
    </xdr:to>
    <xdr:sp macro="" textlink="">
      <xdr:nvSpPr>
        <xdr:cNvPr id="636" name="楕円 635"/>
        <xdr:cNvSpPr/>
      </xdr:nvSpPr>
      <xdr:spPr>
        <a:xfrm>
          <a:off x="13652500" y="129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7510</xdr:rowOff>
    </xdr:from>
    <xdr:ext cx="534377" cy="259045"/>
    <xdr:sp macro="" textlink="">
      <xdr:nvSpPr>
        <xdr:cNvPr id="637" name="テキスト ボックス 636"/>
        <xdr:cNvSpPr txBox="1"/>
      </xdr:nvSpPr>
      <xdr:spPr>
        <a:xfrm>
          <a:off x="13436111" y="126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106400</xdr:rowOff>
    </xdr:from>
    <xdr:to>
      <xdr:col>67</xdr:col>
      <xdr:colOff>101600</xdr:colOff>
      <xdr:row>76</xdr:row>
      <xdr:rowOff>36550</xdr:rowOff>
    </xdr:to>
    <xdr:sp macro="" textlink="">
      <xdr:nvSpPr>
        <xdr:cNvPr id="638" name="楕円 637"/>
        <xdr:cNvSpPr/>
      </xdr:nvSpPr>
      <xdr:spPr>
        <a:xfrm>
          <a:off x="12763500" y="129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53077</xdr:rowOff>
    </xdr:from>
    <xdr:ext cx="534377" cy="259045"/>
    <xdr:sp macro="" textlink="">
      <xdr:nvSpPr>
        <xdr:cNvPr id="639" name="テキスト ボックス 638"/>
        <xdr:cNvSpPr txBox="1"/>
      </xdr:nvSpPr>
      <xdr:spPr>
        <a:xfrm>
          <a:off x="12547111" y="127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17154</xdr:rowOff>
    </xdr:from>
    <xdr:to>
      <xdr:col>85</xdr:col>
      <xdr:colOff>127000</xdr:colOff>
      <xdr:row>98</xdr:row>
      <xdr:rowOff>115714</xdr:rowOff>
    </xdr:to>
    <xdr:cxnSp macro="">
      <xdr:nvCxnSpPr>
        <xdr:cNvPr id="670" name="直線コネクタ 669"/>
        <xdr:cNvCxnSpPr/>
      </xdr:nvCxnSpPr>
      <xdr:spPr>
        <a:xfrm flipV="1">
          <a:off x="15481300" y="16819254"/>
          <a:ext cx="838200" cy="9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115714</xdr:rowOff>
    </xdr:from>
    <xdr:to>
      <xdr:col>81</xdr:col>
      <xdr:colOff>50800</xdr:colOff>
      <xdr:row>99</xdr:row>
      <xdr:rowOff>24828</xdr:rowOff>
    </xdr:to>
    <xdr:cxnSp macro="">
      <xdr:nvCxnSpPr>
        <xdr:cNvPr id="673" name="直線コネクタ 672"/>
        <xdr:cNvCxnSpPr/>
      </xdr:nvCxnSpPr>
      <xdr:spPr>
        <a:xfrm flipV="1">
          <a:off x="14592300" y="16917814"/>
          <a:ext cx="889000" cy="8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108643</xdr:rowOff>
    </xdr:from>
    <xdr:to>
      <xdr:col>76</xdr:col>
      <xdr:colOff>114300</xdr:colOff>
      <xdr:row>99</xdr:row>
      <xdr:rowOff>24828</xdr:rowOff>
    </xdr:to>
    <xdr:cxnSp macro="">
      <xdr:nvCxnSpPr>
        <xdr:cNvPr id="676" name="直線コネクタ 675"/>
        <xdr:cNvCxnSpPr/>
      </xdr:nvCxnSpPr>
      <xdr:spPr>
        <a:xfrm>
          <a:off x="13703300" y="16910743"/>
          <a:ext cx="889000" cy="8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108643</xdr:rowOff>
    </xdr:from>
    <xdr:to>
      <xdr:col>71</xdr:col>
      <xdr:colOff>177800</xdr:colOff>
      <xdr:row>98</xdr:row>
      <xdr:rowOff>147424</xdr:rowOff>
    </xdr:to>
    <xdr:cxnSp macro="">
      <xdr:nvCxnSpPr>
        <xdr:cNvPr id="679" name="直線コネクタ 678"/>
        <xdr:cNvCxnSpPr/>
      </xdr:nvCxnSpPr>
      <xdr:spPr>
        <a:xfrm flipV="1">
          <a:off x="12814300" y="16910743"/>
          <a:ext cx="889000" cy="3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156908</xdr:rowOff>
    </xdr:from>
    <xdr:to>
      <xdr:col>72</xdr:col>
      <xdr:colOff>38100</xdr:colOff>
      <xdr:row>97</xdr:row>
      <xdr:rowOff>87058</xdr:rowOff>
    </xdr:to>
    <xdr:sp macro="" textlink="">
      <xdr:nvSpPr>
        <xdr:cNvPr id="680" name="フローチャート: 判断 679"/>
        <xdr:cNvSpPr/>
      </xdr:nvSpPr>
      <xdr:spPr>
        <a:xfrm>
          <a:off x="13652500" y="1661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103585</xdr:rowOff>
    </xdr:from>
    <xdr:ext cx="534377" cy="259045"/>
    <xdr:sp macro="" textlink="">
      <xdr:nvSpPr>
        <xdr:cNvPr id="681" name="テキスト ボックス 680"/>
        <xdr:cNvSpPr txBox="1"/>
      </xdr:nvSpPr>
      <xdr:spPr>
        <a:xfrm>
          <a:off x="13436111" y="163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49695</xdr:rowOff>
    </xdr:from>
    <xdr:to>
      <xdr:col>67</xdr:col>
      <xdr:colOff>101600</xdr:colOff>
      <xdr:row>94</xdr:row>
      <xdr:rowOff>151295</xdr:rowOff>
    </xdr:to>
    <xdr:sp macro="" textlink="">
      <xdr:nvSpPr>
        <xdr:cNvPr id="682" name="フローチャート: 判断 681"/>
        <xdr:cNvSpPr/>
      </xdr:nvSpPr>
      <xdr:spPr>
        <a:xfrm>
          <a:off x="12763500" y="161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167822</xdr:rowOff>
    </xdr:from>
    <xdr:ext cx="534377" cy="259045"/>
    <xdr:sp macro="" textlink="">
      <xdr:nvSpPr>
        <xdr:cNvPr id="683" name="テキスト ボックス 682"/>
        <xdr:cNvSpPr txBox="1"/>
      </xdr:nvSpPr>
      <xdr:spPr>
        <a:xfrm>
          <a:off x="12547111" y="159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137804</xdr:rowOff>
    </xdr:from>
    <xdr:to>
      <xdr:col>85</xdr:col>
      <xdr:colOff>177800</xdr:colOff>
      <xdr:row>98</xdr:row>
      <xdr:rowOff>67954</xdr:rowOff>
    </xdr:to>
    <xdr:sp macro="" textlink="">
      <xdr:nvSpPr>
        <xdr:cNvPr id="689" name="楕円 688"/>
        <xdr:cNvSpPr/>
      </xdr:nvSpPr>
      <xdr:spPr>
        <a:xfrm>
          <a:off x="16268700" y="167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160681</xdr:rowOff>
    </xdr:from>
    <xdr:ext cx="534377" cy="259045"/>
    <xdr:sp macro="" textlink="">
      <xdr:nvSpPr>
        <xdr:cNvPr id="690" name="積立金該当値テキスト"/>
        <xdr:cNvSpPr txBox="1"/>
      </xdr:nvSpPr>
      <xdr:spPr>
        <a:xfrm>
          <a:off x="16370300" y="166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64914</xdr:rowOff>
    </xdr:from>
    <xdr:to>
      <xdr:col>81</xdr:col>
      <xdr:colOff>101600</xdr:colOff>
      <xdr:row>98</xdr:row>
      <xdr:rowOff>166514</xdr:rowOff>
    </xdr:to>
    <xdr:sp macro="" textlink="">
      <xdr:nvSpPr>
        <xdr:cNvPr id="691" name="楕円 690"/>
        <xdr:cNvSpPr/>
      </xdr:nvSpPr>
      <xdr:spPr>
        <a:xfrm>
          <a:off x="15430500" y="168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11591</xdr:rowOff>
    </xdr:from>
    <xdr:ext cx="469744" cy="259045"/>
    <xdr:sp macro="" textlink="">
      <xdr:nvSpPr>
        <xdr:cNvPr id="692" name="テキスト ボックス 691"/>
        <xdr:cNvSpPr txBox="1"/>
      </xdr:nvSpPr>
      <xdr:spPr>
        <a:xfrm>
          <a:off x="15246428" y="1664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145478</xdr:rowOff>
    </xdr:from>
    <xdr:to>
      <xdr:col>76</xdr:col>
      <xdr:colOff>165100</xdr:colOff>
      <xdr:row>99</xdr:row>
      <xdr:rowOff>75628</xdr:rowOff>
    </xdr:to>
    <xdr:sp macro="" textlink="">
      <xdr:nvSpPr>
        <xdr:cNvPr id="693" name="楕円 692"/>
        <xdr:cNvSpPr/>
      </xdr:nvSpPr>
      <xdr:spPr>
        <a:xfrm>
          <a:off x="14541500" y="169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66755</xdr:rowOff>
    </xdr:from>
    <xdr:ext cx="469744" cy="259045"/>
    <xdr:sp macro="" textlink="">
      <xdr:nvSpPr>
        <xdr:cNvPr id="694" name="テキスト ボックス 693"/>
        <xdr:cNvSpPr txBox="1"/>
      </xdr:nvSpPr>
      <xdr:spPr>
        <a:xfrm>
          <a:off x="14357428" y="1704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57843</xdr:rowOff>
    </xdr:from>
    <xdr:to>
      <xdr:col>72</xdr:col>
      <xdr:colOff>38100</xdr:colOff>
      <xdr:row>98</xdr:row>
      <xdr:rowOff>159443</xdr:rowOff>
    </xdr:to>
    <xdr:sp macro="" textlink="">
      <xdr:nvSpPr>
        <xdr:cNvPr id="695" name="楕円 694"/>
        <xdr:cNvSpPr/>
      </xdr:nvSpPr>
      <xdr:spPr>
        <a:xfrm>
          <a:off x="13652500" y="168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150570</xdr:rowOff>
    </xdr:from>
    <xdr:ext cx="469744" cy="259045"/>
    <xdr:sp macro="" textlink="">
      <xdr:nvSpPr>
        <xdr:cNvPr id="696" name="テキスト ボックス 695"/>
        <xdr:cNvSpPr txBox="1"/>
      </xdr:nvSpPr>
      <xdr:spPr>
        <a:xfrm>
          <a:off x="13468428" y="169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96624</xdr:rowOff>
    </xdr:from>
    <xdr:to>
      <xdr:col>67</xdr:col>
      <xdr:colOff>101600</xdr:colOff>
      <xdr:row>99</xdr:row>
      <xdr:rowOff>26774</xdr:rowOff>
    </xdr:to>
    <xdr:sp macro="" textlink="">
      <xdr:nvSpPr>
        <xdr:cNvPr id="697" name="楕円 696"/>
        <xdr:cNvSpPr/>
      </xdr:nvSpPr>
      <xdr:spPr>
        <a:xfrm>
          <a:off x="12763500" y="168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17901</xdr:rowOff>
    </xdr:from>
    <xdr:ext cx="469744" cy="259045"/>
    <xdr:sp macro="" textlink="">
      <xdr:nvSpPr>
        <xdr:cNvPr id="698" name="テキスト ボックス 697"/>
        <xdr:cNvSpPr txBox="1"/>
      </xdr:nvSpPr>
      <xdr:spPr>
        <a:xfrm>
          <a:off x="12579428" y="1699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79720</xdr:rowOff>
    </xdr:from>
    <xdr:to>
      <xdr:col>116</xdr:col>
      <xdr:colOff>63500</xdr:colOff>
      <xdr:row>39</xdr:row>
      <xdr:rowOff>98878</xdr:rowOff>
    </xdr:to>
    <xdr:cxnSp macro="">
      <xdr:nvCxnSpPr>
        <xdr:cNvPr id="729" name="直線コネクタ 728"/>
        <xdr:cNvCxnSpPr/>
      </xdr:nvCxnSpPr>
      <xdr:spPr>
        <a:xfrm>
          <a:off x="21323300" y="6766270"/>
          <a:ext cx="838200" cy="1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79720</xdr:rowOff>
    </xdr:from>
    <xdr:to>
      <xdr:col>111</xdr:col>
      <xdr:colOff>177800</xdr:colOff>
      <xdr:row>39</xdr:row>
      <xdr:rowOff>98878</xdr:rowOff>
    </xdr:to>
    <xdr:cxnSp macro="">
      <xdr:nvCxnSpPr>
        <xdr:cNvPr id="732" name="直線コネクタ 731"/>
        <xdr:cNvCxnSpPr/>
      </xdr:nvCxnSpPr>
      <xdr:spPr>
        <a:xfrm flipV="1">
          <a:off x="20434300" y="6766270"/>
          <a:ext cx="889000" cy="1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109474</xdr:rowOff>
    </xdr:from>
    <xdr:to>
      <xdr:col>102</xdr:col>
      <xdr:colOff>165100</xdr:colOff>
      <xdr:row>39</xdr:row>
      <xdr:rowOff>39624</xdr:rowOff>
    </xdr:to>
    <xdr:sp macro="" textlink="">
      <xdr:nvSpPr>
        <xdr:cNvPr id="739" name="フローチャート: 判断 738"/>
        <xdr:cNvSpPr/>
      </xdr:nvSpPr>
      <xdr:spPr>
        <a:xfrm>
          <a:off x="19494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56151</xdr:rowOff>
    </xdr:from>
    <xdr:ext cx="469744" cy="259045"/>
    <xdr:sp macro="" textlink="">
      <xdr:nvSpPr>
        <xdr:cNvPr id="740" name="テキスト ボックス 739"/>
        <xdr:cNvSpPr txBox="1"/>
      </xdr:nvSpPr>
      <xdr:spPr>
        <a:xfrm>
          <a:off x="19310428"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120469</xdr:rowOff>
    </xdr:from>
    <xdr:to>
      <xdr:col>98</xdr:col>
      <xdr:colOff>38100</xdr:colOff>
      <xdr:row>38</xdr:row>
      <xdr:rowOff>50619</xdr:rowOff>
    </xdr:to>
    <xdr:sp macro="" textlink="">
      <xdr:nvSpPr>
        <xdr:cNvPr id="741" name="フローチャート: 判断 740"/>
        <xdr:cNvSpPr/>
      </xdr:nvSpPr>
      <xdr:spPr>
        <a:xfrm>
          <a:off x="18605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67146</xdr:rowOff>
    </xdr:from>
    <xdr:ext cx="469744" cy="259045"/>
    <xdr:sp macro="" textlink="">
      <xdr:nvSpPr>
        <xdr:cNvPr id="742" name="テキスト ボックス 741"/>
        <xdr:cNvSpPr txBox="1"/>
      </xdr:nvSpPr>
      <xdr:spPr>
        <a:xfrm>
          <a:off x="18421428"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28920</xdr:rowOff>
    </xdr:from>
    <xdr:to>
      <xdr:col>112</xdr:col>
      <xdr:colOff>38100</xdr:colOff>
      <xdr:row>39</xdr:row>
      <xdr:rowOff>130520</xdr:rowOff>
    </xdr:to>
    <xdr:sp macro="" textlink="">
      <xdr:nvSpPr>
        <xdr:cNvPr id="750" name="楕円 749"/>
        <xdr:cNvSpPr/>
      </xdr:nvSpPr>
      <xdr:spPr>
        <a:xfrm>
          <a:off x="21272500" y="671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121647</xdr:rowOff>
    </xdr:from>
    <xdr:ext cx="378565" cy="259045"/>
    <xdr:sp macro="" textlink="">
      <xdr:nvSpPr>
        <xdr:cNvPr id="751" name="テキスト ボックス 750"/>
        <xdr:cNvSpPr txBox="1"/>
      </xdr:nvSpPr>
      <xdr:spPr>
        <a:xfrm>
          <a:off x="21134017" y="680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65725</xdr:rowOff>
    </xdr:from>
    <xdr:to>
      <xdr:col>116</xdr:col>
      <xdr:colOff>63500</xdr:colOff>
      <xdr:row>58</xdr:row>
      <xdr:rowOff>67234</xdr:rowOff>
    </xdr:to>
    <xdr:cxnSp macro="">
      <xdr:nvCxnSpPr>
        <xdr:cNvPr id="784" name="直線コネクタ 783"/>
        <xdr:cNvCxnSpPr/>
      </xdr:nvCxnSpPr>
      <xdr:spPr>
        <a:xfrm flipV="1">
          <a:off x="21323300" y="10009825"/>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64628</xdr:rowOff>
    </xdr:from>
    <xdr:to>
      <xdr:col>111</xdr:col>
      <xdr:colOff>177800</xdr:colOff>
      <xdr:row>58</xdr:row>
      <xdr:rowOff>67234</xdr:rowOff>
    </xdr:to>
    <xdr:cxnSp macro="">
      <xdr:nvCxnSpPr>
        <xdr:cNvPr id="787" name="直線コネクタ 786"/>
        <xdr:cNvCxnSpPr/>
      </xdr:nvCxnSpPr>
      <xdr:spPr>
        <a:xfrm>
          <a:off x="20434300" y="1000872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56947</xdr:rowOff>
    </xdr:from>
    <xdr:to>
      <xdr:col>107</xdr:col>
      <xdr:colOff>50800</xdr:colOff>
      <xdr:row>58</xdr:row>
      <xdr:rowOff>64628</xdr:rowOff>
    </xdr:to>
    <xdr:cxnSp macro="">
      <xdr:nvCxnSpPr>
        <xdr:cNvPr id="790" name="直線コネクタ 789"/>
        <xdr:cNvCxnSpPr/>
      </xdr:nvCxnSpPr>
      <xdr:spPr>
        <a:xfrm>
          <a:off x="19545300" y="10001047"/>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51918</xdr:rowOff>
    </xdr:from>
    <xdr:to>
      <xdr:col>102</xdr:col>
      <xdr:colOff>114300</xdr:colOff>
      <xdr:row>58</xdr:row>
      <xdr:rowOff>56947</xdr:rowOff>
    </xdr:to>
    <xdr:cxnSp macro="">
      <xdr:nvCxnSpPr>
        <xdr:cNvPr id="793" name="直線コネクタ 792"/>
        <xdr:cNvCxnSpPr/>
      </xdr:nvCxnSpPr>
      <xdr:spPr>
        <a:xfrm>
          <a:off x="18656300" y="999601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63891</xdr:rowOff>
    </xdr:from>
    <xdr:to>
      <xdr:col>102</xdr:col>
      <xdr:colOff>165100</xdr:colOff>
      <xdr:row>57</xdr:row>
      <xdr:rowOff>165491</xdr:rowOff>
    </xdr:to>
    <xdr:sp macro="" textlink="">
      <xdr:nvSpPr>
        <xdr:cNvPr id="794" name="フローチャート: 判断 793"/>
        <xdr:cNvSpPr/>
      </xdr:nvSpPr>
      <xdr:spPr>
        <a:xfrm>
          <a:off x="19494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10568</xdr:rowOff>
    </xdr:from>
    <xdr:ext cx="469744" cy="259045"/>
    <xdr:sp macro="" textlink="">
      <xdr:nvSpPr>
        <xdr:cNvPr id="795" name="テキスト ボックス 794"/>
        <xdr:cNvSpPr txBox="1"/>
      </xdr:nvSpPr>
      <xdr:spPr>
        <a:xfrm>
          <a:off x="19310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33670</xdr:rowOff>
    </xdr:from>
    <xdr:to>
      <xdr:col>98</xdr:col>
      <xdr:colOff>38100</xdr:colOff>
      <xdr:row>57</xdr:row>
      <xdr:rowOff>135270</xdr:rowOff>
    </xdr:to>
    <xdr:sp macro="" textlink="">
      <xdr:nvSpPr>
        <xdr:cNvPr id="796" name="フローチャート: 判断 795"/>
        <xdr:cNvSpPr/>
      </xdr:nvSpPr>
      <xdr:spPr>
        <a:xfrm>
          <a:off x="18605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151797</xdr:rowOff>
    </xdr:from>
    <xdr:ext cx="469744" cy="259045"/>
    <xdr:sp macro="" textlink="">
      <xdr:nvSpPr>
        <xdr:cNvPr id="797" name="テキスト ボックス 796"/>
        <xdr:cNvSpPr txBox="1"/>
      </xdr:nvSpPr>
      <xdr:spPr>
        <a:xfrm>
          <a:off x="18421428" y="95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xdr:rowOff>
    </xdr:from>
    <xdr:to>
      <xdr:col>116</xdr:col>
      <xdr:colOff>114300</xdr:colOff>
      <xdr:row>58</xdr:row>
      <xdr:rowOff>116525</xdr:rowOff>
    </xdr:to>
    <xdr:sp macro="" textlink="">
      <xdr:nvSpPr>
        <xdr:cNvPr id="803" name="楕円 802"/>
        <xdr:cNvSpPr/>
      </xdr:nvSpPr>
      <xdr:spPr>
        <a:xfrm>
          <a:off x="22110700" y="99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131061</xdr:rowOff>
    </xdr:from>
    <xdr:ext cx="469744" cy="259045"/>
    <xdr:sp macro="" textlink="">
      <xdr:nvSpPr>
        <xdr:cNvPr id="804" name="貸付金該当値テキスト"/>
        <xdr:cNvSpPr txBox="1"/>
      </xdr:nvSpPr>
      <xdr:spPr>
        <a:xfrm>
          <a:off x="22212300" y="990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16434</xdr:rowOff>
    </xdr:from>
    <xdr:to>
      <xdr:col>112</xdr:col>
      <xdr:colOff>38100</xdr:colOff>
      <xdr:row>58</xdr:row>
      <xdr:rowOff>118034</xdr:rowOff>
    </xdr:to>
    <xdr:sp macro="" textlink="">
      <xdr:nvSpPr>
        <xdr:cNvPr id="805" name="楕円 804"/>
        <xdr:cNvSpPr/>
      </xdr:nvSpPr>
      <xdr:spPr>
        <a:xfrm>
          <a:off x="21272500" y="99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109161</xdr:rowOff>
    </xdr:from>
    <xdr:ext cx="469744" cy="259045"/>
    <xdr:sp macro="" textlink="">
      <xdr:nvSpPr>
        <xdr:cNvPr id="806" name="テキスト ボックス 805"/>
        <xdr:cNvSpPr txBox="1"/>
      </xdr:nvSpPr>
      <xdr:spPr>
        <a:xfrm>
          <a:off x="21088428" y="1005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13828</xdr:rowOff>
    </xdr:from>
    <xdr:to>
      <xdr:col>107</xdr:col>
      <xdr:colOff>101600</xdr:colOff>
      <xdr:row>58</xdr:row>
      <xdr:rowOff>115428</xdr:rowOff>
    </xdr:to>
    <xdr:sp macro="" textlink="">
      <xdr:nvSpPr>
        <xdr:cNvPr id="807" name="楕円 806"/>
        <xdr:cNvSpPr/>
      </xdr:nvSpPr>
      <xdr:spPr>
        <a:xfrm>
          <a:off x="20383500" y="995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106555</xdr:rowOff>
    </xdr:from>
    <xdr:ext cx="469744" cy="259045"/>
    <xdr:sp macro="" textlink="">
      <xdr:nvSpPr>
        <xdr:cNvPr id="808" name="テキスト ボックス 807"/>
        <xdr:cNvSpPr txBox="1"/>
      </xdr:nvSpPr>
      <xdr:spPr>
        <a:xfrm>
          <a:off x="20199428" y="1005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6147</xdr:rowOff>
    </xdr:from>
    <xdr:to>
      <xdr:col>102</xdr:col>
      <xdr:colOff>165100</xdr:colOff>
      <xdr:row>58</xdr:row>
      <xdr:rowOff>107747</xdr:rowOff>
    </xdr:to>
    <xdr:sp macro="" textlink="">
      <xdr:nvSpPr>
        <xdr:cNvPr id="809" name="楕円 808"/>
        <xdr:cNvSpPr/>
      </xdr:nvSpPr>
      <xdr:spPr>
        <a:xfrm>
          <a:off x="19494500" y="99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98874</xdr:rowOff>
    </xdr:from>
    <xdr:ext cx="469744" cy="259045"/>
    <xdr:sp macro="" textlink="">
      <xdr:nvSpPr>
        <xdr:cNvPr id="810" name="テキスト ボックス 809"/>
        <xdr:cNvSpPr txBox="1"/>
      </xdr:nvSpPr>
      <xdr:spPr>
        <a:xfrm>
          <a:off x="19310428" y="1004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1118</xdr:rowOff>
    </xdr:from>
    <xdr:to>
      <xdr:col>98</xdr:col>
      <xdr:colOff>38100</xdr:colOff>
      <xdr:row>58</xdr:row>
      <xdr:rowOff>102718</xdr:rowOff>
    </xdr:to>
    <xdr:sp macro="" textlink="">
      <xdr:nvSpPr>
        <xdr:cNvPr id="811" name="楕円 810"/>
        <xdr:cNvSpPr/>
      </xdr:nvSpPr>
      <xdr:spPr>
        <a:xfrm>
          <a:off x="18605500" y="99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93845</xdr:rowOff>
    </xdr:from>
    <xdr:ext cx="469744" cy="259045"/>
    <xdr:sp macro="" textlink="">
      <xdr:nvSpPr>
        <xdr:cNvPr id="812" name="テキスト ボックス 811"/>
        <xdr:cNvSpPr txBox="1"/>
      </xdr:nvSpPr>
      <xdr:spPr>
        <a:xfrm>
          <a:off x="18421428" y="1003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43276</xdr:rowOff>
    </xdr:from>
    <xdr:to>
      <xdr:col>116</xdr:col>
      <xdr:colOff>63500</xdr:colOff>
      <xdr:row>75</xdr:row>
      <xdr:rowOff>86916</xdr:rowOff>
    </xdr:to>
    <xdr:cxnSp macro="">
      <xdr:nvCxnSpPr>
        <xdr:cNvPr id="840" name="直線コネクタ 839"/>
        <xdr:cNvCxnSpPr/>
      </xdr:nvCxnSpPr>
      <xdr:spPr>
        <a:xfrm flipV="1">
          <a:off x="21323300" y="12902026"/>
          <a:ext cx="838200" cy="4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86916</xdr:rowOff>
    </xdr:from>
    <xdr:to>
      <xdr:col>111</xdr:col>
      <xdr:colOff>177800</xdr:colOff>
      <xdr:row>75</xdr:row>
      <xdr:rowOff>101250</xdr:rowOff>
    </xdr:to>
    <xdr:cxnSp macro="">
      <xdr:nvCxnSpPr>
        <xdr:cNvPr id="843" name="直線コネクタ 842"/>
        <xdr:cNvCxnSpPr/>
      </xdr:nvCxnSpPr>
      <xdr:spPr>
        <a:xfrm flipV="1">
          <a:off x="20434300" y="12945666"/>
          <a:ext cx="889000" cy="1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101250</xdr:rowOff>
    </xdr:from>
    <xdr:to>
      <xdr:col>107</xdr:col>
      <xdr:colOff>50800</xdr:colOff>
      <xdr:row>75</xdr:row>
      <xdr:rowOff>144615</xdr:rowOff>
    </xdr:to>
    <xdr:cxnSp macro="">
      <xdr:nvCxnSpPr>
        <xdr:cNvPr id="846" name="直線コネクタ 845"/>
        <xdr:cNvCxnSpPr/>
      </xdr:nvCxnSpPr>
      <xdr:spPr>
        <a:xfrm flipV="1">
          <a:off x="19545300" y="12960000"/>
          <a:ext cx="889000" cy="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144615</xdr:rowOff>
    </xdr:from>
    <xdr:to>
      <xdr:col>102</xdr:col>
      <xdr:colOff>114300</xdr:colOff>
      <xdr:row>76</xdr:row>
      <xdr:rowOff>17056</xdr:rowOff>
    </xdr:to>
    <xdr:cxnSp macro="">
      <xdr:nvCxnSpPr>
        <xdr:cNvPr id="849" name="直線コネクタ 848"/>
        <xdr:cNvCxnSpPr/>
      </xdr:nvCxnSpPr>
      <xdr:spPr>
        <a:xfrm flipV="1">
          <a:off x="18656300" y="13003365"/>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58793</xdr:rowOff>
    </xdr:from>
    <xdr:to>
      <xdr:col>102</xdr:col>
      <xdr:colOff>165100</xdr:colOff>
      <xdr:row>75</xdr:row>
      <xdr:rowOff>160393</xdr:rowOff>
    </xdr:to>
    <xdr:sp macro="" textlink="">
      <xdr:nvSpPr>
        <xdr:cNvPr id="850" name="フローチャート: 判断 849"/>
        <xdr:cNvSpPr/>
      </xdr:nvSpPr>
      <xdr:spPr>
        <a:xfrm>
          <a:off x="19494500" y="1291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5470</xdr:rowOff>
    </xdr:from>
    <xdr:ext cx="534377" cy="259045"/>
    <xdr:sp macro="" textlink="">
      <xdr:nvSpPr>
        <xdr:cNvPr id="851" name="テキスト ボックス 850"/>
        <xdr:cNvSpPr txBox="1"/>
      </xdr:nvSpPr>
      <xdr:spPr>
        <a:xfrm>
          <a:off x="19278111" y="126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107783</xdr:rowOff>
    </xdr:from>
    <xdr:to>
      <xdr:col>98</xdr:col>
      <xdr:colOff>38100</xdr:colOff>
      <xdr:row>76</xdr:row>
      <xdr:rowOff>37933</xdr:rowOff>
    </xdr:to>
    <xdr:sp macro="" textlink="">
      <xdr:nvSpPr>
        <xdr:cNvPr id="852" name="フローチャート: 判断 851"/>
        <xdr:cNvSpPr/>
      </xdr:nvSpPr>
      <xdr:spPr>
        <a:xfrm>
          <a:off x="18605500" y="1296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54460</xdr:rowOff>
    </xdr:from>
    <xdr:ext cx="534377" cy="259045"/>
    <xdr:sp macro="" textlink="">
      <xdr:nvSpPr>
        <xdr:cNvPr id="853" name="テキスト ボックス 852"/>
        <xdr:cNvSpPr txBox="1"/>
      </xdr:nvSpPr>
      <xdr:spPr>
        <a:xfrm>
          <a:off x="18389111" y="1274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163926</xdr:rowOff>
    </xdr:from>
    <xdr:to>
      <xdr:col>116</xdr:col>
      <xdr:colOff>114300</xdr:colOff>
      <xdr:row>75</xdr:row>
      <xdr:rowOff>94076</xdr:rowOff>
    </xdr:to>
    <xdr:sp macro="" textlink="">
      <xdr:nvSpPr>
        <xdr:cNvPr id="859" name="楕円 858"/>
        <xdr:cNvSpPr/>
      </xdr:nvSpPr>
      <xdr:spPr>
        <a:xfrm>
          <a:off x="22110700" y="128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15353</xdr:rowOff>
    </xdr:from>
    <xdr:ext cx="534377" cy="259045"/>
    <xdr:sp macro="" textlink="">
      <xdr:nvSpPr>
        <xdr:cNvPr id="860" name="繰出金該当値テキスト"/>
        <xdr:cNvSpPr txBox="1"/>
      </xdr:nvSpPr>
      <xdr:spPr>
        <a:xfrm>
          <a:off x="22212300" y="1270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36116</xdr:rowOff>
    </xdr:from>
    <xdr:to>
      <xdr:col>112</xdr:col>
      <xdr:colOff>38100</xdr:colOff>
      <xdr:row>75</xdr:row>
      <xdr:rowOff>137716</xdr:rowOff>
    </xdr:to>
    <xdr:sp macro="" textlink="">
      <xdr:nvSpPr>
        <xdr:cNvPr id="861" name="楕円 860"/>
        <xdr:cNvSpPr/>
      </xdr:nvSpPr>
      <xdr:spPr>
        <a:xfrm>
          <a:off x="21272500" y="1289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154243</xdr:rowOff>
    </xdr:from>
    <xdr:ext cx="534377" cy="259045"/>
    <xdr:sp macro="" textlink="">
      <xdr:nvSpPr>
        <xdr:cNvPr id="862" name="テキスト ボックス 861"/>
        <xdr:cNvSpPr txBox="1"/>
      </xdr:nvSpPr>
      <xdr:spPr>
        <a:xfrm>
          <a:off x="21056111" y="1267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50450</xdr:rowOff>
    </xdr:from>
    <xdr:to>
      <xdr:col>107</xdr:col>
      <xdr:colOff>101600</xdr:colOff>
      <xdr:row>75</xdr:row>
      <xdr:rowOff>152050</xdr:rowOff>
    </xdr:to>
    <xdr:sp macro="" textlink="">
      <xdr:nvSpPr>
        <xdr:cNvPr id="863" name="楕円 862"/>
        <xdr:cNvSpPr/>
      </xdr:nvSpPr>
      <xdr:spPr>
        <a:xfrm>
          <a:off x="20383500" y="129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168577</xdr:rowOff>
    </xdr:from>
    <xdr:ext cx="534377" cy="259045"/>
    <xdr:sp macro="" textlink="">
      <xdr:nvSpPr>
        <xdr:cNvPr id="864" name="テキスト ボックス 863"/>
        <xdr:cNvSpPr txBox="1"/>
      </xdr:nvSpPr>
      <xdr:spPr>
        <a:xfrm>
          <a:off x="20167111" y="126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93815</xdr:rowOff>
    </xdr:from>
    <xdr:to>
      <xdr:col>102</xdr:col>
      <xdr:colOff>165100</xdr:colOff>
      <xdr:row>76</xdr:row>
      <xdr:rowOff>23964</xdr:rowOff>
    </xdr:to>
    <xdr:sp macro="" textlink="">
      <xdr:nvSpPr>
        <xdr:cNvPr id="865" name="楕円 864"/>
        <xdr:cNvSpPr/>
      </xdr:nvSpPr>
      <xdr:spPr>
        <a:xfrm>
          <a:off x="19494500" y="129525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15091</xdr:rowOff>
    </xdr:from>
    <xdr:ext cx="534377" cy="259045"/>
    <xdr:sp macro="" textlink="">
      <xdr:nvSpPr>
        <xdr:cNvPr id="866" name="テキスト ボックス 865"/>
        <xdr:cNvSpPr txBox="1"/>
      </xdr:nvSpPr>
      <xdr:spPr>
        <a:xfrm>
          <a:off x="19278111" y="1304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137706</xdr:rowOff>
    </xdr:from>
    <xdr:to>
      <xdr:col>98</xdr:col>
      <xdr:colOff>38100</xdr:colOff>
      <xdr:row>76</xdr:row>
      <xdr:rowOff>67856</xdr:rowOff>
    </xdr:to>
    <xdr:sp macro="" textlink="">
      <xdr:nvSpPr>
        <xdr:cNvPr id="867" name="楕円 866"/>
        <xdr:cNvSpPr/>
      </xdr:nvSpPr>
      <xdr:spPr>
        <a:xfrm>
          <a:off x="18605500" y="129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58983</xdr:rowOff>
    </xdr:from>
    <xdr:ext cx="534377" cy="259045"/>
    <xdr:sp macro="" textlink="">
      <xdr:nvSpPr>
        <xdr:cNvPr id="868" name="テキスト ボックス 867"/>
        <xdr:cNvSpPr txBox="1"/>
      </xdr:nvSpPr>
      <xdr:spPr>
        <a:xfrm>
          <a:off x="18389111" y="1308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類似団体平均と比較すると、本市は単独で行っているし尿処理やごみ処理、公立保育所</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箇所の運営等により、補助費等は抑制されている反面、人件費や物件費は上昇している。また、ごみ処理施設建設に伴う起債や、土地開発公社解散に伴う第三セクター等改革推進債の償還により、公債費も高めに推移している。さらに、扶助費や繰出金についても、高齢者の増加、障がい者福祉サービスの利用率の上昇などにより、比較的高額となっている。総じて、これらが経常収支比率を押し上げ、財政を硬直化させている要因と言える。一方、普通建設事業費や維持補修費、積立金が比較的低水準で推移しているが、これは本市がそのような硬直化した財政構造のため、それらに支出する財政的余裕がなく、施設の老朽化対策等の解決すべき課題が積み残されている状況であることを示している。</a:t>
          </a:r>
          <a:r>
            <a:rPr kumimoji="1" lang="ja-JP" altLang="en-US"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年度は学校給食センターの建て替えを行ったため、普通建設事業費は上昇している。</a:t>
          </a:r>
          <a:endParaRPr lang="ja-JP" altLang="ja-JP" sz="1400">
            <a:effectLst/>
          </a:endParaRPr>
        </a:p>
        <a:p>
          <a:r>
            <a:rPr kumimoji="1" lang="ja-JP" altLang="ja-JP" sz="1100">
              <a:solidFill>
                <a:schemeClr val="dk1"/>
              </a:solidFill>
              <a:effectLst/>
              <a:latin typeface="+mn-lt"/>
              <a:ea typeface="+mn-ea"/>
              <a:cs typeface="+mn-cs"/>
            </a:rPr>
            <a:t>　財政は今後も厳しい見通しとなるが、施設の老朽化に伴う更新や統廃合などの建設事業も見込まれるため、中長期的な見通しのもと計画的に事業を行うと同時に、新たな行財政改革大綱・アクションプランに基づき、徹底した経費削減に取り組むことが必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57,944
57,362
98.91
24,280,714
23,990,853
254,803
12,325,353
21,306,188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142901</xdr:rowOff>
    </xdr:from>
    <xdr:to>
      <xdr:col>24</xdr:col>
      <xdr:colOff>63500</xdr:colOff>
      <xdr:row>34</xdr:row>
      <xdr:rowOff>11684</xdr:rowOff>
    </xdr:to>
    <xdr:cxnSp macro="">
      <xdr:nvCxnSpPr>
        <xdr:cNvPr id="59" name="直線コネクタ 58"/>
        <xdr:cNvCxnSpPr/>
      </xdr:nvCxnSpPr>
      <xdr:spPr>
        <a:xfrm flipV="1">
          <a:off x="3797300" y="5800751"/>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78892</xdr:rowOff>
    </xdr:from>
    <xdr:to>
      <xdr:col>19</xdr:col>
      <xdr:colOff>177800</xdr:colOff>
      <xdr:row>34</xdr:row>
      <xdr:rowOff>11684</xdr:rowOff>
    </xdr:to>
    <xdr:cxnSp macro="">
      <xdr:nvCxnSpPr>
        <xdr:cNvPr id="62" name="直線コネクタ 61"/>
        <xdr:cNvCxnSpPr/>
      </xdr:nvCxnSpPr>
      <xdr:spPr>
        <a:xfrm>
          <a:off x="2908300" y="5736742"/>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78892</xdr:rowOff>
    </xdr:from>
    <xdr:to>
      <xdr:col>15</xdr:col>
      <xdr:colOff>50800</xdr:colOff>
      <xdr:row>33</xdr:row>
      <xdr:rowOff>160274</xdr:rowOff>
    </xdr:to>
    <xdr:cxnSp macro="">
      <xdr:nvCxnSpPr>
        <xdr:cNvPr id="65" name="直線コネクタ 64"/>
        <xdr:cNvCxnSpPr/>
      </xdr:nvCxnSpPr>
      <xdr:spPr>
        <a:xfrm flipV="1">
          <a:off x="2019300" y="5736742"/>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160274</xdr:rowOff>
    </xdr:from>
    <xdr:to>
      <xdr:col>10</xdr:col>
      <xdr:colOff>114300</xdr:colOff>
      <xdr:row>34</xdr:row>
      <xdr:rowOff>34087</xdr:rowOff>
    </xdr:to>
    <xdr:cxnSp macro="">
      <xdr:nvCxnSpPr>
        <xdr:cNvPr id="68" name="直線コネクタ 67"/>
        <xdr:cNvCxnSpPr/>
      </xdr:nvCxnSpPr>
      <xdr:spPr>
        <a:xfrm flipV="1">
          <a:off x="1130300" y="5818124"/>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72898</xdr:rowOff>
    </xdr:from>
    <xdr:to>
      <xdr:col>10</xdr:col>
      <xdr:colOff>165100</xdr:colOff>
      <xdr:row>34</xdr:row>
      <xdr:rowOff>3048</xdr:rowOff>
    </xdr:to>
    <xdr:sp macro="" textlink="">
      <xdr:nvSpPr>
        <xdr:cNvPr id="69" name="フローチャート: 判断 68"/>
        <xdr:cNvSpPr/>
      </xdr:nvSpPr>
      <xdr:spPr>
        <a:xfrm>
          <a:off x="1968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19575</xdr:rowOff>
    </xdr:from>
    <xdr:ext cx="469744" cy="259045"/>
    <xdr:sp macro="" textlink="">
      <xdr:nvSpPr>
        <xdr:cNvPr id="70" name="テキスト ボックス 69"/>
        <xdr:cNvSpPr txBox="1"/>
      </xdr:nvSpPr>
      <xdr:spPr>
        <a:xfrm>
          <a:off x="1784428"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93472</xdr:rowOff>
    </xdr:from>
    <xdr:to>
      <xdr:col>6</xdr:col>
      <xdr:colOff>38100</xdr:colOff>
      <xdr:row>34</xdr:row>
      <xdr:rowOff>23622</xdr:rowOff>
    </xdr:to>
    <xdr:sp macro="" textlink="">
      <xdr:nvSpPr>
        <xdr:cNvPr id="71" name="フローチャート: 判断 70"/>
        <xdr:cNvSpPr/>
      </xdr:nvSpPr>
      <xdr:spPr>
        <a:xfrm>
          <a:off x="1079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40149</xdr:rowOff>
    </xdr:from>
    <xdr:ext cx="469744" cy="259045"/>
    <xdr:sp macro="" textlink="">
      <xdr:nvSpPr>
        <xdr:cNvPr id="72" name="テキスト ボックス 71"/>
        <xdr:cNvSpPr txBox="1"/>
      </xdr:nvSpPr>
      <xdr:spPr>
        <a:xfrm>
          <a:off x="895428"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92101</xdr:rowOff>
    </xdr:from>
    <xdr:to>
      <xdr:col>24</xdr:col>
      <xdr:colOff>114300</xdr:colOff>
      <xdr:row>34</xdr:row>
      <xdr:rowOff>22251</xdr:rowOff>
    </xdr:to>
    <xdr:sp macro="" textlink="">
      <xdr:nvSpPr>
        <xdr:cNvPr id="78" name="楕円 77"/>
        <xdr:cNvSpPr/>
      </xdr:nvSpPr>
      <xdr:spPr>
        <a:xfrm>
          <a:off x="45847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114978</xdr:rowOff>
    </xdr:from>
    <xdr:ext cx="469744" cy="259045"/>
    <xdr:sp macro="" textlink="">
      <xdr:nvSpPr>
        <xdr:cNvPr id="79" name="議会費該当値テキスト"/>
        <xdr:cNvSpPr txBox="1"/>
      </xdr:nvSpPr>
      <xdr:spPr>
        <a:xfrm>
          <a:off x="4686300" y="56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132334</xdr:rowOff>
    </xdr:from>
    <xdr:to>
      <xdr:col>20</xdr:col>
      <xdr:colOff>38100</xdr:colOff>
      <xdr:row>34</xdr:row>
      <xdr:rowOff>62484</xdr:rowOff>
    </xdr:to>
    <xdr:sp macro="" textlink="">
      <xdr:nvSpPr>
        <xdr:cNvPr id="80" name="楕円 79"/>
        <xdr:cNvSpPr/>
      </xdr:nvSpPr>
      <xdr:spPr>
        <a:xfrm>
          <a:off x="3746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79011</xdr:rowOff>
    </xdr:from>
    <xdr:ext cx="469744" cy="259045"/>
    <xdr:sp macro="" textlink="">
      <xdr:nvSpPr>
        <xdr:cNvPr id="81" name="テキスト ボックス 80"/>
        <xdr:cNvSpPr txBox="1"/>
      </xdr:nvSpPr>
      <xdr:spPr>
        <a:xfrm>
          <a:off x="3562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28092</xdr:rowOff>
    </xdr:from>
    <xdr:to>
      <xdr:col>15</xdr:col>
      <xdr:colOff>101600</xdr:colOff>
      <xdr:row>33</xdr:row>
      <xdr:rowOff>129692</xdr:rowOff>
    </xdr:to>
    <xdr:sp macro="" textlink="">
      <xdr:nvSpPr>
        <xdr:cNvPr id="82" name="楕円 81"/>
        <xdr:cNvSpPr/>
      </xdr:nvSpPr>
      <xdr:spPr>
        <a:xfrm>
          <a:off x="2857500" y="56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146219</xdr:rowOff>
    </xdr:from>
    <xdr:ext cx="469744" cy="259045"/>
    <xdr:sp macro="" textlink="">
      <xdr:nvSpPr>
        <xdr:cNvPr id="83" name="テキスト ボックス 82"/>
        <xdr:cNvSpPr txBox="1"/>
      </xdr:nvSpPr>
      <xdr:spPr>
        <a:xfrm>
          <a:off x="2673428" y="54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109474</xdr:rowOff>
    </xdr:from>
    <xdr:to>
      <xdr:col>10</xdr:col>
      <xdr:colOff>165100</xdr:colOff>
      <xdr:row>34</xdr:row>
      <xdr:rowOff>39624</xdr:rowOff>
    </xdr:to>
    <xdr:sp macro="" textlink="">
      <xdr:nvSpPr>
        <xdr:cNvPr id="84" name="楕円 83"/>
        <xdr:cNvSpPr/>
      </xdr:nvSpPr>
      <xdr:spPr>
        <a:xfrm>
          <a:off x="19685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30751</xdr:rowOff>
    </xdr:from>
    <xdr:ext cx="469744" cy="259045"/>
    <xdr:sp macro="" textlink="">
      <xdr:nvSpPr>
        <xdr:cNvPr id="85" name="テキスト ボックス 84"/>
        <xdr:cNvSpPr txBox="1"/>
      </xdr:nvSpPr>
      <xdr:spPr>
        <a:xfrm>
          <a:off x="1784428" y="58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154737</xdr:rowOff>
    </xdr:from>
    <xdr:to>
      <xdr:col>6</xdr:col>
      <xdr:colOff>38100</xdr:colOff>
      <xdr:row>34</xdr:row>
      <xdr:rowOff>84887</xdr:rowOff>
    </xdr:to>
    <xdr:sp macro="" textlink="">
      <xdr:nvSpPr>
        <xdr:cNvPr id="86" name="楕円 85"/>
        <xdr:cNvSpPr/>
      </xdr:nvSpPr>
      <xdr:spPr>
        <a:xfrm>
          <a:off x="10795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76014</xdr:rowOff>
    </xdr:from>
    <xdr:ext cx="469744" cy="259045"/>
    <xdr:sp macro="" textlink="">
      <xdr:nvSpPr>
        <xdr:cNvPr id="87" name="テキスト ボックス 86"/>
        <xdr:cNvSpPr txBox="1"/>
      </xdr:nvSpPr>
      <xdr:spPr>
        <a:xfrm>
          <a:off x="895428" y="59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101651</xdr:rowOff>
    </xdr:from>
    <xdr:to>
      <xdr:col>24</xdr:col>
      <xdr:colOff>63500</xdr:colOff>
      <xdr:row>57</xdr:row>
      <xdr:rowOff>130429</xdr:rowOff>
    </xdr:to>
    <xdr:cxnSp macro="">
      <xdr:nvCxnSpPr>
        <xdr:cNvPr id="117" name="直線コネクタ 116"/>
        <xdr:cNvCxnSpPr/>
      </xdr:nvCxnSpPr>
      <xdr:spPr>
        <a:xfrm>
          <a:off x="3797300" y="9874301"/>
          <a:ext cx="838200" cy="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101651</xdr:rowOff>
    </xdr:from>
    <xdr:to>
      <xdr:col>19</xdr:col>
      <xdr:colOff>177800</xdr:colOff>
      <xdr:row>57</xdr:row>
      <xdr:rowOff>152108</xdr:rowOff>
    </xdr:to>
    <xdr:cxnSp macro="">
      <xdr:nvCxnSpPr>
        <xdr:cNvPr id="120" name="直線コネクタ 119"/>
        <xdr:cNvCxnSpPr/>
      </xdr:nvCxnSpPr>
      <xdr:spPr>
        <a:xfrm flipV="1">
          <a:off x="2908300" y="9874301"/>
          <a:ext cx="889000" cy="5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152108</xdr:rowOff>
    </xdr:from>
    <xdr:to>
      <xdr:col>15</xdr:col>
      <xdr:colOff>50800</xdr:colOff>
      <xdr:row>58</xdr:row>
      <xdr:rowOff>26886</xdr:rowOff>
    </xdr:to>
    <xdr:cxnSp macro="">
      <xdr:nvCxnSpPr>
        <xdr:cNvPr id="123" name="直線コネクタ 122"/>
        <xdr:cNvCxnSpPr/>
      </xdr:nvCxnSpPr>
      <xdr:spPr>
        <a:xfrm flipV="1">
          <a:off x="2019300" y="9924758"/>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82601</xdr:rowOff>
    </xdr:from>
    <xdr:to>
      <xdr:col>10</xdr:col>
      <xdr:colOff>114300</xdr:colOff>
      <xdr:row>58</xdr:row>
      <xdr:rowOff>26886</xdr:rowOff>
    </xdr:to>
    <xdr:cxnSp macro="">
      <xdr:nvCxnSpPr>
        <xdr:cNvPr id="126" name="直線コネクタ 125"/>
        <xdr:cNvCxnSpPr/>
      </xdr:nvCxnSpPr>
      <xdr:spPr>
        <a:xfrm>
          <a:off x="1130300" y="9683801"/>
          <a:ext cx="889000" cy="28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155410</xdr:rowOff>
    </xdr:from>
    <xdr:to>
      <xdr:col>10</xdr:col>
      <xdr:colOff>165100</xdr:colOff>
      <xdr:row>57</xdr:row>
      <xdr:rowOff>85560</xdr:rowOff>
    </xdr:to>
    <xdr:sp macro="" textlink="">
      <xdr:nvSpPr>
        <xdr:cNvPr id="127" name="フローチャート: 判断 126"/>
        <xdr:cNvSpPr/>
      </xdr:nvSpPr>
      <xdr:spPr>
        <a:xfrm>
          <a:off x="1968500" y="975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102087</xdr:rowOff>
    </xdr:from>
    <xdr:ext cx="534377" cy="259045"/>
    <xdr:sp macro="" textlink="">
      <xdr:nvSpPr>
        <xdr:cNvPr id="128" name="テキスト ボックス 127"/>
        <xdr:cNvSpPr txBox="1"/>
      </xdr:nvSpPr>
      <xdr:spPr>
        <a:xfrm>
          <a:off x="1752111" y="95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141948</xdr:rowOff>
    </xdr:from>
    <xdr:to>
      <xdr:col>6</xdr:col>
      <xdr:colOff>38100</xdr:colOff>
      <xdr:row>54</xdr:row>
      <xdr:rowOff>72098</xdr:rowOff>
    </xdr:to>
    <xdr:sp macro="" textlink="">
      <xdr:nvSpPr>
        <xdr:cNvPr id="129" name="フローチャート: 判断 128"/>
        <xdr:cNvSpPr/>
      </xdr:nvSpPr>
      <xdr:spPr>
        <a:xfrm>
          <a:off x="1079500" y="922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88625</xdr:rowOff>
    </xdr:from>
    <xdr:ext cx="534377" cy="259045"/>
    <xdr:sp macro="" textlink="">
      <xdr:nvSpPr>
        <xdr:cNvPr id="130" name="テキスト ボックス 129"/>
        <xdr:cNvSpPr txBox="1"/>
      </xdr:nvSpPr>
      <xdr:spPr>
        <a:xfrm>
          <a:off x="863111" y="90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79629</xdr:rowOff>
    </xdr:from>
    <xdr:to>
      <xdr:col>24</xdr:col>
      <xdr:colOff>114300</xdr:colOff>
      <xdr:row>58</xdr:row>
      <xdr:rowOff>9779</xdr:rowOff>
    </xdr:to>
    <xdr:sp macro="" textlink="">
      <xdr:nvSpPr>
        <xdr:cNvPr id="136" name="楕円 135"/>
        <xdr:cNvSpPr/>
      </xdr:nvSpPr>
      <xdr:spPr>
        <a:xfrm>
          <a:off x="4584700" y="98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102506</xdr:rowOff>
    </xdr:from>
    <xdr:ext cx="534377" cy="259045"/>
    <xdr:sp macro="" textlink="">
      <xdr:nvSpPr>
        <xdr:cNvPr id="137" name="総務費該当値テキスト"/>
        <xdr:cNvSpPr txBox="1"/>
      </xdr:nvSpPr>
      <xdr:spPr>
        <a:xfrm>
          <a:off x="4686300" y="97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50851</xdr:rowOff>
    </xdr:from>
    <xdr:to>
      <xdr:col>20</xdr:col>
      <xdr:colOff>38100</xdr:colOff>
      <xdr:row>57</xdr:row>
      <xdr:rowOff>152451</xdr:rowOff>
    </xdr:to>
    <xdr:sp macro="" textlink="">
      <xdr:nvSpPr>
        <xdr:cNvPr id="138" name="楕円 137"/>
        <xdr:cNvSpPr/>
      </xdr:nvSpPr>
      <xdr:spPr>
        <a:xfrm>
          <a:off x="3746500" y="98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168978</xdr:rowOff>
    </xdr:from>
    <xdr:ext cx="534377" cy="259045"/>
    <xdr:sp macro="" textlink="">
      <xdr:nvSpPr>
        <xdr:cNvPr id="139" name="テキスト ボックス 138"/>
        <xdr:cNvSpPr txBox="1"/>
      </xdr:nvSpPr>
      <xdr:spPr>
        <a:xfrm>
          <a:off x="3530111" y="959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101308</xdr:rowOff>
    </xdr:from>
    <xdr:to>
      <xdr:col>15</xdr:col>
      <xdr:colOff>101600</xdr:colOff>
      <xdr:row>58</xdr:row>
      <xdr:rowOff>31458</xdr:rowOff>
    </xdr:to>
    <xdr:sp macro="" textlink="">
      <xdr:nvSpPr>
        <xdr:cNvPr id="140" name="楕円 139"/>
        <xdr:cNvSpPr/>
      </xdr:nvSpPr>
      <xdr:spPr>
        <a:xfrm>
          <a:off x="2857500" y="98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22585</xdr:rowOff>
    </xdr:from>
    <xdr:ext cx="534377" cy="259045"/>
    <xdr:sp macro="" textlink="">
      <xdr:nvSpPr>
        <xdr:cNvPr id="141" name="テキスト ボックス 140"/>
        <xdr:cNvSpPr txBox="1"/>
      </xdr:nvSpPr>
      <xdr:spPr>
        <a:xfrm>
          <a:off x="2641111" y="99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147536</xdr:rowOff>
    </xdr:from>
    <xdr:to>
      <xdr:col>10</xdr:col>
      <xdr:colOff>165100</xdr:colOff>
      <xdr:row>58</xdr:row>
      <xdr:rowOff>77686</xdr:rowOff>
    </xdr:to>
    <xdr:sp macro="" textlink="">
      <xdr:nvSpPr>
        <xdr:cNvPr id="142" name="楕円 141"/>
        <xdr:cNvSpPr/>
      </xdr:nvSpPr>
      <xdr:spPr>
        <a:xfrm>
          <a:off x="1968500" y="99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68813</xdr:rowOff>
    </xdr:from>
    <xdr:ext cx="534377" cy="259045"/>
    <xdr:sp macro="" textlink="">
      <xdr:nvSpPr>
        <xdr:cNvPr id="143" name="テキスト ボックス 142"/>
        <xdr:cNvSpPr txBox="1"/>
      </xdr:nvSpPr>
      <xdr:spPr>
        <a:xfrm>
          <a:off x="1752111" y="1001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31801</xdr:rowOff>
    </xdr:from>
    <xdr:to>
      <xdr:col>6</xdr:col>
      <xdr:colOff>38100</xdr:colOff>
      <xdr:row>56</xdr:row>
      <xdr:rowOff>133401</xdr:rowOff>
    </xdr:to>
    <xdr:sp macro="" textlink="">
      <xdr:nvSpPr>
        <xdr:cNvPr id="144" name="楕円 143"/>
        <xdr:cNvSpPr/>
      </xdr:nvSpPr>
      <xdr:spPr>
        <a:xfrm>
          <a:off x="1079500" y="963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124528</xdr:rowOff>
    </xdr:from>
    <xdr:ext cx="534377" cy="259045"/>
    <xdr:sp macro="" textlink="">
      <xdr:nvSpPr>
        <xdr:cNvPr id="145" name="テキスト ボックス 144"/>
        <xdr:cNvSpPr txBox="1"/>
      </xdr:nvSpPr>
      <xdr:spPr>
        <a:xfrm>
          <a:off x="863111" y="972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112344</xdr:rowOff>
    </xdr:from>
    <xdr:to>
      <xdr:col>24</xdr:col>
      <xdr:colOff>63500</xdr:colOff>
      <xdr:row>73</xdr:row>
      <xdr:rowOff>146850</xdr:rowOff>
    </xdr:to>
    <xdr:cxnSp macro="">
      <xdr:nvCxnSpPr>
        <xdr:cNvPr id="175" name="直線コネクタ 174"/>
        <xdr:cNvCxnSpPr/>
      </xdr:nvCxnSpPr>
      <xdr:spPr>
        <a:xfrm>
          <a:off x="3797300" y="12628194"/>
          <a:ext cx="8382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112344</xdr:rowOff>
    </xdr:from>
    <xdr:to>
      <xdr:col>19</xdr:col>
      <xdr:colOff>177800</xdr:colOff>
      <xdr:row>74</xdr:row>
      <xdr:rowOff>91808</xdr:rowOff>
    </xdr:to>
    <xdr:cxnSp macro="">
      <xdr:nvCxnSpPr>
        <xdr:cNvPr id="178" name="直線コネクタ 177"/>
        <xdr:cNvCxnSpPr/>
      </xdr:nvCxnSpPr>
      <xdr:spPr>
        <a:xfrm flipV="1">
          <a:off x="2908300" y="12628194"/>
          <a:ext cx="889000" cy="1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91808</xdr:rowOff>
    </xdr:from>
    <xdr:to>
      <xdr:col>15</xdr:col>
      <xdr:colOff>50800</xdr:colOff>
      <xdr:row>74</xdr:row>
      <xdr:rowOff>147638</xdr:rowOff>
    </xdr:to>
    <xdr:cxnSp macro="">
      <xdr:nvCxnSpPr>
        <xdr:cNvPr id="181" name="直線コネクタ 180"/>
        <xdr:cNvCxnSpPr/>
      </xdr:nvCxnSpPr>
      <xdr:spPr>
        <a:xfrm flipV="1">
          <a:off x="2019300" y="12779108"/>
          <a:ext cx="889000" cy="5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147638</xdr:rowOff>
    </xdr:from>
    <xdr:to>
      <xdr:col>10</xdr:col>
      <xdr:colOff>114300</xdr:colOff>
      <xdr:row>75</xdr:row>
      <xdr:rowOff>60185</xdr:rowOff>
    </xdr:to>
    <xdr:cxnSp macro="">
      <xdr:nvCxnSpPr>
        <xdr:cNvPr id="184" name="直線コネクタ 183"/>
        <xdr:cNvCxnSpPr/>
      </xdr:nvCxnSpPr>
      <xdr:spPr>
        <a:xfrm flipV="1">
          <a:off x="1130300" y="12834938"/>
          <a:ext cx="889000" cy="8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65354</xdr:rowOff>
    </xdr:from>
    <xdr:to>
      <xdr:col>10</xdr:col>
      <xdr:colOff>165100</xdr:colOff>
      <xdr:row>74</xdr:row>
      <xdr:rowOff>166954</xdr:rowOff>
    </xdr:to>
    <xdr:sp macro="" textlink="">
      <xdr:nvSpPr>
        <xdr:cNvPr id="185" name="フローチャート: 判断 184"/>
        <xdr:cNvSpPr/>
      </xdr:nvSpPr>
      <xdr:spPr>
        <a:xfrm>
          <a:off x="1968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12031</xdr:rowOff>
    </xdr:from>
    <xdr:ext cx="599010" cy="259045"/>
    <xdr:sp macro="" textlink="">
      <xdr:nvSpPr>
        <xdr:cNvPr id="186" name="テキスト ボックス 185"/>
        <xdr:cNvSpPr txBox="1"/>
      </xdr:nvSpPr>
      <xdr:spPr>
        <a:xfrm>
          <a:off x="1719795"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12611</xdr:rowOff>
    </xdr:from>
    <xdr:to>
      <xdr:col>6</xdr:col>
      <xdr:colOff>38100</xdr:colOff>
      <xdr:row>74</xdr:row>
      <xdr:rowOff>114211</xdr:rowOff>
    </xdr:to>
    <xdr:sp macro="" textlink="">
      <xdr:nvSpPr>
        <xdr:cNvPr id="187" name="フローチャート: 判断 186"/>
        <xdr:cNvSpPr/>
      </xdr:nvSpPr>
      <xdr:spPr>
        <a:xfrm>
          <a:off x="1079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130738</xdr:rowOff>
    </xdr:from>
    <xdr:ext cx="599010" cy="259045"/>
    <xdr:sp macro="" textlink="">
      <xdr:nvSpPr>
        <xdr:cNvPr id="188" name="テキスト ボックス 187"/>
        <xdr:cNvSpPr txBox="1"/>
      </xdr:nvSpPr>
      <xdr:spPr>
        <a:xfrm>
          <a:off x="830795"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96050</xdr:rowOff>
    </xdr:from>
    <xdr:to>
      <xdr:col>24</xdr:col>
      <xdr:colOff>114300</xdr:colOff>
      <xdr:row>74</xdr:row>
      <xdr:rowOff>26200</xdr:rowOff>
    </xdr:to>
    <xdr:sp macro="" textlink="">
      <xdr:nvSpPr>
        <xdr:cNvPr id="194" name="楕円 193"/>
        <xdr:cNvSpPr/>
      </xdr:nvSpPr>
      <xdr:spPr>
        <a:xfrm>
          <a:off x="4584700" y="126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118927</xdr:rowOff>
    </xdr:from>
    <xdr:ext cx="599010" cy="259045"/>
    <xdr:sp macro="" textlink="">
      <xdr:nvSpPr>
        <xdr:cNvPr id="195" name="民生費該当値テキスト"/>
        <xdr:cNvSpPr txBox="1"/>
      </xdr:nvSpPr>
      <xdr:spPr>
        <a:xfrm>
          <a:off x="4686300" y="1246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61544</xdr:rowOff>
    </xdr:from>
    <xdr:to>
      <xdr:col>20</xdr:col>
      <xdr:colOff>38100</xdr:colOff>
      <xdr:row>73</xdr:row>
      <xdr:rowOff>163144</xdr:rowOff>
    </xdr:to>
    <xdr:sp macro="" textlink="">
      <xdr:nvSpPr>
        <xdr:cNvPr id="196" name="楕円 195"/>
        <xdr:cNvSpPr/>
      </xdr:nvSpPr>
      <xdr:spPr>
        <a:xfrm>
          <a:off x="3746500" y="125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8221</xdr:rowOff>
    </xdr:from>
    <xdr:ext cx="599010" cy="259045"/>
    <xdr:sp macro="" textlink="">
      <xdr:nvSpPr>
        <xdr:cNvPr id="197" name="テキスト ボックス 196"/>
        <xdr:cNvSpPr txBox="1"/>
      </xdr:nvSpPr>
      <xdr:spPr>
        <a:xfrm>
          <a:off x="3497795" y="12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41008</xdr:rowOff>
    </xdr:from>
    <xdr:to>
      <xdr:col>15</xdr:col>
      <xdr:colOff>101600</xdr:colOff>
      <xdr:row>74</xdr:row>
      <xdr:rowOff>142608</xdr:rowOff>
    </xdr:to>
    <xdr:sp macro="" textlink="">
      <xdr:nvSpPr>
        <xdr:cNvPr id="198" name="楕円 197"/>
        <xdr:cNvSpPr/>
      </xdr:nvSpPr>
      <xdr:spPr>
        <a:xfrm>
          <a:off x="2857500" y="127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159135</xdr:rowOff>
    </xdr:from>
    <xdr:ext cx="599010" cy="259045"/>
    <xdr:sp macro="" textlink="">
      <xdr:nvSpPr>
        <xdr:cNvPr id="199" name="テキスト ボックス 198"/>
        <xdr:cNvSpPr txBox="1"/>
      </xdr:nvSpPr>
      <xdr:spPr>
        <a:xfrm>
          <a:off x="2608795" y="1250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96838</xdr:rowOff>
    </xdr:from>
    <xdr:to>
      <xdr:col>10</xdr:col>
      <xdr:colOff>165100</xdr:colOff>
      <xdr:row>75</xdr:row>
      <xdr:rowOff>26988</xdr:rowOff>
    </xdr:to>
    <xdr:sp macro="" textlink="">
      <xdr:nvSpPr>
        <xdr:cNvPr id="200" name="楕円 199"/>
        <xdr:cNvSpPr/>
      </xdr:nvSpPr>
      <xdr:spPr>
        <a:xfrm>
          <a:off x="1968500" y="127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18115</xdr:rowOff>
    </xdr:from>
    <xdr:ext cx="599010" cy="259045"/>
    <xdr:sp macro="" textlink="">
      <xdr:nvSpPr>
        <xdr:cNvPr id="201" name="テキスト ボックス 200"/>
        <xdr:cNvSpPr txBox="1"/>
      </xdr:nvSpPr>
      <xdr:spPr>
        <a:xfrm>
          <a:off x="1719795" y="1287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9385</xdr:rowOff>
    </xdr:from>
    <xdr:to>
      <xdr:col>6</xdr:col>
      <xdr:colOff>38100</xdr:colOff>
      <xdr:row>75</xdr:row>
      <xdr:rowOff>110985</xdr:rowOff>
    </xdr:to>
    <xdr:sp macro="" textlink="">
      <xdr:nvSpPr>
        <xdr:cNvPr id="202" name="楕円 201"/>
        <xdr:cNvSpPr/>
      </xdr:nvSpPr>
      <xdr:spPr>
        <a:xfrm>
          <a:off x="1079500" y="128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102112</xdr:rowOff>
    </xdr:from>
    <xdr:ext cx="599010" cy="259045"/>
    <xdr:sp macro="" textlink="">
      <xdr:nvSpPr>
        <xdr:cNvPr id="203" name="テキスト ボックス 202"/>
        <xdr:cNvSpPr txBox="1"/>
      </xdr:nvSpPr>
      <xdr:spPr>
        <a:xfrm>
          <a:off x="830795" y="1296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109982</xdr:rowOff>
    </xdr:from>
    <xdr:to>
      <xdr:col>24</xdr:col>
      <xdr:colOff>63500</xdr:colOff>
      <xdr:row>96</xdr:row>
      <xdr:rowOff>160541</xdr:rowOff>
    </xdr:to>
    <xdr:cxnSp macro="">
      <xdr:nvCxnSpPr>
        <xdr:cNvPr id="233" name="直線コネクタ 232"/>
        <xdr:cNvCxnSpPr/>
      </xdr:nvCxnSpPr>
      <xdr:spPr>
        <a:xfrm flipV="1">
          <a:off x="3797300" y="16569182"/>
          <a:ext cx="8382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160541</xdr:rowOff>
    </xdr:from>
    <xdr:to>
      <xdr:col>19</xdr:col>
      <xdr:colOff>177800</xdr:colOff>
      <xdr:row>97</xdr:row>
      <xdr:rowOff>33896</xdr:rowOff>
    </xdr:to>
    <xdr:cxnSp macro="">
      <xdr:nvCxnSpPr>
        <xdr:cNvPr id="236" name="直線コネクタ 235"/>
        <xdr:cNvCxnSpPr/>
      </xdr:nvCxnSpPr>
      <xdr:spPr>
        <a:xfrm flipV="1">
          <a:off x="2908300" y="16619741"/>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33896</xdr:rowOff>
    </xdr:from>
    <xdr:to>
      <xdr:col>15</xdr:col>
      <xdr:colOff>50800</xdr:colOff>
      <xdr:row>97</xdr:row>
      <xdr:rowOff>53003</xdr:rowOff>
    </xdr:to>
    <xdr:cxnSp macro="">
      <xdr:nvCxnSpPr>
        <xdr:cNvPr id="239" name="直線コネクタ 238"/>
        <xdr:cNvCxnSpPr/>
      </xdr:nvCxnSpPr>
      <xdr:spPr>
        <a:xfrm flipV="1">
          <a:off x="2019300" y="16664546"/>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37821</xdr:rowOff>
    </xdr:from>
    <xdr:to>
      <xdr:col>10</xdr:col>
      <xdr:colOff>114300</xdr:colOff>
      <xdr:row>97</xdr:row>
      <xdr:rowOff>53003</xdr:rowOff>
    </xdr:to>
    <xdr:cxnSp macro="">
      <xdr:nvCxnSpPr>
        <xdr:cNvPr id="242" name="直線コネクタ 241"/>
        <xdr:cNvCxnSpPr/>
      </xdr:nvCxnSpPr>
      <xdr:spPr>
        <a:xfrm>
          <a:off x="1130300" y="16668471"/>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33407</xdr:rowOff>
    </xdr:from>
    <xdr:to>
      <xdr:col>10</xdr:col>
      <xdr:colOff>165100</xdr:colOff>
      <xdr:row>97</xdr:row>
      <xdr:rowOff>135007</xdr:rowOff>
    </xdr:to>
    <xdr:sp macro="" textlink="">
      <xdr:nvSpPr>
        <xdr:cNvPr id="243" name="フローチャート: 判断 242"/>
        <xdr:cNvSpPr/>
      </xdr:nvSpPr>
      <xdr:spPr>
        <a:xfrm>
          <a:off x="1968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126134</xdr:rowOff>
    </xdr:from>
    <xdr:ext cx="534377" cy="259045"/>
    <xdr:sp macro="" textlink="">
      <xdr:nvSpPr>
        <xdr:cNvPr id="244" name="テキスト ボックス 243"/>
        <xdr:cNvSpPr txBox="1"/>
      </xdr:nvSpPr>
      <xdr:spPr>
        <a:xfrm>
          <a:off x="1752111" y="1675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28874</xdr:rowOff>
    </xdr:from>
    <xdr:to>
      <xdr:col>6</xdr:col>
      <xdr:colOff>38100</xdr:colOff>
      <xdr:row>97</xdr:row>
      <xdr:rowOff>130474</xdr:rowOff>
    </xdr:to>
    <xdr:sp macro="" textlink="">
      <xdr:nvSpPr>
        <xdr:cNvPr id="245" name="フローチャート: 判断 244"/>
        <xdr:cNvSpPr/>
      </xdr:nvSpPr>
      <xdr:spPr>
        <a:xfrm>
          <a:off x="1079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121601</xdr:rowOff>
    </xdr:from>
    <xdr:ext cx="534377" cy="259045"/>
    <xdr:sp macro="" textlink="">
      <xdr:nvSpPr>
        <xdr:cNvPr id="246" name="テキスト ボックス 245"/>
        <xdr:cNvSpPr txBox="1"/>
      </xdr:nvSpPr>
      <xdr:spPr>
        <a:xfrm>
          <a:off x="863111" y="167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59182</xdr:rowOff>
    </xdr:from>
    <xdr:to>
      <xdr:col>24</xdr:col>
      <xdr:colOff>114300</xdr:colOff>
      <xdr:row>96</xdr:row>
      <xdr:rowOff>160782</xdr:rowOff>
    </xdr:to>
    <xdr:sp macro="" textlink="">
      <xdr:nvSpPr>
        <xdr:cNvPr id="252" name="楕円 251"/>
        <xdr:cNvSpPr/>
      </xdr:nvSpPr>
      <xdr:spPr>
        <a:xfrm>
          <a:off x="4584700" y="165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82059</xdr:rowOff>
    </xdr:from>
    <xdr:ext cx="534377" cy="259045"/>
    <xdr:sp macro="" textlink="">
      <xdr:nvSpPr>
        <xdr:cNvPr id="253" name="衛生費該当値テキスト"/>
        <xdr:cNvSpPr txBox="1"/>
      </xdr:nvSpPr>
      <xdr:spPr>
        <a:xfrm>
          <a:off x="4686300" y="163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109741</xdr:rowOff>
    </xdr:from>
    <xdr:to>
      <xdr:col>20</xdr:col>
      <xdr:colOff>38100</xdr:colOff>
      <xdr:row>97</xdr:row>
      <xdr:rowOff>39891</xdr:rowOff>
    </xdr:to>
    <xdr:sp macro="" textlink="">
      <xdr:nvSpPr>
        <xdr:cNvPr id="254" name="楕円 253"/>
        <xdr:cNvSpPr/>
      </xdr:nvSpPr>
      <xdr:spPr>
        <a:xfrm>
          <a:off x="3746500" y="165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56418</xdr:rowOff>
    </xdr:from>
    <xdr:ext cx="534377" cy="259045"/>
    <xdr:sp macro="" textlink="">
      <xdr:nvSpPr>
        <xdr:cNvPr id="255" name="テキスト ボックス 254"/>
        <xdr:cNvSpPr txBox="1"/>
      </xdr:nvSpPr>
      <xdr:spPr>
        <a:xfrm>
          <a:off x="3530111" y="163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154546</xdr:rowOff>
    </xdr:from>
    <xdr:to>
      <xdr:col>15</xdr:col>
      <xdr:colOff>101600</xdr:colOff>
      <xdr:row>97</xdr:row>
      <xdr:rowOff>84696</xdr:rowOff>
    </xdr:to>
    <xdr:sp macro="" textlink="">
      <xdr:nvSpPr>
        <xdr:cNvPr id="256" name="楕円 255"/>
        <xdr:cNvSpPr/>
      </xdr:nvSpPr>
      <xdr:spPr>
        <a:xfrm>
          <a:off x="2857500" y="166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101223</xdr:rowOff>
    </xdr:from>
    <xdr:ext cx="534377" cy="259045"/>
    <xdr:sp macro="" textlink="">
      <xdr:nvSpPr>
        <xdr:cNvPr id="257" name="テキスト ボックス 256"/>
        <xdr:cNvSpPr txBox="1"/>
      </xdr:nvSpPr>
      <xdr:spPr>
        <a:xfrm>
          <a:off x="2641111" y="1638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2203</xdr:rowOff>
    </xdr:from>
    <xdr:to>
      <xdr:col>10</xdr:col>
      <xdr:colOff>165100</xdr:colOff>
      <xdr:row>97</xdr:row>
      <xdr:rowOff>103803</xdr:rowOff>
    </xdr:to>
    <xdr:sp macro="" textlink="">
      <xdr:nvSpPr>
        <xdr:cNvPr id="258" name="楕円 257"/>
        <xdr:cNvSpPr/>
      </xdr:nvSpPr>
      <xdr:spPr>
        <a:xfrm>
          <a:off x="1968500" y="166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120330</xdr:rowOff>
    </xdr:from>
    <xdr:ext cx="534377" cy="259045"/>
    <xdr:sp macro="" textlink="">
      <xdr:nvSpPr>
        <xdr:cNvPr id="259" name="テキスト ボックス 258"/>
        <xdr:cNvSpPr txBox="1"/>
      </xdr:nvSpPr>
      <xdr:spPr>
        <a:xfrm>
          <a:off x="1752111" y="1640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158471</xdr:rowOff>
    </xdr:from>
    <xdr:to>
      <xdr:col>6</xdr:col>
      <xdr:colOff>38100</xdr:colOff>
      <xdr:row>97</xdr:row>
      <xdr:rowOff>88621</xdr:rowOff>
    </xdr:to>
    <xdr:sp macro="" textlink="">
      <xdr:nvSpPr>
        <xdr:cNvPr id="260" name="楕円 259"/>
        <xdr:cNvSpPr/>
      </xdr:nvSpPr>
      <xdr:spPr>
        <a:xfrm>
          <a:off x="1079500" y="166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105148</xdr:rowOff>
    </xdr:from>
    <xdr:ext cx="534377" cy="259045"/>
    <xdr:sp macro="" textlink="">
      <xdr:nvSpPr>
        <xdr:cNvPr id="261" name="テキスト ボックス 260"/>
        <xdr:cNvSpPr txBox="1"/>
      </xdr:nvSpPr>
      <xdr:spPr>
        <a:xfrm>
          <a:off x="863111" y="163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14542</xdr:rowOff>
    </xdr:from>
    <xdr:to>
      <xdr:col>50</xdr:col>
      <xdr:colOff>114300</xdr:colOff>
      <xdr:row>39</xdr:row>
      <xdr:rowOff>44450</xdr:rowOff>
    </xdr:to>
    <xdr:cxnSp macro="">
      <xdr:nvCxnSpPr>
        <xdr:cNvPr id="293" name="直線コネクタ 292"/>
        <xdr:cNvCxnSpPr/>
      </xdr:nvCxnSpPr>
      <xdr:spPr>
        <a:xfrm>
          <a:off x="8750300" y="6701092"/>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167322</xdr:rowOff>
    </xdr:from>
    <xdr:to>
      <xdr:col>45</xdr:col>
      <xdr:colOff>177800</xdr:colOff>
      <xdr:row>39</xdr:row>
      <xdr:rowOff>14542</xdr:rowOff>
    </xdr:to>
    <xdr:cxnSp macro="">
      <xdr:nvCxnSpPr>
        <xdr:cNvPr id="296" name="直線コネクタ 295"/>
        <xdr:cNvCxnSpPr/>
      </xdr:nvCxnSpPr>
      <xdr:spPr>
        <a:xfrm>
          <a:off x="7861300" y="6682422"/>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167704</xdr:rowOff>
    </xdr:from>
    <xdr:to>
      <xdr:col>41</xdr:col>
      <xdr:colOff>50800</xdr:colOff>
      <xdr:row>38</xdr:row>
      <xdr:rowOff>167322</xdr:rowOff>
    </xdr:to>
    <xdr:cxnSp macro="">
      <xdr:nvCxnSpPr>
        <xdr:cNvPr id="299" name="直線コネクタ 298"/>
        <xdr:cNvCxnSpPr/>
      </xdr:nvCxnSpPr>
      <xdr:spPr>
        <a:xfrm>
          <a:off x="6972300" y="6511354"/>
          <a:ext cx="889000" cy="17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24321</xdr:rowOff>
    </xdr:from>
    <xdr:to>
      <xdr:col>41</xdr:col>
      <xdr:colOff>101600</xdr:colOff>
      <xdr:row>37</xdr:row>
      <xdr:rowOff>125921</xdr:rowOff>
    </xdr:to>
    <xdr:sp macro="" textlink="">
      <xdr:nvSpPr>
        <xdr:cNvPr id="300" name="フローチャート: 判断 299"/>
        <xdr:cNvSpPr/>
      </xdr:nvSpPr>
      <xdr:spPr>
        <a:xfrm>
          <a:off x="7810500" y="63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142448</xdr:rowOff>
    </xdr:from>
    <xdr:ext cx="469744" cy="259045"/>
    <xdr:sp macro="" textlink="">
      <xdr:nvSpPr>
        <xdr:cNvPr id="301" name="テキスト ボックス 300"/>
        <xdr:cNvSpPr txBox="1"/>
      </xdr:nvSpPr>
      <xdr:spPr>
        <a:xfrm>
          <a:off x="7626428" y="61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119571</xdr:rowOff>
    </xdr:from>
    <xdr:to>
      <xdr:col>36</xdr:col>
      <xdr:colOff>165100</xdr:colOff>
      <xdr:row>37</xdr:row>
      <xdr:rowOff>49721</xdr:rowOff>
    </xdr:to>
    <xdr:sp macro="" textlink="">
      <xdr:nvSpPr>
        <xdr:cNvPr id="302" name="フローチャート: 判断 301"/>
        <xdr:cNvSpPr/>
      </xdr:nvSpPr>
      <xdr:spPr>
        <a:xfrm>
          <a:off x="6921500" y="62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66248</xdr:rowOff>
    </xdr:from>
    <xdr:ext cx="469744" cy="259045"/>
    <xdr:sp macro="" textlink="">
      <xdr:nvSpPr>
        <xdr:cNvPr id="303" name="テキスト ボックス 302"/>
        <xdr:cNvSpPr txBox="1"/>
      </xdr:nvSpPr>
      <xdr:spPr>
        <a:xfrm>
          <a:off x="6737428" y="60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135192</xdr:rowOff>
    </xdr:from>
    <xdr:to>
      <xdr:col>46</xdr:col>
      <xdr:colOff>38100</xdr:colOff>
      <xdr:row>39</xdr:row>
      <xdr:rowOff>65342</xdr:rowOff>
    </xdr:to>
    <xdr:sp macro="" textlink="">
      <xdr:nvSpPr>
        <xdr:cNvPr id="313" name="楕円 312"/>
        <xdr:cNvSpPr/>
      </xdr:nvSpPr>
      <xdr:spPr>
        <a:xfrm>
          <a:off x="8699500" y="6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56469</xdr:rowOff>
    </xdr:from>
    <xdr:ext cx="378565" cy="259045"/>
    <xdr:sp macro="" textlink="">
      <xdr:nvSpPr>
        <xdr:cNvPr id="314" name="テキスト ボックス 313"/>
        <xdr:cNvSpPr txBox="1"/>
      </xdr:nvSpPr>
      <xdr:spPr>
        <a:xfrm>
          <a:off x="8561017" y="674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116522</xdr:rowOff>
    </xdr:from>
    <xdr:to>
      <xdr:col>41</xdr:col>
      <xdr:colOff>101600</xdr:colOff>
      <xdr:row>39</xdr:row>
      <xdr:rowOff>46672</xdr:rowOff>
    </xdr:to>
    <xdr:sp macro="" textlink="">
      <xdr:nvSpPr>
        <xdr:cNvPr id="315" name="楕円 314"/>
        <xdr:cNvSpPr/>
      </xdr:nvSpPr>
      <xdr:spPr>
        <a:xfrm>
          <a:off x="7810500" y="66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37799</xdr:rowOff>
    </xdr:from>
    <xdr:ext cx="378565" cy="259045"/>
    <xdr:sp macro="" textlink="">
      <xdr:nvSpPr>
        <xdr:cNvPr id="316" name="テキスト ボックス 315"/>
        <xdr:cNvSpPr txBox="1"/>
      </xdr:nvSpPr>
      <xdr:spPr>
        <a:xfrm>
          <a:off x="7672017" y="6724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116903</xdr:rowOff>
    </xdr:from>
    <xdr:to>
      <xdr:col>36</xdr:col>
      <xdr:colOff>165100</xdr:colOff>
      <xdr:row>38</xdr:row>
      <xdr:rowOff>47053</xdr:rowOff>
    </xdr:to>
    <xdr:sp macro="" textlink="">
      <xdr:nvSpPr>
        <xdr:cNvPr id="317" name="楕円 316"/>
        <xdr:cNvSpPr/>
      </xdr:nvSpPr>
      <xdr:spPr>
        <a:xfrm>
          <a:off x="6921500" y="64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38181</xdr:rowOff>
    </xdr:from>
    <xdr:ext cx="469744" cy="259045"/>
    <xdr:sp macro="" textlink="">
      <xdr:nvSpPr>
        <xdr:cNvPr id="318" name="テキスト ボックス 317"/>
        <xdr:cNvSpPr txBox="1"/>
      </xdr:nvSpPr>
      <xdr:spPr>
        <a:xfrm>
          <a:off x="6737428" y="655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36647</xdr:rowOff>
    </xdr:from>
    <xdr:to>
      <xdr:col>55</xdr:col>
      <xdr:colOff>0</xdr:colOff>
      <xdr:row>58</xdr:row>
      <xdr:rowOff>39710</xdr:rowOff>
    </xdr:to>
    <xdr:cxnSp macro="">
      <xdr:nvCxnSpPr>
        <xdr:cNvPr id="345" name="直線コネクタ 344"/>
        <xdr:cNvCxnSpPr/>
      </xdr:nvCxnSpPr>
      <xdr:spPr>
        <a:xfrm>
          <a:off x="9639300" y="9980747"/>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14427</xdr:rowOff>
    </xdr:from>
    <xdr:to>
      <xdr:col>50</xdr:col>
      <xdr:colOff>114300</xdr:colOff>
      <xdr:row>58</xdr:row>
      <xdr:rowOff>36647</xdr:rowOff>
    </xdr:to>
    <xdr:cxnSp macro="">
      <xdr:nvCxnSpPr>
        <xdr:cNvPr id="348" name="直線コネクタ 347"/>
        <xdr:cNvCxnSpPr/>
      </xdr:nvCxnSpPr>
      <xdr:spPr>
        <a:xfrm>
          <a:off x="8750300" y="9958527"/>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14427</xdr:rowOff>
    </xdr:from>
    <xdr:to>
      <xdr:col>45</xdr:col>
      <xdr:colOff>177800</xdr:colOff>
      <xdr:row>58</xdr:row>
      <xdr:rowOff>36624</xdr:rowOff>
    </xdr:to>
    <xdr:cxnSp macro="">
      <xdr:nvCxnSpPr>
        <xdr:cNvPr id="351" name="直線コネクタ 350"/>
        <xdr:cNvCxnSpPr/>
      </xdr:nvCxnSpPr>
      <xdr:spPr>
        <a:xfrm flipV="1">
          <a:off x="7861300" y="9958527"/>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16187</xdr:rowOff>
    </xdr:from>
    <xdr:to>
      <xdr:col>41</xdr:col>
      <xdr:colOff>50800</xdr:colOff>
      <xdr:row>58</xdr:row>
      <xdr:rowOff>36624</xdr:rowOff>
    </xdr:to>
    <xdr:cxnSp macro="">
      <xdr:nvCxnSpPr>
        <xdr:cNvPr id="354" name="直線コネクタ 353"/>
        <xdr:cNvCxnSpPr/>
      </xdr:nvCxnSpPr>
      <xdr:spPr>
        <a:xfrm>
          <a:off x="6972300" y="9960287"/>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59227</xdr:rowOff>
    </xdr:from>
    <xdr:to>
      <xdr:col>41</xdr:col>
      <xdr:colOff>101600</xdr:colOff>
      <xdr:row>57</xdr:row>
      <xdr:rowOff>160827</xdr:rowOff>
    </xdr:to>
    <xdr:sp macro="" textlink="">
      <xdr:nvSpPr>
        <xdr:cNvPr id="355" name="フローチャート: 判断 354"/>
        <xdr:cNvSpPr/>
      </xdr:nvSpPr>
      <xdr:spPr>
        <a:xfrm>
          <a:off x="7810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5904</xdr:rowOff>
    </xdr:from>
    <xdr:ext cx="469744" cy="259045"/>
    <xdr:sp macro="" textlink="">
      <xdr:nvSpPr>
        <xdr:cNvPr id="356" name="テキスト ボックス 355"/>
        <xdr:cNvSpPr txBox="1"/>
      </xdr:nvSpPr>
      <xdr:spPr>
        <a:xfrm>
          <a:off x="7626428" y="96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42814</xdr:rowOff>
    </xdr:from>
    <xdr:to>
      <xdr:col>36</xdr:col>
      <xdr:colOff>165100</xdr:colOff>
      <xdr:row>57</xdr:row>
      <xdr:rowOff>144414</xdr:rowOff>
    </xdr:to>
    <xdr:sp macro="" textlink="">
      <xdr:nvSpPr>
        <xdr:cNvPr id="357" name="フローチャート: 判断 356"/>
        <xdr:cNvSpPr/>
      </xdr:nvSpPr>
      <xdr:spPr>
        <a:xfrm>
          <a:off x="6921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160941</xdr:rowOff>
    </xdr:from>
    <xdr:ext cx="469744" cy="259045"/>
    <xdr:sp macro="" textlink="">
      <xdr:nvSpPr>
        <xdr:cNvPr id="358" name="テキスト ボックス 357"/>
        <xdr:cNvSpPr txBox="1"/>
      </xdr:nvSpPr>
      <xdr:spPr>
        <a:xfrm>
          <a:off x="6737428" y="95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160360</xdr:rowOff>
    </xdr:from>
    <xdr:to>
      <xdr:col>55</xdr:col>
      <xdr:colOff>50800</xdr:colOff>
      <xdr:row>58</xdr:row>
      <xdr:rowOff>90510</xdr:rowOff>
    </xdr:to>
    <xdr:sp macro="" textlink="">
      <xdr:nvSpPr>
        <xdr:cNvPr id="364" name="楕円 363"/>
        <xdr:cNvSpPr/>
      </xdr:nvSpPr>
      <xdr:spPr>
        <a:xfrm>
          <a:off x="10426700" y="9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106806</xdr:rowOff>
    </xdr:from>
    <xdr:ext cx="469744" cy="259045"/>
    <xdr:sp macro="" textlink="">
      <xdr:nvSpPr>
        <xdr:cNvPr id="365" name="農林水産業費該当値テキスト"/>
        <xdr:cNvSpPr txBox="1"/>
      </xdr:nvSpPr>
      <xdr:spPr>
        <a:xfrm>
          <a:off x="10528300" y="987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157297</xdr:rowOff>
    </xdr:from>
    <xdr:to>
      <xdr:col>50</xdr:col>
      <xdr:colOff>165100</xdr:colOff>
      <xdr:row>58</xdr:row>
      <xdr:rowOff>87447</xdr:rowOff>
    </xdr:to>
    <xdr:sp macro="" textlink="">
      <xdr:nvSpPr>
        <xdr:cNvPr id="366" name="楕円 365"/>
        <xdr:cNvSpPr/>
      </xdr:nvSpPr>
      <xdr:spPr>
        <a:xfrm>
          <a:off x="9588500" y="99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78574</xdr:rowOff>
    </xdr:from>
    <xdr:ext cx="469744" cy="259045"/>
    <xdr:sp macro="" textlink="">
      <xdr:nvSpPr>
        <xdr:cNvPr id="367" name="テキスト ボックス 366"/>
        <xdr:cNvSpPr txBox="1"/>
      </xdr:nvSpPr>
      <xdr:spPr>
        <a:xfrm>
          <a:off x="9404428" y="1002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135077</xdr:rowOff>
    </xdr:from>
    <xdr:to>
      <xdr:col>46</xdr:col>
      <xdr:colOff>38100</xdr:colOff>
      <xdr:row>58</xdr:row>
      <xdr:rowOff>65227</xdr:rowOff>
    </xdr:to>
    <xdr:sp macro="" textlink="">
      <xdr:nvSpPr>
        <xdr:cNvPr id="368" name="楕円 367"/>
        <xdr:cNvSpPr/>
      </xdr:nvSpPr>
      <xdr:spPr>
        <a:xfrm>
          <a:off x="8699500" y="99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56354</xdr:rowOff>
    </xdr:from>
    <xdr:ext cx="469744" cy="259045"/>
    <xdr:sp macro="" textlink="">
      <xdr:nvSpPr>
        <xdr:cNvPr id="369" name="テキスト ボックス 368"/>
        <xdr:cNvSpPr txBox="1"/>
      </xdr:nvSpPr>
      <xdr:spPr>
        <a:xfrm>
          <a:off x="8515428" y="1000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157274</xdr:rowOff>
    </xdr:from>
    <xdr:to>
      <xdr:col>41</xdr:col>
      <xdr:colOff>101600</xdr:colOff>
      <xdr:row>58</xdr:row>
      <xdr:rowOff>87424</xdr:rowOff>
    </xdr:to>
    <xdr:sp macro="" textlink="">
      <xdr:nvSpPr>
        <xdr:cNvPr id="370" name="楕円 369"/>
        <xdr:cNvSpPr/>
      </xdr:nvSpPr>
      <xdr:spPr>
        <a:xfrm>
          <a:off x="7810500" y="992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78551</xdr:rowOff>
    </xdr:from>
    <xdr:ext cx="469744" cy="259045"/>
    <xdr:sp macro="" textlink="">
      <xdr:nvSpPr>
        <xdr:cNvPr id="371" name="テキスト ボックス 370"/>
        <xdr:cNvSpPr txBox="1"/>
      </xdr:nvSpPr>
      <xdr:spPr>
        <a:xfrm>
          <a:off x="7626428" y="1002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136837</xdr:rowOff>
    </xdr:from>
    <xdr:to>
      <xdr:col>36</xdr:col>
      <xdr:colOff>165100</xdr:colOff>
      <xdr:row>58</xdr:row>
      <xdr:rowOff>66987</xdr:rowOff>
    </xdr:to>
    <xdr:sp macro="" textlink="">
      <xdr:nvSpPr>
        <xdr:cNvPr id="372" name="楕円 371"/>
        <xdr:cNvSpPr/>
      </xdr:nvSpPr>
      <xdr:spPr>
        <a:xfrm>
          <a:off x="6921500" y="99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58114</xdr:rowOff>
    </xdr:from>
    <xdr:ext cx="469744" cy="259045"/>
    <xdr:sp macro="" textlink="">
      <xdr:nvSpPr>
        <xdr:cNvPr id="373" name="テキスト ボックス 372"/>
        <xdr:cNvSpPr txBox="1"/>
      </xdr:nvSpPr>
      <xdr:spPr>
        <a:xfrm>
          <a:off x="6737428" y="1000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93142</xdr:rowOff>
    </xdr:from>
    <xdr:to>
      <xdr:col>55</xdr:col>
      <xdr:colOff>0</xdr:colOff>
      <xdr:row>77</xdr:row>
      <xdr:rowOff>115430</xdr:rowOff>
    </xdr:to>
    <xdr:cxnSp macro="">
      <xdr:nvCxnSpPr>
        <xdr:cNvPr id="402" name="直線コネクタ 401"/>
        <xdr:cNvCxnSpPr/>
      </xdr:nvCxnSpPr>
      <xdr:spPr>
        <a:xfrm>
          <a:off x="9639300" y="13294792"/>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62776</xdr:rowOff>
    </xdr:from>
    <xdr:to>
      <xdr:col>50</xdr:col>
      <xdr:colOff>114300</xdr:colOff>
      <xdr:row>77</xdr:row>
      <xdr:rowOff>93142</xdr:rowOff>
    </xdr:to>
    <xdr:cxnSp macro="">
      <xdr:nvCxnSpPr>
        <xdr:cNvPr id="405" name="直線コネクタ 404"/>
        <xdr:cNvCxnSpPr/>
      </xdr:nvCxnSpPr>
      <xdr:spPr>
        <a:xfrm>
          <a:off x="8750300" y="13264426"/>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62776</xdr:rowOff>
    </xdr:from>
    <xdr:to>
      <xdr:col>45</xdr:col>
      <xdr:colOff>177800</xdr:colOff>
      <xdr:row>78</xdr:row>
      <xdr:rowOff>28257</xdr:rowOff>
    </xdr:to>
    <xdr:cxnSp macro="">
      <xdr:nvCxnSpPr>
        <xdr:cNvPr id="408" name="直線コネクタ 407"/>
        <xdr:cNvCxnSpPr/>
      </xdr:nvCxnSpPr>
      <xdr:spPr>
        <a:xfrm flipV="1">
          <a:off x="7861300" y="13264426"/>
          <a:ext cx="8890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28257</xdr:rowOff>
    </xdr:from>
    <xdr:to>
      <xdr:col>41</xdr:col>
      <xdr:colOff>50800</xdr:colOff>
      <xdr:row>78</xdr:row>
      <xdr:rowOff>39306</xdr:rowOff>
    </xdr:to>
    <xdr:cxnSp macro="">
      <xdr:nvCxnSpPr>
        <xdr:cNvPr id="411" name="直線コネクタ 410"/>
        <xdr:cNvCxnSpPr/>
      </xdr:nvCxnSpPr>
      <xdr:spPr>
        <a:xfrm flipV="1">
          <a:off x="6972300" y="1340135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154890</xdr:rowOff>
    </xdr:from>
    <xdr:to>
      <xdr:col>41</xdr:col>
      <xdr:colOff>101600</xdr:colOff>
      <xdr:row>77</xdr:row>
      <xdr:rowOff>85040</xdr:rowOff>
    </xdr:to>
    <xdr:sp macro="" textlink="">
      <xdr:nvSpPr>
        <xdr:cNvPr id="412" name="フローチャート: 判断 411"/>
        <xdr:cNvSpPr/>
      </xdr:nvSpPr>
      <xdr:spPr>
        <a:xfrm>
          <a:off x="7810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101566</xdr:rowOff>
    </xdr:from>
    <xdr:ext cx="469744" cy="259045"/>
    <xdr:sp macro="" textlink="">
      <xdr:nvSpPr>
        <xdr:cNvPr id="413" name="テキスト ボックス 412"/>
        <xdr:cNvSpPr txBox="1"/>
      </xdr:nvSpPr>
      <xdr:spPr>
        <a:xfrm>
          <a:off x="7626428"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79642</xdr:rowOff>
    </xdr:from>
    <xdr:to>
      <xdr:col>36</xdr:col>
      <xdr:colOff>165100</xdr:colOff>
      <xdr:row>78</xdr:row>
      <xdr:rowOff>9792</xdr:rowOff>
    </xdr:to>
    <xdr:sp macro="" textlink="">
      <xdr:nvSpPr>
        <xdr:cNvPr id="414" name="フローチャート: 判断 413"/>
        <xdr:cNvSpPr/>
      </xdr:nvSpPr>
      <xdr:spPr>
        <a:xfrm>
          <a:off x="6921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26319</xdr:rowOff>
    </xdr:from>
    <xdr:ext cx="469744" cy="259045"/>
    <xdr:sp macro="" textlink="">
      <xdr:nvSpPr>
        <xdr:cNvPr id="415" name="テキスト ボックス 414"/>
        <xdr:cNvSpPr txBox="1"/>
      </xdr:nvSpPr>
      <xdr:spPr>
        <a:xfrm>
          <a:off x="6737428"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64630</xdr:rowOff>
    </xdr:from>
    <xdr:to>
      <xdr:col>55</xdr:col>
      <xdr:colOff>50800</xdr:colOff>
      <xdr:row>77</xdr:row>
      <xdr:rowOff>166230</xdr:rowOff>
    </xdr:to>
    <xdr:sp macro="" textlink="">
      <xdr:nvSpPr>
        <xdr:cNvPr id="421" name="楕円 420"/>
        <xdr:cNvSpPr/>
      </xdr:nvSpPr>
      <xdr:spPr>
        <a:xfrm>
          <a:off x="10426700" y="132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87507</xdr:rowOff>
    </xdr:from>
    <xdr:ext cx="469744" cy="259045"/>
    <xdr:sp macro="" textlink="">
      <xdr:nvSpPr>
        <xdr:cNvPr id="422" name="商工費該当値テキスト"/>
        <xdr:cNvSpPr txBox="1"/>
      </xdr:nvSpPr>
      <xdr:spPr>
        <a:xfrm>
          <a:off x="10528300" y="1311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42342</xdr:rowOff>
    </xdr:from>
    <xdr:to>
      <xdr:col>50</xdr:col>
      <xdr:colOff>165100</xdr:colOff>
      <xdr:row>77</xdr:row>
      <xdr:rowOff>143942</xdr:rowOff>
    </xdr:to>
    <xdr:sp macro="" textlink="">
      <xdr:nvSpPr>
        <xdr:cNvPr id="423" name="楕円 422"/>
        <xdr:cNvSpPr/>
      </xdr:nvSpPr>
      <xdr:spPr>
        <a:xfrm>
          <a:off x="9588500" y="132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160469</xdr:rowOff>
    </xdr:from>
    <xdr:ext cx="469744" cy="259045"/>
    <xdr:sp macro="" textlink="">
      <xdr:nvSpPr>
        <xdr:cNvPr id="424" name="テキスト ボックス 423"/>
        <xdr:cNvSpPr txBox="1"/>
      </xdr:nvSpPr>
      <xdr:spPr>
        <a:xfrm>
          <a:off x="9404428" y="1301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11976</xdr:rowOff>
    </xdr:from>
    <xdr:to>
      <xdr:col>46</xdr:col>
      <xdr:colOff>38100</xdr:colOff>
      <xdr:row>77</xdr:row>
      <xdr:rowOff>113576</xdr:rowOff>
    </xdr:to>
    <xdr:sp macro="" textlink="">
      <xdr:nvSpPr>
        <xdr:cNvPr id="425" name="楕円 424"/>
        <xdr:cNvSpPr/>
      </xdr:nvSpPr>
      <xdr:spPr>
        <a:xfrm>
          <a:off x="8699500" y="132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130103</xdr:rowOff>
    </xdr:from>
    <xdr:ext cx="469744" cy="259045"/>
    <xdr:sp macro="" textlink="">
      <xdr:nvSpPr>
        <xdr:cNvPr id="426" name="テキスト ボックス 425"/>
        <xdr:cNvSpPr txBox="1"/>
      </xdr:nvSpPr>
      <xdr:spPr>
        <a:xfrm>
          <a:off x="8515428" y="129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148907</xdr:rowOff>
    </xdr:from>
    <xdr:to>
      <xdr:col>41</xdr:col>
      <xdr:colOff>101600</xdr:colOff>
      <xdr:row>78</xdr:row>
      <xdr:rowOff>79057</xdr:rowOff>
    </xdr:to>
    <xdr:sp macro="" textlink="">
      <xdr:nvSpPr>
        <xdr:cNvPr id="427" name="楕円 426"/>
        <xdr:cNvSpPr/>
      </xdr:nvSpPr>
      <xdr:spPr>
        <a:xfrm>
          <a:off x="7810500" y="133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70184</xdr:rowOff>
    </xdr:from>
    <xdr:ext cx="469744" cy="259045"/>
    <xdr:sp macro="" textlink="">
      <xdr:nvSpPr>
        <xdr:cNvPr id="428" name="テキスト ボックス 427"/>
        <xdr:cNvSpPr txBox="1"/>
      </xdr:nvSpPr>
      <xdr:spPr>
        <a:xfrm>
          <a:off x="7626428" y="1344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159956</xdr:rowOff>
    </xdr:from>
    <xdr:to>
      <xdr:col>36</xdr:col>
      <xdr:colOff>165100</xdr:colOff>
      <xdr:row>78</xdr:row>
      <xdr:rowOff>90106</xdr:rowOff>
    </xdr:to>
    <xdr:sp macro="" textlink="">
      <xdr:nvSpPr>
        <xdr:cNvPr id="429" name="楕円 428"/>
        <xdr:cNvSpPr/>
      </xdr:nvSpPr>
      <xdr:spPr>
        <a:xfrm>
          <a:off x="6921500" y="133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81233</xdr:rowOff>
    </xdr:from>
    <xdr:ext cx="469744" cy="259045"/>
    <xdr:sp macro="" textlink="">
      <xdr:nvSpPr>
        <xdr:cNvPr id="430" name="テキスト ボックス 429"/>
        <xdr:cNvSpPr txBox="1"/>
      </xdr:nvSpPr>
      <xdr:spPr>
        <a:xfrm>
          <a:off x="6737428" y="1345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19690</xdr:rowOff>
    </xdr:from>
    <xdr:to>
      <xdr:col>55</xdr:col>
      <xdr:colOff>0</xdr:colOff>
      <xdr:row>98</xdr:row>
      <xdr:rowOff>20014</xdr:rowOff>
    </xdr:to>
    <xdr:cxnSp macro="">
      <xdr:nvCxnSpPr>
        <xdr:cNvPr id="457" name="直線コネクタ 456"/>
        <xdr:cNvCxnSpPr/>
      </xdr:nvCxnSpPr>
      <xdr:spPr>
        <a:xfrm flipV="1">
          <a:off x="9639300" y="16821790"/>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20014</xdr:rowOff>
    </xdr:from>
    <xdr:to>
      <xdr:col>50</xdr:col>
      <xdr:colOff>114300</xdr:colOff>
      <xdr:row>98</xdr:row>
      <xdr:rowOff>25738</xdr:rowOff>
    </xdr:to>
    <xdr:cxnSp macro="">
      <xdr:nvCxnSpPr>
        <xdr:cNvPr id="460" name="直線コネクタ 459"/>
        <xdr:cNvCxnSpPr/>
      </xdr:nvCxnSpPr>
      <xdr:spPr>
        <a:xfrm flipV="1">
          <a:off x="8750300" y="16822114"/>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16280</xdr:rowOff>
    </xdr:from>
    <xdr:to>
      <xdr:col>45</xdr:col>
      <xdr:colOff>177800</xdr:colOff>
      <xdr:row>98</xdr:row>
      <xdr:rowOff>25738</xdr:rowOff>
    </xdr:to>
    <xdr:cxnSp macro="">
      <xdr:nvCxnSpPr>
        <xdr:cNvPr id="463" name="直線コネクタ 462"/>
        <xdr:cNvCxnSpPr/>
      </xdr:nvCxnSpPr>
      <xdr:spPr>
        <a:xfrm>
          <a:off x="7861300" y="16818380"/>
          <a:ext cx="8890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9018</xdr:rowOff>
    </xdr:from>
    <xdr:to>
      <xdr:col>41</xdr:col>
      <xdr:colOff>50800</xdr:colOff>
      <xdr:row>98</xdr:row>
      <xdr:rowOff>16280</xdr:rowOff>
    </xdr:to>
    <xdr:cxnSp macro="">
      <xdr:nvCxnSpPr>
        <xdr:cNvPr id="466" name="直線コネクタ 465"/>
        <xdr:cNvCxnSpPr/>
      </xdr:nvCxnSpPr>
      <xdr:spPr>
        <a:xfrm>
          <a:off x="6972300" y="16811118"/>
          <a:ext cx="889000" cy="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44283</xdr:rowOff>
    </xdr:from>
    <xdr:to>
      <xdr:col>41</xdr:col>
      <xdr:colOff>101600</xdr:colOff>
      <xdr:row>97</xdr:row>
      <xdr:rowOff>145883</xdr:rowOff>
    </xdr:to>
    <xdr:sp macro="" textlink="">
      <xdr:nvSpPr>
        <xdr:cNvPr id="467" name="フローチャート: 判断 466"/>
        <xdr:cNvSpPr/>
      </xdr:nvSpPr>
      <xdr:spPr>
        <a:xfrm>
          <a:off x="7810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162410</xdr:rowOff>
    </xdr:from>
    <xdr:ext cx="534377" cy="259045"/>
    <xdr:sp macro="" textlink="">
      <xdr:nvSpPr>
        <xdr:cNvPr id="468" name="テキスト ボックス 467"/>
        <xdr:cNvSpPr txBox="1"/>
      </xdr:nvSpPr>
      <xdr:spPr>
        <a:xfrm>
          <a:off x="7594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2384</xdr:rowOff>
    </xdr:from>
    <xdr:to>
      <xdr:col>36</xdr:col>
      <xdr:colOff>165100</xdr:colOff>
      <xdr:row>97</xdr:row>
      <xdr:rowOff>103984</xdr:rowOff>
    </xdr:to>
    <xdr:sp macro="" textlink="">
      <xdr:nvSpPr>
        <xdr:cNvPr id="469" name="フローチャート: 判断 468"/>
        <xdr:cNvSpPr/>
      </xdr:nvSpPr>
      <xdr:spPr>
        <a:xfrm>
          <a:off x="6921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120511</xdr:rowOff>
    </xdr:from>
    <xdr:ext cx="534377" cy="259045"/>
    <xdr:sp macro="" textlink="">
      <xdr:nvSpPr>
        <xdr:cNvPr id="470" name="テキスト ボックス 469"/>
        <xdr:cNvSpPr txBox="1"/>
      </xdr:nvSpPr>
      <xdr:spPr>
        <a:xfrm>
          <a:off x="6705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140340</xdr:rowOff>
    </xdr:from>
    <xdr:to>
      <xdr:col>55</xdr:col>
      <xdr:colOff>50800</xdr:colOff>
      <xdr:row>98</xdr:row>
      <xdr:rowOff>70490</xdr:rowOff>
    </xdr:to>
    <xdr:sp macro="" textlink="">
      <xdr:nvSpPr>
        <xdr:cNvPr id="476" name="楕円 475"/>
        <xdr:cNvSpPr/>
      </xdr:nvSpPr>
      <xdr:spPr>
        <a:xfrm>
          <a:off x="10426700" y="167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140664</xdr:rowOff>
    </xdr:from>
    <xdr:to>
      <xdr:col>50</xdr:col>
      <xdr:colOff>165100</xdr:colOff>
      <xdr:row>98</xdr:row>
      <xdr:rowOff>70814</xdr:rowOff>
    </xdr:to>
    <xdr:sp macro="" textlink="">
      <xdr:nvSpPr>
        <xdr:cNvPr id="478" name="楕円 477"/>
        <xdr:cNvSpPr/>
      </xdr:nvSpPr>
      <xdr:spPr>
        <a:xfrm>
          <a:off x="9588500" y="167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61941</xdr:rowOff>
    </xdr:from>
    <xdr:ext cx="534377" cy="259045"/>
    <xdr:sp macro="" textlink="">
      <xdr:nvSpPr>
        <xdr:cNvPr id="479" name="テキスト ボックス 478"/>
        <xdr:cNvSpPr txBox="1"/>
      </xdr:nvSpPr>
      <xdr:spPr>
        <a:xfrm>
          <a:off x="9372111" y="1686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146388</xdr:rowOff>
    </xdr:from>
    <xdr:to>
      <xdr:col>46</xdr:col>
      <xdr:colOff>38100</xdr:colOff>
      <xdr:row>98</xdr:row>
      <xdr:rowOff>76538</xdr:rowOff>
    </xdr:to>
    <xdr:sp macro="" textlink="">
      <xdr:nvSpPr>
        <xdr:cNvPr id="480" name="楕円 479"/>
        <xdr:cNvSpPr/>
      </xdr:nvSpPr>
      <xdr:spPr>
        <a:xfrm>
          <a:off x="8699500" y="167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67665</xdr:rowOff>
    </xdr:from>
    <xdr:ext cx="534377" cy="259045"/>
    <xdr:sp macro="" textlink="">
      <xdr:nvSpPr>
        <xdr:cNvPr id="481" name="テキスト ボックス 480"/>
        <xdr:cNvSpPr txBox="1"/>
      </xdr:nvSpPr>
      <xdr:spPr>
        <a:xfrm>
          <a:off x="8483111" y="16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136930</xdr:rowOff>
    </xdr:from>
    <xdr:to>
      <xdr:col>41</xdr:col>
      <xdr:colOff>101600</xdr:colOff>
      <xdr:row>98</xdr:row>
      <xdr:rowOff>67080</xdr:rowOff>
    </xdr:to>
    <xdr:sp macro="" textlink="">
      <xdr:nvSpPr>
        <xdr:cNvPr id="482" name="楕円 481"/>
        <xdr:cNvSpPr/>
      </xdr:nvSpPr>
      <xdr:spPr>
        <a:xfrm>
          <a:off x="7810500" y="167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58207</xdr:rowOff>
    </xdr:from>
    <xdr:ext cx="534377" cy="259045"/>
    <xdr:sp macro="" textlink="">
      <xdr:nvSpPr>
        <xdr:cNvPr id="483" name="テキスト ボックス 482"/>
        <xdr:cNvSpPr txBox="1"/>
      </xdr:nvSpPr>
      <xdr:spPr>
        <a:xfrm>
          <a:off x="7594111" y="1686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129668</xdr:rowOff>
    </xdr:from>
    <xdr:to>
      <xdr:col>36</xdr:col>
      <xdr:colOff>165100</xdr:colOff>
      <xdr:row>98</xdr:row>
      <xdr:rowOff>59818</xdr:rowOff>
    </xdr:to>
    <xdr:sp macro="" textlink="">
      <xdr:nvSpPr>
        <xdr:cNvPr id="484" name="楕円 483"/>
        <xdr:cNvSpPr/>
      </xdr:nvSpPr>
      <xdr:spPr>
        <a:xfrm>
          <a:off x="6921500" y="167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50945</xdr:rowOff>
    </xdr:from>
    <xdr:ext cx="534377" cy="259045"/>
    <xdr:sp macro="" textlink="">
      <xdr:nvSpPr>
        <xdr:cNvPr id="485" name="テキスト ボックス 484"/>
        <xdr:cNvSpPr txBox="1"/>
      </xdr:nvSpPr>
      <xdr:spPr>
        <a:xfrm>
          <a:off x="6705111" y="168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112634</xdr:rowOff>
    </xdr:from>
    <xdr:to>
      <xdr:col>85</xdr:col>
      <xdr:colOff>127000</xdr:colOff>
      <xdr:row>37</xdr:row>
      <xdr:rowOff>129001</xdr:rowOff>
    </xdr:to>
    <xdr:cxnSp macro="">
      <xdr:nvCxnSpPr>
        <xdr:cNvPr id="513" name="直線コネクタ 512"/>
        <xdr:cNvCxnSpPr/>
      </xdr:nvCxnSpPr>
      <xdr:spPr>
        <a:xfrm flipV="1">
          <a:off x="15481300" y="6456284"/>
          <a:ext cx="8382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208</xdr:rowOff>
    </xdr:from>
    <xdr:to>
      <xdr:col>81</xdr:col>
      <xdr:colOff>50800</xdr:colOff>
      <xdr:row>37</xdr:row>
      <xdr:rowOff>129001</xdr:rowOff>
    </xdr:to>
    <xdr:cxnSp macro="">
      <xdr:nvCxnSpPr>
        <xdr:cNvPr id="516" name="直線コネクタ 515"/>
        <xdr:cNvCxnSpPr/>
      </xdr:nvCxnSpPr>
      <xdr:spPr>
        <a:xfrm>
          <a:off x="14592300" y="6343858"/>
          <a:ext cx="889000" cy="1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208</xdr:rowOff>
    </xdr:from>
    <xdr:to>
      <xdr:col>76</xdr:col>
      <xdr:colOff>114300</xdr:colOff>
      <xdr:row>37</xdr:row>
      <xdr:rowOff>117526</xdr:rowOff>
    </xdr:to>
    <xdr:cxnSp macro="">
      <xdr:nvCxnSpPr>
        <xdr:cNvPr id="519" name="直線コネクタ 518"/>
        <xdr:cNvCxnSpPr/>
      </xdr:nvCxnSpPr>
      <xdr:spPr>
        <a:xfrm flipV="1">
          <a:off x="13703300" y="6343858"/>
          <a:ext cx="889000" cy="1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117526</xdr:rowOff>
    </xdr:from>
    <xdr:to>
      <xdr:col>71</xdr:col>
      <xdr:colOff>177800</xdr:colOff>
      <xdr:row>38</xdr:row>
      <xdr:rowOff>75464</xdr:rowOff>
    </xdr:to>
    <xdr:cxnSp macro="">
      <xdr:nvCxnSpPr>
        <xdr:cNvPr id="522" name="直線コネクタ 521"/>
        <xdr:cNvCxnSpPr/>
      </xdr:nvCxnSpPr>
      <xdr:spPr>
        <a:xfrm flipV="1">
          <a:off x="12814300" y="6461176"/>
          <a:ext cx="8890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163561</xdr:rowOff>
    </xdr:from>
    <xdr:to>
      <xdr:col>72</xdr:col>
      <xdr:colOff>38100</xdr:colOff>
      <xdr:row>37</xdr:row>
      <xdr:rowOff>93711</xdr:rowOff>
    </xdr:to>
    <xdr:sp macro="" textlink="">
      <xdr:nvSpPr>
        <xdr:cNvPr id="523" name="フローチャート: 判断 522"/>
        <xdr:cNvSpPr/>
      </xdr:nvSpPr>
      <xdr:spPr>
        <a:xfrm>
          <a:off x="13652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110238</xdr:rowOff>
    </xdr:from>
    <xdr:ext cx="534377" cy="259045"/>
    <xdr:sp macro="" textlink="">
      <xdr:nvSpPr>
        <xdr:cNvPr id="524" name="テキスト ボックス 523"/>
        <xdr:cNvSpPr txBox="1"/>
      </xdr:nvSpPr>
      <xdr:spPr>
        <a:xfrm>
          <a:off x="13436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105176</xdr:rowOff>
    </xdr:from>
    <xdr:to>
      <xdr:col>67</xdr:col>
      <xdr:colOff>101600</xdr:colOff>
      <xdr:row>38</xdr:row>
      <xdr:rowOff>35327</xdr:rowOff>
    </xdr:to>
    <xdr:sp macro="" textlink="">
      <xdr:nvSpPr>
        <xdr:cNvPr id="525" name="フローチャート: 判断 524"/>
        <xdr:cNvSpPr/>
      </xdr:nvSpPr>
      <xdr:spPr>
        <a:xfrm>
          <a:off x="12763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51853</xdr:rowOff>
    </xdr:from>
    <xdr:ext cx="534377" cy="259045"/>
    <xdr:sp macro="" textlink="">
      <xdr:nvSpPr>
        <xdr:cNvPr id="526" name="テキスト ボックス 525"/>
        <xdr:cNvSpPr txBox="1"/>
      </xdr:nvSpPr>
      <xdr:spPr>
        <a:xfrm>
          <a:off x="12547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61834</xdr:rowOff>
    </xdr:from>
    <xdr:to>
      <xdr:col>85</xdr:col>
      <xdr:colOff>177800</xdr:colOff>
      <xdr:row>37</xdr:row>
      <xdr:rowOff>163433</xdr:rowOff>
    </xdr:to>
    <xdr:sp macro="" textlink="">
      <xdr:nvSpPr>
        <xdr:cNvPr id="532" name="楕円 531"/>
        <xdr:cNvSpPr/>
      </xdr:nvSpPr>
      <xdr:spPr>
        <a:xfrm>
          <a:off x="16268700" y="6405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40261</xdr:rowOff>
    </xdr:from>
    <xdr:ext cx="534377" cy="259045"/>
    <xdr:sp macro="" textlink="">
      <xdr:nvSpPr>
        <xdr:cNvPr id="533" name="消防費該当値テキスト"/>
        <xdr:cNvSpPr txBox="1"/>
      </xdr:nvSpPr>
      <xdr:spPr>
        <a:xfrm>
          <a:off x="16370300" y="638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78201</xdr:rowOff>
    </xdr:from>
    <xdr:to>
      <xdr:col>81</xdr:col>
      <xdr:colOff>101600</xdr:colOff>
      <xdr:row>38</xdr:row>
      <xdr:rowOff>8351</xdr:rowOff>
    </xdr:to>
    <xdr:sp macro="" textlink="">
      <xdr:nvSpPr>
        <xdr:cNvPr id="534" name="楕円 533"/>
        <xdr:cNvSpPr/>
      </xdr:nvSpPr>
      <xdr:spPr>
        <a:xfrm>
          <a:off x="15430500" y="6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170928</xdr:rowOff>
    </xdr:from>
    <xdr:ext cx="534377" cy="259045"/>
    <xdr:sp macro="" textlink="">
      <xdr:nvSpPr>
        <xdr:cNvPr id="535" name="テキスト ボックス 534"/>
        <xdr:cNvSpPr txBox="1"/>
      </xdr:nvSpPr>
      <xdr:spPr>
        <a:xfrm>
          <a:off x="15214111" y="65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120858</xdr:rowOff>
    </xdr:from>
    <xdr:to>
      <xdr:col>76</xdr:col>
      <xdr:colOff>165100</xdr:colOff>
      <xdr:row>37</xdr:row>
      <xdr:rowOff>51008</xdr:rowOff>
    </xdr:to>
    <xdr:sp macro="" textlink="">
      <xdr:nvSpPr>
        <xdr:cNvPr id="536" name="楕円 535"/>
        <xdr:cNvSpPr/>
      </xdr:nvSpPr>
      <xdr:spPr>
        <a:xfrm>
          <a:off x="14541500" y="62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67535</xdr:rowOff>
    </xdr:from>
    <xdr:ext cx="534377" cy="259045"/>
    <xdr:sp macro="" textlink="">
      <xdr:nvSpPr>
        <xdr:cNvPr id="537" name="テキスト ボックス 536"/>
        <xdr:cNvSpPr txBox="1"/>
      </xdr:nvSpPr>
      <xdr:spPr>
        <a:xfrm>
          <a:off x="14325111" y="60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66726</xdr:rowOff>
    </xdr:from>
    <xdr:to>
      <xdr:col>72</xdr:col>
      <xdr:colOff>38100</xdr:colOff>
      <xdr:row>37</xdr:row>
      <xdr:rowOff>168326</xdr:rowOff>
    </xdr:to>
    <xdr:sp macro="" textlink="">
      <xdr:nvSpPr>
        <xdr:cNvPr id="538" name="楕円 537"/>
        <xdr:cNvSpPr/>
      </xdr:nvSpPr>
      <xdr:spPr>
        <a:xfrm>
          <a:off x="13652500" y="64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159453</xdr:rowOff>
    </xdr:from>
    <xdr:ext cx="534377" cy="259045"/>
    <xdr:sp macro="" textlink="">
      <xdr:nvSpPr>
        <xdr:cNvPr id="539" name="テキスト ボックス 538"/>
        <xdr:cNvSpPr txBox="1"/>
      </xdr:nvSpPr>
      <xdr:spPr>
        <a:xfrm>
          <a:off x="13436111" y="65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24664</xdr:rowOff>
    </xdr:from>
    <xdr:to>
      <xdr:col>67</xdr:col>
      <xdr:colOff>101600</xdr:colOff>
      <xdr:row>38</xdr:row>
      <xdr:rowOff>126264</xdr:rowOff>
    </xdr:to>
    <xdr:sp macro="" textlink="">
      <xdr:nvSpPr>
        <xdr:cNvPr id="540" name="楕円 539"/>
        <xdr:cNvSpPr/>
      </xdr:nvSpPr>
      <xdr:spPr>
        <a:xfrm>
          <a:off x="12763500" y="65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117391</xdr:rowOff>
    </xdr:from>
    <xdr:ext cx="534377" cy="259045"/>
    <xdr:sp macro="" textlink="">
      <xdr:nvSpPr>
        <xdr:cNvPr id="541" name="テキスト ボックス 540"/>
        <xdr:cNvSpPr txBox="1"/>
      </xdr:nvSpPr>
      <xdr:spPr>
        <a:xfrm>
          <a:off x="12547111" y="66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38705</xdr:rowOff>
    </xdr:from>
    <xdr:to>
      <xdr:col>85</xdr:col>
      <xdr:colOff>127000</xdr:colOff>
      <xdr:row>57</xdr:row>
      <xdr:rowOff>144318</xdr:rowOff>
    </xdr:to>
    <xdr:cxnSp macro="">
      <xdr:nvCxnSpPr>
        <xdr:cNvPr id="569" name="直線コネクタ 568"/>
        <xdr:cNvCxnSpPr/>
      </xdr:nvCxnSpPr>
      <xdr:spPr>
        <a:xfrm flipV="1">
          <a:off x="15481300" y="9297005"/>
          <a:ext cx="838200" cy="6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123881</xdr:rowOff>
    </xdr:from>
    <xdr:to>
      <xdr:col>81</xdr:col>
      <xdr:colOff>50800</xdr:colOff>
      <xdr:row>57</xdr:row>
      <xdr:rowOff>144318</xdr:rowOff>
    </xdr:to>
    <xdr:cxnSp macro="">
      <xdr:nvCxnSpPr>
        <xdr:cNvPr id="572" name="直線コネクタ 571"/>
        <xdr:cNvCxnSpPr/>
      </xdr:nvCxnSpPr>
      <xdr:spPr>
        <a:xfrm>
          <a:off x="14592300" y="9896531"/>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123881</xdr:rowOff>
    </xdr:from>
    <xdr:to>
      <xdr:col>76</xdr:col>
      <xdr:colOff>114300</xdr:colOff>
      <xdr:row>58</xdr:row>
      <xdr:rowOff>39162</xdr:rowOff>
    </xdr:to>
    <xdr:cxnSp macro="">
      <xdr:nvCxnSpPr>
        <xdr:cNvPr id="575" name="直線コネクタ 574"/>
        <xdr:cNvCxnSpPr/>
      </xdr:nvCxnSpPr>
      <xdr:spPr>
        <a:xfrm flipV="1">
          <a:off x="13703300" y="9896531"/>
          <a:ext cx="889000" cy="8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39162</xdr:rowOff>
    </xdr:from>
    <xdr:to>
      <xdr:col>71</xdr:col>
      <xdr:colOff>177800</xdr:colOff>
      <xdr:row>58</xdr:row>
      <xdr:rowOff>56581</xdr:rowOff>
    </xdr:to>
    <xdr:cxnSp macro="">
      <xdr:nvCxnSpPr>
        <xdr:cNvPr id="578" name="直線コネクタ 577"/>
        <xdr:cNvCxnSpPr/>
      </xdr:nvCxnSpPr>
      <xdr:spPr>
        <a:xfrm flipV="1">
          <a:off x="12814300" y="9983262"/>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112537</xdr:rowOff>
    </xdr:from>
    <xdr:to>
      <xdr:col>72</xdr:col>
      <xdr:colOff>38100</xdr:colOff>
      <xdr:row>56</xdr:row>
      <xdr:rowOff>42687</xdr:rowOff>
    </xdr:to>
    <xdr:sp macro="" textlink="">
      <xdr:nvSpPr>
        <xdr:cNvPr id="579" name="フローチャート: 判断 578"/>
        <xdr:cNvSpPr/>
      </xdr:nvSpPr>
      <xdr:spPr>
        <a:xfrm>
          <a:off x="13652500" y="954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59214</xdr:rowOff>
    </xdr:from>
    <xdr:ext cx="534377" cy="259045"/>
    <xdr:sp macro="" textlink="">
      <xdr:nvSpPr>
        <xdr:cNvPr id="580" name="テキスト ボックス 579"/>
        <xdr:cNvSpPr txBox="1"/>
      </xdr:nvSpPr>
      <xdr:spPr>
        <a:xfrm>
          <a:off x="13436111" y="931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161366</xdr:rowOff>
    </xdr:from>
    <xdr:to>
      <xdr:col>67</xdr:col>
      <xdr:colOff>101600</xdr:colOff>
      <xdr:row>56</xdr:row>
      <xdr:rowOff>91516</xdr:rowOff>
    </xdr:to>
    <xdr:sp macro="" textlink="">
      <xdr:nvSpPr>
        <xdr:cNvPr id="581" name="フローチャート: 判断 580"/>
        <xdr:cNvSpPr/>
      </xdr:nvSpPr>
      <xdr:spPr>
        <a:xfrm>
          <a:off x="12763500" y="95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108043</xdr:rowOff>
    </xdr:from>
    <xdr:ext cx="534377" cy="259045"/>
    <xdr:sp macro="" textlink="">
      <xdr:nvSpPr>
        <xdr:cNvPr id="582" name="テキスト ボックス 581"/>
        <xdr:cNvSpPr txBox="1"/>
      </xdr:nvSpPr>
      <xdr:spPr>
        <a:xfrm>
          <a:off x="12547111" y="93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159355</xdr:rowOff>
    </xdr:from>
    <xdr:to>
      <xdr:col>85</xdr:col>
      <xdr:colOff>177800</xdr:colOff>
      <xdr:row>54</xdr:row>
      <xdr:rowOff>89505</xdr:rowOff>
    </xdr:to>
    <xdr:sp macro="" textlink="">
      <xdr:nvSpPr>
        <xdr:cNvPr id="588" name="楕円 587"/>
        <xdr:cNvSpPr/>
      </xdr:nvSpPr>
      <xdr:spPr>
        <a:xfrm>
          <a:off x="16268700" y="92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10782</xdr:rowOff>
    </xdr:from>
    <xdr:ext cx="534377" cy="259045"/>
    <xdr:sp macro="" textlink="">
      <xdr:nvSpPr>
        <xdr:cNvPr id="589" name="教育費該当値テキスト"/>
        <xdr:cNvSpPr txBox="1"/>
      </xdr:nvSpPr>
      <xdr:spPr>
        <a:xfrm>
          <a:off x="16370300" y="909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93518</xdr:rowOff>
    </xdr:from>
    <xdr:to>
      <xdr:col>81</xdr:col>
      <xdr:colOff>101600</xdr:colOff>
      <xdr:row>58</xdr:row>
      <xdr:rowOff>23668</xdr:rowOff>
    </xdr:to>
    <xdr:sp macro="" textlink="">
      <xdr:nvSpPr>
        <xdr:cNvPr id="590" name="楕円 589"/>
        <xdr:cNvSpPr/>
      </xdr:nvSpPr>
      <xdr:spPr>
        <a:xfrm>
          <a:off x="15430500" y="986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14795</xdr:rowOff>
    </xdr:from>
    <xdr:ext cx="534377" cy="259045"/>
    <xdr:sp macro="" textlink="">
      <xdr:nvSpPr>
        <xdr:cNvPr id="591" name="テキスト ボックス 590"/>
        <xdr:cNvSpPr txBox="1"/>
      </xdr:nvSpPr>
      <xdr:spPr>
        <a:xfrm>
          <a:off x="15214111" y="995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73081</xdr:rowOff>
    </xdr:from>
    <xdr:to>
      <xdr:col>76</xdr:col>
      <xdr:colOff>165100</xdr:colOff>
      <xdr:row>58</xdr:row>
      <xdr:rowOff>3231</xdr:rowOff>
    </xdr:to>
    <xdr:sp macro="" textlink="">
      <xdr:nvSpPr>
        <xdr:cNvPr id="592" name="楕円 591"/>
        <xdr:cNvSpPr/>
      </xdr:nvSpPr>
      <xdr:spPr>
        <a:xfrm>
          <a:off x="14541500" y="98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165808</xdr:rowOff>
    </xdr:from>
    <xdr:ext cx="534377" cy="259045"/>
    <xdr:sp macro="" textlink="">
      <xdr:nvSpPr>
        <xdr:cNvPr id="593" name="テキスト ボックス 592"/>
        <xdr:cNvSpPr txBox="1"/>
      </xdr:nvSpPr>
      <xdr:spPr>
        <a:xfrm>
          <a:off x="14325111" y="99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159812</xdr:rowOff>
    </xdr:from>
    <xdr:to>
      <xdr:col>72</xdr:col>
      <xdr:colOff>38100</xdr:colOff>
      <xdr:row>58</xdr:row>
      <xdr:rowOff>89962</xdr:rowOff>
    </xdr:to>
    <xdr:sp macro="" textlink="">
      <xdr:nvSpPr>
        <xdr:cNvPr id="594" name="楕円 593"/>
        <xdr:cNvSpPr/>
      </xdr:nvSpPr>
      <xdr:spPr>
        <a:xfrm>
          <a:off x="13652500" y="99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81089</xdr:rowOff>
    </xdr:from>
    <xdr:ext cx="534377" cy="259045"/>
    <xdr:sp macro="" textlink="">
      <xdr:nvSpPr>
        <xdr:cNvPr id="595" name="テキスト ボックス 594"/>
        <xdr:cNvSpPr txBox="1"/>
      </xdr:nvSpPr>
      <xdr:spPr>
        <a:xfrm>
          <a:off x="13436111" y="100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5781</xdr:rowOff>
    </xdr:from>
    <xdr:to>
      <xdr:col>67</xdr:col>
      <xdr:colOff>101600</xdr:colOff>
      <xdr:row>58</xdr:row>
      <xdr:rowOff>107381</xdr:rowOff>
    </xdr:to>
    <xdr:sp macro="" textlink="">
      <xdr:nvSpPr>
        <xdr:cNvPr id="596" name="楕円 595"/>
        <xdr:cNvSpPr/>
      </xdr:nvSpPr>
      <xdr:spPr>
        <a:xfrm>
          <a:off x="12763500" y="994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98508</xdr:rowOff>
    </xdr:from>
    <xdr:ext cx="534377" cy="259045"/>
    <xdr:sp macro="" textlink="">
      <xdr:nvSpPr>
        <xdr:cNvPr id="597" name="テキスト ボックス 596"/>
        <xdr:cNvSpPr txBox="1"/>
      </xdr:nvSpPr>
      <xdr:spPr>
        <a:xfrm>
          <a:off x="12547111" y="1004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39345</xdr:rowOff>
    </xdr:from>
    <xdr:to>
      <xdr:col>85</xdr:col>
      <xdr:colOff>127000</xdr:colOff>
      <xdr:row>79</xdr:row>
      <xdr:rowOff>90289</xdr:rowOff>
    </xdr:to>
    <xdr:cxnSp macro="">
      <xdr:nvCxnSpPr>
        <xdr:cNvPr id="628" name="直線コネクタ 627"/>
        <xdr:cNvCxnSpPr/>
      </xdr:nvCxnSpPr>
      <xdr:spPr>
        <a:xfrm flipV="1">
          <a:off x="15481300" y="13583895"/>
          <a:ext cx="838200" cy="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6585</xdr:rowOff>
    </xdr:from>
    <xdr:ext cx="378565" cy="259045"/>
    <xdr:sp macro="" textlink="">
      <xdr:nvSpPr>
        <xdr:cNvPr id="629" name="災害復旧費平均値テキスト"/>
        <xdr:cNvSpPr txBox="1"/>
      </xdr:nvSpPr>
      <xdr:spPr>
        <a:xfrm>
          <a:off x="16370300" y="1355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76639</xdr:rowOff>
    </xdr:from>
    <xdr:to>
      <xdr:col>81</xdr:col>
      <xdr:colOff>50800</xdr:colOff>
      <xdr:row>79</xdr:row>
      <xdr:rowOff>90289</xdr:rowOff>
    </xdr:to>
    <xdr:cxnSp macro="">
      <xdr:nvCxnSpPr>
        <xdr:cNvPr id="631" name="直線コネクタ 630"/>
        <xdr:cNvCxnSpPr/>
      </xdr:nvCxnSpPr>
      <xdr:spPr>
        <a:xfrm>
          <a:off x="14592300" y="13621189"/>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76051</xdr:rowOff>
    </xdr:from>
    <xdr:to>
      <xdr:col>76</xdr:col>
      <xdr:colOff>114300</xdr:colOff>
      <xdr:row>79</xdr:row>
      <xdr:rowOff>76639</xdr:rowOff>
    </xdr:to>
    <xdr:cxnSp macro="">
      <xdr:nvCxnSpPr>
        <xdr:cNvPr id="634" name="直線コネクタ 633"/>
        <xdr:cNvCxnSpPr/>
      </xdr:nvCxnSpPr>
      <xdr:spPr>
        <a:xfrm>
          <a:off x="13703300" y="13620601"/>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125947</xdr:rowOff>
    </xdr:from>
    <xdr:ext cx="378565" cy="259045"/>
    <xdr:sp macro="" textlink="">
      <xdr:nvSpPr>
        <xdr:cNvPr id="636" name="テキスト ボックス 635"/>
        <xdr:cNvSpPr txBox="1"/>
      </xdr:nvSpPr>
      <xdr:spPr>
        <a:xfrm>
          <a:off x="14403017" y="1367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76051</xdr:rowOff>
    </xdr:from>
    <xdr:to>
      <xdr:col>71</xdr:col>
      <xdr:colOff>177800</xdr:colOff>
      <xdr:row>79</xdr:row>
      <xdr:rowOff>87024</xdr:rowOff>
    </xdr:to>
    <xdr:cxnSp macro="">
      <xdr:nvCxnSpPr>
        <xdr:cNvPr id="637" name="直線コネクタ 636"/>
        <xdr:cNvCxnSpPr/>
      </xdr:nvCxnSpPr>
      <xdr:spPr>
        <a:xfrm flipV="1">
          <a:off x="12814300" y="1362060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10294</xdr:rowOff>
    </xdr:from>
    <xdr:to>
      <xdr:col>72</xdr:col>
      <xdr:colOff>38100</xdr:colOff>
      <xdr:row>79</xdr:row>
      <xdr:rowOff>111894</xdr:rowOff>
    </xdr:to>
    <xdr:sp macro="" textlink="">
      <xdr:nvSpPr>
        <xdr:cNvPr id="638" name="フローチャート: 判断 637"/>
        <xdr:cNvSpPr/>
      </xdr:nvSpPr>
      <xdr:spPr>
        <a:xfrm>
          <a:off x="13652500" y="1355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128421</xdr:rowOff>
    </xdr:from>
    <xdr:ext cx="469744" cy="259045"/>
    <xdr:sp macro="" textlink="">
      <xdr:nvSpPr>
        <xdr:cNvPr id="639" name="テキスト ボックス 638"/>
        <xdr:cNvSpPr txBox="1"/>
      </xdr:nvSpPr>
      <xdr:spPr>
        <a:xfrm>
          <a:off x="13468428" y="133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125606</xdr:rowOff>
    </xdr:from>
    <xdr:to>
      <xdr:col>67</xdr:col>
      <xdr:colOff>101600</xdr:colOff>
      <xdr:row>79</xdr:row>
      <xdr:rowOff>55756</xdr:rowOff>
    </xdr:to>
    <xdr:sp macro="" textlink="">
      <xdr:nvSpPr>
        <xdr:cNvPr id="640" name="フローチャート: 判断 639"/>
        <xdr:cNvSpPr/>
      </xdr:nvSpPr>
      <xdr:spPr>
        <a:xfrm>
          <a:off x="12763500" y="1349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72283</xdr:rowOff>
    </xdr:from>
    <xdr:ext cx="469744" cy="259045"/>
    <xdr:sp macro="" textlink="">
      <xdr:nvSpPr>
        <xdr:cNvPr id="641" name="テキスト ボックス 640"/>
        <xdr:cNvSpPr txBox="1"/>
      </xdr:nvSpPr>
      <xdr:spPr>
        <a:xfrm>
          <a:off x="12579428" y="1327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159995</xdr:rowOff>
    </xdr:from>
    <xdr:to>
      <xdr:col>85</xdr:col>
      <xdr:colOff>177800</xdr:colOff>
      <xdr:row>79</xdr:row>
      <xdr:rowOff>90145</xdr:rowOff>
    </xdr:to>
    <xdr:sp macro="" textlink="">
      <xdr:nvSpPr>
        <xdr:cNvPr id="647" name="楕円 646"/>
        <xdr:cNvSpPr/>
      </xdr:nvSpPr>
      <xdr:spPr>
        <a:xfrm>
          <a:off x="162687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119372</xdr:rowOff>
    </xdr:from>
    <xdr:ext cx="469744" cy="259045"/>
    <xdr:sp macro="" textlink="">
      <xdr:nvSpPr>
        <xdr:cNvPr id="648" name="災害復旧費該当値テキスト"/>
        <xdr:cNvSpPr txBox="1"/>
      </xdr:nvSpPr>
      <xdr:spPr>
        <a:xfrm>
          <a:off x="16370300" y="1332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39489</xdr:rowOff>
    </xdr:from>
    <xdr:to>
      <xdr:col>81</xdr:col>
      <xdr:colOff>101600</xdr:colOff>
      <xdr:row>79</xdr:row>
      <xdr:rowOff>141089</xdr:rowOff>
    </xdr:to>
    <xdr:sp macro="" textlink="">
      <xdr:nvSpPr>
        <xdr:cNvPr id="649" name="楕円 648"/>
        <xdr:cNvSpPr/>
      </xdr:nvSpPr>
      <xdr:spPr>
        <a:xfrm>
          <a:off x="15430500" y="135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132216</xdr:rowOff>
    </xdr:from>
    <xdr:ext cx="378565" cy="259045"/>
    <xdr:sp macro="" textlink="">
      <xdr:nvSpPr>
        <xdr:cNvPr id="650" name="テキスト ボックス 649"/>
        <xdr:cNvSpPr txBox="1"/>
      </xdr:nvSpPr>
      <xdr:spPr>
        <a:xfrm>
          <a:off x="15292017" y="1367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25839</xdr:rowOff>
    </xdr:from>
    <xdr:to>
      <xdr:col>76</xdr:col>
      <xdr:colOff>165100</xdr:colOff>
      <xdr:row>79</xdr:row>
      <xdr:rowOff>127439</xdr:rowOff>
    </xdr:to>
    <xdr:sp macro="" textlink="">
      <xdr:nvSpPr>
        <xdr:cNvPr id="651" name="楕円 650"/>
        <xdr:cNvSpPr/>
      </xdr:nvSpPr>
      <xdr:spPr>
        <a:xfrm>
          <a:off x="14541500" y="135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143966</xdr:rowOff>
    </xdr:from>
    <xdr:ext cx="378565" cy="259045"/>
    <xdr:sp macro="" textlink="">
      <xdr:nvSpPr>
        <xdr:cNvPr id="652" name="テキスト ボックス 651"/>
        <xdr:cNvSpPr txBox="1"/>
      </xdr:nvSpPr>
      <xdr:spPr>
        <a:xfrm>
          <a:off x="14403017" y="13345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25251</xdr:rowOff>
    </xdr:from>
    <xdr:to>
      <xdr:col>72</xdr:col>
      <xdr:colOff>38100</xdr:colOff>
      <xdr:row>79</xdr:row>
      <xdr:rowOff>126851</xdr:rowOff>
    </xdr:to>
    <xdr:sp macro="" textlink="">
      <xdr:nvSpPr>
        <xdr:cNvPr id="653" name="楕円 652"/>
        <xdr:cNvSpPr/>
      </xdr:nvSpPr>
      <xdr:spPr>
        <a:xfrm>
          <a:off x="13652500" y="13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117978</xdr:rowOff>
    </xdr:from>
    <xdr:ext cx="378565" cy="259045"/>
    <xdr:sp macro="" textlink="">
      <xdr:nvSpPr>
        <xdr:cNvPr id="654" name="テキスト ボックス 653"/>
        <xdr:cNvSpPr txBox="1"/>
      </xdr:nvSpPr>
      <xdr:spPr>
        <a:xfrm>
          <a:off x="13514017" y="13662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36224</xdr:rowOff>
    </xdr:from>
    <xdr:to>
      <xdr:col>67</xdr:col>
      <xdr:colOff>101600</xdr:colOff>
      <xdr:row>79</xdr:row>
      <xdr:rowOff>137824</xdr:rowOff>
    </xdr:to>
    <xdr:sp macro="" textlink="">
      <xdr:nvSpPr>
        <xdr:cNvPr id="655" name="楕円 654"/>
        <xdr:cNvSpPr/>
      </xdr:nvSpPr>
      <xdr:spPr>
        <a:xfrm>
          <a:off x="12763500" y="13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128951</xdr:rowOff>
    </xdr:from>
    <xdr:ext cx="378565" cy="259045"/>
    <xdr:sp macro="" textlink="">
      <xdr:nvSpPr>
        <xdr:cNvPr id="656" name="テキスト ボックス 655"/>
        <xdr:cNvSpPr txBox="1"/>
      </xdr:nvSpPr>
      <xdr:spPr>
        <a:xfrm>
          <a:off x="12625017" y="1367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120168</xdr:rowOff>
    </xdr:from>
    <xdr:to>
      <xdr:col>85</xdr:col>
      <xdr:colOff>127000</xdr:colOff>
      <xdr:row>95</xdr:row>
      <xdr:rowOff>157518</xdr:rowOff>
    </xdr:to>
    <xdr:cxnSp macro="">
      <xdr:nvCxnSpPr>
        <xdr:cNvPr id="685" name="直線コネクタ 684"/>
        <xdr:cNvCxnSpPr/>
      </xdr:nvCxnSpPr>
      <xdr:spPr>
        <a:xfrm>
          <a:off x="15481300" y="16407918"/>
          <a:ext cx="838200" cy="3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120168</xdr:rowOff>
    </xdr:from>
    <xdr:to>
      <xdr:col>81</xdr:col>
      <xdr:colOff>50800</xdr:colOff>
      <xdr:row>95</xdr:row>
      <xdr:rowOff>136703</xdr:rowOff>
    </xdr:to>
    <xdr:cxnSp macro="">
      <xdr:nvCxnSpPr>
        <xdr:cNvPr id="688" name="直線コネクタ 687"/>
        <xdr:cNvCxnSpPr/>
      </xdr:nvCxnSpPr>
      <xdr:spPr>
        <a:xfrm flipV="1">
          <a:off x="14592300" y="16407918"/>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108241</xdr:rowOff>
    </xdr:from>
    <xdr:to>
      <xdr:col>76</xdr:col>
      <xdr:colOff>114300</xdr:colOff>
      <xdr:row>95</xdr:row>
      <xdr:rowOff>136703</xdr:rowOff>
    </xdr:to>
    <xdr:cxnSp macro="">
      <xdr:nvCxnSpPr>
        <xdr:cNvPr id="691" name="直線コネクタ 690"/>
        <xdr:cNvCxnSpPr/>
      </xdr:nvCxnSpPr>
      <xdr:spPr>
        <a:xfrm>
          <a:off x="13703300" y="16395991"/>
          <a:ext cx="889000" cy="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108241</xdr:rowOff>
    </xdr:from>
    <xdr:to>
      <xdr:col>71</xdr:col>
      <xdr:colOff>177800</xdr:colOff>
      <xdr:row>95</xdr:row>
      <xdr:rowOff>157201</xdr:rowOff>
    </xdr:to>
    <xdr:cxnSp macro="">
      <xdr:nvCxnSpPr>
        <xdr:cNvPr id="694" name="直線コネクタ 693"/>
        <xdr:cNvCxnSpPr/>
      </xdr:nvCxnSpPr>
      <xdr:spPr>
        <a:xfrm flipV="1">
          <a:off x="12814300" y="16395991"/>
          <a:ext cx="889000" cy="4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146038</xdr:rowOff>
    </xdr:from>
    <xdr:to>
      <xdr:col>72</xdr:col>
      <xdr:colOff>38100</xdr:colOff>
      <xdr:row>96</xdr:row>
      <xdr:rowOff>76188</xdr:rowOff>
    </xdr:to>
    <xdr:sp macro="" textlink="">
      <xdr:nvSpPr>
        <xdr:cNvPr id="695" name="フローチャート: 判断 694"/>
        <xdr:cNvSpPr/>
      </xdr:nvSpPr>
      <xdr:spPr>
        <a:xfrm>
          <a:off x="13652500" y="1643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67315</xdr:rowOff>
    </xdr:from>
    <xdr:ext cx="534377" cy="259045"/>
    <xdr:sp macro="" textlink="">
      <xdr:nvSpPr>
        <xdr:cNvPr id="696" name="テキスト ボックス 695"/>
        <xdr:cNvSpPr txBox="1"/>
      </xdr:nvSpPr>
      <xdr:spPr>
        <a:xfrm>
          <a:off x="13436111" y="165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155423</xdr:rowOff>
    </xdr:from>
    <xdr:to>
      <xdr:col>67</xdr:col>
      <xdr:colOff>101600</xdr:colOff>
      <xdr:row>96</xdr:row>
      <xdr:rowOff>85573</xdr:rowOff>
    </xdr:to>
    <xdr:sp macro="" textlink="">
      <xdr:nvSpPr>
        <xdr:cNvPr id="697" name="フローチャート: 判断 696"/>
        <xdr:cNvSpPr/>
      </xdr:nvSpPr>
      <xdr:spPr>
        <a:xfrm>
          <a:off x="12763500" y="1644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76700</xdr:rowOff>
    </xdr:from>
    <xdr:ext cx="534377" cy="259045"/>
    <xdr:sp macro="" textlink="">
      <xdr:nvSpPr>
        <xdr:cNvPr id="698" name="テキスト ボックス 697"/>
        <xdr:cNvSpPr txBox="1"/>
      </xdr:nvSpPr>
      <xdr:spPr>
        <a:xfrm>
          <a:off x="12547111" y="165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106718</xdr:rowOff>
    </xdr:from>
    <xdr:to>
      <xdr:col>85</xdr:col>
      <xdr:colOff>177800</xdr:colOff>
      <xdr:row>96</xdr:row>
      <xdr:rowOff>36868</xdr:rowOff>
    </xdr:to>
    <xdr:sp macro="" textlink="">
      <xdr:nvSpPr>
        <xdr:cNvPr id="704" name="楕円 703"/>
        <xdr:cNvSpPr/>
      </xdr:nvSpPr>
      <xdr:spPr>
        <a:xfrm>
          <a:off x="16268700" y="163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129595</xdr:rowOff>
    </xdr:from>
    <xdr:ext cx="534377" cy="259045"/>
    <xdr:sp macro="" textlink="">
      <xdr:nvSpPr>
        <xdr:cNvPr id="705" name="公債費該当値テキスト"/>
        <xdr:cNvSpPr txBox="1"/>
      </xdr:nvSpPr>
      <xdr:spPr>
        <a:xfrm>
          <a:off x="16370300" y="162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69368</xdr:rowOff>
    </xdr:from>
    <xdr:to>
      <xdr:col>81</xdr:col>
      <xdr:colOff>101600</xdr:colOff>
      <xdr:row>95</xdr:row>
      <xdr:rowOff>170968</xdr:rowOff>
    </xdr:to>
    <xdr:sp macro="" textlink="">
      <xdr:nvSpPr>
        <xdr:cNvPr id="706" name="楕円 705"/>
        <xdr:cNvSpPr/>
      </xdr:nvSpPr>
      <xdr:spPr>
        <a:xfrm>
          <a:off x="15430500" y="16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16045</xdr:rowOff>
    </xdr:from>
    <xdr:ext cx="534377" cy="259045"/>
    <xdr:sp macro="" textlink="">
      <xdr:nvSpPr>
        <xdr:cNvPr id="707" name="テキスト ボックス 706"/>
        <xdr:cNvSpPr txBox="1"/>
      </xdr:nvSpPr>
      <xdr:spPr>
        <a:xfrm>
          <a:off x="15214111" y="1613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85903</xdr:rowOff>
    </xdr:from>
    <xdr:to>
      <xdr:col>76</xdr:col>
      <xdr:colOff>165100</xdr:colOff>
      <xdr:row>96</xdr:row>
      <xdr:rowOff>16053</xdr:rowOff>
    </xdr:to>
    <xdr:sp macro="" textlink="">
      <xdr:nvSpPr>
        <xdr:cNvPr id="708" name="楕円 707"/>
        <xdr:cNvSpPr/>
      </xdr:nvSpPr>
      <xdr:spPr>
        <a:xfrm>
          <a:off x="14541500" y="163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32580</xdr:rowOff>
    </xdr:from>
    <xdr:ext cx="534377" cy="259045"/>
    <xdr:sp macro="" textlink="">
      <xdr:nvSpPr>
        <xdr:cNvPr id="709" name="テキスト ボックス 708"/>
        <xdr:cNvSpPr txBox="1"/>
      </xdr:nvSpPr>
      <xdr:spPr>
        <a:xfrm>
          <a:off x="14325111" y="161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57441</xdr:rowOff>
    </xdr:from>
    <xdr:to>
      <xdr:col>72</xdr:col>
      <xdr:colOff>38100</xdr:colOff>
      <xdr:row>95</xdr:row>
      <xdr:rowOff>159041</xdr:rowOff>
    </xdr:to>
    <xdr:sp macro="" textlink="">
      <xdr:nvSpPr>
        <xdr:cNvPr id="710" name="楕円 709"/>
        <xdr:cNvSpPr/>
      </xdr:nvSpPr>
      <xdr:spPr>
        <a:xfrm>
          <a:off x="13652500" y="163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4118</xdr:rowOff>
    </xdr:from>
    <xdr:ext cx="534377" cy="259045"/>
    <xdr:sp macro="" textlink="">
      <xdr:nvSpPr>
        <xdr:cNvPr id="711" name="テキスト ボックス 710"/>
        <xdr:cNvSpPr txBox="1"/>
      </xdr:nvSpPr>
      <xdr:spPr>
        <a:xfrm>
          <a:off x="13436111" y="1612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106401</xdr:rowOff>
    </xdr:from>
    <xdr:to>
      <xdr:col>67</xdr:col>
      <xdr:colOff>101600</xdr:colOff>
      <xdr:row>96</xdr:row>
      <xdr:rowOff>36551</xdr:rowOff>
    </xdr:to>
    <xdr:sp macro="" textlink="">
      <xdr:nvSpPr>
        <xdr:cNvPr id="712" name="楕円 711"/>
        <xdr:cNvSpPr/>
      </xdr:nvSpPr>
      <xdr:spPr>
        <a:xfrm>
          <a:off x="12763500" y="163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53078</xdr:rowOff>
    </xdr:from>
    <xdr:ext cx="534377" cy="259045"/>
    <xdr:sp macro="" textlink="">
      <xdr:nvSpPr>
        <xdr:cNvPr id="713" name="テキスト ボックス 712"/>
        <xdr:cNvSpPr txBox="1"/>
      </xdr:nvSpPr>
      <xdr:spPr>
        <a:xfrm>
          <a:off x="12547111" y="1616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59639</xdr:rowOff>
    </xdr:from>
    <xdr:to>
      <xdr:col>102</xdr:col>
      <xdr:colOff>165100</xdr:colOff>
      <xdr:row>37</xdr:row>
      <xdr:rowOff>161240</xdr:rowOff>
    </xdr:to>
    <xdr:sp macro="" textlink="">
      <xdr:nvSpPr>
        <xdr:cNvPr id="750" name="フローチャート: 判断 749"/>
        <xdr:cNvSpPr/>
      </xdr:nvSpPr>
      <xdr:spPr>
        <a:xfrm>
          <a:off x="19494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6316</xdr:rowOff>
    </xdr:from>
    <xdr:ext cx="378565" cy="259045"/>
    <xdr:sp macro="" textlink="">
      <xdr:nvSpPr>
        <xdr:cNvPr id="751" name="テキスト ボックス 750"/>
        <xdr:cNvSpPr txBox="1"/>
      </xdr:nvSpPr>
      <xdr:spPr>
        <a:xfrm>
          <a:off x="19356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77470</xdr:rowOff>
    </xdr:from>
    <xdr:to>
      <xdr:col>98</xdr:col>
      <xdr:colOff>38100</xdr:colOff>
      <xdr:row>37</xdr:row>
      <xdr:rowOff>7620</xdr:rowOff>
    </xdr:to>
    <xdr:sp macro="" textlink="">
      <xdr:nvSpPr>
        <xdr:cNvPr id="752" name="フローチャート: 判断 751"/>
        <xdr:cNvSpPr/>
      </xdr:nvSpPr>
      <xdr:spPr>
        <a:xfrm>
          <a:off x="18605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24147</xdr:rowOff>
    </xdr:from>
    <xdr:ext cx="378565" cy="259045"/>
    <xdr:sp macro="" textlink="">
      <xdr:nvSpPr>
        <xdr:cNvPr id="753" name="テキスト ボックス 752"/>
        <xdr:cNvSpPr txBox="1"/>
      </xdr:nvSpPr>
      <xdr:spPr>
        <a:xfrm>
          <a:off x="18467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類似団体平均と比較すると、議会費は近年同水準であったが、平成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年度は市議会議員改選に伴う議会共済会負担金が、平成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からは</a:t>
          </a:r>
          <a:r>
            <a:rPr kumimoji="1" lang="ja-JP" altLang="ja-JP" sz="1050">
              <a:solidFill>
                <a:schemeClr val="dk1"/>
              </a:solidFill>
              <a:effectLst/>
              <a:latin typeface="+mn-lt"/>
              <a:ea typeface="+mn-ea"/>
              <a:cs typeface="+mn-cs"/>
            </a:rPr>
            <a:t>議会映像配信の開始に伴う経費がそれぞれ増額となったため、やや上昇している。総務費が平成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年度より上昇している主な要因は、市有施設最適化整備更新基金の積立金である。また、平成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年度は、医療・福祉拠点施設の整備にかかる経費により増額となっている。</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29</a:t>
          </a:r>
          <a:r>
            <a:rPr kumimoji="1" lang="ja-JP" altLang="en-US" sz="1050">
              <a:solidFill>
                <a:schemeClr val="dk1"/>
              </a:solidFill>
              <a:effectLst/>
              <a:latin typeface="+mn-lt"/>
              <a:ea typeface="+mn-ea"/>
              <a:cs typeface="+mn-cs"/>
            </a:rPr>
            <a:t>年度は退職手当や減債基金の積立が減ったことにより減額となっている。</a:t>
          </a:r>
          <a:r>
            <a:rPr kumimoji="1" lang="ja-JP" altLang="ja-JP" sz="1050">
              <a:solidFill>
                <a:schemeClr val="dk1"/>
              </a:solidFill>
              <a:effectLst/>
              <a:latin typeface="+mn-lt"/>
              <a:ea typeface="+mn-ea"/>
              <a:cs typeface="+mn-cs"/>
            </a:rPr>
            <a:t>民生費については、平成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年度時点では平均を下回っていたが、年々その差は小さくなり、平成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からは平均を上回っている。これは、生活保護者数や高齢者数、障がい者福祉サービスの利用の増加により、扶助費等が年々急激な伸びを示していることから、その伸び率が類似団体より大きいことによるものと考えられる。衛生費については、近年平均をやや上回って推移しているが、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年度に増加している主な要因には、リサイクルセンターの爆発火災に伴う修繕料の増加が挙げられる。なお、平成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年度の増加は、</a:t>
          </a:r>
          <a:r>
            <a:rPr kumimoji="1" lang="ja-JP" altLang="en-US" sz="1050">
              <a:solidFill>
                <a:schemeClr val="dk1"/>
              </a:solidFill>
              <a:effectLst/>
              <a:latin typeface="+mn-lt"/>
              <a:ea typeface="+mn-ea"/>
              <a:cs typeface="+mn-cs"/>
            </a:rPr>
            <a:t>旧焼却施設の解体</a:t>
          </a:r>
          <a:r>
            <a:rPr kumimoji="1" lang="ja-JP" altLang="ja-JP" sz="1050">
              <a:solidFill>
                <a:schemeClr val="dk1"/>
              </a:solidFill>
              <a:effectLst/>
              <a:latin typeface="+mn-lt"/>
              <a:ea typeface="+mn-ea"/>
              <a:cs typeface="+mn-cs"/>
            </a:rPr>
            <a:t>によるものである。商工費については、平成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年度に類似団体が大きく増加しているのに対し、本市は平年並みである一方、平成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年度は逆の状況となっている。これは、平成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年度に国の補正予算にて計上されたプレミアム付き商品券事業によるもので、本市は事業を繰り越して平成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年度に実施したため、支出の増加が逆転したものと考えられる。また、平成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年度以降はまちづくり関連事業にかかる経費により上昇傾向にある。消防費については、平成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年度は常備消防業務の広域化に伴う初期費用等が増加している。</a:t>
          </a:r>
          <a:r>
            <a:rPr kumimoji="1" lang="ja-JP" altLang="en-US" sz="1050">
              <a:solidFill>
                <a:schemeClr val="dk1"/>
              </a:solidFill>
              <a:effectLst/>
              <a:latin typeface="+mn-lt"/>
              <a:ea typeface="+mn-ea"/>
              <a:cs typeface="+mn-cs"/>
            </a:rPr>
            <a:t>教育費については、平成</a:t>
          </a:r>
          <a:r>
            <a:rPr kumimoji="1" lang="en-US" altLang="ja-JP" sz="1050">
              <a:solidFill>
                <a:schemeClr val="dk1"/>
              </a:solidFill>
              <a:effectLst/>
              <a:latin typeface="+mn-lt"/>
              <a:ea typeface="+mn-ea"/>
              <a:cs typeface="+mn-cs"/>
            </a:rPr>
            <a:t>29</a:t>
          </a:r>
          <a:r>
            <a:rPr kumimoji="1" lang="ja-JP" altLang="en-US" sz="1050">
              <a:solidFill>
                <a:schemeClr val="dk1"/>
              </a:solidFill>
              <a:effectLst/>
              <a:latin typeface="+mn-lt"/>
              <a:ea typeface="+mn-ea"/>
              <a:cs typeface="+mn-cs"/>
            </a:rPr>
            <a:t>年度は学校給食センターの整備に伴い大幅に平均を上回っている。</a:t>
          </a:r>
          <a:r>
            <a:rPr kumimoji="1" lang="ja-JP" altLang="ja-JP" sz="1050">
              <a:solidFill>
                <a:schemeClr val="dk1"/>
              </a:solidFill>
              <a:effectLst/>
              <a:latin typeface="+mn-lt"/>
              <a:ea typeface="+mn-ea"/>
              <a:cs typeface="+mn-cs"/>
            </a:rPr>
            <a:t>公債費については、ごみ処理施設建設に伴う起債や、平成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年度の土地開発公社解散に伴う第三セクター等改革推進債の償還により、平均を上回って推移している。その他の費目については、近年概ね平均を下回って推移している。</a:t>
          </a:r>
          <a:endParaRPr lang="ja-JP" altLang="ja-JP" sz="1200">
            <a:effectLst/>
          </a:endParaRPr>
        </a:p>
        <a:p>
          <a:r>
            <a:rPr kumimoji="1" lang="ja-JP" altLang="ja-JP" sz="1050">
              <a:solidFill>
                <a:schemeClr val="dk1"/>
              </a:solidFill>
              <a:effectLst/>
              <a:latin typeface="+mn-lt"/>
              <a:ea typeface="+mn-ea"/>
              <a:cs typeface="+mn-cs"/>
            </a:rPr>
            <a:t>　目的別歳出としてもやはり、単独で行っているし尿処理やごみ処理に伴う衛生費の増加や、それらの施設の建設に伴う起債や第三セクター等改革推進債にかかる公債費の増加、生活保護者数や高齢者数、障がい者福祉サービスの利用の増加などに伴う民生費の増加が目立っており、これらが財政硬直化の要因と考えられる。これにより、総務費や土木費、教育費で計上される庁舎や学校、道路など公共施設の老朽化対策等が先送りとなっている状況であることが分か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年度決算以降、実質収支・実質単年度収支がともに黒字であったが、平成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年度決算は実質単年度収支で赤字となっており、財政調整基金残高・実質収支額ともに余力のない状況になりつつある。</a:t>
          </a:r>
          <a:endParaRPr lang="ja-JP" altLang="ja-JP" sz="1400">
            <a:effectLst/>
          </a:endParaRPr>
        </a:p>
        <a:p>
          <a:r>
            <a:rPr kumimoji="1" lang="ja-JP" altLang="ja-JP" sz="1100">
              <a:solidFill>
                <a:schemeClr val="dk1"/>
              </a:solidFill>
              <a:effectLst/>
              <a:latin typeface="+mn-lt"/>
              <a:ea typeface="+mn-ea"/>
              <a:cs typeface="+mn-cs"/>
            </a:rPr>
            <a:t>　そのため、抜本的な改革・見直しを掲げた第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次行財政改革プログラム・アクションプラン（平成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引き続き、新たな行財政改革アクションプランを策定し、経費の削減や収入の確保に努めているところであるが、今後は、施設の老朽化に伴う更新や統廃合などの建設事業にかかる起債も見込まれることから、基金の積立を行い、財政需要に対応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連結実質比率に係る赤字・黒字の構成を見ると、駐車場事業特別会計と住宅新築資金等貸付金特別会計は慢性的な赤字となっており、前者については利用促進対策や運営の効率化、後者については貸付金回収の強化を講じているところである。水道事業会計においては、安定した収益を確保しており、例年黒字となっているものの、人口減少による給水量の減少や、老朽化した基幹管路等の水道施設の改修が今後の課題となっている。国民健康保険特別会計や介護保険特別会計、後期高齢者医療特別会計においては、生産年齢人口の減少や高齢者人口の増加などにより厳しい財政運営となっているが、例年かろうじて黒字を確保している。</a:t>
          </a:r>
          <a:endParaRPr lang="ja-JP" altLang="ja-JP" sz="2000">
            <a:effectLst/>
          </a:endParaRPr>
        </a:p>
        <a:p>
          <a:r>
            <a:rPr kumimoji="1" lang="ja-JP" altLang="ja-JP" sz="1600">
              <a:solidFill>
                <a:schemeClr val="dk1"/>
              </a:solidFill>
              <a:effectLst/>
              <a:latin typeface="+mn-lt"/>
              <a:ea typeface="+mn-ea"/>
              <a:cs typeface="+mn-cs"/>
            </a:rPr>
            <a:t>　本市においては、第</a:t>
          </a:r>
          <a:r>
            <a:rPr kumimoji="1" lang="en-US" altLang="ja-JP" sz="1600">
              <a:solidFill>
                <a:schemeClr val="dk1"/>
              </a:solidFill>
              <a:effectLst/>
              <a:latin typeface="+mn-lt"/>
              <a:ea typeface="+mn-ea"/>
              <a:cs typeface="+mn-cs"/>
            </a:rPr>
            <a:t>1</a:t>
          </a:r>
          <a:r>
            <a:rPr kumimoji="1" lang="ja-JP" altLang="ja-JP" sz="1600">
              <a:solidFill>
                <a:schemeClr val="dk1"/>
              </a:solidFill>
              <a:effectLst/>
              <a:latin typeface="+mn-lt"/>
              <a:ea typeface="+mn-ea"/>
              <a:cs typeface="+mn-cs"/>
            </a:rPr>
            <a:t>次行財政改革（平成</a:t>
          </a:r>
          <a:r>
            <a:rPr kumimoji="1" lang="en-US" altLang="ja-JP" sz="1600">
              <a:solidFill>
                <a:schemeClr val="dk1"/>
              </a:solidFill>
              <a:effectLst/>
              <a:latin typeface="+mn-lt"/>
              <a:ea typeface="+mn-ea"/>
              <a:cs typeface="+mn-cs"/>
            </a:rPr>
            <a:t>16</a:t>
          </a:r>
          <a:r>
            <a:rPr kumimoji="1" lang="ja-JP" altLang="ja-JP" sz="1600">
              <a:solidFill>
                <a:schemeClr val="dk1"/>
              </a:solidFill>
              <a:effectLst/>
              <a:latin typeface="+mn-lt"/>
              <a:ea typeface="+mn-ea"/>
              <a:cs typeface="+mn-cs"/>
            </a:rPr>
            <a:t>年度～平成</a:t>
          </a:r>
          <a:r>
            <a:rPr kumimoji="1" lang="en-US" altLang="ja-JP" sz="1600">
              <a:solidFill>
                <a:schemeClr val="dk1"/>
              </a:solidFill>
              <a:effectLst/>
              <a:latin typeface="+mn-lt"/>
              <a:ea typeface="+mn-ea"/>
              <a:cs typeface="+mn-cs"/>
            </a:rPr>
            <a:t>20</a:t>
          </a:r>
          <a:r>
            <a:rPr kumimoji="1" lang="ja-JP" altLang="ja-JP" sz="1600">
              <a:solidFill>
                <a:schemeClr val="dk1"/>
              </a:solidFill>
              <a:effectLst/>
              <a:latin typeface="+mn-lt"/>
              <a:ea typeface="+mn-ea"/>
              <a:cs typeface="+mn-cs"/>
            </a:rPr>
            <a:t>年度）に引き続き、抜本的な改革・見直しとして第</a:t>
          </a:r>
          <a:r>
            <a:rPr kumimoji="1" lang="en-US" altLang="ja-JP" sz="1600">
              <a:solidFill>
                <a:schemeClr val="dk1"/>
              </a:solidFill>
              <a:effectLst/>
              <a:latin typeface="+mn-lt"/>
              <a:ea typeface="+mn-ea"/>
              <a:cs typeface="+mn-cs"/>
            </a:rPr>
            <a:t>2</a:t>
          </a:r>
          <a:r>
            <a:rPr kumimoji="1" lang="ja-JP" altLang="ja-JP" sz="1600">
              <a:solidFill>
                <a:schemeClr val="dk1"/>
              </a:solidFill>
              <a:effectLst/>
              <a:latin typeface="+mn-lt"/>
              <a:ea typeface="+mn-ea"/>
              <a:cs typeface="+mn-cs"/>
            </a:rPr>
            <a:t>次行財政改革プログラム（平成</a:t>
          </a:r>
          <a:r>
            <a:rPr kumimoji="1" lang="en-US" altLang="ja-JP" sz="1600">
              <a:solidFill>
                <a:schemeClr val="dk1"/>
              </a:solidFill>
              <a:effectLst/>
              <a:latin typeface="+mn-lt"/>
              <a:ea typeface="+mn-ea"/>
              <a:cs typeface="+mn-cs"/>
            </a:rPr>
            <a:t>21</a:t>
          </a:r>
          <a:r>
            <a:rPr kumimoji="1" lang="ja-JP" altLang="ja-JP" sz="1600">
              <a:solidFill>
                <a:schemeClr val="dk1"/>
              </a:solidFill>
              <a:effectLst/>
              <a:latin typeface="+mn-lt"/>
              <a:ea typeface="+mn-ea"/>
              <a:cs typeface="+mn-cs"/>
            </a:rPr>
            <a:t>年度～平成</a:t>
          </a:r>
          <a:r>
            <a:rPr kumimoji="1" lang="en-US" altLang="ja-JP" sz="1600">
              <a:solidFill>
                <a:schemeClr val="dk1"/>
              </a:solidFill>
              <a:effectLst/>
              <a:latin typeface="+mn-lt"/>
              <a:ea typeface="+mn-ea"/>
              <a:cs typeface="+mn-cs"/>
            </a:rPr>
            <a:t>25</a:t>
          </a:r>
          <a:r>
            <a:rPr kumimoji="1" lang="ja-JP" altLang="ja-JP" sz="1600">
              <a:solidFill>
                <a:schemeClr val="dk1"/>
              </a:solidFill>
              <a:effectLst/>
              <a:latin typeface="+mn-lt"/>
              <a:ea typeface="+mn-ea"/>
              <a:cs typeface="+mn-cs"/>
            </a:rPr>
            <a:t>年度）を策定し、一般会計だけではなく、各特別会計においても経費の削減や収入の確保に努めている。現在も財政健全化にむけて、新たな行財政改革大綱に基づく行財政改革アクションプランに取り組むとともに、これまでの取り組みも継続して行っているところである。</a:t>
          </a:r>
          <a:endParaRPr lang="ja-JP" altLang="ja-JP" sz="20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29-06sakurai&#65288;&#32080;&#21512;&#210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N51">
            <v>80.400000000000006</v>
          </cell>
          <cell r="CV51">
            <v>94.2</v>
          </cell>
        </row>
        <row r="53">
          <cell r="CN53">
            <v>63.2</v>
          </cell>
          <cell r="CV53">
            <v>63.9</v>
          </cell>
        </row>
        <row r="55">
          <cell r="AN55" t="str">
            <v>類似団体内平均値</v>
          </cell>
          <cell r="CN55">
            <v>35.299999999999997</v>
          </cell>
          <cell r="CV55">
            <v>31.9</v>
          </cell>
        </row>
        <row r="57">
          <cell r="CN57">
            <v>60.4</v>
          </cell>
          <cell r="CV57">
            <v>60.8</v>
          </cell>
        </row>
        <row r="72">
          <cell r="BP72" t="str">
            <v>H25</v>
          </cell>
          <cell r="BX72" t="str">
            <v>H26</v>
          </cell>
          <cell r="CF72" t="str">
            <v>H27</v>
          </cell>
          <cell r="CN72" t="str">
            <v>H28</v>
          </cell>
          <cell r="CV72" t="str">
            <v>H29</v>
          </cell>
        </row>
        <row r="73">
          <cell r="AN73" t="str">
            <v>当該団体値</v>
          </cell>
          <cell r="BP73">
            <v>95.1</v>
          </cell>
          <cell r="BX73">
            <v>88.1</v>
          </cell>
          <cell r="CF73">
            <v>79.7</v>
          </cell>
          <cell r="CN73">
            <v>80.400000000000006</v>
          </cell>
          <cell r="CV73">
            <v>94.2</v>
          </cell>
        </row>
        <row r="75">
          <cell r="BP75">
            <v>9.6999999999999993</v>
          </cell>
          <cell r="BX75">
            <v>9.6</v>
          </cell>
          <cell r="CF75">
            <v>9.6</v>
          </cell>
          <cell r="CN75">
            <v>9.1999999999999993</v>
          </cell>
          <cell r="CV75">
            <v>7.8</v>
          </cell>
        </row>
        <row r="77">
          <cell r="AN77" t="str">
            <v>類似団体内平均値</v>
          </cell>
          <cell r="BP77">
            <v>56.6</v>
          </cell>
          <cell r="BX77">
            <v>61.3</v>
          </cell>
          <cell r="CF77">
            <v>33.6</v>
          </cell>
          <cell r="CN77">
            <v>35.299999999999997</v>
          </cell>
          <cell r="CV77">
            <v>31.9</v>
          </cell>
        </row>
        <row r="79">
          <cell r="BP79">
            <v>9.6</v>
          </cell>
          <cell r="BX79">
            <v>9.3000000000000007</v>
          </cell>
          <cell r="CF79">
            <v>7</v>
          </cell>
          <cell r="CN79">
            <v>6.9</v>
          </cell>
          <cell r="CV79">
            <v>6.6</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24280714</v>
      </c>
      <c r="BO4" s="403"/>
      <c r="BP4" s="403"/>
      <c r="BQ4" s="403"/>
      <c r="BR4" s="403"/>
      <c r="BS4" s="403"/>
      <c r="BT4" s="403"/>
      <c r="BU4" s="404"/>
      <c r="BV4" s="402">
        <v>23503572</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2.1</v>
      </c>
      <c r="CU4" s="584"/>
      <c r="CV4" s="584"/>
      <c r="CW4" s="584"/>
      <c r="CX4" s="584"/>
      <c r="CY4" s="584"/>
      <c r="CZ4" s="584"/>
      <c r="DA4" s="585"/>
      <c r="DB4" s="583">
        <v>4.3</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23990853</v>
      </c>
      <c r="BO5" s="408"/>
      <c r="BP5" s="408"/>
      <c r="BQ5" s="408"/>
      <c r="BR5" s="408"/>
      <c r="BS5" s="408"/>
      <c r="BT5" s="408"/>
      <c r="BU5" s="409"/>
      <c r="BV5" s="407">
        <v>22912185</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103.6</v>
      </c>
      <c r="CU5" s="378"/>
      <c r="CV5" s="378"/>
      <c r="CW5" s="378"/>
      <c r="CX5" s="378"/>
      <c r="CY5" s="378"/>
      <c r="CZ5" s="378"/>
      <c r="DA5" s="379"/>
      <c r="DB5" s="377">
        <v>104.7</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289861</v>
      </c>
      <c r="BO6" s="408"/>
      <c r="BP6" s="408"/>
      <c r="BQ6" s="408"/>
      <c r="BR6" s="408"/>
      <c r="BS6" s="408"/>
      <c r="BT6" s="408"/>
      <c r="BU6" s="409"/>
      <c r="BV6" s="407">
        <v>591387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109.9</v>
      </c>
      <c r="CU6" s="558"/>
      <c r="CV6" s="558"/>
      <c r="CW6" s="558"/>
      <c r="CX6" s="558"/>
      <c r="CY6" s="558"/>
      <c r="CZ6" s="558"/>
      <c r="DA6" s="559"/>
      <c r="DB6" s="557">
        <v>111</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35058</v>
      </c>
      <c r="BO7" s="408"/>
      <c r="BP7" s="408"/>
      <c r="BQ7" s="408"/>
      <c r="BR7" s="408"/>
      <c r="BS7" s="408"/>
      <c r="BT7" s="408"/>
      <c r="BU7" s="409"/>
      <c r="BV7" s="407">
        <v>63164</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12325353</v>
      </c>
      <c r="CU7" s="408"/>
      <c r="CV7" s="408"/>
      <c r="CW7" s="408"/>
      <c r="CX7" s="408"/>
      <c r="CY7" s="408"/>
      <c r="CZ7" s="408"/>
      <c r="DA7" s="409"/>
      <c r="DB7" s="407">
        <v>12407783</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254803</v>
      </c>
      <c r="BO8" s="408"/>
      <c r="BP8" s="408"/>
      <c r="BQ8" s="408"/>
      <c r="BR8" s="408"/>
      <c r="BS8" s="408"/>
      <c r="BT8" s="408"/>
      <c r="BU8" s="409"/>
      <c r="BV8" s="407">
        <v>528223</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0.53</v>
      </c>
      <c r="CU8" s="521"/>
      <c r="CV8" s="521"/>
      <c r="CW8" s="521"/>
      <c r="CX8" s="521"/>
      <c r="CY8" s="521"/>
      <c r="CZ8" s="521"/>
      <c r="DA8" s="522"/>
      <c r="DB8" s="520">
        <v>0.53</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57244</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-273420</v>
      </c>
      <c r="BO9" s="408"/>
      <c r="BP9" s="408"/>
      <c r="BQ9" s="408"/>
      <c r="BR9" s="408"/>
      <c r="BS9" s="408"/>
      <c r="BT9" s="408"/>
      <c r="BU9" s="409"/>
      <c r="BV9" s="407">
        <v>-303164</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16.399999999999999</v>
      </c>
      <c r="CU9" s="378"/>
      <c r="CV9" s="378"/>
      <c r="CW9" s="378"/>
      <c r="CX9" s="378"/>
      <c r="CY9" s="378"/>
      <c r="CZ9" s="378"/>
      <c r="DA9" s="379"/>
      <c r="DB9" s="377">
        <v>17.100000000000001</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60146</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88</v>
      </c>
      <c r="AV10" s="465"/>
      <c r="AW10" s="465"/>
      <c r="AX10" s="465"/>
      <c r="AY10" s="387" t="s">
        <v>115</v>
      </c>
      <c r="AZ10" s="388"/>
      <c r="BA10" s="388"/>
      <c r="BB10" s="388"/>
      <c r="BC10" s="388"/>
      <c r="BD10" s="388"/>
      <c r="BE10" s="388"/>
      <c r="BF10" s="388"/>
      <c r="BG10" s="388"/>
      <c r="BH10" s="388"/>
      <c r="BI10" s="388"/>
      <c r="BJ10" s="388"/>
      <c r="BK10" s="388"/>
      <c r="BL10" s="388"/>
      <c r="BM10" s="389"/>
      <c r="BN10" s="407">
        <v>702514</v>
      </c>
      <c r="BO10" s="408"/>
      <c r="BP10" s="408"/>
      <c r="BQ10" s="408"/>
      <c r="BR10" s="408"/>
      <c r="BS10" s="408"/>
      <c r="BT10" s="408"/>
      <c r="BU10" s="409"/>
      <c r="BV10" s="407">
        <v>420001</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91700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x14ac:dyDescent="0.15">
      <c r="A12" s="166"/>
      <c r="B12" s="523" t="s">
        <v>125</v>
      </c>
      <c r="C12" s="524"/>
      <c r="D12" s="524"/>
      <c r="E12" s="524"/>
      <c r="F12" s="524"/>
      <c r="G12" s="524"/>
      <c r="H12" s="524"/>
      <c r="I12" s="524"/>
      <c r="J12" s="524"/>
      <c r="K12" s="525"/>
      <c r="L12" s="532" t="s">
        <v>126</v>
      </c>
      <c r="M12" s="533"/>
      <c r="N12" s="533"/>
      <c r="O12" s="533"/>
      <c r="P12" s="533"/>
      <c r="Q12" s="534"/>
      <c r="R12" s="535">
        <v>57944</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130</v>
      </c>
      <c r="AV12" s="465"/>
      <c r="AW12" s="465"/>
      <c r="AX12" s="465"/>
      <c r="AY12" s="387" t="s">
        <v>131</v>
      </c>
      <c r="AZ12" s="388"/>
      <c r="BA12" s="388"/>
      <c r="BB12" s="388"/>
      <c r="BC12" s="388"/>
      <c r="BD12" s="388"/>
      <c r="BE12" s="388"/>
      <c r="BF12" s="388"/>
      <c r="BG12" s="388"/>
      <c r="BH12" s="388"/>
      <c r="BI12" s="388"/>
      <c r="BJ12" s="388"/>
      <c r="BK12" s="388"/>
      <c r="BL12" s="388"/>
      <c r="BM12" s="389"/>
      <c r="BN12" s="407">
        <v>870780</v>
      </c>
      <c r="BO12" s="408"/>
      <c r="BP12" s="408"/>
      <c r="BQ12" s="408"/>
      <c r="BR12" s="408"/>
      <c r="BS12" s="408"/>
      <c r="BT12" s="408"/>
      <c r="BU12" s="409"/>
      <c r="BV12" s="407">
        <v>580000</v>
      </c>
      <c r="BW12" s="408"/>
      <c r="BX12" s="408"/>
      <c r="BY12" s="408"/>
      <c r="BZ12" s="408"/>
      <c r="CA12" s="408"/>
      <c r="CB12" s="408"/>
      <c r="CC12" s="409"/>
      <c r="CD12" s="416" t="s">
        <v>132</v>
      </c>
      <c r="CE12" s="417"/>
      <c r="CF12" s="417"/>
      <c r="CG12" s="417"/>
      <c r="CH12" s="417"/>
      <c r="CI12" s="417"/>
      <c r="CJ12" s="417"/>
      <c r="CK12" s="417"/>
      <c r="CL12" s="417"/>
      <c r="CM12" s="417"/>
      <c r="CN12" s="417"/>
      <c r="CO12" s="417"/>
      <c r="CP12" s="417"/>
      <c r="CQ12" s="417"/>
      <c r="CR12" s="417"/>
      <c r="CS12" s="418"/>
      <c r="CT12" s="520" t="s">
        <v>133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134</v>
      </c>
      <c r="N13" s="508"/>
      <c r="O13" s="508"/>
      <c r="P13" s="508"/>
      <c r="Q13" s="509"/>
      <c r="R13" s="510">
        <v>57362</v>
      </c>
      <c r="S13" s="511"/>
      <c r="T13" s="511"/>
      <c r="U13" s="511"/>
      <c r="V13" s="512"/>
      <c r="W13" s="498" t="s">
        <v>135</v>
      </c>
      <c r="X13" s="420"/>
      <c r="Y13" s="420"/>
      <c r="Z13" s="420"/>
      <c r="AA13" s="420"/>
      <c r="AB13" s="421"/>
      <c r="AC13" s="383">
        <v>656</v>
      </c>
      <c r="AD13" s="384"/>
      <c r="AE13" s="384"/>
      <c r="AF13" s="384"/>
      <c r="AG13" s="385"/>
      <c r="AH13" s="383">
        <v>710</v>
      </c>
      <c r="AI13" s="384"/>
      <c r="AJ13" s="384"/>
      <c r="AK13" s="384"/>
      <c r="AL13" s="386"/>
      <c r="AM13" s="476" t="s">
        <v>136</v>
      </c>
      <c r="AN13" s="381"/>
      <c r="AO13" s="381"/>
      <c r="AP13" s="381"/>
      <c r="AQ13" s="381"/>
      <c r="AR13" s="381"/>
      <c r="AS13" s="381"/>
      <c r="AT13" s="382"/>
      <c r="AU13" s="464" t="s">
        <v>137</v>
      </c>
      <c r="AV13" s="465"/>
      <c r="AW13" s="465"/>
      <c r="AX13" s="465"/>
      <c r="AY13" s="387" t="s">
        <v>138</v>
      </c>
      <c r="AZ13" s="388"/>
      <c r="BA13" s="388"/>
      <c r="BB13" s="388"/>
      <c r="BC13" s="388"/>
      <c r="BD13" s="388"/>
      <c r="BE13" s="388"/>
      <c r="BF13" s="388"/>
      <c r="BG13" s="388"/>
      <c r="BH13" s="388"/>
      <c r="BI13" s="388"/>
      <c r="BJ13" s="388"/>
      <c r="BK13" s="388"/>
      <c r="BL13" s="388"/>
      <c r="BM13" s="389"/>
      <c r="BN13" s="407">
        <v>-441686</v>
      </c>
      <c r="BO13" s="408"/>
      <c r="BP13" s="408"/>
      <c r="BQ13" s="408"/>
      <c r="BR13" s="408"/>
      <c r="BS13" s="408"/>
      <c r="BT13" s="408"/>
      <c r="BU13" s="409"/>
      <c r="BV13" s="407">
        <v>-371463</v>
      </c>
      <c r="BW13" s="408"/>
      <c r="BX13" s="408"/>
      <c r="BY13" s="408"/>
      <c r="BZ13" s="408"/>
      <c r="CA13" s="408"/>
      <c r="CB13" s="408"/>
      <c r="CC13" s="409"/>
      <c r="CD13" s="416" t="s">
        <v>139</v>
      </c>
      <c r="CE13" s="417"/>
      <c r="CF13" s="417"/>
      <c r="CG13" s="417"/>
      <c r="CH13" s="417"/>
      <c r="CI13" s="417"/>
      <c r="CJ13" s="417"/>
      <c r="CK13" s="417"/>
      <c r="CL13" s="417"/>
      <c r="CM13" s="417"/>
      <c r="CN13" s="417"/>
      <c r="CO13" s="417"/>
      <c r="CP13" s="417"/>
      <c r="CQ13" s="417"/>
      <c r="CR13" s="417"/>
      <c r="CS13" s="418"/>
      <c r="CT13" s="377">
        <v>7.8</v>
      </c>
      <c r="CU13" s="378"/>
      <c r="CV13" s="378"/>
      <c r="CW13" s="378"/>
      <c r="CX13" s="378"/>
      <c r="CY13" s="378"/>
      <c r="CZ13" s="378"/>
      <c r="DA13" s="379"/>
      <c r="DB13" s="377">
        <v>9.1999999999999993</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140</v>
      </c>
      <c r="M14" s="541"/>
      <c r="N14" s="541"/>
      <c r="O14" s="541"/>
      <c r="P14" s="541"/>
      <c r="Q14" s="542"/>
      <c r="R14" s="510">
        <v>58625</v>
      </c>
      <c r="S14" s="511"/>
      <c r="T14" s="511"/>
      <c r="U14" s="511"/>
      <c r="V14" s="512"/>
      <c r="W14" s="513"/>
      <c r="X14" s="423"/>
      <c r="Y14" s="423"/>
      <c r="Z14" s="423"/>
      <c r="AA14" s="423"/>
      <c r="AB14" s="424"/>
      <c r="AC14" s="503">
        <v>2.7</v>
      </c>
      <c r="AD14" s="504"/>
      <c r="AE14" s="504"/>
      <c r="AF14" s="504"/>
      <c r="AG14" s="505"/>
      <c r="AH14" s="503">
        <v>2.9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141</v>
      </c>
      <c r="CE14" s="414"/>
      <c r="CF14" s="414"/>
      <c r="CG14" s="414"/>
      <c r="CH14" s="414"/>
      <c r="CI14" s="414"/>
      <c r="CJ14" s="414"/>
      <c r="CK14" s="414"/>
      <c r="CL14" s="414"/>
      <c r="CM14" s="414"/>
      <c r="CN14" s="414"/>
      <c r="CO14" s="414"/>
      <c r="CP14" s="414"/>
      <c r="CQ14" s="414"/>
      <c r="CR14" s="414"/>
      <c r="CS14" s="415"/>
      <c r="CT14" s="514">
        <v>94.2</v>
      </c>
      <c r="CU14" s="515"/>
      <c r="CV14" s="515"/>
      <c r="CW14" s="515"/>
      <c r="CX14" s="515"/>
      <c r="CY14" s="515"/>
      <c r="CZ14" s="515"/>
      <c r="DA14" s="516"/>
      <c r="DB14" s="514">
        <v>80.400000000000006</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142</v>
      </c>
      <c r="N15" s="508"/>
      <c r="O15" s="508"/>
      <c r="P15" s="508"/>
      <c r="Q15" s="509"/>
      <c r="R15" s="510">
        <v>58051</v>
      </c>
      <c r="S15" s="511"/>
      <c r="T15" s="511"/>
      <c r="U15" s="511"/>
      <c r="V15" s="512"/>
      <c r="W15" s="498" t="s">
        <v>143</v>
      </c>
      <c r="X15" s="420"/>
      <c r="Y15" s="420"/>
      <c r="Z15" s="420"/>
      <c r="AA15" s="420"/>
      <c r="AB15" s="421"/>
      <c r="AC15" s="383">
        <v>6267</v>
      </c>
      <c r="AD15" s="384"/>
      <c r="AE15" s="384"/>
      <c r="AF15" s="384"/>
      <c r="AG15" s="385"/>
      <c r="AH15" s="383">
        <v>6581</v>
      </c>
      <c r="AI15" s="384"/>
      <c r="AJ15" s="384"/>
      <c r="AK15" s="384"/>
      <c r="AL15" s="386"/>
      <c r="AM15" s="476"/>
      <c r="AN15" s="381"/>
      <c r="AO15" s="381"/>
      <c r="AP15" s="381"/>
      <c r="AQ15" s="381"/>
      <c r="AR15" s="381"/>
      <c r="AS15" s="381"/>
      <c r="AT15" s="382"/>
      <c r="AU15" s="464"/>
      <c r="AV15" s="465"/>
      <c r="AW15" s="465"/>
      <c r="AX15" s="465"/>
      <c r="AY15" s="399" t="s">
        <v>144</v>
      </c>
      <c r="AZ15" s="400"/>
      <c r="BA15" s="400"/>
      <c r="BB15" s="400"/>
      <c r="BC15" s="400"/>
      <c r="BD15" s="400"/>
      <c r="BE15" s="400"/>
      <c r="BF15" s="400"/>
      <c r="BG15" s="400"/>
      <c r="BH15" s="400"/>
      <c r="BI15" s="400"/>
      <c r="BJ15" s="400"/>
      <c r="BK15" s="400"/>
      <c r="BL15" s="400"/>
      <c r="BM15" s="401"/>
      <c r="BN15" s="402">
        <v>5473203</v>
      </c>
      <c r="BO15" s="403"/>
      <c r="BP15" s="403"/>
      <c r="BQ15" s="403"/>
      <c r="BR15" s="403"/>
      <c r="BS15" s="403"/>
      <c r="BT15" s="403"/>
      <c r="BU15" s="404"/>
      <c r="BV15" s="402">
        <v>5502072</v>
      </c>
      <c r="BW15" s="403"/>
      <c r="BX15" s="403"/>
      <c r="BY15" s="403"/>
      <c r="BZ15" s="403"/>
      <c r="CA15" s="403"/>
      <c r="CB15" s="403"/>
      <c r="CC15" s="404"/>
      <c r="CD15" s="517" t="s">
        <v>145</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146</v>
      </c>
      <c r="M16" s="501"/>
      <c r="N16" s="501"/>
      <c r="O16" s="501"/>
      <c r="P16" s="501"/>
      <c r="Q16" s="502"/>
      <c r="R16" s="495" t="s">
        <v>147</v>
      </c>
      <c r="S16" s="496"/>
      <c r="T16" s="496"/>
      <c r="U16" s="496"/>
      <c r="V16" s="497"/>
      <c r="W16" s="513"/>
      <c r="X16" s="423"/>
      <c r="Y16" s="423"/>
      <c r="Z16" s="423"/>
      <c r="AA16" s="423"/>
      <c r="AB16" s="424"/>
      <c r="AC16" s="503">
        <v>25.9</v>
      </c>
      <c r="AD16" s="504"/>
      <c r="AE16" s="504"/>
      <c r="AF16" s="504"/>
      <c r="AG16" s="505"/>
      <c r="AH16" s="503">
        <v>26.5</v>
      </c>
      <c r="AI16" s="504"/>
      <c r="AJ16" s="504"/>
      <c r="AK16" s="504"/>
      <c r="AL16" s="506"/>
      <c r="AM16" s="476"/>
      <c r="AN16" s="381"/>
      <c r="AO16" s="381"/>
      <c r="AP16" s="381"/>
      <c r="AQ16" s="381"/>
      <c r="AR16" s="381"/>
      <c r="AS16" s="381"/>
      <c r="AT16" s="382"/>
      <c r="AU16" s="464"/>
      <c r="AV16" s="465"/>
      <c r="AW16" s="465"/>
      <c r="AX16" s="465"/>
      <c r="AY16" s="387" t="s">
        <v>148</v>
      </c>
      <c r="AZ16" s="388"/>
      <c r="BA16" s="388"/>
      <c r="BB16" s="388"/>
      <c r="BC16" s="388"/>
      <c r="BD16" s="388"/>
      <c r="BE16" s="388"/>
      <c r="BF16" s="388"/>
      <c r="BG16" s="388"/>
      <c r="BH16" s="388"/>
      <c r="BI16" s="388"/>
      <c r="BJ16" s="388"/>
      <c r="BK16" s="388"/>
      <c r="BL16" s="388"/>
      <c r="BM16" s="389"/>
      <c r="BN16" s="407">
        <v>10118008</v>
      </c>
      <c r="BO16" s="408"/>
      <c r="BP16" s="408"/>
      <c r="BQ16" s="408"/>
      <c r="BR16" s="408"/>
      <c r="BS16" s="408"/>
      <c r="BT16" s="408"/>
      <c r="BU16" s="409"/>
      <c r="BV16" s="407">
        <v>10207276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149</v>
      </c>
      <c r="N17" s="493"/>
      <c r="O17" s="493"/>
      <c r="P17" s="493"/>
      <c r="Q17" s="494"/>
      <c r="R17" s="495" t="s">
        <v>147</v>
      </c>
      <c r="S17" s="496"/>
      <c r="T17" s="496"/>
      <c r="U17" s="496"/>
      <c r="V17" s="497"/>
      <c r="W17" s="498" t="s">
        <v>150</v>
      </c>
      <c r="X17" s="420"/>
      <c r="Y17" s="420"/>
      <c r="Z17" s="420"/>
      <c r="AA17" s="420"/>
      <c r="AB17" s="421"/>
      <c r="AC17" s="383">
        <v>17278</v>
      </c>
      <c r="AD17" s="384"/>
      <c r="AE17" s="384"/>
      <c r="AF17" s="384"/>
      <c r="AG17" s="385"/>
      <c r="AH17" s="383">
        <v>17522</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6965444</v>
      </c>
      <c r="BO17" s="408"/>
      <c r="BP17" s="408"/>
      <c r="BQ17" s="408"/>
      <c r="BR17" s="408"/>
      <c r="BS17" s="408"/>
      <c r="BT17" s="408"/>
      <c r="BU17" s="409"/>
      <c r="BV17" s="407">
        <v>7002755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152</v>
      </c>
      <c r="C18" s="470"/>
      <c r="D18" s="470"/>
      <c r="E18" s="471"/>
      <c r="F18" s="471"/>
      <c r="G18" s="471"/>
      <c r="H18" s="471"/>
      <c r="I18" s="471"/>
      <c r="J18" s="471"/>
      <c r="K18" s="471"/>
      <c r="L18" s="472">
        <v>98.91</v>
      </c>
      <c r="M18" s="472"/>
      <c r="N18" s="472"/>
      <c r="O18" s="472"/>
      <c r="P18" s="472"/>
      <c r="Q18" s="472"/>
      <c r="R18" s="473"/>
      <c r="S18" s="473"/>
      <c r="T18" s="473"/>
      <c r="U18" s="473"/>
      <c r="V18" s="474"/>
      <c r="W18" s="488"/>
      <c r="X18" s="489"/>
      <c r="Y18" s="489"/>
      <c r="Z18" s="489"/>
      <c r="AA18" s="489"/>
      <c r="AB18" s="499"/>
      <c r="AC18" s="371">
        <v>71.400000000000006</v>
      </c>
      <c r="AD18" s="372"/>
      <c r="AE18" s="372"/>
      <c r="AF18" s="372"/>
      <c r="AG18" s="475"/>
      <c r="AH18" s="371">
        <v>70.599999999999994</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12939669</v>
      </c>
      <c r="BO18" s="408"/>
      <c r="BP18" s="408"/>
      <c r="BQ18" s="408"/>
      <c r="BR18" s="408"/>
      <c r="BS18" s="408"/>
      <c r="BT18" s="408"/>
      <c r="BU18" s="409"/>
      <c r="BV18" s="407">
        <v>13032923</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154</v>
      </c>
      <c r="C19" s="470"/>
      <c r="D19" s="470"/>
      <c r="E19" s="471"/>
      <c r="F19" s="471"/>
      <c r="G19" s="471"/>
      <c r="H19" s="471"/>
      <c r="I19" s="471"/>
      <c r="J19" s="471"/>
      <c r="K19" s="471"/>
      <c r="L19" s="477">
        <v>579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15815184</v>
      </c>
      <c r="BO19" s="408"/>
      <c r="BP19" s="408"/>
      <c r="BQ19" s="408"/>
      <c r="BR19" s="408"/>
      <c r="BS19" s="408"/>
      <c r="BT19" s="408"/>
      <c r="BU19" s="409"/>
      <c r="BV19" s="407">
        <v>15715192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156</v>
      </c>
      <c r="C20" s="470"/>
      <c r="D20" s="470"/>
      <c r="E20" s="471"/>
      <c r="F20" s="471"/>
      <c r="G20" s="471"/>
      <c r="H20" s="471"/>
      <c r="I20" s="471"/>
      <c r="J20" s="471"/>
      <c r="K20" s="471"/>
      <c r="L20" s="477">
        <v>21672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21306188</v>
      </c>
      <c r="BO23" s="408"/>
      <c r="BP23" s="408"/>
      <c r="BQ23" s="408"/>
      <c r="BR23" s="408"/>
      <c r="BS23" s="408"/>
      <c r="BT23" s="408"/>
      <c r="BU23" s="409"/>
      <c r="BV23" s="407">
        <v>21289695</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165</v>
      </c>
      <c r="F24" s="381"/>
      <c r="G24" s="381"/>
      <c r="H24" s="381"/>
      <c r="I24" s="381"/>
      <c r="J24" s="381"/>
      <c r="K24" s="382"/>
      <c r="L24" s="383">
        <v>1</v>
      </c>
      <c r="M24" s="384"/>
      <c r="N24" s="384"/>
      <c r="O24" s="384"/>
      <c r="P24" s="385"/>
      <c r="Q24" s="383">
        <v>7350</v>
      </c>
      <c r="R24" s="384"/>
      <c r="S24" s="384"/>
      <c r="T24" s="384"/>
      <c r="U24" s="384"/>
      <c r="V24" s="385"/>
      <c r="W24" s="449"/>
      <c r="X24" s="440"/>
      <c r="Y24" s="441"/>
      <c r="Z24" s="380" t="s">
        <v>166</v>
      </c>
      <c r="AA24" s="381"/>
      <c r="AB24" s="381"/>
      <c r="AC24" s="381"/>
      <c r="AD24" s="381"/>
      <c r="AE24" s="381"/>
      <c r="AF24" s="381"/>
      <c r="AG24" s="382"/>
      <c r="AH24" s="383">
        <v>417</v>
      </c>
      <c r="AI24" s="384"/>
      <c r="AJ24" s="384"/>
      <c r="AK24" s="384"/>
      <c r="AL24" s="385"/>
      <c r="AM24" s="383">
        <v>1261842</v>
      </c>
      <c r="AN24" s="384"/>
      <c r="AO24" s="384"/>
      <c r="AP24" s="384"/>
      <c r="AQ24" s="384"/>
      <c r="AR24" s="385"/>
      <c r="AS24" s="383">
        <v>3026</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16489732</v>
      </c>
      <c r="BO24" s="408"/>
      <c r="BP24" s="408"/>
      <c r="BQ24" s="408"/>
      <c r="BR24" s="408"/>
      <c r="BS24" s="408"/>
      <c r="BT24" s="408"/>
      <c r="BU24" s="409"/>
      <c r="BV24" s="407">
        <v>16354355</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168</v>
      </c>
      <c r="F25" s="381"/>
      <c r="G25" s="381"/>
      <c r="H25" s="381"/>
      <c r="I25" s="381"/>
      <c r="J25" s="381"/>
      <c r="K25" s="382"/>
      <c r="L25" s="383">
        <v>1</v>
      </c>
      <c r="M25" s="384"/>
      <c r="N25" s="384"/>
      <c r="O25" s="384"/>
      <c r="P25" s="385"/>
      <c r="Q25" s="383">
        <v>6630</v>
      </c>
      <c r="R25" s="384"/>
      <c r="S25" s="384"/>
      <c r="T25" s="384"/>
      <c r="U25" s="384"/>
      <c r="V25" s="385"/>
      <c r="W25" s="449"/>
      <c r="X25" s="440"/>
      <c r="Y25" s="441"/>
      <c r="Z25" s="380" t="s">
        <v>169</v>
      </c>
      <c r="AA25" s="381"/>
      <c r="AB25" s="381"/>
      <c r="AC25" s="381"/>
      <c r="AD25" s="381"/>
      <c r="AE25" s="381"/>
      <c r="AF25" s="381"/>
      <c r="AG25" s="382"/>
      <c r="AH25" s="383" t="s">
        <v>170</v>
      </c>
      <c r="AI25" s="384"/>
      <c r="AJ25" s="384"/>
      <c r="AK25" s="384"/>
      <c r="AL25" s="385"/>
      <c r="AM25" s="383" t="s">
        <v>133</v>
      </c>
      <c r="AN25" s="384"/>
      <c r="AO25" s="384"/>
      <c r="AP25" s="384"/>
      <c r="AQ25" s="384"/>
      <c r="AR25" s="385"/>
      <c r="AS25" s="383" t="s">
        <v>171</v>
      </c>
      <c r="AT25" s="384"/>
      <c r="AU25" s="384"/>
      <c r="AV25" s="384"/>
      <c r="AW25" s="384"/>
      <c r="AX25" s="386"/>
      <c r="AY25" s="399" t="s">
        <v>172</v>
      </c>
      <c r="AZ25" s="400"/>
      <c r="BA25" s="400"/>
      <c r="BB25" s="400"/>
      <c r="BC25" s="400"/>
      <c r="BD25" s="400"/>
      <c r="BE25" s="400"/>
      <c r="BF25" s="400"/>
      <c r="BG25" s="400"/>
      <c r="BH25" s="400"/>
      <c r="BI25" s="400"/>
      <c r="BJ25" s="400"/>
      <c r="BK25" s="400"/>
      <c r="BL25" s="400"/>
      <c r="BM25" s="401"/>
      <c r="BN25" s="402">
        <v>6857428</v>
      </c>
      <c r="BO25" s="403"/>
      <c r="BP25" s="403"/>
      <c r="BQ25" s="403"/>
      <c r="BR25" s="403"/>
      <c r="BS25" s="403"/>
      <c r="BT25" s="403"/>
      <c r="BU25" s="404"/>
      <c r="BV25" s="402">
        <v>8784557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173</v>
      </c>
      <c r="F26" s="381"/>
      <c r="G26" s="381"/>
      <c r="H26" s="381"/>
      <c r="I26" s="381"/>
      <c r="J26" s="381"/>
      <c r="K26" s="382"/>
      <c r="L26" s="383">
        <v>1</v>
      </c>
      <c r="M26" s="384"/>
      <c r="N26" s="384"/>
      <c r="O26" s="384"/>
      <c r="P26" s="385"/>
      <c r="Q26" s="383">
        <v>5840</v>
      </c>
      <c r="R26" s="384"/>
      <c r="S26" s="384"/>
      <c r="T26" s="384"/>
      <c r="U26" s="384"/>
      <c r="V26" s="385"/>
      <c r="W26" s="449"/>
      <c r="X26" s="440"/>
      <c r="Y26" s="441"/>
      <c r="Z26" s="380" t="s">
        <v>174</v>
      </c>
      <c r="AA26" s="462"/>
      <c r="AB26" s="462"/>
      <c r="AC26" s="462"/>
      <c r="AD26" s="462"/>
      <c r="AE26" s="462"/>
      <c r="AF26" s="462"/>
      <c r="AG26" s="463"/>
      <c r="AH26" s="383">
        <v>78</v>
      </c>
      <c r="AI26" s="384"/>
      <c r="AJ26" s="384"/>
      <c r="AK26" s="384"/>
      <c r="AL26" s="385"/>
      <c r="AM26" s="383">
        <v>242580</v>
      </c>
      <c r="AN26" s="384"/>
      <c r="AO26" s="384"/>
      <c r="AP26" s="384"/>
      <c r="AQ26" s="384"/>
      <c r="AR26" s="385"/>
      <c r="AS26" s="383">
        <v>3110</v>
      </c>
      <c r="AT26" s="384"/>
      <c r="AU26" s="384"/>
      <c r="AV26" s="384"/>
      <c r="AW26" s="384"/>
      <c r="AX26" s="386"/>
      <c r="AY26" s="416" t="s">
        <v>175</v>
      </c>
      <c r="AZ26" s="417"/>
      <c r="BA26" s="417"/>
      <c r="BB26" s="417"/>
      <c r="BC26" s="417"/>
      <c r="BD26" s="417"/>
      <c r="BE26" s="417"/>
      <c r="BF26" s="417"/>
      <c r="BG26" s="417"/>
      <c r="BH26" s="417"/>
      <c r="BI26" s="417"/>
      <c r="BJ26" s="417"/>
      <c r="BK26" s="417"/>
      <c r="BL26" s="417"/>
      <c r="BM26" s="418"/>
      <c r="BN26" s="407" t="s">
        <v>171</v>
      </c>
      <c r="BO26" s="408"/>
      <c r="BP26" s="408"/>
      <c r="BQ26" s="408"/>
      <c r="BR26" s="408"/>
      <c r="BS26" s="408"/>
      <c r="BT26" s="408"/>
      <c r="BU26" s="409"/>
      <c r="BV26" s="407" t="s">
        <v>176</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177</v>
      </c>
      <c r="F27" s="381"/>
      <c r="G27" s="381"/>
      <c r="H27" s="381"/>
      <c r="I27" s="381"/>
      <c r="J27" s="381"/>
      <c r="K27" s="382"/>
      <c r="L27" s="383">
        <v>1</v>
      </c>
      <c r="M27" s="384"/>
      <c r="N27" s="384"/>
      <c r="O27" s="384"/>
      <c r="P27" s="385"/>
      <c r="Q27" s="383">
        <v>6180</v>
      </c>
      <c r="R27" s="384"/>
      <c r="S27" s="384"/>
      <c r="T27" s="384"/>
      <c r="U27" s="384"/>
      <c r="V27" s="385"/>
      <c r="W27" s="449"/>
      <c r="X27" s="440"/>
      <c r="Y27" s="441"/>
      <c r="Z27" s="380" t="s">
        <v>178</v>
      </c>
      <c r="AA27" s="381"/>
      <c r="AB27" s="381"/>
      <c r="AC27" s="381"/>
      <c r="AD27" s="381"/>
      <c r="AE27" s="381"/>
      <c r="AF27" s="381"/>
      <c r="AG27" s="382"/>
      <c r="AH27" s="383">
        <v>21</v>
      </c>
      <c r="AI27" s="384"/>
      <c r="AJ27" s="384"/>
      <c r="AK27" s="384"/>
      <c r="AL27" s="385"/>
      <c r="AM27" s="383">
        <v>67793</v>
      </c>
      <c r="AN27" s="384"/>
      <c r="AO27" s="384"/>
      <c r="AP27" s="384"/>
      <c r="AQ27" s="384"/>
      <c r="AR27" s="385"/>
      <c r="AS27" s="383">
        <v>3228</v>
      </c>
      <c r="AT27" s="384"/>
      <c r="AU27" s="384"/>
      <c r="AV27" s="384"/>
      <c r="AW27" s="384"/>
      <c r="AX27" s="386"/>
      <c r="AY27" s="413" t="s">
        <v>179</v>
      </c>
      <c r="AZ27" s="414"/>
      <c r="BA27" s="414"/>
      <c r="BB27" s="414"/>
      <c r="BC27" s="414"/>
      <c r="BD27" s="414"/>
      <c r="BE27" s="414"/>
      <c r="BF27" s="414"/>
      <c r="BG27" s="414"/>
      <c r="BH27" s="414"/>
      <c r="BI27" s="414"/>
      <c r="BJ27" s="414"/>
      <c r="BK27" s="414"/>
      <c r="BL27" s="414"/>
      <c r="BM27" s="415"/>
      <c r="BN27" s="410">
        <v>72031</v>
      </c>
      <c r="BO27" s="411"/>
      <c r="BP27" s="411"/>
      <c r="BQ27" s="411"/>
      <c r="BR27" s="411"/>
      <c r="BS27" s="411"/>
      <c r="BT27" s="411"/>
      <c r="BU27" s="412"/>
      <c r="BV27" s="410">
        <v>212031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180</v>
      </c>
      <c r="F28" s="381"/>
      <c r="G28" s="381"/>
      <c r="H28" s="381"/>
      <c r="I28" s="381"/>
      <c r="J28" s="381"/>
      <c r="K28" s="382"/>
      <c r="L28" s="383">
        <v>1</v>
      </c>
      <c r="M28" s="384"/>
      <c r="N28" s="384"/>
      <c r="O28" s="384"/>
      <c r="P28" s="385"/>
      <c r="Q28" s="383">
        <v>5310</v>
      </c>
      <c r="R28" s="384"/>
      <c r="S28" s="384"/>
      <c r="T28" s="384"/>
      <c r="U28" s="384"/>
      <c r="V28" s="385"/>
      <c r="W28" s="449"/>
      <c r="X28" s="440"/>
      <c r="Y28" s="441"/>
      <c r="Z28" s="380" t="s">
        <v>181</v>
      </c>
      <c r="AA28" s="381"/>
      <c r="AB28" s="381"/>
      <c r="AC28" s="381"/>
      <c r="AD28" s="381"/>
      <c r="AE28" s="381"/>
      <c r="AF28" s="381"/>
      <c r="AG28" s="382"/>
      <c r="AH28" s="383" t="s">
        <v>171</v>
      </c>
      <c r="AI28" s="384"/>
      <c r="AJ28" s="384"/>
      <c r="AK28" s="384"/>
      <c r="AL28" s="385"/>
      <c r="AM28" s="383" t="s">
        <v>182</v>
      </c>
      <c r="AN28" s="384"/>
      <c r="AO28" s="384"/>
      <c r="AP28" s="384"/>
      <c r="AQ28" s="384"/>
      <c r="AR28" s="385"/>
      <c r="AS28" s="383" t="s">
        <v>171</v>
      </c>
      <c r="AT28" s="384"/>
      <c r="AU28" s="384"/>
      <c r="AV28" s="384"/>
      <c r="AW28" s="384"/>
      <c r="AX28" s="386"/>
      <c r="AY28" s="390" t="s">
        <v>183</v>
      </c>
      <c r="AZ28" s="391"/>
      <c r="BA28" s="391"/>
      <c r="BB28" s="392"/>
      <c r="BC28" s="399" t="s">
        <v>42</v>
      </c>
      <c r="BD28" s="400"/>
      <c r="BE28" s="400"/>
      <c r="BF28" s="400"/>
      <c r="BG28" s="400"/>
      <c r="BH28" s="400"/>
      <c r="BI28" s="400"/>
      <c r="BJ28" s="400"/>
      <c r="BK28" s="400"/>
      <c r="BL28" s="400"/>
      <c r="BM28" s="401"/>
      <c r="BN28" s="402">
        <v>732647</v>
      </c>
      <c r="BO28" s="403"/>
      <c r="BP28" s="403"/>
      <c r="BQ28" s="403"/>
      <c r="BR28" s="403"/>
      <c r="BS28" s="403"/>
      <c r="BT28" s="403"/>
      <c r="BU28" s="404"/>
      <c r="BV28" s="402">
        <v>900913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184</v>
      </c>
      <c r="F29" s="381"/>
      <c r="G29" s="381"/>
      <c r="H29" s="381"/>
      <c r="I29" s="381"/>
      <c r="J29" s="381"/>
      <c r="K29" s="382"/>
      <c r="L29" s="383">
        <v>14</v>
      </c>
      <c r="M29" s="384"/>
      <c r="N29" s="384"/>
      <c r="O29" s="384"/>
      <c r="P29" s="385"/>
      <c r="Q29" s="383">
        <v>4980</v>
      </c>
      <c r="R29" s="384"/>
      <c r="S29" s="384"/>
      <c r="T29" s="384"/>
      <c r="U29" s="384"/>
      <c r="V29" s="385"/>
      <c r="W29" s="450"/>
      <c r="X29" s="451"/>
      <c r="Y29" s="452"/>
      <c r="Z29" s="380" t="s">
        <v>185</v>
      </c>
      <c r="AA29" s="381"/>
      <c r="AB29" s="381"/>
      <c r="AC29" s="381"/>
      <c r="AD29" s="381"/>
      <c r="AE29" s="381"/>
      <c r="AF29" s="381"/>
      <c r="AG29" s="382"/>
      <c r="AH29" s="383">
        <v>438</v>
      </c>
      <c r="AI29" s="384"/>
      <c r="AJ29" s="384"/>
      <c r="AK29" s="384"/>
      <c r="AL29" s="385"/>
      <c r="AM29" s="383">
        <v>1329635</v>
      </c>
      <c r="AN29" s="384"/>
      <c r="AO29" s="384"/>
      <c r="AP29" s="384"/>
      <c r="AQ29" s="384"/>
      <c r="AR29" s="385"/>
      <c r="AS29" s="383">
        <v>3036</v>
      </c>
      <c r="AT29" s="384"/>
      <c r="AU29" s="384"/>
      <c r="AV29" s="384"/>
      <c r="AW29" s="384"/>
      <c r="AX29" s="386"/>
      <c r="AY29" s="393"/>
      <c r="AZ29" s="394"/>
      <c r="BA29" s="394"/>
      <c r="BB29" s="395"/>
      <c r="BC29" s="387" t="s">
        <v>186</v>
      </c>
      <c r="BD29" s="388"/>
      <c r="BE29" s="388"/>
      <c r="BF29" s="388"/>
      <c r="BG29" s="388"/>
      <c r="BH29" s="388"/>
      <c r="BI29" s="388"/>
      <c r="BJ29" s="388"/>
      <c r="BK29" s="388"/>
      <c r="BL29" s="388"/>
      <c r="BM29" s="389"/>
      <c r="BN29" s="407">
        <v>88481</v>
      </c>
      <c r="BO29" s="408"/>
      <c r="BP29" s="408"/>
      <c r="BQ29" s="408"/>
      <c r="BR29" s="408"/>
      <c r="BS29" s="408"/>
      <c r="BT29" s="408"/>
      <c r="BU29" s="409"/>
      <c r="BV29" s="407">
        <v>79093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187</v>
      </c>
      <c r="X30" s="460"/>
      <c r="Y30" s="460"/>
      <c r="Z30" s="460"/>
      <c r="AA30" s="460"/>
      <c r="AB30" s="460"/>
      <c r="AC30" s="460"/>
      <c r="AD30" s="460"/>
      <c r="AE30" s="460"/>
      <c r="AF30" s="460"/>
      <c r="AG30" s="461"/>
      <c r="AH30" s="371">
        <v>100.1</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658231</v>
      </c>
      <c r="BO30" s="411"/>
      <c r="BP30" s="411"/>
      <c r="BQ30" s="411"/>
      <c r="BR30" s="411"/>
      <c r="BS30" s="411"/>
      <c r="BT30" s="411"/>
      <c r="BU30" s="412"/>
      <c r="BV30" s="410">
        <v>576804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194</v>
      </c>
      <c r="D33" s="370"/>
      <c r="E33" s="369" t="s">
        <v>195</v>
      </c>
      <c r="F33" s="369"/>
      <c r="G33" s="369"/>
      <c r="H33" s="369"/>
      <c r="I33" s="369"/>
      <c r="J33" s="369"/>
      <c r="K33" s="369"/>
      <c r="L33" s="369"/>
      <c r="M33" s="369"/>
      <c r="N33" s="369"/>
      <c r="O33" s="369"/>
      <c r="P33" s="369"/>
      <c r="Q33" s="369"/>
      <c r="R33" s="369"/>
      <c r="S33" s="369"/>
      <c r="T33" s="195"/>
      <c r="U33" s="370" t="s">
        <v>196</v>
      </c>
      <c r="V33" s="370"/>
      <c r="W33" s="369" t="s">
        <v>195</v>
      </c>
      <c r="X33" s="369"/>
      <c r="Y33" s="369"/>
      <c r="Z33" s="369"/>
      <c r="AA33" s="369"/>
      <c r="AB33" s="369"/>
      <c r="AC33" s="369"/>
      <c r="AD33" s="369"/>
      <c r="AE33" s="369"/>
      <c r="AF33" s="369"/>
      <c r="AG33" s="369"/>
      <c r="AH33" s="369"/>
      <c r="AI33" s="369"/>
      <c r="AJ33" s="369"/>
      <c r="AK33" s="369"/>
      <c r="AL33" s="195"/>
      <c r="AM33" s="370" t="s">
        <v>197</v>
      </c>
      <c r="AN33" s="370"/>
      <c r="AO33" s="369" t="s">
        <v>198</v>
      </c>
      <c r="AP33" s="369"/>
      <c r="AQ33" s="369"/>
      <c r="AR33" s="369"/>
      <c r="AS33" s="369"/>
      <c r="AT33" s="369"/>
      <c r="AU33" s="369"/>
      <c r="AV33" s="369"/>
      <c r="AW33" s="369"/>
      <c r="AX33" s="369"/>
      <c r="AY33" s="369"/>
      <c r="AZ33" s="369"/>
      <c r="BA33" s="369"/>
      <c r="BB33" s="369"/>
      <c r="BC33" s="369"/>
      <c r="BD33" s="196"/>
      <c r="BE33" s="369" t="s">
        <v>199</v>
      </c>
      <c r="BF33" s="369"/>
      <c r="BG33" s="369" t="s">
        <v>200</v>
      </c>
      <c r="BH33" s="369"/>
      <c r="BI33" s="369"/>
      <c r="BJ33" s="369"/>
      <c r="BK33" s="369"/>
      <c r="BL33" s="369"/>
      <c r="BM33" s="369"/>
      <c r="BN33" s="369"/>
      <c r="BO33" s="369"/>
      <c r="BP33" s="369"/>
      <c r="BQ33" s="369"/>
      <c r="BR33" s="369"/>
      <c r="BS33" s="369"/>
      <c r="BT33" s="369"/>
      <c r="BU33" s="369"/>
      <c r="BV33" s="196"/>
      <c r="BW33" s="370" t="s">
        <v>199</v>
      </c>
      <c r="BX33" s="370"/>
      <c r="BY33" s="369" t="s">
        <v>201</v>
      </c>
      <c r="BZ33" s="369"/>
      <c r="CA33" s="369"/>
      <c r="CB33" s="369"/>
      <c r="CC33" s="369"/>
      <c r="CD33" s="369"/>
      <c r="CE33" s="369"/>
      <c r="CF33" s="369"/>
      <c r="CG33" s="369"/>
      <c r="CH33" s="369"/>
      <c r="CI33" s="369"/>
      <c r="CJ33" s="369"/>
      <c r="CK33" s="369"/>
      <c r="CL33" s="369"/>
      <c r="CM33" s="369"/>
      <c r="CN33" s="195"/>
      <c r="CO33" s="370" t="s">
        <v>197</v>
      </c>
      <c r="CP33" s="370"/>
      <c r="CQ33" s="369" t="s">
        <v>202</v>
      </c>
      <c r="CR33" s="369"/>
      <c r="CS33" s="369"/>
      <c r="CT33" s="369"/>
      <c r="CU33" s="369"/>
      <c r="CV33" s="369"/>
      <c r="CW33" s="369"/>
      <c r="CX33" s="369"/>
      <c r="CY33" s="369"/>
      <c r="CZ33" s="369"/>
      <c r="DA33" s="369"/>
      <c r="DB33" s="369"/>
      <c r="DC33" s="369"/>
      <c r="DD33" s="369"/>
      <c r="DE33" s="369"/>
      <c r="DF33" s="195"/>
      <c r="DG33" s="368" t="s">
        <v>203</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IF('各会計、関係団体の財政状況及び健全化判断比率'!B33="","",'各会計、関係団体の財政状況及び健全化判断比率'!B33)</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奈良広域水質検査センター組合</v>
      </c>
      <c r="BZ34" s="365"/>
      <c r="CA34" s="365"/>
      <c r="CB34" s="365"/>
      <c r="CC34" s="365"/>
      <c r="CD34" s="365"/>
      <c r="CE34" s="365"/>
      <c r="CF34" s="365"/>
      <c r="CG34" s="365"/>
      <c r="CH34" s="365"/>
      <c r="CI34" s="365"/>
      <c r="CJ34" s="365"/>
      <c r="CK34" s="365"/>
      <c r="CL34" s="365"/>
      <c r="CM34" s="365"/>
      <c r="CN34" s="193"/>
      <c r="CO34" s="366">
        <f>IF(CQ34="","",MAX(C34:D43,U34:V43,AM34:AN43,BE34:BF43,BW34:BX43)+1)</f>
        <v>13</v>
      </c>
      <c r="CP34" s="366"/>
      <c r="CQ34" s="365" t="str">
        <f>IF('各会計、関係団体の財政状況及び健全化判断比率'!BS7="","",'各会計、関係団体の財政状況及び健全化判断比率'!BS7)</f>
        <v>桜井市清掃公社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住宅新築資金等貸付金特別会計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桜井宇陀広域連合</v>
      </c>
      <c r="BZ35" s="365"/>
      <c r="CA35" s="365"/>
      <c r="CB35" s="365"/>
      <c r="CC35" s="365"/>
      <c r="CD35" s="365"/>
      <c r="CE35" s="365"/>
      <c r="CF35" s="365"/>
      <c r="CG35" s="365"/>
      <c r="CH35" s="365"/>
      <c r="CI35" s="365"/>
      <c r="CJ35" s="365"/>
      <c r="CK35" s="365"/>
      <c r="CL35" s="365"/>
      <c r="CM35" s="365"/>
      <c r="CN35" s="193"/>
      <c r="CO35" s="366">
        <f t="shared" ref="CO35:CO43" si="3">IF(CQ35="","",CO34+1)</f>
        <v>14</v>
      </c>
      <c r="CP35" s="366"/>
      <c r="CQ35" s="365" t="str">
        <f>IF('各会計、関係団体の財政状況及び健全化判断比率'!BS8="","",'各会計、関係団体の財政状況及び健全化判断比率'!BS8)</f>
        <v>桜井市医療センター</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奈良県後期高齢者医療広域連合</v>
      </c>
      <c r="BZ36" s="365"/>
      <c r="CA36" s="365"/>
      <c r="CB36" s="365"/>
      <c r="CC36" s="365"/>
      <c r="CD36" s="365"/>
      <c r="CE36" s="365"/>
      <c r="CF36" s="365"/>
      <c r="CG36" s="365"/>
      <c r="CH36" s="365"/>
      <c r="CI36" s="365"/>
      <c r="CJ36" s="365"/>
      <c r="CK36" s="365"/>
      <c r="CL36" s="365"/>
      <c r="CM36" s="365"/>
      <c r="CN36" s="193"/>
      <c r="CO36" s="366">
        <f t="shared" si="3"/>
        <v>15</v>
      </c>
      <c r="CP36" s="366"/>
      <c r="CQ36" s="365" t="str">
        <f>IF('各会計、関係団体の財政状況及び健全化判断比率'!BS9="","",'各会計、関係団体の財政状況及び健全化判断比率'!BS9)</f>
        <v>桜井市文化財協会</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6</v>
      </c>
      <c r="V37" s="366"/>
      <c r="W37" s="365" t="str">
        <f>IF('各会計、関係団体の財政状況及び健全化判断比率'!B31="","",'各会計、関係団体の財政状況及び健全化判断比率'!B31)</f>
        <v>駐車場事業特別会計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奈良県広域消防組合</v>
      </c>
      <c r="BZ37" s="365"/>
      <c r="CA37" s="365"/>
      <c r="CB37" s="365"/>
      <c r="CC37" s="365"/>
      <c r="CD37" s="365"/>
      <c r="CE37" s="365"/>
      <c r="CF37" s="365"/>
      <c r="CG37" s="365"/>
      <c r="CH37" s="365"/>
      <c r="CI37" s="365"/>
      <c r="CJ37" s="365"/>
      <c r="CK37" s="365"/>
      <c r="CL37" s="365"/>
      <c r="CM37" s="365"/>
      <c r="CN37" s="193"/>
      <c r="CO37" s="366">
        <f t="shared" si="3"/>
        <v>16</v>
      </c>
      <c r="CP37" s="366"/>
      <c r="CQ37" s="365" t="str">
        <f>IF('各会計、関係団体の財政状況及び健全化判断比率'!BS10="","",'各会計、関係団体の財政状況及び健全化判断比率'!BS10)</f>
        <v>桜井市体育協会</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208</v>
      </c>
    </row>
    <row r="50" spans="5:5" x14ac:dyDescent="0.15">
      <c r="E50" s="167" t="s">
        <v>209</v>
      </c>
    </row>
    <row r="51" spans="5:5" x14ac:dyDescent="0.15">
      <c r="E51" s="167" t="s">
        <v>210</v>
      </c>
    </row>
    <row r="52" spans="5:5" x14ac:dyDescent="0.15">
      <c r="E52" s="167" t="s">
        <v>211</v>
      </c>
    </row>
    <row r="53" spans="5:5" x14ac:dyDescent="0.15">
      <c r="E53" s="167" t="s">
        <v>212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Co90F49sCidzGDhhlXYyleVgeADoW+P0dfJZFioetCwqWTYyGAWHi/bmZzxZiOLDDWT6ZGSJCfhlsfDkpiL8g==" saltValue="aCFhLZnYkJ8NdkGvyGz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6" t="s">
        <v>563</v>
      </c>
      <c r="D34" s="1186"/>
      <c r="E34" s="1187"/>
      <c r="F34" s="32" t="s">
        <v>564</v>
      </c>
      <c r="G34" s="33" t="s">
        <v>565</v>
      </c>
      <c r="H34" s="33" t="s">
        <v>566</v>
      </c>
      <c r="I34" s="33" t="s">
        <v>566</v>
      </c>
      <c r="J34" s="34" t="s">
        <v>567</v>
      </c>
      <c r="K34" s="22"/>
      <c r="L34" s="22"/>
      <c r="M34" s="22"/>
      <c r="N34" s="22"/>
      <c r="O34" s="22"/>
      <c r="P34" s="22"/>
    </row>
    <row r="35" spans="1:16" ht="39" customHeight="1" x14ac:dyDescent="0.15">
      <c r="A35" s="22"/>
      <c r="B35" s="35"/>
      <c r="C35" s="1180" t="s">
        <v>568</v>
      </c>
      <c r="D35" s="1181"/>
      <c r="E35" s="1182"/>
      <c r="F35" s="36" t="s">
        <v>569</v>
      </c>
      <c r="G35" s="37" t="s">
        <v>570</v>
      </c>
      <c r="H35" s="37" t="s">
        <v>571</v>
      </c>
      <c r="I35" s="37" t="s">
        <v>572</v>
      </c>
      <c r="J35" s="38" t="s">
        <v>570</v>
      </c>
      <c r="K35" s="22"/>
      <c r="L35" s="22"/>
      <c r="M35" s="22"/>
      <c r="N35" s="22"/>
      <c r="O35" s="22"/>
      <c r="P35" s="22"/>
    </row>
    <row r="36" spans="1:16" ht="39" customHeight="1" x14ac:dyDescent="0.15">
      <c r="A36" s="22"/>
      <c r="B36" s="35"/>
      <c r="C36" s="1180" t="s">
        <v>573</v>
      </c>
      <c r="D36" s="1181"/>
      <c r="E36" s="1182"/>
      <c r="F36" s="36">
        <v>9.11</v>
      </c>
      <c r="G36" s="37">
        <v>9.8699999999999992</v>
      </c>
      <c r="H36" s="37">
        <v>10.050000000000001</v>
      </c>
      <c r="I36" s="37">
        <v>10.65</v>
      </c>
      <c r="J36" s="38">
        <v>11.39</v>
      </c>
      <c r="K36" s="22"/>
      <c r="L36" s="22"/>
      <c r="M36" s="22"/>
      <c r="N36" s="22"/>
      <c r="O36" s="22"/>
      <c r="P36" s="22"/>
    </row>
    <row r="37" spans="1:16" ht="39" customHeight="1" x14ac:dyDescent="0.15">
      <c r="A37" s="22"/>
      <c r="B37" s="35"/>
      <c r="C37" s="1180" t="s">
        <v>574</v>
      </c>
      <c r="D37" s="1181"/>
      <c r="E37" s="1182"/>
      <c r="F37" s="36">
        <v>7.34</v>
      </c>
      <c r="G37" s="37">
        <v>3.74</v>
      </c>
      <c r="H37" s="37">
        <v>7.01</v>
      </c>
      <c r="I37" s="37">
        <v>4.67</v>
      </c>
      <c r="J37" s="38">
        <v>2.52</v>
      </c>
      <c r="K37" s="22"/>
      <c r="L37" s="22"/>
      <c r="M37" s="22"/>
      <c r="N37" s="22"/>
      <c r="O37" s="22"/>
      <c r="P37" s="22"/>
    </row>
    <row r="38" spans="1:16" ht="39" customHeight="1" x14ac:dyDescent="0.15">
      <c r="A38" s="22"/>
      <c r="B38" s="35"/>
      <c r="C38" s="1180" t="s">
        <v>575</v>
      </c>
      <c r="D38" s="1181"/>
      <c r="E38" s="1182"/>
      <c r="F38" s="36">
        <v>2.4700000000000002</v>
      </c>
      <c r="G38" s="37">
        <v>3.15</v>
      </c>
      <c r="H38" s="37">
        <v>0.04</v>
      </c>
      <c r="I38" s="37">
        <v>1.41</v>
      </c>
      <c r="J38" s="38">
        <v>1.95</v>
      </c>
      <c r="K38" s="22"/>
      <c r="L38" s="22"/>
      <c r="M38" s="22"/>
      <c r="N38" s="22"/>
      <c r="O38" s="22"/>
      <c r="P38" s="22"/>
    </row>
    <row r="39" spans="1:16" ht="39" customHeight="1" x14ac:dyDescent="0.15">
      <c r="A39" s="22"/>
      <c r="B39" s="35"/>
      <c r="C39" s="1180" t="s">
        <v>576</v>
      </c>
      <c r="D39" s="1181"/>
      <c r="E39" s="1182"/>
      <c r="F39" s="36">
        <v>0.28999999999999998</v>
      </c>
      <c r="G39" s="37">
        <v>0</v>
      </c>
      <c r="H39" s="37">
        <v>0.15</v>
      </c>
      <c r="I39" s="37">
        <v>1.21</v>
      </c>
      <c r="J39" s="38">
        <v>0.95</v>
      </c>
      <c r="K39" s="22"/>
      <c r="L39" s="22"/>
      <c r="M39" s="22"/>
      <c r="N39" s="22"/>
      <c r="O39" s="22"/>
      <c r="P39" s="22"/>
    </row>
    <row r="40" spans="1:16" ht="39" customHeight="1" x14ac:dyDescent="0.15">
      <c r="A40" s="22"/>
      <c r="B40" s="35"/>
      <c r="C40" s="1180" t="s">
        <v>577</v>
      </c>
      <c r="D40" s="1181"/>
      <c r="E40" s="1182"/>
      <c r="F40" s="36">
        <v>0</v>
      </c>
      <c r="G40" s="37">
        <v>0</v>
      </c>
      <c r="H40" s="37">
        <v>0.01</v>
      </c>
      <c r="I40" s="37">
        <v>0</v>
      </c>
      <c r="J40" s="38">
        <v>0.01</v>
      </c>
      <c r="K40" s="22"/>
      <c r="L40" s="22"/>
      <c r="M40" s="22"/>
      <c r="N40" s="22"/>
      <c r="O40" s="22"/>
      <c r="P40" s="22"/>
    </row>
    <row r="41" spans="1:16" ht="39" customHeight="1" x14ac:dyDescent="0.15">
      <c r="A41" s="22"/>
      <c r="B41" s="35"/>
      <c r="C41" s="1180" t="s">
        <v>578</v>
      </c>
      <c r="D41" s="1181"/>
      <c r="E41" s="1182"/>
      <c r="F41" s="36">
        <v>0</v>
      </c>
      <c r="G41" s="37">
        <v>0</v>
      </c>
      <c r="H41" s="37">
        <v>0</v>
      </c>
      <c r="I41" s="37">
        <v>0</v>
      </c>
      <c r="J41" s="38">
        <v>0</v>
      </c>
      <c r="K41" s="22"/>
      <c r="L41" s="22"/>
      <c r="M41" s="22"/>
      <c r="N41" s="22"/>
      <c r="O41" s="22"/>
      <c r="P41" s="22"/>
    </row>
    <row r="42" spans="1:16" ht="39" customHeight="1" x14ac:dyDescent="0.15">
      <c r="A42" s="22"/>
      <c r="B42" s="39"/>
      <c r="C42" s="1180" t="s">
        <v>579</v>
      </c>
      <c r="D42" s="1181"/>
      <c r="E42" s="1182"/>
      <c r="F42" s="36" t="s">
        <v>512</v>
      </c>
      <c r="G42" s="37" t="s">
        <v>512</v>
      </c>
      <c r="H42" s="37" t="s">
        <v>512</v>
      </c>
      <c r="I42" s="37" t="s">
        <v>512</v>
      </c>
      <c r="J42" s="38" t="s">
        <v>512</v>
      </c>
      <c r="K42" s="22"/>
      <c r="L42" s="22"/>
      <c r="M42" s="22"/>
      <c r="N42" s="22"/>
      <c r="O42" s="22"/>
      <c r="P42" s="22"/>
    </row>
    <row r="43" spans="1:16" ht="39" customHeight="1" thickBot="1" x14ac:dyDescent="0.2">
      <c r="A43" s="22"/>
      <c r="B43" s="40"/>
      <c r="C43" s="1183" t="s">
        <v>580</v>
      </c>
      <c r="D43" s="1184"/>
      <c r="E43" s="1185"/>
      <c r="F43" s="41">
        <v>0.22</v>
      </c>
      <c r="G43" s="42">
        <v>0.24</v>
      </c>
      <c r="H43" s="42">
        <v>0.26</v>
      </c>
      <c r="I43" s="42">
        <v>0.38</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wZNNSpJ8HfBGOB+/XGZeaAJj0rrxBt8JgqI6XpkTVsX50jlTqv0NAVYukE5o0YQCzF5FFtsJI9pfs5ZaaFXJg==" saltValue="v0KUpQNtatYnFuvfEvis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2699</v>
      </c>
      <c r="L45" s="60">
        <v>2894</v>
      </c>
      <c r="M45" s="60">
        <v>2741</v>
      </c>
      <c r="N45" s="60">
        <v>2592</v>
      </c>
      <c r="O45" s="61">
        <v>2613</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x14ac:dyDescent="0.15">
      <c r="A48" s="48"/>
      <c r="B48" s="1198"/>
      <c r="C48" s="1199"/>
      <c r="D48" s="62"/>
      <c r="E48" s="1190" t="s">
        <v>15</v>
      </c>
      <c r="F48" s="1190"/>
      <c r="G48" s="1190"/>
      <c r="H48" s="1190"/>
      <c r="I48" s="1190"/>
      <c r="J48" s="1191"/>
      <c r="K48" s="63">
        <v>447</v>
      </c>
      <c r="L48" s="64">
        <v>450</v>
      </c>
      <c r="M48" s="64">
        <v>450</v>
      </c>
      <c r="N48" s="64">
        <v>458</v>
      </c>
      <c r="O48" s="65">
        <v>501</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512</v>
      </c>
      <c r="L49" s="64">
        <v>0</v>
      </c>
      <c r="M49" s="64">
        <v>0</v>
      </c>
      <c r="N49" s="64">
        <v>17</v>
      </c>
      <c r="O49" s="65">
        <v>33</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512</v>
      </c>
      <c r="L50" s="64" t="s">
        <v>512</v>
      </c>
      <c r="M50" s="64" t="s">
        <v>512</v>
      </c>
      <c r="N50" s="64" t="s">
        <v>512</v>
      </c>
      <c r="O50" s="65">
        <v>29</v>
      </c>
      <c r="P50" s="48"/>
      <c r="Q50" s="48"/>
      <c r="R50" s="48"/>
      <c r="S50" s="48"/>
      <c r="T50" s="48"/>
      <c r="U50" s="48"/>
    </row>
    <row r="51" spans="1:21" ht="30.75" customHeight="1" x14ac:dyDescent="0.15">
      <c r="A51" s="48"/>
      <c r="B51" s="1200"/>
      <c r="C51" s="1201"/>
      <c r="D51" s="66"/>
      <c r="E51" s="1190" t="s">
        <v>18</v>
      </c>
      <c r="F51" s="1190"/>
      <c r="G51" s="1190"/>
      <c r="H51" s="1190"/>
      <c r="I51" s="1190"/>
      <c r="J51" s="1191"/>
      <c r="K51" s="63">
        <v>1</v>
      </c>
      <c r="L51" s="64">
        <v>0</v>
      </c>
      <c r="M51" s="64">
        <v>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2202</v>
      </c>
      <c r="L52" s="64">
        <v>2214</v>
      </c>
      <c r="M52" s="64">
        <v>2163</v>
      </c>
      <c r="N52" s="64">
        <v>2273</v>
      </c>
      <c r="O52" s="65">
        <v>2470</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945</v>
      </c>
      <c r="L53" s="69">
        <v>1130</v>
      </c>
      <c r="M53" s="69">
        <v>1028</v>
      </c>
      <c r="N53" s="69">
        <v>794</v>
      </c>
      <c r="O53" s="70">
        <v>706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QBV8LkOxRCf85QN/b8j2RLYtrWFwQaP267AJfC3On5zlg+EVKjy8Of+euB/pSbtmDEsUyXUNUdOzJr4W2XveA==" saltValue="HL7CTMpNpEbVjFhtnIta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16" t="s">
        <v>24</v>
      </c>
      <c r="C41" s="1217"/>
      <c r="D41" s="81"/>
      <c r="E41" s="1218" t="s">
        <v>25</v>
      </c>
      <c r="F41" s="1218"/>
      <c r="G41" s="1218"/>
      <c r="H41" s="1219"/>
      <c r="I41" s="82">
        <v>24038</v>
      </c>
      <c r="J41" s="83">
        <v>22824</v>
      </c>
      <c r="K41" s="83">
        <v>22385</v>
      </c>
      <c r="L41" s="83">
        <v>21290</v>
      </c>
      <c r="M41" s="84">
        <v>21306</v>
      </c>
    </row>
    <row r="42" spans="2:13" ht="27.75" customHeight="1" x14ac:dyDescent="0.15">
      <c r="B42" s="1206"/>
      <c r="C42" s="1207"/>
      <c r="D42" s="85"/>
      <c r="E42" s="1210" t="s">
        <v>26</v>
      </c>
      <c r="F42" s="1210"/>
      <c r="G42" s="1210"/>
      <c r="H42" s="1211"/>
      <c r="I42" s="86" t="s">
        <v>512</v>
      </c>
      <c r="J42" s="87" t="s">
        <v>512</v>
      </c>
      <c r="K42" s="87" t="s">
        <v>512</v>
      </c>
      <c r="L42" s="87" t="s">
        <v>512</v>
      </c>
      <c r="M42" s="88">
        <v>644</v>
      </c>
    </row>
    <row r="43" spans="2:13" ht="27.75" customHeight="1" x14ac:dyDescent="0.15">
      <c r="B43" s="1206"/>
      <c r="C43" s="1207"/>
      <c r="D43" s="85"/>
      <c r="E43" s="1210" t="s">
        <v>27</v>
      </c>
      <c r="F43" s="1210"/>
      <c r="G43" s="1210"/>
      <c r="H43" s="1211"/>
      <c r="I43" s="86">
        <v>9385</v>
      </c>
      <c r="J43" s="87">
        <v>9294</v>
      </c>
      <c r="K43" s="87">
        <v>9036</v>
      </c>
      <c r="L43" s="87">
        <v>8834</v>
      </c>
      <c r="M43" s="88">
        <v>8663</v>
      </c>
    </row>
    <row r="44" spans="2:13" ht="27.75" customHeight="1" x14ac:dyDescent="0.15">
      <c r="B44" s="1206"/>
      <c r="C44" s="1207"/>
      <c r="D44" s="85"/>
      <c r="E44" s="1210" t="s">
        <v>28</v>
      </c>
      <c r="F44" s="1210"/>
      <c r="G44" s="1210"/>
      <c r="H44" s="1211"/>
      <c r="I44" s="86" t="s">
        <v>512</v>
      </c>
      <c r="J44" s="87">
        <v>144</v>
      </c>
      <c r="K44" s="87">
        <v>457</v>
      </c>
      <c r="L44" s="87">
        <v>1064</v>
      </c>
      <c r="M44" s="88">
        <v>1055</v>
      </c>
    </row>
    <row r="45" spans="2:13" ht="27.75" customHeight="1" x14ac:dyDescent="0.15">
      <c r="B45" s="1206"/>
      <c r="C45" s="1207"/>
      <c r="D45" s="85"/>
      <c r="E45" s="1210" t="s">
        <v>29</v>
      </c>
      <c r="F45" s="1210"/>
      <c r="G45" s="1210"/>
      <c r="H45" s="1211"/>
      <c r="I45" s="86">
        <v>3660</v>
      </c>
      <c r="J45" s="87">
        <v>3349</v>
      </c>
      <c r="K45" s="87">
        <v>3209</v>
      </c>
      <c r="L45" s="87">
        <v>2967</v>
      </c>
      <c r="M45" s="88">
        <v>3119</v>
      </c>
    </row>
    <row r="46" spans="2:13" ht="27.75" customHeight="1" x14ac:dyDescent="0.15">
      <c r="B46" s="1206"/>
      <c r="C46" s="1207"/>
      <c r="D46" s="89"/>
      <c r="E46" s="1210" t="s">
        <v>30</v>
      </c>
      <c r="F46" s="1210"/>
      <c r="G46" s="1210"/>
      <c r="H46" s="1211"/>
      <c r="I46" s="86" t="s">
        <v>512</v>
      </c>
      <c r="J46" s="87" t="s">
        <v>512</v>
      </c>
      <c r="K46" s="87" t="s">
        <v>512</v>
      </c>
      <c r="L46" s="87" t="s">
        <v>512</v>
      </c>
      <c r="M46" s="88" t="s">
        <v>512</v>
      </c>
    </row>
    <row r="47" spans="2:13" ht="27.75" customHeight="1" x14ac:dyDescent="0.15">
      <c r="B47" s="1206"/>
      <c r="C47" s="1207"/>
      <c r="D47" s="90"/>
      <c r="E47" s="1220" t="s">
        <v>31</v>
      </c>
      <c r="F47" s="1221"/>
      <c r="G47" s="1221"/>
      <c r="H47" s="1222"/>
      <c r="I47" s="86" t="s">
        <v>512</v>
      </c>
      <c r="J47" s="87" t="s">
        <v>512</v>
      </c>
      <c r="K47" s="87" t="s">
        <v>512</v>
      </c>
      <c r="L47" s="87" t="s">
        <v>512</v>
      </c>
      <c r="M47" s="88" t="s">
        <v>512</v>
      </c>
    </row>
    <row r="48" spans="2:13" ht="27.75" customHeight="1" x14ac:dyDescent="0.15">
      <c r="B48" s="1206"/>
      <c r="C48" s="1207"/>
      <c r="D48" s="85"/>
      <c r="E48" s="1210" t="s">
        <v>32</v>
      </c>
      <c r="F48" s="1210"/>
      <c r="G48" s="1210"/>
      <c r="H48" s="1211"/>
      <c r="I48" s="86" t="s">
        <v>512</v>
      </c>
      <c r="J48" s="87" t="s">
        <v>512</v>
      </c>
      <c r="K48" s="87" t="s">
        <v>512</v>
      </c>
      <c r="L48" s="87" t="s">
        <v>512</v>
      </c>
      <c r="M48" s="88" t="s">
        <v>512</v>
      </c>
    </row>
    <row r="49" spans="2:13" ht="27.75" customHeight="1" x14ac:dyDescent="0.15">
      <c r="B49" s="1208"/>
      <c r="C49" s="1209"/>
      <c r="D49" s="85"/>
      <c r="E49" s="1210" t="s">
        <v>33</v>
      </c>
      <c r="F49" s="1210"/>
      <c r="G49" s="1210"/>
      <c r="H49" s="1211"/>
      <c r="I49" s="86" t="s">
        <v>512</v>
      </c>
      <c r="J49" s="87" t="s">
        <v>512</v>
      </c>
      <c r="K49" s="87" t="s">
        <v>512</v>
      </c>
      <c r="L49" s="87" t="s">
        <v>512</v>
      </c>
      <c r="M49" s="88" t="s">
        <v>512</v>
      </c>
    </row>
    <row r="50" spans="2:13" ht="27.75" customHeight="1" x14ac:dyDescent="0.15">
      <c r="B50" s="1204" t="s">
        <v>34</v>
      </c>
      <c r="C50" s="1205"/>
      <c r="D50" s="91"/>
      <c r="E50" s="1210" t="s">
        <v>35</v>
      </c>
      <c r="F50" s="1210"/>
      <c r="G50" s="1210"/>
      <c r="H50" s="1211"/>
      <c r="I50" s="86">
        <v>2593</v>
      </c>
      <c r="J50" s="87">
        <v>2637</v>
      </c>
      <c r="K50" s="87">
        <v>2690</v>
      </c>
      <c r="L50" s="87">
        <v>2304</v>
      </c>
      <c r="M50" s="88">
        <v>2135</v>
      </c>
    </row>
    <row r="51" spans="2:13" ht="27.75" customHeight="1" x14ac:dyDescent="0.15">
      <c r="B51" s="1206"/>
      <c r="C51" s="1207"/>
      <c r="D51" s="85"/>
      <c r="E51" s="1210" t="s">
        <v>36</v>
      </c>
      <c r="F51" s="1210"/>
      <c r="G51" s="1210"/>
      <c r="H51" s="1211"/>
      <c r="I51" s="86">
        <v>5186</v>
      </c>
      <c r="J51" s="87">
        <v>4911</v>
      </c>
      <c r="K51" s="87">
        <v>4739</v>
      </c>
      <c r="L51" s="87">
        <v>4480</v>
      </c>
      <c r="M51" s="88">
        <v>4306</v>
      </c>
    </row>
    <row r="52" spans="2:13" ht="27.75" customHeight="1" x14ac:dyDescent="0.15">
      <c r="B52" s="1208"/>
      <c r="C52" s="1209"/>
      <c r="D52" s="85"/>
      <c r="E52" s="1210" t="s">
        <v>37</v>
      </c>
      <c r="F52" s="1210"/>
      <c r="G52" s="1210"/>
      <c r="H52" s="1211"/>
      <c r="I52" s="86">
        <v>19190</v>
      </c>
      <c r="J52" s="87">
        <v>18765</v>
      </c>
      <c r="K52" s="87">
        <v>19004</v>
      </c>
      <c r="L52" s="87">
        <v>18764</v>
      </c>
      <c r="M52" s="88">
        <v>18193</v>
      </c>
    </row>
    <row r="53" spans="2:13" ht="27.75" customHeight="1" thickBot="1" x14ac:dyDescent="0.2">
      <c r="B53" s="1212" t="s">
        <v>38</v>
      </c>
      <c r="C53" s="1213"/>
      <c r="D53" s="92"/>
      <c r="E53" s="1214" t="s">
        <v>39</v>
      </c>
      <c r="F53" s="1214"/>
      <c r="G53" s="1214"/>
      <c r="H53" s="1215"/>
      <c r="I53" s="93">
        <v>10113</v>
      </c>
      <c r="J53" s="94">
        <v>9299</v>
      </c>
      <c r="K53" s="94">
        <v>8655</v>
      </c>
      <c r="L53" s="94">
        <v>8608</v>
      </c>
      <c r="M53" s="95">
        <v>10154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88m+bvQ2aqTKZOZoC8lsCIx/77fDw1vs4GzFglRzV2wSwb26XDsMbreZ4+qIoRiCGhDwmlufeLeU61uEcwTGw==" saltValue="urUrNi+tGIClf01fhF+Y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31" t="s">
        <v>42</v>
      </c>
      <c r="D55" s="1231"/>
      <c r="E55" s="1232"/>
      <c r="F55" s="107">
        <v>1061</v>
      </c>
      <c r="G55" s="107">
        <v>901</v>
      </c>
      <c r="H55" s="108">
        <v>733</v>
      </c>
    </row>
    <row r="56" spans="2:8" ht="52.5" customHeight="1" x14ac:dyDescent="0.15">
      <c r="B56" s="109"/>
      <c r="C56" s="1233" t="s">
        <v>43</v>
      </c>
      <c r="D56" s="1233"/>
      <c r="E56" s="1234"/>
      <c r="F56" s="110" t="s">
        <v>512</v>
      </c>
      <c r="G56" s="110">
        <v>79</v>
      </c>
      <c r="H56" s="111">
        <v>88</v>
      </c>
    </row>
    <row r="57" spans="2:8" ht="53.25" customHeight="1" x14ac:dyDescent="0.15">
      <c r="B57" s="109"/>
      <c r="C57" s="1235" t="s">
        <v>44</v>
      </c>
      <c r="D57" s="1235"/>
      <c r="E57" s="1236"/>
      <c r="F57" s="112">
        <v>696</v>
      </c>
      <c r="G57" s="112">
        <v>577</v>
      </c>
      <c r="H57" s="113">
        <v>658</v>
      </c>
    </row>
    <row r="58" spans="2:8" ht="45.75" customHeight="1" x14ac:dyDescent="0.15">
      <c r="B58" s="114"/>
      <c r="C58" s="1223" t="s">
        <v>593</v>
      </c>
      <c r="D58" s="1224"/>
      <c r="E58" s="1225"/>
      <c r="F58" s="115">
        <v>100</v>
      </c>
      <c r="G58" s="115">
        <v>150</v>
      </c>
      <c r="H58" s="116">
        <v>300</v>
      </c>
    </row>
    <row r="59" spans="2:8" ht="45.75" customHeight="1" x14ac:dyDescent="0.15">
      <c r="B59" s="114"/>
      <c r="C59" s="1223" t="s">
        <v>591</v>
      </c>
      <c r="D59" s="1224"/>
      <c r="E59" s="1225"/>
      <c r="F59" s="115">
        <v>400</v>
      </c>
      <c r="G59" s="115">
        <v>230</v>
      </c>
      <c r="H59" s="116">
        <v>142</v>
      </c>
    </row>
    <row r="60" spans="2:8" ht="45.75" customHeight="1" x14ac:dyDescent="0.15">
      <c r="B60" s="114"/>
      <c r="C60" s="1223" t="s">
        <v>594</v>
      </c>
      <c r="D60" s="1224"/>
      <c r="E60" s="1225"/>
      <c r="F60" s="115">
        <v>105</v>
      </c>
      <c r="G60" s="115">
        <v>105</v>
      </c>
      <c r="H60" s="116">
        <v>105</v>
      </c>
    </row>
    <row r="61" spans="2:8" ht="45.75" customHeight="1" x14ac:dyDescent="0.15">
      <c r="B61" s="114"/>
      <c r="C61" s="1223" t="s">
        <v>592</v>
      </c>
      <c r="D61" s="1224"/>
      <c r="E61" s="1225"/>
      <c r="F61" s="115">
        <v>37</v>
      </c>
      <c r="G61" s="115">
        <v>40</v>
      </c>
      <c r="H61" s="116">
        <v>61</v>
      </c>
    </row>
    <row r="62" spans="2:8" ht="45.75" customHeight="1" thickBot="1" x14ac:dyDescent="0.2">
      <c r="B62" s="117"/>
      <c r="C62" s="1226" t="s">
        <v>590</v>
      </c>
      <c r="D62" s="1227"/>
      <c r="E62" s="1228"/>
      <c r="F62" s="118">
        <v>48</v>
      </c>
      <c r="G62" s="118">
        <v>46</v>
      </c>
      <c r="H62" s="119">
        <v>45</v>
      </c>
    </row>
    <row r="63" spans="2:8" ht="52.5" customHeight="1" thickBot="1" x14ac:dyDescent="0.2">
      <c r="B63" s="120"/>
      <c r="C63" s="1229" t="s">
        <v>45</v>
      </c>
      <c r="D63" s="1229"/>
      <c r="E63" s="1230"/>
      <c r="F63" s="121">
        <v>1757</v>
      </c>
      <c r="G63" s="121">
        <v>1557</v>
      </c>
      <c r="H63" s="122">
        <v>1479</v>
      </c>
    </row>
    <row r="64" spans="2:8" ht="15" customHeight="1" x14ac:dyDescent="0.15"/>
    <row r="65" ht="0" hidden="1" customHeight="1" x14ac:dyDescent="0.15"/>
    <row r="66" ht="0" hidden="1" customHeight="1" x14ac:dyDescent="0.15"/>
  </sheetData>
  <sheetProtection algorithmName="SHA-512" hashValue="cOCyHiLEQGOUvLYVXUa795S+d6JxVUmDytJ/4ZFzNTKtABQrxZ+9zDEPvw4CVDTAHEj2vwXIDcWSJpaj6h075w==" saltValue="lRkuBnFHAt6YcYnCKq2J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597</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598</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599</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600</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555</v>
      </c>
      <c r="BQ50" s="1271"/>
      <c r="BR50" s="1271"/>
      <c r="BS50" s="1271"/>
      <c r="BT50" s="1271"/>
      <c r="BU50" s="1271"/>
      <c r="BV50" s="1271"/>
      <c r="BW50" s="1271"/>
      <c r="BX50" s="1271" t="s">
        <v>556</v>
      </c>
      <c r="BY50" s="1271"/>
      <c r="BZ50" s="1271"/>
      <c r="CA50" s="1271"/>
      <c r="CB50" s="1271"/>
      <c r="CC50" s="1271"/>
      <c r="CD50" s="1271"/>
      <c r="CE50" s="1271"/>
      <c r="CF50" s="1271" t="s">
        <v>557</v>
      </c>
      <c r="CG50" s="1271"/>
      <c r="CH50" s="1271"/>
      <c r="CI50" s="1271"/>
      <c r="CJ50" s="1271"/>
      <c r="CK50" s="1271"/>
      <c r="CL50" s="1271"/>
      <c r="CM50" s="1271"/>
      <c r="CN50" s="1271" t="s">
        <v>558</v>
      </c>
      <c r="CO50" s="1271"/>
      <c r="CP50" s="1271"/>
      <c r="CQ50" s="1271"/>
      <c r="CR50" s="1271"/>
      <c r="CS50" s="1271"/>
      <c r="CT50" s="1271"/>
      <c r="CU50" s="1271"/>
      <c r="CV50" s="1271" t="s">
        <v>559</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601</v>
      </c>
      <c r="AO51" s="1275"/>
      <c r="AP51" s="1275"/>
      <c r="AQ51" s="1275"/>
      <c r="AR51" s="1275"/>
      <c r="AS51" s="1275"/>
      <c r="AT51" s="1275"/>
      <c r="AU51" s="1275"/>
      <c r="AV51" s="1275"/>
      <c r="AW51" s="1275"/>
      <c r="AX51" s="1275"/>
      <c r="AY51" s="1275"/>
      <c r="AZ51" s="1275"/>
      <c r="BA51" s="1275"/>
      <c r="BB51" s="1275" t="s">
        <v>603</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80.400000000000006</v>
      </c>
      <c r="CO51" s="1277"/>
      <c r="CP51" s="1277"/>
      <c r="CQ51" s="1277"/>
      <c r="CR51" s="1277"/>
      <c r="CS51" s="1277"/>
      <c r="CT51" s="1277"/>
      <c r="CU51" s="1277"/>
      <c r="CV51" s="1277">
        <v>94.2</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63.2</v>
      </c>
      <c r="CO53" s="1277"/>
      <c r="CP53" s="1277"/>
      <c r="CQ53" s="1277"/>
      <c r="CR53" s="1277"/>
      <c r="CS53" s="1277"/>
      <c r="CT53" s="1277"/>
      <c r="CU53" s="1277"/>
      <c r="CV53" s="1277">
        <v>63.9</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605</v>
      </c>
      <c r="AO55" s="1271"/>
      <c r="AP55" s="1271"/>
      <c r="AQ55" s="1271"/>
      <c r="AR55" s="1271"/>
      <c r="AS55" s="1271"/>
      <c r="AT55" s="1271"/>
      <c r="AU55" s="1271"/>
      <c r="AV55" s="1271"/>
      <c r="AW55" s="1271"/>
      <c r="AX55" s="1271"/>
      <c r="AY55" s="1271"/>
      <c r="AZ55" s="1271"/>
      <c r="BA55" s="1271"/>
      <c r="BB55" s="1275" t="s">
        <v>603</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35.299999999999997</v>
      </c>
      <c r="CO55" s="1277"/>
      <c r="CP55" s="1277"/>
      <c r="CQ55" s="1277"/>
      <c r="CR55" s="1277"/>
      <c r="CS55" s="1277"/>
      <c r="CT55" s="1277"/>
      <c r="CU55" s="1277"/>
      <c r="CV55" s="1277">
        <v>31.9</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604</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60.4</v>
      </c>
      <c r="CO57" s="1277"/>
      <c r="CP57" s="1277"/>
      <c r="CQ57" s="1277"/>
      <c r="CR57" s="1277"/>
      <c r="CS57" s="1277"/>
      <c r="CT57" s="1277"/>
      <c r="CU57" s="1277"/>
      <c r="CV57" s="1277">
        <v>60.8</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606</v>
      </c>
    </row>
    <row r="64" spans="1:109" x14ac:dyDescent="0.15">
      <c r="B64" s="1246"/>
      <c r="G64" s="1253"/>
      <c r="I64" s="1287"/>
      <c r="J64" s="1287"/>
      <c r="K64" s="1287"/>
      <c r="L64" s="1287"/>
      <c r="M64" s="1287"/>
      <c r="N64" s="1288"/>
      <c r="AM64" s="1253"/>
      <c r="AN64" s="1253" t="s">
        <v>598</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89" t="s">
        <v>607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4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4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4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4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46"/>
      <c r="H70" s="1298"/>
      <c r="I70" s="1298"/>
      <c r="J70" s="1299"/>
      <c r="K70" s="1299"/>
      <c r="L70" s="1300"/>
      <c r="M70" s="1299"/>
      <c r="N70" s="1300"/>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301"/>
      <c r="I71" s="1302"/>
      <c r="J71" s="1299"/>
      <c r="K71" s="1299"/>
      <c r="L71" s="1300"/>
      <c r="M71" s="1299"/>
      <c r="N71" s="1300"/>
      <c r="AM71" s="1301"/>
      <c r="AN71" s="1239" t="s">
        <v>600</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555</v>
      </c>
      <c r="BQ72" s="1271"/>
      <c r="BR72" s="1271"/>
      <c r="BS72" s="1271"/>
      <c r="BT72" s="1271"/>
      <c r="BU72" s="1271"/>
      <c r="BV72" s="1271"/>
      <c r="BW72" s="1271"/>
      <c r="BX72" s="1271" t="s">
        <v>556</v>
      </c>
      <c r="BY72" s="1271"/>
      <c r="BZ72" s="1271"/>
      <c r="CA72" s="1271"/>
      <c r="CB72" s="1271"/>
      <c r="CC72" s="1271"/>
      <c r="CD72" s="1271"/>
      <c r="CE72" s="1271"/>
      <c r="CF72" s="1271" t="s">
        <v>557</v>
      </c>
      <c r="CG72" s="1271"/>
      <c r="CH72" s="1271"/>
      <c r="CI72" s="1271"/>
      <c r="CJ72" s="1271"/>
      <c r="CK72" s="1271"/>
      <c r="CL72" s="1271"/>
      <c r="CM72" s="1271"/>
      <c r="CN72" s="1271" t="s">
        <v>558</v>
      </c>
      <c r="CO72" s="1271"/>
      <c r="CP72" s="1271"/>
      <c r="CQ72" s="1271"/>
      <c r="CR72" s="1271"/>
      <c r="CS72" s="1271"/>
      <c r="CT72" s="1271"/>
      <c r="CU72" s="1271"/>
      <c r="CV72" s="1271" t="s">
        <v>559</v>
      </c>
      <c r="CW72" s="1271"/>
      <c r="CX72" s="1271"/>
      <c r="CY72" s="1271"/>
      <c r="CZ72" s="1271"/>
      <c r="DA72" s="1271"/>
      <c r="DB72" s="1271"/>
      <c r="DC72" s="1271"/>
    </row>
    <row r="73" spans="2:107" x14ac:dyDescent="0.15">
      <c r="B73" s="1246"/>
      <c r="G73" s="1272"/>
      <c r="H73" s="1272"/>
      <c r="I73" s="1272"/>
      <c r="J73" s="1272"/>
      <c r="K73" s="1303"/>
      <c r="L73" s="1303"/>
      <c r="M73" s="1303"/>
      <c r="N73" s="1303"/>
      <c r="AM73" s="1264"/>
      <c r="AN73" s="1275" t="s">
        <v>601</v>
      </c>
      <c r="AO73" s="1275"/>
      <c r="AP73" s="1275"/>
      <c r="AQ73" s="1275"/>
      <c r="AR73" s="1275"/>
      <c r="AS73" s="1275"/>
      <c r="AT73" s="1275"/>
      <c r="AU73" s="1275"/>
      <c r="AV73" s="1275"/>
      <c r="AW73" s="1275"/>
      <c r="AX73" s="1275"/>
      <c r="AY73" s="1275"/>
      <c r="AZ73" s="1275"/>
      <c r="BA73" s="1275"/>
      <c r="BB73" s="1275" t="s">
        <v>602</v>
      </c>
      <c r="BC73" s="1275"/>
      <c r="BD73" s="1275"/>
      <c r="BE73" s="1275"/>
      <c r="BF73" s="1275"/>
      <c r="BG73" s="1275"/>
      <c r="BH73" s="1275"/>
      <c r="BI73" s="1275"/>
      <c r="BJ73" s="1275"/>
      <c r="BK73" s="1275"/>
      <c r="BL73" s="1275"/>
      <c r="BM73" s="1275"/>
      <c r="BN73" s="1275"/>
      <c r="BO73" s="1275"/>
      <c r="BP73" s="1277">
        <v>95.1</v>
      </c>
      <c r="BQ73" s="1277"/>
      <c r="BR73" s="1277"/>
      <c r="BS73" s="1277"/>
      <c r="BT73" s="1277"/>
      <c r="BU73" s="1277"/>
      <c r="BV73" s="1277"/>
      <c r="BW73" s="1277"/>
      <c r="BX73" s="1277">
        <v>88.1</v>
      </c>
      <c r="BY73" s="1277"/>
      <c r="BZ73" s="1277"/>
      <c r="CA73" s="1277"/>
      <c r="CB73" s="1277"/>
      <c r="CC73" s="1277"/>
      <c r="CD73" s="1277"/>
      <c r="CE73" s="1277"/>
      <c r="CF73" s="1277">
        <v>79.7</v>
      </c>
      <c r="CG73" s="1277"/>
      <c r="CH73" s="1277"/>
      <c r="CI73" s="1277"/>
      <c r="CJ73" s="1277"/>
      <c r="CK73" s="1277"/>
      <c r="CL73" s="1277"/>
      <c r="CM73" s="1277"/>
      <c r="CN73" s="1277">
        <v>80.400000000000006</v>
      </c>
      <c r="CO73" s="1277"/>
      <c r="CP73" s="1277"/>
      <c r="CQ73" s="1277"/>
      <c r="CR73" s="1277"/>
      <c r="CS73" s="1277"/>
      <c r="CT73" s="1277"/>
      <c r="CU73" s="1277"/>
      <c r="CV73" s="1277">
        <v>94.2</v>
      </c>
      <c r="CW73" s="1277"/>
      <c r="CX73" s="1277"/>
      <c r="CY73" s="1277"/>
      <c r="CZ73" s="1277"/>
      <c r="DA73" s="1277"/>
      <c r="DB73" s="1277"/>
      <c r="DC73" s="1277"/>
    </row>
    <row r="74" spans="2:107" x14ac:dyDescent="0.15">
      <c r="B74" s="1246"/>
      <c r="G74" s="1272"/>
      <c r="H74" s="1272"/>
      <c r="I74" s="1272"/>
      <c r="J74" s="1272"/>
      <c r="K74" s="1303"/>
      <c r="L74" s="1303"/>
      <c r="M74" s="1303"/>
      <c r="N74" s="130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608</v>
      </c>
      <c r="BC75" s="1275"/>
      <c r="BD75" s="1275"/>
      <c r="BE75" s="1275"/>
      <c r="BF75" s="1275"/>
      <c r="BG75" s="1275"/>
      <c r="BH75" s="1275"/>
      <c r="BI75" s="1275"/>
      <c r="BJ75" s="1275"/>
      <c r="BK75" s="1275"/>
      <c r="BL75" s="1275"/>
      <c r="BM75" s="1275"/>
      <c r="BN75" s="1275"/>
      <c r="BO75" s="1275"/>
      <c r="BP75" s="1277">
        <v>9.6999999999999993</v>
      </c>
      <c r="BQ75" s="1277"/>
      <c r="BR75" s="1277"/>
      <c r="BS75" s="1277"/>
      <c r="BT75" s="1277"/>
      <c r="BU75" s="1277"/>
      <c r="BV75" s="1277"/>
      <c r="BW75" s="1277"/>
      <c r="BX75" s="1277">
        <v>9.6</v>
      </c>
      <c r="BY75" s="1277"/>
      <c r="BZ75" s="1277"/>
      <c r="CA75" s="1277"/>
      <c r="CB75" s="1277"/>
      <c r="CC75" s="1277"/>
      <c r="CD75" s="1277"/>
      <c r="CE75" s="1277"/>
      <c r="CF75" s="1277">
        <v>9.6</v>
      </c>
      <c r="CG75" s="1277"/>
      <c r="CH75" s="1277"/>
      <c r="CI75" s="1277"/>
      <c r="CJ75" s="1277"/>
      <c r="CK75" s="1277"/>
      <c r="CL75" s="1277"/>
      <c r="CM75" s="1277"/>
      <c r="CN75" s="1277">
        <v>9.1999999999999993</v>
      </c>
      <c r="CO75" s="1277"/>
      <c r="CP75" s="1277"/>
      <c r="CQ75" s="1277"/>
      <c r="CR75" s="1277"/>
      <c r="CS75" s="1277"/>
      <c r="CT75" s="1277"/>
      <c r="CU75" s="1277"/>
      <c r="CV75" s="1277">
        <v>7.8</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303"/>
      <c r="L77" s="1303"/>
      <c r="M77" s="1303"/>
      <c r="N77" s="1303"/>
      <c r="AN77" s="1271" t="s">
        <v>605</v>
      </c>
      <c r="AO77" s="1271"/>
      <c r="AP77" s="1271"/>
      <c r="AQ77" s="1271"/>
      <c r="AR77" s="1271"/>
      <c r="AS77" s="1271"/>
      <c r="AT77" s="1271"/>
      <c r="AU77" s="1271"/>
      <c r="AV77" s="1271"/>
      <c r="AW77" s="1271"/>
      <c r="AX77" s="1271"/>
      <c r="AY77" s="1271"/>
      <c r="AZ77" s="1271"/>
      <c r="BA77" s="1271"/>
      <c r="BB77" s="1275" t="s">
        <v>603</v>
      </c>
      <c r="BC77" s="1275"/>
      <c r="BD77" s="1275"/>
      <c r="BE77" s="1275"/>
      <c r="BF77" s="1275"/>
      <c r="BG77" s="1275"/>
      <c r="BH77" s="1275"/>
      <c r="BI77" s="1275"/>
      <c r="BJ77" s="1275"/>
      <c r="BK77" s="1275"/>
      <c r="BL77" s="1275"/>
      <c r="BM77" s="1275"/>
      <c r="BN77" s="1275"/>
      <c r="BO77" s="1275"/>
      <c r="BP77" s="1277">
        <v>56.6</v>
      </c>
      <c r="BQ77" s="1277"/>
      <c r="BR77" s="1277"/>
      <c r="BS77" s="1277"/>
      <c r="BT77" s="1277"/>
      <c r="BU77" s="1277"/>
      <c r="BV77" s="1277"/>
      <c r="BW77" s="1277"/>
      <c r="BX77" s="1277">
        <v>61.3</v>
      </c>
      <c r="BY77" s="1277"/>
      <c r="BZ77" s="1277"/>
      <c r="CA77" s="1277"/>
      <c r="CB77" s="1277"/>
      <c r="CC77" s="1277"/>
      <c r="CD77" s="1277"/>
      <c r="CE77" s="1277"/>
      <c r="CF77" s="1277">
        <v>33.6</v>
      </c>
      <c r="CG77" s="1277"/>
      <c r="CH77" s="1277"/>
      <c r="CI77" s="1277"/>
      <c r="CJ77" s="1277"/>
      <c r="CK77" s="1277"/>
      <c r="CL77" s="1277"/>
      <c r="CM77" s="1277"/>
      <c r="CN77" s="1277">
        <v>35.299999999999997</v>
      </c>
      <c r="CO77" s="1277"/>
      <c r="CP77" s="1277"/>
      <c r="CQ77" s="1277"/>
      <c r="CR77" s="1277"/>
      <c r="CS77" s="1277"/>
      <c r="CT77" s="1277"/>
      <c r="CU77" s="1277"/>
      <c r="CV77" s="1277">
        <v>31.9</v>
      </c>
      <c r="CW77" s="1277"/>
      <c r="CX77" s="1277"/>
      <c r="CY77" s="1277"/>
      <c r="CZ77" s="1277"/>
      <c r="DA77" s="1277"/>
      <c r="DB77" s="1277"/>
      <c r="DC77" s="1277"/>
    </row>
    <row r="78" spans="2:107" x14ac:dyDescent="0.15">
      <c r="B78" s="1246"/>
      <c r="G78" s="1265"/>
      <c r="H78" s="1265"/>
      <c r="I78" s="1265"/>
      <c r="J78" s="1265"/>
      <c r="K78" s="1303"/>
      <c r="L78" s="1303"/>
      <c r="M78" s="1303"/>
      <c r="N78" s="130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304"/>
      <c r="L79" s="1304"/>
      <c r="M79" s="1304"/>
      <c r="N79" s="1304"/>
      <c r="AN79" s="1271"/>
      <c r="AO79" s="1271"/>
      <c r="AP79" s="1271"/>
      <c r="AQ79" s="1271"/>
      <c r="AR79" s="1271"/>
      <c r="AS79" s="1271"/>
      <c r="AT79" s="1271"/>
      <c r="AU79" s="1271"/>
      <c r="AV79" s="1271"/>
      <c r="AW79" s="1271"/>
      <c r="AX79" s="1271"/>
      <c r="AY79" s="1271"/>
      <c r="AZ79" s="1271"/>
      <c r="BA79" s="1271"/>
      <c r="BB79" s="1275" t="s">
        <v>608</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9.3000000000000007</v>
      </c>
      <c r="BY79" s="1277"/>
      <c r="BZ79" s="1277"/>
      <c r="CA79" s="1277"/>
      <c r="CB79" s="1277"/>
      <c r="CC79" s="1277"/>
      <c r="CD79" s="1277"/>
      <c r="CE79" s="1277"/>
      <c r="CF79" s="1277">
        <v>7</v>
      </c>
      <c r="CG79" s="1277"/>
      <c r="CH79" s="1277"/>
      <c r="CI79" s="1277"/>
      <c r="CJ79" s="1277"/>
      <c r="CK79" s="1277"/>
      <c r="CL79" s="1277"/>
      <c r="CM79" s="1277"/>
      <c r="CN79" s="1277">
        <v>6.9</v>
      </c>
      <c r="CO79" s="1277"/>
      <c r="CP79" s="1277"/>
      <c r="CQ79" s="1277"/>
      <c r="CR79" s="1277"/>
      <c r="CS79" s="1277"/>
      <c r="CT79" s="1277"/>
      <c r="CU79" s="1277"/>
      <c r="CV79" s="1277">
        <v>6.6</v>
      </c>
      <c r="CW79" s="1277"/>
      <c r="CX79" s="1277"/>
      <c r="CY79" s="1277"/>
      <c r="CZ79" s="1277"/>
      <c r="DA79" s="1277"/>
      <c r="DB79" s="1277"/>
      <c r="DC79" s="1277"/>
    </row>
    <row r="80" spans="2:107" x14ac:dyDescent="0.15">
      <c r="B80" s="1246"/>
      <c r="G80" s="1265"/>
      <c r="H80" s="1265"/>
      <c r="I80" s="1279"/>
      <c r="J80" s="1279"/>
      <c r="K80" s="1304"/>
      <c r="L80" s="1304"/>
      <c r="M80" s="1304"/>
      <c r="N80" s="130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305"/>
      <c r="L82" s="1305"/>
      <c r="M82" s="1305"/>
      <c r="N82" s="1305"/>
      <c r="AQ82" s="1305"/>
      <c r="AR82" s="1305"/>
      <c r="AS82" s="1305"/>
      <c r="AT82" s="1305"/>
      <c r="BC82" s="1305"/>
      <c r="BD82" s="1305"/>
      <c r="BE82" s="1305"/>
      <c r="BF82" s="1305"/>
      <c r="BO82" s="1305"/>
      <c r="BP82" s="1305"/>
      <c r="BQ82" s="1305"/>
      <c r="BR82" s="1305"/>
      <c r="CA82" s="1305"/>
      <c r="CB82" s="1305"/>
      <c r="CC82" s="1305"/>
      <c r="CD82" s="1305"/>
      <c r="CM82" s="1305"/>
      <c r="CN82" s="1305"/>
      <c r="CO82" s="1305"/>
      <c r="CP82" s="1305"/>
      <c r="CY82" s="1305"/>
      <c r="CZ82" s="1305"/>
      <c r="DA82" s="1305"/>
      <c r="DB82" s="1305"/>
      <c r="DC82" s="1305"/>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306"/>
      <c r="AQ87" s="1306"/>
      <c r="BC87" s="1306"/>
      <c r="BO87" s="1306"/>
      <c r="CA87" s="1306"/>
      <c r="CM87" s="1306"/>
      <c r="CY87" s="1306"/>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9u52364aKqhhAH2ScgentMHSgIXqJt1q1gvkx5vU3/egI+M+V/Iaaegl7UHr/eY1luKJ4MuGMQy8lQLV4j0ww==" saltValue="+JQqqVV3L5wYW28TzN5Ty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bgPC0XVckiVnQO/vR4jmeeL6xzylAPBmbQKpDXz4N2J8UF8hnD0e03xsY8Hc6ef8psyjzJ9+WUerwCtI2MWVg==" saltValue="LDsenILfk78CaBKENaAL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M18rdaHCHELEOl01oIWq+BBQGh7396eT3ezNJBrDj9UXhNZ0gdhoEs57YgNRxYkytcyxCxKOjkh+nLe7mODlg==" saltValue="XX0MtF3LxpRLayGQqloO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21580</v>
      </c>
      <c r="E3" s="141"/>
      <c r="F3" s="142">
        <v>62256</v>
      </c>
      <c r="G3" s="143"/>
      <c r="H3" s="144"/>
    </row>
    <row r="4" spans="1:8" x14ac:dyDescent="0.15">
      <c r="A4" s="145"/>
      <c r="B4" s="146"/>
      <c r="C4" s="147"/>
      <c r="D4" s="148">
        <v>9514</v>
      </c>
      <c r="E4" s="149"/>
      <c r="F4" s="150">
        <v>24482</v>
      </c>
      <c r="G4" s="151"/>
      <c r="H4" s="152"/>
    </row>
    <row r="5" spans="1:8" x14ac:dyDescent="0.15">
      <c r="A5" s="133" t="s">
        <v>547</v>
      </c>
      <c r="B5" s="138"/>
      <c r="C5" s="139"/>
      <c r="D5" s="140">
        <v>14383</v>
      </c>
      <c r="E5" s="141"/>
      <c r="F5" s="142">
        <v>53896</v>
      </c>
      <c r="G5" s="143"/>
      <c r="H5" s="144"/>
    </row>
    <row r="6" spans="1:8" x14ac:dyDescent="0.15">
      <c r="A6" s="145"/>
      <c r="B6" s="146"/>
      <c r="C6" s="147"/>
      <c r="D6" s="148">
        <v>7991</v>
      </c>
      <c r="E6" s="149"/>
      <c r="F6" s="150">
        <v>20608</v>
      </c>
      <c r="G6" s="151"/>
      <c r="H6" s="152"/>
    </row>
    <row r="7" spans="1:8" x14ac:dyDescent="0.15">
      <c r="A7" s="133" t="s">
        <v>548</v>
      </c>
      <c r="B7" s="138"/>
      <c r="C7" s="139"/>
      <c r="D7" s="140">
        <v>28169</v>
      </c>
      <c r="E7" s="141"/>
      <c r="F7" s="142">
        <v>47278</v>
      </c>
      <c r="G7" s="143"/>
      <c r="H7" s="144"/>
    </row>
    <row r="8" spans="1:8" x14ac:dyDescent="0.15">
      <c r="A8" s="145"/>
      <c r="B8" s="146"/>
      <c r="C8" s="147"/>
      <c r="D8" s="148">
        <v>23638</v>
      </c>
      <c r="E8" s="149"/>
      <c r="F8" s="150">
        <v>24096</v>
      </c>
      <c r="G8" s="151"/>
      <c r="H8" s="152"/>
    </row>
    <row r="9" spans="1:8" x14ac:dyDescent="0.15">
      <c r="A9" s="133" t="s">
        <v>549</v>
      </c>
      <c r="B9" s="138"/>
      <c r="C9" s="139"/>
      <c r="D9" s="140">
        <v>28726</v>
      </c>
      <c r="E9" s="141"/>
      <c r="F9" s="142">
        <v>44504</v>
      </c>
      <c r="G9" s="143"/>
      <c r="H9" s="144"/>
    </row>
    <row r="10" spans="1:8" x14ac:dyDescent="0.15">
      <c r="A10" s="145"/>
      <c r="B10" s="146"/>
      <c r="C10" s="147"/>
      <c r="D10" s="148">
        <v>15841</v>
      </c>
      <c r="E10" s="149"/>
      <c r="F10" s="150">
        <v>25876</v>
      </c>
      <c r="G10" s="151"/>
      <c r="H10" s="152"/>
    </row>
    <row r="11" spans="1:8" x14ac:dyDescent="0.15">
      <c r="A11" s="133" t="s">
        <v>550</v>
      </c>
      <c r="B11" s="138"/>
      <c r="C11" s="139"/>
      <c r="D11" s="140">
        <v>43752</v>
      </c>
      <c r="E11" s="141"/>
      <c r="F11" s="142">
        <v>47820</v>
      </c>
      <c r="G11" s="143"/>
      <c r="H11" s="144"/>
    </row>
    <row r="12" spans="1:8" x14ac:dyDescent="0.15">
      <c r="A12" s="145"/>
      <c r="B12" s="146"/>
      <c r="C12" s="153"/>
      <c r="D12" s="148">
        <v>26262</v>
      </c>
      <c r="E12" s="149"/>
      <c r="F12" s="150">
        <v>25855</v>
      </c>
      <c r="G12" s="151"/>
      <c r="H12" s="152"/>
    </row>
    <row r="13" spans="1:8" x14ac:dyDescent="0.15">
      <c r="A13" s="133"/>
      <c r="B13" s="138"/>
      <c r="C13" s="154"/>
      <c r="D13" s="155">
        <v>27322</v>
      </c>
      <c r="E13" s="156"/>
      <c r="F13" s="157">
        <v>51151</v>
      </c>
      <c r="G13" s="158"/>
      <c r="H13" s="144"/>
    </row>
    <row r="14" spans="1:8" x14ac:dyDescent="0.15">
      <c r="A14" s="145"/>
      <c r="B14" s="146"/>
      <c r="C14" s="147"/>
      <c r="D14" s="148">
        <v>16649</v>
      </c>
      <c r="E14" s="149"/>
      <c r="F14" s="150">
        <v>24183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6.77</v>
      </c>
      <c r="C19" s="159">
        <f>ROUND(VALUE(SUBSTITUTE(実質収支比率等に係る経年分析!G$48,"▲","-")),2)</f>
        <v>3.3</v>
      </c>
      <c r="D19" s="159">
        <f>ROUND(VALUE(SUBSTITUTE(実質収支比率等に係る経年分析!H$48,"▲","-")),2)</f>
        <v>6.59</v>
      </c>
      <c r="E19" s="159">
        <f>ROUND(VALUE(SUBSTITUTE(実質収支比率等に係る経年分析!I$48,"▲","-")),2)</f>
        <v>4.26</v>
      </c>
      <c r="F19" s="159">
        <f>ROUND(VALUE(SUBSTITUTE(実質収支比率等に係る経年分析!J$48,"▲","-")),2)</f>
        <v>2.0699999999999998</v>
      </c>
    </row>
    <row r="20" spans="1:11" x14ac:dyDescent="0.15">
      <c r="A20" s="159" t="s">
        <v>49</v>
      </c>
      <c r="B20" s="159">
        <f>ROUND(VALUE(SUBSTITUTE(実質収支比率等に係る経年分析!F$47,"▲","-")),2)</f>
        <v>8.1999999999999993</v>
      </c>
      <c r="C20" s="159">
        <f>ROUND(VALUE(SUBSTITUTE(実質収支比率等に係る経年分析!G$47,"▲","-")),2)</f>
        <v>9.2799999999999994</v>
      </c>
      <c r="D20" s="159">
        <f>ROUND(VALUE(SUBSTITUTE(実質収支比率等に係る経年分析!H$47,"▲","-")),2)</f>
        <v>8.41</v>
      </c>
      <c r="E20" s="159">
        <f>ROUND(VALUE(SUBSTITUTE(実質収支比率等に係る経年分析!I$47,"▲","-")),2)</f>
        <v>7.26</v>
      </c>
      <c r="F20" s="159">
        <f>ROUND(VALUE(SUBSTITUTE(実質収支比率等に係る経年分析!J$47,"▲","-")),2)</f>
        <v>5.94</v>
      </c>
    </row>
    <row r="21" spans="1:11" x14ac:dyDescent="0.15">
      <c r="A21" s="159" t="s">
        <v>50</v>
      </c>
      <c r="B21" s="159">
        <f>IF(ISNUMBER(VALUE(SUBSTITUTE(実質収支比率等に係る経年分析!F$49,"▲","-"))),ROUND(VALUE(SUBSTITUTE(実質収支比率等に係る経年分析!F$49,"▲","-")),2),NA())</f>
        <v>4.2699999999999996</v>
      </c>
      <c r="C21" s="159">
        <f>IF(ISNUMBER(VALUE(SUBSTITUTE(実質収支比率等に係る経年分析!G$49,"▲","-"))),ROUND(VALUE(SUBSTITUTE(実質収支比率等に係る経年分析!G$49,"▲","-")),2),NA())</f>
        <v>-2.44</v>
      </c>
      <c r="D21" s="159">
        <f>IF(ISNUMBER(VALUE(SUBSTITUTE(実質収支比率等に係る経年分析!H$49,"▲","-"))),ROUND(VALUE(SUBSTITUTE(実質収支比率等に係る経年分析!H$49,"▲","-")),2),NA())</f>
        <v>2.78</v>
      </c>
      <c r="E21" s="159">
        <f>IF(ISNUMBER(VALUE(SUBSTITUTE(実質収支比率等に係る経年分析!I$49,"▲","-"))),ROUND(VALUE(SUBSTITUTE(実質収支比率等に係る経年分析!I$49,"▲","-")),2),NA())</f>
        <v>-2.99</v>
      </c>
      <c r="F21" s="159">
        <f>IF(ISNUMBER(VALUE(SUBSTITUTE(実質収支比率等に係る経年分析!J$49,"▲","-"))),ROUND(VALUE(SUBSTITUTE(実質収支比率等に係る経年分析!J$49,"▲","-")),2),NA())</f>
        <v>-3.58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0.38</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0.28999999999999998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1.21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0.95</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2.4700000000000002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3.15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1.95</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7.34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3.74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4.67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2.52</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9.11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9.8699999999999992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10.050000000000001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10.65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11.39</v>
      </c>
    </row>
    <row r="35" spans="1:16" x14ac:dyDescent="0.15">
      <c r="A35" s="160" t="str">
        <f>IF(連結実質赤字比率に係る赤字・黒字の構成分析!C$35="",NA(),連結実質赤字比率に係る赤字・黒字の構成分析!C$35)</f>
        <v>住宅新築資金等貸付金特別会計</v>
      </c>
      <c r="B35" s="160">
        <f>IF(ROUND(VALUE(SUBSTITUTE(連結実質赤字比率に係る赤字・黒字の構成分析!F$35,"▲", "-")), 2) &lt; 0, ABS(ROUND(VALUE(SUBSTITUTE(連結実質赤字比率に係る赤字・黒字の構成分析!F$35,"▲", "-")), 2)), NA())</f>
        <v>0.57999999999999996</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0.45</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0.42</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0.41</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0.45</v>
      </c>
      <c r="K35" s="160" t="e">
        <f>IF(ROUND(VALUE(SUBSTITUTE(連結実質赤字比率に係る赤字・黒字の構成分析!J$35,"▲", "-")), 2) &gt;= 0, ABS(ROUND(VALUE(SUBSTITUTE(連結実質赤字比率に係る赤字・黒字の構成分析!J$35,"▲", "-")), 2)), NA())</f>
        <v>#N/A</v>
      </c>
    </row>
    <row r="36" spans="1:16" x14ac:dyDescent="0.15">
      <c r="A36" s="160" t="str">
        <f>IF(連結実質赤字比率に係る赤字・黒字の構成分析!C$34="",NA(),連結実質赤字比率に係る赤字・黒字の構成分析!C$34)</f>
        <v>駐車場事業特別会計</v>
      </c>
      <c r="B36" s="160">
        <f>IF(ROUND(VALUE(SUBSTITUTE(連結実質赤字比率に係る赤字・黒字の構成分析!F$34,"▲", "-")), 2) &lt; 0, ABS(ROUND(VALUE(SUBSTITUTE(連結実質赤字比率に係る赤字・黒字の構成分析!F$34,"▲", "-")), 2)), NA())</f>
        <v>0.66</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0.82</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0.97</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0.97</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0.96</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2202</v>
      </c>
      <c r="E42" s="161"/>
      <c r="F42" s="161"/>
      <c r="G42" s="161">
        <f>'実質公債費比率（分子）の構造'!L$52</f>
        <v>2214</v>
      </c>
      <c r="H42" s="161"/>
      <c r="I42" s="161"/>
      <c r="J42" s="161">
        <f>'実質公債費比率（分子）の構造'!M$52</f>
        <v>2163</v>
      </c>
      <c r="K42" s="161"/>
      <c r="L42" s="161"/>
      <c r="M42" s="161">
        <f>'実質公債費比率（分子）の構造'!N$52</f>
        <v>2273</v>
      </c>
      <c r="N42" s="161"/>
      <c r="O42" s="161"/>
      <c r="P42" s="161">
        <f>'実質公債費比率（分子）の構造'!O$52</f>
        <v>2470</v>
      </c>
    </row>
    <row r="43" spans="1:16" x14ac:dyDescent="0.15">
      <c r="A43" s="161" t="s">
        <v>58</v>
      </c>
      <c r="B43" s="161">
        <f>'実質公債費比率（分子）の構造'!K$51</f>
        <v>1</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f>'実質公債費比率（分子）の構造'!O$50</f>
        <v>29</v>
      </c>
      <c r="O44" s="161"/>
      <c r="P44" s="161"/>
    </row>
    <row r="45" spans="1:16" x14ac:dyDescent="0.15">
      <c r="A45" s="161" t="s">
        <v>60</v>
      </c>
      <c r="B45" s="161" t="str">
        <f>'実質公債費比率（分子）の構造'!K$49</f>
        <v>-</v>
      </c>
      <c r="C45" s="161"/>
      <c r="D45" s="161"/>
      <c r="E45" s="161">
        <f>'実質公債費比率（分子）の構造'!L$49</f>
        <v>0</v>
      </c>
      <c r="F45" s="161"/>
      <c r="G45" s="161"/>
      <c r="H45" s="161">
        <f>'実質公債費比率（分子）の構造'!M$49</f>
        <v>0</v>
      </c>
      <c r="I45" s="161"/>
      <c r="J45" s="161"/>
      <c r="K45" s="161">
        <f>'実質公債費比率（分子）の構造'!N$49</f>
        <v>17</v>
      </c>
      <c r="L45" s="161"/>
      <c r="M45" s="161"/>
      <c r="N45" s="161">
        <f>'実質公債費比率（分子）の構造'!O$49</f>
        <v>33</v>
      </c>
      <c r="O45" s="161"/>
      <c r="P45" s="161"/>
    </row>
    <row r="46" spans="1:16" x14ac:dyDescent="0.15">
      <c r="A46" s="161" t="s">
        <v>61</v>
      </c>
      <c r="B46" s="161">
        <f>'実質公債費比率（分子）の構造'!K$48</f>
        <v>447</v>
      </c>
      <c r="C46" s="161"/>
      <c r="D46" s="161"/>
      <c r="E46" s="161">
        <f>'実質公債費比率（分子）の構造'!L$48</f>
        <v>450</v>
      </c>
      <c r="F46" s="161"/>
      <c r="G46" s="161"/>
      <c r="H46" s="161">
        <f>'実質公債費比率（分子）の構造'!M$48</f>
        <v>450</v>
      </c>
      <c r="I46" s="161"/>
      <c r="J46" s="161"/>
      <c r="K46" s="161">
        <f>'実質公債費比率（分子）の構造'!N$48</f>
        <v>458</v>
      </c>
      <c r="L46" s="161"/>
      <c r="M46" s="161"/>
      <c r="N46" s="161">
        <f>'実質公債費比率（分子）の構造'!O$48</f>
        <v>501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2699</v>
      </c>
      <c r="C49" s="161"/>
      <c r="D49" s="161"/>
      <c r="E49" s="161">
        <f>'実質公債費比率（分子）の構造'!L$45</f>
        <v>2894</v>
      </c>
      <c r="F49" s="161"/>
      <c r="G49" s="161"/>
      <c r="H49" s="161">
        <f>'実質公債費比率（分子）の構造'!M$45</f>
        <v>2741</v>
      </c>
      <c r="I49" s="161"/>
      <c r="J49" s="161"/>
      <c r="K49" s="161">
        <f>'実質公債費比率（分子）の構造'!N$45</f>
        <v>2592</v>
      </c>
      <c r="L49" s="161"/>
      <c r="M49" s="161"/>
      <c r="N49" s="161">
        <f>'実質公債費比率（分子）の構造'!O$45</f>
        <v>2613</v>
      </c>
      <c r="O49" s="161"/>
      <c r="P49" s="161"/>
    </row>
    <row r="50" spans="1:16" x14ac:dyDescent="0.15">
      <c r="A50" s="161" t="s">
        <v>65</v>
      </c>
      <c r="B50" s="161" t="e">
        <f>NA()</f>
        <v>#N/A</v>
      </c>
      <c r="C50" s="161">
        <f>IF(ISNUMBER('実質公債費比率（分子）の構造'!K$53),'実質公債費比率（分子）の構造'!K$53,NA())</f>
        <v>945</v>
      </c>
      <c r="D50" s="161" t="e">
        <f>NA()</f>
        <v>#N/A</v>
      </c>
      <c r="E50" s="161" t="e">
        <f>NA()</f>
        <v>#N/A</v>
      </c>
      <c r="F50" s="161">
        <f>IF(ISNUMBER('実質公債費比率（分子）の構造'!L$53),'実質公債費比率（分子）の構造'!L$53,NA())</f>
        <v>1130</v>
      </c>
      <c r="G50" s="161" t="e">
        <f>NA()</f>
        <v>#N/A</v>
      </c>
      <c r="H50" s="161" t="e">
        <f>NA()</f>
        <v>#N/A</v>
      </c>
      <c r="I50" s="161">
        <f>IF(ISNUMBER('実質公債費比率（分子）の構造'!M$53),'実質公債費比率（分子）の構造'!M$53,NA())</f>
        <v>1028</v>
      </c>
      <c r="J50" s="161" t="e">
        <f>NA()</f>
        <v>#N/A</v>
      </c>
      <c r="K50" s="161" t="e">
        <f>NA()</f>
        <v>#N/A</v>
      </c>
      <c r="L50" s="161">
        <f>IF(ISNUMBER('実質公債費比率（分子）の構造'!N$53),'実質公債費比率（分子）の構造'!N$53,NA())</f>
        <v>794</v>
      </c>
      <c r="M50" s="161" t="e">
        <f>NA()</f>
        <v>#N/A</v>
      </c>
      <c r="N50" s="161" t="e">
        <f>NA()</f>
        <v>#N/A</v>
      </c>
      <c r="O50" s="161">
        <f>IF(ISNUMBER('実質公債費比率（分子）の構造'!O$53),'実質公債費比率（分子）の構造'!O$53,NA())</f>
        <v>706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19190</v>
      </c>
      <c r="E56" s="160"/>
      <c r="F56" s="160"/>
      <c r="G56" s="160">
        <f>'将来負担比率（分子）の構造'!J$52</f>
        <v>18765</v>
      </c>
      <c r="H56" s="160"/>
      <c r="I56" s="160"/>
      <c r="J56" s="160">
        <f>'将来負担比率（分子）の構造'!K$52</f>
        <v>19004</v>
      </c>
      <c r="K56" s="160"/>
      <c r="L56" s="160"/>
      <c r="M56" s="160">
        <f>'将来負担比率（分子）の構造'!L$52</f>
        <v>18764</v>
      </c>
      <c r="N56" s="160"/>
      <c r="O56" s="160"/>
      <c r="P56" s="160">
        <f>'将来負担比率（分子）の構造'!M$52</f>
        <v>18193</v>
      </c>
    </row>
    <row r="57" spans="1:16" x14ac:dyDescent="0.15">
      <c r="A57" s="160" t="s">
        <v>36</v>
      </c>
      <c r="B57" s="160"/>
      <c r="C57" s="160"/>
      <c r="D57" s="160">
        <f>'将来負担比率（分子）の構造'!I$51</f>
        <v>5186</v>
      </c>
      <c r="E57" s="160"/>
      <c r="F57" s="160"/>
      <c r="G57" s="160">
        <f>'将来負担比率（分子）の構造'!J$51</f>
        <v>4911</v>
      </c>
      <c r="H57" s="160"/>
      <c r="I57" s="160"/>
      <c r="J57" s="160">
        <f>'将来負担比率（分子）の構造'!K$51</f>
        <v>4739</v>
      </c>
      <c r="K57" s="160"/>
      <c r="L57" s="160"/>
      <c r="M57" s="160">
        <f>'将来負担比率（分子）の構造'!L$51</f>
        <v>4480</v>
      </c>
      <c r="N57" s="160"/>
      <c r="O57" s="160"/>
      <c r="P57" s="160">
        <f>'将来負担比率（分子）の構造'!M$51</f>
        <v>4306</v>
      </c>
    </row>
    <row r="58" spans="1:16" x14ac:dyDescent="0.15">
      <c r="A58" s="160" t="s">
        <v>35</v>
      </c>
      <c r="B58" s="160"/>
      <c r="C58" s="160"/>
      <c r="D58" s="160">
        <f>'将来負担比率（分子）の構造'!I$50</f>
        <v>2593</v>
      </c>
      <c r="E58" s="160"/>
      <c r="F58" s="160"/>
      <c r="G58" s="160">
        <f>'将来負担比率（分子）の構造'!J$50</f>
        <v>2637</v>
      </c>
      <c r="H58" s="160"/>
      <c r="I58" s="160"/>
      <c r="J58" s="160">
        <f>'将来負担比率（分子）の構造'!K$50</f>
        <v>2690</v>
      </c>
      <c r="K58" s="160"/>
      <c r="L58" s="160"/>
      <c r="M58" s="160">
        <f>'将来負担比率（分子）の構造'!L$50</f>
        <v>2304</v>
      </c>
      <c r="N58" s="160"/>
      <c r="O58" s="160"/>
      <c r="P58" s="160">
        <f>'将来負担比率（分子）の構造'!M$50</f>
        <v>2135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3660</v>
      </c>
      <c r="C62" s="160"/>
      <c r="D62" s="160"/>
      <c r="E62" s="160">
        <f>'将来負担比率（分子）の構造'!J$45</f>
        <v>3349</v>
      </c>
      <c r="F62" s="160"/>
      <c r="G62" s="160"/>
      <c r="H62" s="160">
        <f>'将来負担比率（分子）の構造'!K$45</f>
        <v>3209</v>
      </c>
      <c r="I62" s="160"/>
      <c r="J62" s="160"/>
      <c r="K62" s="160">
        <f>'将来負担比率（分子）の構造'!L$45</f>
        <v>2967</v>
      </c>
      <c r="L62" s="160"/>
      <c r="M62" s="160"/>
      <c r="N62" s="160">
        <f>'将来負担比率（分子）の構造'!M$45</f>
        <v>3119</v>
      </c>
      <c r="O62" s="160"/>
      <c r="P62" s="160"/>
    </row>
    <row r="63" spans="1:16" x14ac:dyDescent="0.15">
      <c r="A63" s="160" t="s">
        <v>28</v>
      </c>
      <c r="B63" s="160" t="str">
        <f>'将来負担比率（分子）の構造'!I$44</f>
        <v>-</v>
      </c>
      <c r="C63" s="160"/>
      <c r="D63" s="160"/>
      <c r="E63" s="160">
        <f>'将来負担比率（分子）の構造'!J$44</f>
        <v>144</v>
      </c>
      <c r="F63" s="160"/>
      <c r="G63" s="160"/>
      <c r="H63" s="160">
        <f>'将来負担比率（分子）の構造'!K$44</f>
        <v>457</v>
      </c>
      <c r="I63" s="160"/>
      <c r="J63" s="160"/>
      <c r="K63" s="160">
        <f>'将来負担比率（分子）の構造'!L$44</f>
        <v>1064</v>
      </c>
      <c r="L63" s="160"/>
      <c r="M63" s="160"/>
      <c r="N63" s="160">
        <f>'将来負担比率（分子）の構造'!M$44</f>
        <v>1055</v>
      </c>
      <c r="O63" s="160"/>
      <c r="P63" s="160"/>
    </row>
    <row r="64" spans="1:16" x14ac:dyDescent="0.15">
      <c r="A64" s="160" t="s">
        <v>27</v>
      </c>
      <c r="B64" s="160">
        <f>'将来負担比率（分子）の構造'!I$43</f>
        <v>9385</v>
      </c>
      <c r="C64" s="160"/>
      <c r="D64" s="160"/>
      <c r="E64" s="160">
        <f>'将来負担比率（分子）の構造'!J$43</f>
        <v>9294</v>
      </c>
      <c r="F64" s="160"/>
      <c r="G64" s="160"/>
      <c r="H64" s="160">
        <f>'将来負担比率（分子）の構造'!K$43</f>
        <v>9036</v>
      </c>
      <c r="I64" s="160"/>
      <c r="J64" s="160"/>
      <c r="K64" s="160">
        <f>'将来負担比率（分子）の構造'!L$43</f>
        <v>8834</v>
      </c>
      <c r="L64" s="160"/>
      <c r="M64" s="160"/>
      <c r="N64" s="160">
        <f>'将来負担比率（分子）の構造'!M$43</f>
        <v>8663</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f>'将来負担比率（分子）の構造'!M$42</f>
        <v>644</v>
      </c>
      <c r="O65" s="160"/>
      <c r="P65" s="160"/>
    </row>
    <row r="66" spans="1:16" x14ac:dyDescent="0.15">
      <c r="A66" s="160" t="s">
        <v>25</v>
      </c>
      <c r="B66" s="160">
        <f>'将来負担比率（分子）の構造'!I$41</f>
        <v>24038</v>
      </c>
      <c r="C66" s="160"/>
      <c r="D66" s="160"/>
      <c r="E66" s="160">
        <f>'将来負担比率（分子）の構造'!J$41</f>
        <v>22824</v>
      </c>
      <c r="F66" s="160"/>
      <c r="G66" s="160"/>
      <c r="H66" s="160">
        <f>'将来負担比率（分子）の構造'!K$41</f>
        <v>22385</v>
      </c>
      <c r="I66" s="160"/>
      <c r="J66" s="160"/>
      <c r="K66" s="160">
        <f>'将来負担比率（分子）の構造'!L$41</f>
        <v>21290</v>
      </c>
      <c r="L66" s="160"/>
      <c r="M66" s="160"/>
      <c r="N66" s="160">
        <f>'将来負担比率（分子）の構造'!M$41</f>
        <v>21306</v>
      </c>
      <c r="O66" s="160"/>
      <c r="P66" s="160"/>
    </row>
    <row r="67" spans="1:16" x14ac:dyDescent="0.15">
      <c r="A67" s="160" t="s">
        <v>69</v>
      </c>
      <c r="B67" s="160" t="e">
        <f>NA()</f>
        <v>#N/A</v>
      </c>
      <c r="C67" s="160">
        <f>IF(ISNUMBER('将来負担比率（分子）の構造'!I$53), IF('将来負担比率（分子）の構造'!I$53 &lt; 0, 0, '将来負担比率（分子）の構造'!I$53), NA())</f>
        <v>10113</v>
      </c>
      <c r="D67" s="160" t="e">
        <f>NA()</f>
        <v>#N/A</v>
      </c>
      <c r="E67" s="160" t="e">
        <f>NA()</f>
        <v>#N/A</v>
      </c>
      <c r="F67" s="160">
        <f>IF(ISNUMBER('将来負担比率（分子）の構造'!J$53), IF('将来負担比率（分子）の構造'!J$53 &lt; 0, 0, '将来負担比率（分子）の構造'!J$53), NA())</f>
        <v>9299</v>
      </c>
      <c r="G67" s="160" t="e">
        <f>NA()</f>
        <v>#N/A</v>
      </c>
      <c r="H67" s="160" t="e">
        <f>NA()</f>
        <v>#N/A</v>
      </c>
      <c r="I67" s="160">
        <f>IF(ISNUMBER('将来負担比率（分子）の構造'!K$53), IF('将来負担比率（分子）の構造'!K$53 &lt; 0, 0, '将来負担比率（分子）の構造'!K$53), NA())</f>
        <v>8655</v>
      </c>
      <c r="J67" s="160" t="e">
        <f>NA()</f>
        <v>#N/A</v>
      </c>
      <c r="K67" s="160" t="e">
        <f>NA()</f>
        <v>#N/A</v>
      </c>
      <c r="L67" s="160">
        <f>IF(ISNUMBER('将来負担比率（分子）の構造'!L$53), IF('将来負担比率（分子）の構造'!L$53 &lt; 0, 0, '将来負担比率（分子）の構造'!L$53), NA())</f>
        <v>8608</v>
      </c>
      <c r="M67" s="160" t="e">
        <f>NA()</f>
        <v>#N/A</v>
      </c>
      <c r="N67" s="160" t="e">
        <f>NA()</f>
        <v>#N/A</v>
      </c>
      <c r="O67" s="160">
        <f>IF(ISNUMBER('将来負担比率（分子）の構造'!M$53), IF('将来負担比率（分子）の構造'!M$53 &lt; 0, 0, '将来負担比率（分子）の構造'!M$53), NA())</f>
        <v>10154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1061</v>
      </c>
      <c r="C72" s="164">
        <f>基金残高に係る経年分析!G55</f>
        <v>901</v>
      </c>
      <c r="D72" s="164">
        <f>基金残高に係る経年分析!H55</f>
        <v>733</v>
      </c>
    </row>
    <row r="73" spans="1:16" x14ac:dyDescent="0.15">
      <c r="A73" s="163" t="s">
        <v>72</v>
      </c>
      <c r="B73" s="164" t="str">
        <f>基金残高に係る経年分析!F56</f>
        <v>-</v>
      </c>
      <c r="C73" s="164">
        <f>基金残高に係る経年分析!G56</f>
        <v>79</v>
      </c>
      <c r="D73" s="164">
        <f>基金残高に係る経年分析!H56</f>
        <v>88</v>
      </c>
    </row>
    <row r="74" spans="1:16" x14ac:dyDescent="0.15">
      <c r="A74" s="163" t="s">
        <v>73</v>
      </c>
      <c r="B74" s="164">
        <f>基金残高に係る経年分析!F57</f>
        <v>696</v>
      </c>
      <c r="C74" s="164">
        <f>基金残高に係る経年分析!G57</f>
        <v>577</v>
      </c>
      <c r="D74" s="164">
        <f>基金残高に係る経年分析!H57</f>
        <v>658</v>
      </c>
    </row>
  </sheetData>
  <sheetProtection algorithmName="SHA-512" hashValue="ZLeA3y6zzIUNon6kuEoY3UBQ02p4ATRwxf5jVMQHiv/hmxROzQ1Okyq+MtRkgpXkfhGQfpUpOP1e566/l19dSg==" saltValue="POinqZGYnvnubPwp8Z5x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213</v>
      </c>
      <c r="DI1" s="736"/>
      <c r="DJ1" s="736"/>
      <c r="DK1" s="736"/>
      <c r="DL1" s="736"/>
      <c r="DM1" s="736"/>
      <c r="DN1" s="737"/>
      <c r="DO1" s="205"/>
      <c r="DP1" s="735" t="s">
        <v>214</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216</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217</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218</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219</v>
      </c>
      <c r="S4" s="678"/>
      <c r="T4" s="678"/>
      <c r="U4" s="678"/>
      <c r="V4" s="678"/>
      <c r="W4" s="678"/>
      <c r="X4" s="678"/>
      <c r="Y4" s="679"/>
      <c r="Z4" s="677" t="s">
        <v>220</v>
      </c>
      <c r="AA4" s="678"/>
      <c r="AB4" s="678"/>
      <c r="AC4" s="679"/>
      <c r="AD4" s="677" t="s">
        <v>221</v>
      </c>
      <c r="AE4" s="678"/>
      <c r="AF4" s="678"/>
      <c r="AG4" s="678"/>
      <c r="AH4" s="678"/>
      <c r="AI4" s="678"/>
      <c r="AJ4" s="678"/>
      <c r="AK4" s="679"/>
      <c r="AL4" s="677" t="s">
        <v>220</v>
      </c>
      <c r="AM4" s="678"/>
      <c r="AN4" s="678"/>
      <c r="AO4" s="679"/>
      <c r="AP4" s="738" t="s">
        <v>222</v>
      </c>
      <c r="AQ4" s="738"/>
      <c r="AR4" s="738"/>
      <c r="AS4" s="738"/>
      <c r="AT4" s="738"/>
      <c r="AU4" s="738"/>
      <c r="AV4" s="738"/>
      <c r="AW4" s="738"/>
      <c r="AX4" s="738"/>
      <c r="AY4" s="738"/>
      <c r="AZ4" s="738"/>
      <c r="BA4" s="738"/>
      <c r="BB4" s="738"/>
      <c r="BC4" s="738"/>
      <c r="BD4" s="738"/>
      <c r="BE4" s="738"/>
      <c r="BF4" s="738"/>
      <c r="BG4" s="738" t="s">
        <v>223</v>
      </c>
      <c r="BH4" s="738"/>
      <c r="BI4" s="738"/>
      <c r="BJ4" s="738"/>
      <c r="BK4" s="738"/>
      <c r="BL4" s="738"/>
      <c r="BM4" s="738"/>
      <c r="BN4" s="738"/>
      <c r="BO4" s="738" t="s">
        <v>220</v>
      </c>
      <c r="BP4" s="738"/>
      <c r="BQ4" s="738"/>
      <c r="BR4" s="738"/>
      <c r="BS4" s="738" t="s">
        <v>224</v>
      </c>
      <c r="BT4" s="738"/>
      <c r="BU4" s="738"/>
      <c r="BV4" s="738"/>
      <c r="BW4" s="738"/>
      <c r="BX4" s="738"/>
      <c r="BY4" s="738"/>
      <c r="BZ4" s="738"/>
      <c r="CA4" s="738"/>
      <c r="CB4" s="738"/>
      <c r="CD4" s="720" t="s">
        <v>225</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226</v>
      </c>
      <c r="C5" s="703"/>
      <c r="D5" s="703"/>
      <c r="E5" s="703"/>
      <c r="F5" s="703"/>
      <c r="G5" s="703"/>
      <c r="H5" s="703"/>
      <c r="I5" s="703"/>
      <c r="J5" s="703"/>
      <c r="K5" s="703"/>
      <c r="L5" s="703"/>
      <c r="M5" s="703"/>
      <c r="N5" s="703"/>
      <c r="O5" s="703"/>
      <c r="P5" s="703"/>
      <c r="Q5" s="704"/>
      <c r="R5" s="668">
        <v>6282919</v>
      </c>
      <c r="S5" s="669"/>
      <c r="T5" s="669"/>
      <c r="U5" s="669"/>
      <c r="V5" s="669"/>
      <c r="W5" s="669"/>
      <c r="X5" s="669"/>
      <c r="Y5" s="715"/>
      <c r="Z5" s="733">
        <v>25.9</v>
      </c>
      <c r="AA5" s="733"/>
      <c r="AB5" s="733"/>
      <c r="AC5" s="733"/>
      <c r="AD5" s="734">
        <v>5836252</v>
      </c>
      <c r="AE5" s="734"/>
      <c r="AF5" s="734"/>
      <c r="AG5" s="734"/>
      <c r="AH5" s="734"/>
      <c r="AI5" s="734"/>
      <c r="AJ5" s="734"/>
      <c r="AK5" s="734"/>
      <c r="AL5" s="716">
        <v>49.6</v>
      </c>
      <c r="AM5" s="685"/>
      <c r="AN5" s="685"/>
      <c r="AO5" s="717"/>
      <c r="AP5" s="702" t="s">
        <v>227</v>
      </c>
      <c r="AQ5" s="703"/>
      <c r="AR5" s="703"/>
      <c r="AS5" s="703"/>
      <c r="AT5" s="703"/>
      <c r="AU5" s="703"/>
      <c r="AV5" s="703"/>
      <c r="AW5" s="703"/>
      <c r="AX5" s="703"/>
      <c r="AY5" s="703"/>
      <c r="AZ5" s="703"/>
      <c r="BA5" s="703"/>
      <c r="BB5" s="703"/>
      <c r="BC5" s="703"/>
      <c r="BD5" s="703"/>
      <c r="BE5" s="703"/>
      <c r="BF5" s="704"/>
      <c r="BG5" s="603">
        <v>5836252</v>
      </c>
      <c r="BH5" s="606"/>
      <c r="BI5" s="606"/>
      <c r="BJ5" s="606"/>
      <c r="BK5" s="606"/>
      <c r="BL5" s="606"/>
      <c r="BM5" s="606"/>
      <c r="BN5" s="607"/>
      <c r="BO5" s="665">
        <v>92.9</v>
      </c>
      <c r="BP5" s="665"/>
      <c r="BQ5" s="665"/>
      <c r="BR5" s="665"/>
      <c r="BS5" s="666">
        <v>34266</v>
      </c>
      <c r="BT5" s="666"/>
      <c r="BU5" s="666"/>
      <c r="BV5" s="666"/>
      <c r="BW5" s="666"/>
      <c r="BX5" s="666"/>
      <c r="BY5" s="666"/>
      <c r="BZ5" s="666"/>
      <c r="CA5" s="666"/>
      <c r="CB5" s="707"/>
      <c r="CD5" s="720" t="s">
        <v>222</v>
      </c>
      <c r="CE5" s="721"/>
      <c r="CF5" s="721"/>
      <c r="CG5" s="721"/>
      <c r="CH5" s="721"/>
      <c r="CI5" s="721"/>
      <c r="CJ5" s="721"/>
      <c r="CK5" s="721"/>
      <c r="CL5" s="721"/>
      <c r="CM5" s="721"/>
      <c r="CN5" s="721"/>
      <c r="CO5" s="721"/>
      <c r="CP5" s="721"/>
      <c r="CQ5" s="722"/>
      <c r="CR5" s="720" t="s">
        <v>228</v>
      </c>
      <c r="CS5" s="721"/>
      <c r="CT5" s="721"/>
      <c r="CU5" s="721"/>
      <c r="CV5" s="721"/>
      <c r="CW5" s="721"/>
      <c r="CX5" s="721"/>
      <c r="CY5" s="722"/>
      <c r="CZ5" s="720" t="s">
        <v>220</v>
      </c>
      <c r="DA5" s="721"/>
      <c r="DB5" s="721"/>
      <c r="DC5" s="722"/>
      <c r="DD5" s="720" t="s">
        <v>229</v>
      </c>
      <c r="DE5" s="721"/>
      <c r="DF5" s="721"/>
      <c r="DG5" s="721"/>
      <c r="DH5" s="721"/>
      <c r="DI5" s="721"/>
      <c r="DJ5" s="721"/>
      <c r="DK5" s="721"/>
      <c r="DL5" s="721"/>
      <c r="DM5" s="721"/>
      <c r="DN5" s="721"/>
      <c r="DO5" s="721"/>
      <c r="DP5" s="722"/>
      <c r="DQ5" s="720" t="s">
        <v>230</v>
      </c>
      <c r="DR5" s="721"/>
      <c r="DS5" s="721"/>
      <c r="DT5" s="721"/>
      <c r="DU5" s="721"/>
      <c r="DV5" s="721"/>
      <c r="DW5" s="721"/>
      <c r="DX5" s="721"/>
      <c r="DY5" s="721"/>
      <c r="DZ5" s="721"/>
      <c r="EA5" s="721"/>
      <c r="EB5" s="721"/>
      <c r="EC5" s="722"/>
    </row>
    <row r="6" spans="2:143" ht="11.25" customHeight="1" x14ac:dyDescent="0.15">
      <c r="B6" s="600" t="s">
        <v>231</v>
      </c>
      <c r="C6" s="601"/>
      <c r="D6" s="601"/>
      <c r="E6" s="601"/>
      <c r="F6" s="601"/>
      <c r="G6" s="601"/>
      <c r="H6" s="601"/>
      <c r="I6" s="601"/>
      <c r="J6" s="601"/>
      <c r="K6" s="601"/>
      <c r="L6" s="601"/>
      <c r="M6" s="601"/>
      <c r="N6" s="601"/>
      <c r="O6" s="601"/>
      <c r="P6" s="601"/>
      <c r="Q6" s="602"/>
      <c r="R6" s="603">
        <v>155899</v>
      </c>
      <c r="S6" s="606"/>
      <c r="T6" s="606"/>
      <c r="U6" s="606"/>
      <c r="V6" s="606"/>
      <c r="W6" s="606"/>
      <c r="X6" s="606"/>
      <c r="Y6" s="607"/>
      <c r="Z6" s="665">
        <v>0.6</v>
      </c>
      <c r="AA6" s="665"/>
      <c r="AB6" s="665"/>
      <c r="AC6" s="665"/>
      <c r="AD6" s="666">
        <v>155899</v>
      </c>
      <c r="AE6" s="666"/>
      <c r="AF6" s="666"/>
      <c r="AG6" s="666"/>
      <c r="AH6" s="666"/>
      <c r="AI6" s="666"/>
      <c r="AJ6" s="666"/>
      <c r="AK6" s="666"/>
      <c r="AL6" s="608">
        <v>1.3</v>
      </c>
      <c r="AM6" s="609"/>
      <c r="AN6" s="609"/>
      <c r="AO6" s="667"/>
      <c r="AP6" s="600" t="s">
        <v>232</v>
      </c>
      <c r="AQ6" s="601"/>
      <c r="AR6" s="601"/>
      <c r="AS6" s="601"/>
      <c r="AT6" s="601"/>
      <c r="AU6" s="601"/>
      <c r="AV6" s="601"/>
      <c r="AW6" s="601"/>
      <c r="AX6" s="601"/>
      <c r="AY6" s="601"/>
      <c r="AZ6" s="601"/>
      <c r="BA6" s="601"/>
      <c r="BB6" s="601"/>
      <c r="BC6" s="601"/>
      <c r="BD6" s="601"/>
      <c r="BE6" s="601"/>
      <c r="BF6" s="602"/>
      <c r="BG6" s="603">
        <v>5836252</v>
      </c>
      <c r="BH6" s="606"/>
      <c r="BI6" s="606"/>
      <c r="BJ6" s="606"/>
      <c r="BK6" s="606"/>
      <c r="BL6" s="606"/>
      <c r="BM6" s="606"/>
      <c r="BN6" s="607"/>
      <c r="BO6" s="665">
        <v>92.9</v>
      </c>
      <c r="BP6" s="665"/>
      <c r="BQ6" s="665"/>
      <c r="BR6" s="665"/>
      <c r="BS6" s="666">
        <v>34266</v>
      </c>
      <c r="BT6" s="666"/>
      <c r="BU6" s="666"/>
      <c r="BV6" s="666"/>
      <c r="BW6" s="666"/>
      <c r="BX6" s="666"/>
      <c r="BY6" s="666"/>
      <c r="BZ6" s="666"/>
      <c r="CA6" s="666"/>
      <c r="CB6" s="707"/>
      <c r="CD6" s="674" t="s">
        <v>233</v>
      </c>
      <c r="CE6" s="675"/>
      <c r="CF6" s="675"/>
      <c r="CG6" s="675"/>
      <c r="CH6" s="675"/>
      <c r="CI6" s="675"/>
      <c r="CJ6" s="675"/>
      <c r="CK6" s="675"/>
      <c r="CL6" s="675"/>
      <c r="CM6" s="675"/>
      <c r="CN6" s="675"/>
      <c r="CO6" s="675"/>
      <c r="CP6" s="675"/>
      <c r="CQ6" s="676"/>
      <c r="CR6" s="603">
        <v>224151</v>
      </c>
      <c r="CS6" s="606"/>
      <c r="CT6" s="606"/>
      <c r="CU6" s="606"/>
      <c r="CV6" s="606"/>
      <c r="CW6" s="606"/>
      <c r="CX6" s="606"/>
      <c r="CY6" s="607"/>
      <c r="CZ6" s="716">
        <v>0.9</v>
      </c>
      <c r="DA6" s="685"/>
      <c r="DB6" s="685"/>
      <c r="DC6" s="719"/>
      <c r="DD6" s="611" t="s">
        <v>234</v>
      </c>
      <c r="DE6" s="606"/>
      <c r="DF6" s="606"/>
      <c r="DG6" s="606"/>
      <c r="DH6" s="606"/>
      <c r="DI6" s="606"/>
      <c r="DJ6" s="606"/>
      <c r="DK6" s="606"/>
      <c r="DL6" s="606"/>
      <c r="DM6" s="606"/>
      <c r="DN6" s="606"/>
      <c r="DO6" s="606"/>
      <c r="DP6" s="607"/>
      <c r="DQ6" s="611">
        <v>224151</v>
      </c>
      <c r="DR6" s="606"/>
      <c r="DS6" s="606"/>
      <c r="DT6" s="606"/>
      <c r="DU6" s="606"/>
      <c r="DV6" s="606"/>
      <c r="DW6" s="606"/>
      <c r="DX6" s="606"/>
      <c r="DY6" s="606"/>
      <c r="DZ6" s="606"/>
      <c r="EA6" s="606"/>
      <c r="EB6" s="606"/>
      <c r="EC6" s="646"/>
    </row>
    <row r="7" spans="2:143" ht="11.25" customHeight="1" x14ac:dyDescent="0.15">
      <c r="B7" s="600" t="s">
        <v>235</v>
      </c>
      <c r="C7" s="601"/>
      <c r="D7" s="601"/>
      <c r="E7" s="601"/>
      <c r="F7" s="601"/>
      <c r="G7" s="601"/>
      <c r="H7" s="601"/>
      <c r="I7" s="601"/>
      <c r="J7" s="601"/>
      <c r="K7" s="601"/>
      <c r="L7" s="601"/>
      <c r="M7" s="601"/>
      <c r="N7" s="601"/>
      <c r="O7" s="601"/>
      <c r="P7" s="601"/>
      <c r="Q7" s="602"/>
      <c r="R7" s="603">
        <v>16049</v>
      </c>
      <c r="S7" s="606"/>
      <c r="T7" s="606"/>
      <c r="U7" s="606"/>
      <c r="V7" s="606"/>
      <c r="W7" s="606"/>
      <c r="X7" s="606"/>
      <c r="Y7" s="607"/>
      <c r="Z7" s="665">
        <v>0.1</v>
      </c>
      <c r="AA7" s="665"/>
      <c r="AB7" s="665"/>
      <c r="AC7" s="665"/>
      <c r="AD7" s="666">
        <v>16049</v>
      </c>
      <c r="AE7" s="666"/>
      <c r="AF7" s="666"/>
      <c r="AG7" s="666"/>
      <c r="AH7" s="666"/>
      <c r="AI7" s="666"/>
      <c r="AJ7" s="666"/>
      <c r="AK7" s="666"/>
      <c r="AL7" s="608">
        <v>0.1</v>
      </c>
      <c r="AM7" s="609"/>
      <c r="AN7" s="609"/>
      <c r="AO7" s="667"/>
      <c r="AP7" s="600" t="s">
        <v>236</v>
      </c>
      <c r="AQ7" s="601"/>
      <c r="AR7" s="601"/>
      <c r="AS7" s="601"/>
      <c r="AT7" s="601"/>
      <c r="AU7" s="601"/>
      <c r="AV7" s="601"/>
      <c r="AW7" s="601"/>
      <c r="AX7" s="601"/>
      <c r="AY7" s="601"/>
      <c r="AZ7" s="601"/>
      <c r="BA7" s="601"/>
      <c r="BB7" s="601"/>
      <c r="BC7" s="601"/>
      <c r="BD7" s="601"/>
      <c r="BE7" s="601"/>
      <c r="BF7" s="602"/>
      <c r="BG7" s="603">
        <v>2775051</v>
      </c>
      <c r="BH7" s="606"/>
      <c r="BI7" s="606"/>
      <c r="BJ7" s="606"/>
      <c r="BK7" s="606"/>
      <c r="BL7" s="606"/>
      <c r="BM7" s="606"/>
      <c r="BN7" s="607"/>
      <c r="BO7" s="665">
        <v>44.2</v>
      </c>
      <c r="BP7" s="665"/>
      <c r="BQ7" s="665"/>
      <c r="BR7" s="665"/>
      <c r="BS7" s="666">
        <v>34266</v>
      </c>
      <c r="BT7" s="666"/>
      <c r="BU7" s="666"/>
      <c r="BV7" s="666"/>
      <c r="BW7" s="666"/>
      <c r="BX7" s="666"/>
      <c r="BY7" s="666"/>
      <c r="BZ7" s="666"/>
      <c r="CA7" s="666"/>
      <c r="CB7" s="707"/>
      <c r="CD7" s="647" t="s">
        <v>237</v>
      </c>
      <c r="CE7" s="644"/>
      <c r="CF7" s="644"/>
      <c r="CG7" s="644"/>
      <c r="CH7" s="644"/>
      <c r="CI7" s="644"/>
      <c r="CJ7" s="644"/>
      <c r="CK7" s="644"/>
      <c r="CL7" s="644"/>
      <c r="CM7" s="644"/>
      <c r="CN7" s="644"/>
      <c r="CO7" s="644"/>
      <c r="CP7" s="644"/>
      <c r="CQ7" s="645"/>
      <c r="CR7" s="603">
        <v>2910512</v>
      </c>
      <c r="CS7" s="606"/>
      <c r="CT7" s="606"/>
      <c r="CU7" s="606"/>
      <c r="CV7" s="606"/>
      <c r="CW7" s="606"/>
      <c r="CX7" s="606"/>
      <c r="CY7" s="607"/>
      <c r="CZ7" s="665">
        <v>12.1</v>
      </c>
      <c r="DA7" s="665"/>
      <c r="DB7" s="665"/>
      <c r="DC7" s="665"/>
      <c r="DD7" s="611">
        <v>102854</v>
      </c>
      <c r="DE7" s="606"/>
      <c r="DF7" s="606"/>
      <c r="DG7" s="606"/>
      <c r="DH7" s="606"/>
      <c r="DI7" s="606"/>
      <c r="DJ7" s="606"/>
      <c r="DK7" s="606"/>
      <c r="DL7" s="606"/>
      <c r="DM7" s="606"/>
      <c r="DN7" s="606"/>
      <c r="DO7" s="606"/>
      <c r="DP7" s="607"/>
      <c r="DQ7" s="611">
        <v>2588888</v>
      </c>
      <c r="DR7" s="606"/>
      <c r="DS7" s="606"/>
      <c r="DT7" s="606"/>
      <c r="DU7" s="606"/>
      <c r="DV7" s="606"/>
      <c r="DW7" s="606"/>
      <c r="DX7" s="606"/>
      <c r="DY7" s="606"/>
      <c r="DZ7" s="606"/>
      <c r="EA7" s="606"/>
      <c r="EB7" s="606"/>
      <c r="EC7" s="646"/>
    </row>
    <row r="8" spans="2:143" ht="11.25" customHeight="1" x14ac:dyDescent="0.15">
      <c r="B8" s="600" t="s">
        <v>238</v>
      </c>
      <c r="C8" s="601"/>
      <c r="D8" s="601"/>
      <c r="E8" s="601"/>
      <c r="F8" s="601"/>
      <c r="G8" s="601"/>
      <c r="H8" s="601"/>
      <c r="I8" s="601"/>
      <c r="J8" s="601"/>
      <c r="K8" s="601"/>
      <c r="L8" s="601"/>
      <c r="M8" s="601"/>
      <c r="N8" s="601"/>
      <c r="O8" s="601"/>
      <c r="P8" s="601"/>
      <c r="Q8" s="602"/>
      <c r="R8" s="603">
        <v>61089</v>
      </c>
      <c r="S8" s="606"/>
      <c r="T8" s="606"/>
      <c r="U8" s="606"/>
      <c r="V8" s="606"/>
      <c r="W8" s="606"/>
      <c r="X8" s="606"/>
      <c r="Y8" s="607"/>
      <c r="Z8" s="665">
        <v>0.3</v>
      </c>
      <c r="AA8" s="665"/>
      <c r="AB8" s="665"/>
      <c r="AC8" s="665"/>
      <c r="AD8" s="666">
        <v>61089</v>
      </c>
      <c r="AE8" s="666"/>
      <c r="AF8" s="666"/>
      <c r="AG8" s="666"/>
      <c r="AH8" s="666"/>
      <c r="AI8" s="666"/>
      <c r="AJ8" s="666"/>
      <c r="AK8" s="666"/>
      <c r="AL8" s="608">
        <v>0.5</v>
      </c>
      <c r="AM8" s="609"/>
      <c r="AN8" s="609"/>
      <c r="AO8" s="667"/>
      <c r="AP8" s="600" t="s">
        <v>239</v>
      </c>
      <c r="AQ8" s="601"/>
      <c r="AR8" s="601"/>
      <c r="AS8" s="601"/>
      <c r="AT8" s="601"/>
      <c r="AU8" s="601"/>
      <c r="AV8" s="601"/>
      <c r="AW8" s="601"/>
      <c r="AX8" s="601"/>
      <c r="AY8" s="601"/>
      <c r="AZ8" s="601"/>
      <c r="BA8" s="601"/>
      <c r="BB8" s="601"/>
      <c r="BC8" s="601"/>
      <c r="BD8" s="601"/>
      <c r="BE8" s="601"/>
      <c r="BF8" s="602"/>
      <c r="BG8" s="603">
        <v>91455</v>
      </c>
      <c r="BH8" s="606"/>
      <c r="BI8" s="606"/>
      <c r="BJ8" s="606"/>
      <c r="BK8" s="606"/>
      <c r="BL8" s="606"/>
      <c r="BM8" s="606"/>
      <c r="BN8" s="607"/>
      <c r="BO8" s="665">
        <v>1.5</v>
      </c>
      <c r="BP8" s="665"/>
      <c r="BQ8" s="665"/>
      <c r="BR8" s="665"/>
      <c r="BS8" s="611" t="s">
        <v>234</v>
      </c>
      <c r="BT8" s="606"/>
      <c r="BU8" s="606"/>
      <c r="BV8" s="606"/>
      <c r="BW8" s="606"/>
      <c r="BX8" s="606"/>
      <c r="BY8" s="606"/>
      <c r="BZ8" s="606"/>
      <c r="CA8" s="606"/>
      <c r="CB8" s="646"/>
      <c r="CD8" s="647" t="s">
        <v>240</v>
      </c>
      <c r="CE8" s="644"/>
      <c r="CF8" s="644"/>
      <c r="CG8" s="644"/>
      <c r="CH8" s="644"/>
      <c r="CI8" s="644"/>
      <c r="CJ8" s="644"/>
      <c r="CK8" s="644"/>
      <c r="CL8" s="644"/>
      <c r="CM8" s="644"/>
      <c r="CN8" s="644"/>
      <c r="CO8" s="644"/>
      <c r="CP8" s="644"/>
      <c r="CQ8" s="645"/>
      <c r="CR8" s="603">
        <v>9441232</v>
      </c>
      <c r="CS8" s="606"/>
      <c r="CT8" s="606"/>
      <c r="CU8" s="606"/>
      <c r="CV8" s="606"/>
      <c r="CW8" s="606"/>
      <c r="CX8" s="606"/>
      <c r="CY8" s="607"/>
      <c r="CZ8" s="665">
        <v>39.4</v>
      </c>
      <c r="DA8" s="665"/>
      <c r="DB8" s="665"/>
      <c r="DC8" s="665"/>
      <c r="DD8" s="611">
        <v>45444</v>
      </c>
      <c r="DE8" s="606"/>
      <c r="DF8" s="606"/>
      <c r="DG8" s="606"/>
      <c r="DH8" s="606"/>
      <c r="DI8" s="606"/>
      <c r="DJ8" s="606"/>
      <c r="DK8" s="606"/>
      <c r="DL8" s="606"/>
      <c r="DM8" s="606"/>
      <c r="DN8" s="606"/>
      <c r="DO8" s="606"/>
      <c r="DP8" s="607"/>
      <c r="DQ8" s="611">
        <v>4629775</v>
      </c>
      <c r="DR8" s="606"/>
      <c r="DS8" s="606"/>
      <c r="DT8" s="606"/>
      <c r="DU8" s="606"/>
      <c r="DV8" s="606"/>
      <c r="DW8" s="606"/>
      <c r="DX8" s="606"/>
      <c r="DY8" s="606"/>
      <c r="DZ8" s="606"/>
      <c r="EA8" s="606"/>
      <c r="EB8" s="606"/>
      <c r="EC8" s="646"/>
    </row>
    <row r="9" spans="2:143" ht="11.25" customHeight="1" x14ac:dyDescent="0.15">
      <c r="B9" s="600" t="s">
        <v>241</v>
      </c>
      <c r="C9" s="601"/>
      <c r="D9" s="601"/>
      <c r="E9" s="601"/>
      <c r="F9" s="601"/>
      <c r="G9" s="601"/>
      <c r="H9" s="601"/>
      <c r="I9" s="601"/>
      <c r="J9" s="601"/>
      <c r="K9" s="601"/>
      <c r="L9" s="601"/>
      <c r="M9" s="601"/>
      <c r="N9" s="601"/>
      <c r="O9" s="601"/>
      <c r="P9" s="601"/>
      <c r="Q9" s="602"/>
      <c r="R9" s="603">
        <v>60977</v>
      </c>
      <c r="S9" s="606"/>
      <c r="T9" s="606"/>
      <c r="U9" s="606"/>
      <c r="V9" s="606"/>
      <c r="W9" s="606"/>
      <c r="X9" s="606"/>
      <c r="Y9" s="607"/>
      <c r="Z9" s="665">
        <v>0.3</v>
      </c>
      <c r="AA9" s="665"/>
      <c r="AB9" s="665"/>
      <c r="AC9" s="665"/>
      <c r="AD9" s="666">
        <v>60977</v>
      </c>
      <c r="AE9" s="666"/>
      <c r="AF9" s="666"/>
      <c r="AG9" s="666"/>
      <c r="AH9" s="666"/>
      <c r="AI9" s="666"/>
      <c r="AJ9" s="666"/>
      <c r="AK9" s="666"/>
      <c r="AL9" s="608">
        <v>0.5</v>
      </c>
      <c r="AM9" s="609"/>
      <c r="AN9" s="609"/>
      <c r="AO9" s="667"/>
      <c r="AP9" s="600" t="s">
        <v>242</v>
      </c>
      <c r="AQ9" s="601"/>
      <c r="AR9" s="601"/>
      <c r="AS9" s="601"/>
      <c r="AT9" s="601"/>
      <c r="AU9" s="601"/>
      <c r="AV9" s="601"/>
      <c r="AW9" s="601"/>
      <c r="AX9" s="601"/>
      <c r="AY9" s="601"/>
      <c r="AZ9" s="601"/>
      <c r="BA9" s="601"/>
      <c r="BB9" s="601"/>
      <c r="BC9" s="601"/>
      <c r="BD9" s="601"/>
      <c r="BE9" s="601"/>
      <c r="BF9" s="602"/>
      <c r="BG9" s="603">
        <v>2391794</v>
      </c>
      <c r="BH9" s="606"/>
      <c r="BI9" s="606"/>
      <c r="BJ9" s="606"/>
      <c r="BK9" s="606"/>
      <c r="BL9" s="606"/>
      <c r="BM9" s="606"/>
      <c r="BN9" s="607"/>
      <c r="BO9" s="665">
        <v>38.1</v>
      </c>
      <c r="BP9" s="665"/>
      <c r="BQ9" s="665"/>
      <c r="BR9" s="665"/>
      <c r="BS9" s="611" t="s">
        <v>234</v>
      </c>
      <c r="BT9" s="606"/>
      <c r="BU9" s="606"/>
      <c r="BV9" s="606"/>
      <c r="BW9" s="606"/>
      <c r="BX9" s="606"/>
      <c r="BY9" s="606"/>
      <c r="BZ9" s="606"/>
      <c r="CA9" s="606"/>
      <c r="CB9" s="646"/>
      <c r="CD9" s="647" t="s">
        <v>243</v>
      </c>
      <c r="CE9" s="644"/>
      <c r="CF9" s="644"/>
      <c r="CG9" s="644"/>
      <c r="CH9" s="644"/>
      <c r="CI9" s="644"/>
      <c r="CJ9" s="644"/>
      <c r="CK9" s="644"/>
      <c r="CL9" s="644"/>
      <c r="CM9" s="644"/>
      <c r="CN9" s="644"/>
      <c r="CO9" s="644"/>
      <c r="CP9" s="644"/>
      <c r="CQ9" s="645"/>
      <c r="CR9" s="603">
        <v>2524030</v>
      </c>
      <c r="CS9" s="606"/>
      <c r="CT9" s="606"/>
      <c r="CU9" s="606"/>
      <c r="CV9" s="606"/>
      <c r="CW9" s="606"/>
      <c r="CX9" s="606"/>
      <c r="CY9" s="607"/>
      <c r="CZ9" s="665">
        <v>10.5</v>
      </c>
      <c r="DA9" s="665"/>
      <c r="DB9" s="665"/>
      <c r="DC9" s="665"/>
      <c r="DD9" s="611">
        <v>260616</v>
      </c>
      <c r="DE9" s="606"/>
      <c r="DF9" s="606"/>
      <c r="DG9" s="606"/>
      <c r="DH9" s="606"/>
      <c r="DI9" s="606"/>
      <c r="DJ9" s="606"/>
      <c r="DK9" s="606"/>
      <c r="DL9" s="606"/>
      <c r="DM9" s="606"/>
      <c r="DN9" s="606"/>
      <c r="DO9" s="606"/>
      <c r="DP9" s="607"/>
      <c r="DQ9" s="611">
        <v>1892064</v>
      </c>
      <c r="DR9" s="606"/>
      <c r="DS9" s="606"/>
      <c r="DT9" s="606"/>
      <c r="DU9" s="606"/>
      <c r="DV9" s="606"/>
      <c r="DW9" s="606"/>
      <c r="DX9" s="606"/>
      <c r="DY9" s="606"/>
      <c r="DZ9" s="606"/>
      <c r="EA9" s="606"/>
      <c r="EB9" s="606"/>
      <c r="EC9" s="646"/>
    </row>
    <row r="10" spans="2:143" ht="11.25" customHeight="1" x14ac:dyDescent="0.15">
      <c r="B10" s="600" t="s">
        <v>244</v>
      </c>
      <c r="C10" s="601"/>
      <c r="D10" s="601"/>
      <c r="E10" s="601"/>
      <c r="F10" s="601"/>
      <c r="G10" s="601"/>
      <c r="H10" s="601"/>
      <c r="I10" s="601"/>
      <c r="J10" s="601"/>
      <c r="K10" s="601"/>
      <c r="L10" s="601"/>
      <c r="M10" s="601"/>
      <c r="N10" s="601"/>
      <c r="O10" s="601"/>
      <c r="P10" s="601"/>
      <c r="Q10" s="602"/>
      <c r="R10" s="603" t="s">
        <v>234</v>
      </c>
      <c r="S10" s="606"/>
      <c r="T10" s="606"/>
      <c r="U10" s="606"/>
      <c r="V10" s="606"/>
      <c r="W10" s="606"/>
      <c r="X10" s="606"/>
      <c r="Y10" s="607"/>
      <c r="Z10" s="665" t="s">
        <v>234</v>
      </c>
      <c r="AA10" s="665"/>
      <c r="AB10" s="665"/>
      <c r="AC10" s="665"/>
      <c r="AD10" s="666" t="s">
        <v>234</v>
      </c>
      <c r="AE10" s="666"/>
      <c r="AF10" s="666"/>
      <c r="AG10" s="666"/>
      <c r="AH10" s="666"/>
      <c r="AI10" s="666"/>
      <c r="AJ10" s="666"/>
      <c r="AK10" s="666"/>
      <c r="AL10" s="608" t="s">
        <v>234</v>
      </c>
      <c r="AM10" s="609"/>
      <c r="AN10" s="609"/>
      <c r="AO10" s="667"/>
      <c r="AP10" s="600" t="s">
        <v>245</v>
      </c>
      <c r="AQ10" s="601"/>
      <c r="AR10" s="601"/>
      <c r="AS10" s="601"/>
      <c r="AT10" s="601"/>
      <c r="AU10" s="601"/>
      <c r="AV10" s="601"/>
      <c r="AW10" s="601"/>
      <c r="AX10" s="601"/>
      <c r="AY10" s="601"/>
      <c r="AZ10" s="601"/>
      <c r="BA10" s="601"/>
      <c r="BB10" s="601"/>
      <c r="BC10" s="601"/>
      <c r="BD10" s="601"/>
      <c r="BE10" s="601"/>
      <c r="BF10" s="602"/>
      <c r="BG10" s="603">
        <v>118789</v>
      </c>
      <c r="BH10" s="606"/>
      <c r="BI10" s="606"/>
      <c r="BJ10" s="606"/>
      <c r="BK10" s="606"/>
      <c r="BL10" s="606"/>
      <c r="BM10" s="606"/>
      <c r="BN10" s="607"/>
      <c r="BO10" s="665">
        <v>1.9</v>
      </c>
      <c r="BP10" s="665"/>
      <c r="BQ10" s="665"/>
      <c r="BR10" s="665"/>
      <c r="BS10" s="611" t="s">
        <v>234</v>
      </c>
      <c r="BT10" s="606"/>
      <c r="BU10" s="606"/>
      <c r="BV10" s="606"/>
      <c r="BW10" s="606"/>
      <c r="BX10" s="606"/>
      <c r="BY10" s="606"/>
      <c r="BZ10" s="606"/>
      <c r="CA10" s="606"/>
      <c r="CB10" s="646"/>
      <c r="CD10" s="647" t="s">
        <v>246</v>
      </c>
      <c r="CE10" s="644"/>
      <c r="CF10" s="644"/>
      <c r="CG10" s="644"/>
      <c r="CH10" s="644"/>
      <c r="CI10" s="644"/>
      <c r="CJ10" s="644"/>
      <c r="CK10" s="644"/>
      <c r="CL10" s="644"/>
      <c r="CM10" s="644"/>
      <c r="CN10" s="644"/>
      <c r="CO10" s="644"/>
      <c r="CP10" s="644"/>
      <c r="CQ10" s="645"/>
      <c r="CR10" s="603" t="s">
        <v>234</v>
      </c>
      <c r="CS10" s="606"/>
      <c r="CT10" s="606"/>
      <c r="CU10" s="606"/>
      <c r="CV10" s="606"/>
      <c r="CW10" s="606"/>
      <c r="CX10" s="606"/>
      <c r="CY10" s="607"/>
      <c r="CZ10" s="665" t="s">
        <v>234</v>
      </c>
      <c r="DA10" s="665"/>
      <c r="DB10" s="665"/>
      <c r="DC10" s="665"/>
      <c r="DD10" s="611" t="s">
        <v>234</v>
      </c>
      <c r="DE10" s="606"/>
      <c r="DF10" s="606"/>
      <c r="DG10" s="606"/>
      <c r="DH10" s="606"/>
      <c r="DI10" s="606"/>
      <c r="DJ10" s="606"/>
      <c r="DK10" s="606"/>
      <c r="DL10" s="606"/>
      <c r="DM10" s="606"/>
      <c r="DN10" s="606"/>
      <c r="DO10" s="606"/>
      <c r="DP10" s="607"/>
      <c r="DQ10" s="611" t="s">
        <v>234</v>
      </c>
      <c r="DR10" s="606"/>
      <c r="DS10" s="606"/>
      <c r="DT10" s="606"/>
      <c r="DU10" s="606"/>
      <c r="DV10" s="606"/>
      <c r="DW10" s="606"/>
      <c r="DX10" s="606"/>
      <c r="DY10" s="606"/>
      <c r="DZ10" s="606"/>
      <c r="EA10" s="606"/>
      <c r="EB10" s="606"/>
      <c r="EC10" s="646"/>
    </row>
    <row r="11" spans="2:143" ht="11.25" customHeight="1" x14ac:dyDescent="0.15">
      <c r="B11" s="600" t="s">
        <v>247</v>
      </c>
      <c r="C11" s="601"/>
      <c r="D11" s="601"/>
      <c r="E11" s="601"/>
      <c r="F11" s="601"/>
      <c r="G11" s="601"/>
      <c r="H11" s="601"/>
      <c r="I11" s="601"/>
      <c r="J11" s="601"/>
      <c r="K11" s="601"/>
      <c r="L11" s="601"/>
      <c r="M11" s="601"/>
      <c r="N11" s="601"/>
      <c r="O11" s="601"/>
      <c r="P11" s="601"/>
      <c r="Q11" s="602"/>
      <c r="R11" s="603" t="s">
        <v>234</v>
      </c>
      <c r="S11" s="606"/>
      <c r="T11" s="606"/>
      <c r="U11" s="606"/>
      <c r="V11" s="606"/>
      <c r="W11" s="606"/>
      <c r="X11" s="606"/>
      <c r="Y11" s="607"/>
      <c r="Z11" s="665" t="s">
        <v>234</v>
      </c>
      <c r="AA11" s="665"/>
      <c r="AB11" s="665"/>
      <c r="AC11" s="665"/>
      <c r="AD11" s="666" t="s">
        <v>248</v>
      </c>
      <c r="AE11" s="666"/>
      <c r="AF11" s="666"/>
      <c r="AG11" s="666"/>
      <c r="AH11" s="666"/>
      <c r="AI11" s="666"/>
      <c r="AJ11" s="666"/>
      <c r="AK11" s="666"/>
      <c r="AL11" s="608" t="s">
        <v>234</v>
      </c>
      <c r="AM11" s="609"/>
      <c r="AN11" s="609"/>
      <c r="AO11" s="667"/>
      <c r="AP11" s="600" t="s">
        <v>249</v>
      </c>
      <c r="AQ11" s="601"/>
      <c r="AR11" s="601"/>
      <c r="AS11" s="601"/>
      <c r="AT11" s="601"/>
      <c r="AU11" s="601"/>
      <c r="AV11" s="601"/>
      <c r="AW11" s="601"/>
      <c r="AX11" s="601"/>
      <c r="AY11" s="601"/>
      <c r="AZ11" s="601"/>
      <c r="BA11" s="601"/>
      <c r="BB11" s="601"/>
      <c r="BC11" s="601"/>
      <c r="BD11" s="601"/>
      <c r="BE11" s="601"/>
      <c r="BF11" s="602"/>
      <c r="BG11" s="603">
        <v>173013</v>
      </c>
      <c r="BH11" s="606"/>
      <c r="BI11" s="606"/>
      <c r="BJ11" s="606"/>
      <c r="BK11" s="606"/>
      <c r="BL11" s="606"/>
      <c r="BM11" s="606"/>
      <c r="BN11" s="607"/>
      <c r="BO11" s="665">
        <v>2.8</v>
      </c>
      <c r="BP11" s="665"/>
      <c r="BQ11" s="665"/>
      <c r="BR11" s="665"/>
      <c r="BS11" s="611">
        <v>34266</v>
      </c>
      <c r="BT11" s="606"/>
      <c r="BU11" s="606"/>
      <c r="BV11" s="606"/>
      <c r="BW11" s="606"/>
      <c r="BX11" s="606"/>
      <c r="BY11" s="606"/>
      <c r="BZ11" s="606"/>
      <c r="CA11" s="606"/>
      <c r="CB11" s="646"/>
      <c r="CD11" s="647" t="s">
        <v>250</v>
      </c>
      <c r="CE11" s="644"/>
      <c r="CF11" s="644"/>
      <c r="CG11" s="644"/>
      <c r="CH11" s="644"/>
      <c r="CI11" s="644"/>
      <c r="CJ11" s="644"/>
      <c r="CK11" s="644"/>
      <c r="CL11" s="644"/>
      <c r="CM11" s="644"/>
      <c r="CN11" s="644"/>
      <c r="CO11" s="644"/>
      <c r="CP11" s="644"/>
      <c r="CQ11" s="645"/>
      <c r="CR11" s="603">
        <v>253467</v>
      </c>
      <c r="CS11" s="606"/>
      <c r="CT11" s="606"/>
      <c r="CU11" s="606"/>
      <c r="CV11" s="606"/>
      <c r="CW11" s="606"/>
      <c r="CX11" s="606"/>
      <c r="CY11" s="607"/>
      <c r="CZ11" s="665">
        <v>1.1000000000000001</v>
      </c>
      <c r="DA11" s="665"/>
      <c r="DB11" s="665"/>
      <c r="DC11" s="665"/>
      <c r="DD11" s="611">
        <v>20591</v>
      </c>
      <c r="DE11" s="606"/>
      <c r="DF11" s="606"/>
      <c r="DG11" s="606"/>
      <c r="DH11" s="606"/>
      <c r="DI11" s="606"/>
      <c r="DJ11" s="606"/>
      <c r="DK11" s="606"/>
      <c r="DL11" s="606"/>
      <c r="DM11" s="606"/>
      <c r="DN11" s="606"/>
      <c r="DO11" s="606"/>
      <c r="DP11" s="607"/>
      <c r="DQ11" s="611">
        <v>173938</v>
      </c>
      <c r="DR11" s="606"/>
      <c r="DS11" s="606"/>
      <c r="DT11" s="606"/>
      <c r="DU11" s="606"/>
      <c r="DV11" s="606"/>
      <c r="DW11" s="606"/>
      <c r="DX11" s="606"/>
      <c r="DY11" s="606"/>
      <c r="DZ11" s="606"/>
      <c r="EA11" s="606"/>
      <c r="EB11" s="606"/>
      <c r="EC11" s="646"/>
    </row>
    <row r="12" spans="2:143" ht="11.25" customHeight="1" x14ac:dyDescent="0.15">
      <c r="B12" s="600" t="s">
        <v>251</v>
      </c>
      <c r="C12" s="601"/>
      <c r="D12" s="601"/>
      <c r="E12" s="601"/>
      <c r="F12" s="601"/>
      <c r="G12" s="601"/>
      <c r="H12" s="601"/>
      <c r="I12" s="601"/>
      <c r="J12" s="601"/>
      <c r="K12" s="601"/>
      <c r="L12" s="601"/>
      <c r="M12" s="601"/>
      <c r="N12" s="601"/>
      <c r="O12" s="601"/>
      <c r="P12" s="601"/>
      <c r="Q12" s="602"/>
      <c r="R12" s="603">
        <v>841558</v>
      </c>
      <c r="S12" s="606"/>
      <c r="T12" s="606"/>
      <c r="U12" s="606"/>
      <c r="V12" s="606"/>
      <c r="W12" s="606"/>
      <c r="X12" s="606"/>
      <c r="Y12" s="607"/>
      <c r="Z12" s="665">
        <v>3.5</v>
      </c>
      <c r="AA12" s="665"/>
      <c r="AB12" s="665"/>
      <c r="AC12" s="665"/>
      <c r="AD12" s="666">
        <v>841558</v>
      </c>
      <c r="AE12" s="666"/>
      <c r="AF12" s="666"/>
      <c r="AG12" s="666"/>
      <c r="AH12" s="666"/>
      <c r="AI12" s="666"/>
      <c r="AJ12" s="666"/>
      <c r="AK12" s="666"/>
      <c r="AL12" s="608">
        <v>7.1</v>
      </c>
      <c r="AM12" s="609"/>
      <c r="AN12" s="609"/>
      <c r="AO12" s="667"/>
      <c r="AP12" s="600" t="s">
        <v>252</v>
      </c>
      <c r="AQ12" s="601"/>
      <c r="AR12" s="601"/>
      <c r="AS12" s="601"/>
      <c r="AT12" s="601"/>
      <c r="AU12" s="601"/>
      <c r="AV12" s="601"/>
      <c r="AW12" s="601"/>
      <c r="AX12" s="601"/>
      <c r="AY12" s="601"/>
      <c r="AZ12" s="601"/>
      <c r="BA12" s="601"/>
      <c r="BB12" s="601"/>
      <c r="BC12" s="601"/>
      <c r="BD12" s="601"/>
      <c r="BE12" s="601"/>
      <c r="BF12" s="602"/>
      <c r="BG12" s="603">
        <v>2551848</v>
      </c>
      <c r="BH12" s="606"/>
      <c r="BI12" s="606"/>
      <c r="BJ12" s="606"/>
      <c r="BK12" s="606"/>
      <c r="BL12" s="606"/>
      <c r="BM12" s="606"/>
      <c r="BN12" s="607"/>
      <c r="BO12" s="665">
        <v>40.6</v>
      </c>
      <c r="BP12" s="665"/>
      <c r="BQ12" s="665"/>
      <c r="BR12" s="665"/>
      <c r="BS12" s="611" t="s">
        <v>234</v>
      </c>
      <c r="BT12" s="606"/>
      <c r="BU12" s="606"/>
      <c r="BV12" s="606"/>
      <c r="BW12" s="606"/>
      <c r="BX12" s="606"/>
      <c r="BY12" s="606"/>
      <c r="BZ12" s="606"/>
      <c r="CA12" s="606"/>
      <c r="CB12" s="646"/>
      <c r="CD12" s="647" t="s">
        <v>253</v>
      </c>
      <c r="CE12" s="644"/>
      <c r="CF12" s="644"/>
      <c r="CG12" s="644"/>
      <c r="CH12" s="644"/>
      <c r="CI12" s="644"/>
      <c r="CJ12" s="644"/>
      <c r="CK12" s="644"/>
      <c r="CL12" s="644"/>
      <c r="CM12" s="644"/>
      <c r="CN12" s="644"/>
      <c r="CO12" s="644"/>
      <c r="CP12" s="644"/>
      <c r="CQ12" s="645"/>
      <c r="CR12" s="603">
        <v>413523</v>
      </c>
      <c r="CS12" s="606"/>
      <c r="CT12" s="606"/>
      <c r="CU12" s="606"/>
      <c r="CV12" s="606"/>
      <c r="CW12" s="606"/>
      <c r="CX12" s="606"/>
      <c r="CY12" s="607"/>
      <c r="CZ12" s="665">
        <v>1.7</v>
      </c>
      <c r="DA12" s="665"/>
      <c r="DB12" s="665"/>
      <c r="DC12" s="665"/>
      <c r="DD12" s="611">
        <v>20229</v>
      </c>
      <c r="DE12" s="606"/>
      <c r="DF12" s="606"/>
      <c r="DG12" s="606"/>
      <c r="DH12" s="606"/>
      <c r="DI12" s="606"/>
      <c r="DJ12" s="606"/>
      <c r="DK12" s="606"/>
      <c r="DL12" s="606"/>
      <c r="DM12" s="606"/>
      <c r="DN12" s="606"/>
      <c r="DO12" s="606"/>
      <c r="DP12" s="607"/>
      <c r="DQ12" s="611">
        <v>206038</v>
      </c>
      <c r="DR12" s="606"/>
      <c r="DS12" s="606"/>
      <c r="DT12" s="606"/>
      <c r="DU12" s="606"/>
      <c r="DV12" s="606"/>
      <c r="DW12" s="606"/>
      <c r="DX12" s="606"/>
      <c r="DY12" s="606"/>
      <c r="DZ12" s="606"/>
      <c r="EA12" s="606"/>
      <c r="EB12" s="606"/>
      <c r="EC12" s="646"/>
    </row>
    <row r="13" spans="2:143" ht="11.25" customHeight="1" x14ac:dyDescent="0.15">
      <c r="B13" s="600" t="s">
        <v>254</v>
      </c>
      <c r="C13" s="601"/>
      <c r="D13" s="601"/>
      <c r="E13" s="601"/>
      <c r="F13" s="601"/>
      <c r="G13" s="601"/>
      <c r="H13" s="601"/>
      <c r="I13" s="601"/>
      <c r="J13" s="601"/>
      <c r="K13" s="601"/>
      <c r="L13" s="601"/>
      <c r="M13" s="601"/>
      <c r="N13" s="601"/>
      <c r="O13" s="601"/>
      <c r="P13" s="601"/>
      <c r="Q13" s="602"/>
      <c r="R13" s="603">
        <v>9968</v>
      </c>
      <c r="S13" s="606"/>
      <c r="T13" s="606"/>
      <c r="U13" s="606"/>
      <c r="V13" s="606"/>
      <c r="W13" s="606"/>
      <c r="X13" s="606"/>
      <c r="Y13" s="607"/>
      <c r="Z13" s="665">
        <v>0</v>
      </c>
      <c r="AA13" s="665"/>
      <c r="AB13" s="665"/>
      <c r="AC13" s="665"/>
      <c r="AD13" s="666">
        <v>9968</v>
      </c>
      <c r="AE13" s="666"/>
      <c r="AF13" s="666"/>
      <c r="AG13" s="666"/>
      <c r="AH13" s="666"/>
      <c r="AI13" s="666"/>
      <c r="AJ13" s="666"/>
      <c r="AK13" s="666"/>
      <c r="AL13" s="608">
        <v>0.1</v>
      </c>
      <c r="AM13" s="609"/>
      <c r="AN13" s="609"/>
      <c r="AO13" s="667"/>
      <c r="AP13" s="600" t="s">
        <v>255</v>
      </c>
      <c r="AQ13" s="601"/>
      <c r="AR13" s="601"/>
      <c r="AS13" s="601"/>
      <c r="AT13" s="601"/>
      <c r="AU13" s="601"/>
      <c r="AV13" s="601"/>
      <c r="AW13" s="601"/>
      <c r="AX13" s="601"/>
      <c r="AY13" s="601"/>
      <c r="AZ13" s="601"/>
      <c r="BA13" s="601"/>
      <c r="BB13" s="601"/>
      <c r="BC13" s="601"/>
      <c r="BD13" s="601"/>
      <c r="BE13" s="601"/>
      <c r="BF13" s="602"/>
      <c r="BG13" s="603">
        <v>2529793</v>
      </c>
      <c r="BH13" s="606"/>
      <c r="BI13" s="606"/>
      <c r="BJ13" s="606"/>
      <c r="BK13" s="606"/>
      <c r="BL13" s="606"/>
      <c r="BM13" s="606"/>
      <c r="BN13" s="607"/>
      <c r="BO13" s="665">
        <v>40.299999999999997</v>
      </c>
      <c r="BP13" s="665"/>
      <c r="BQ13" s="665"/>
      <c r="BR13" s="665"/>
      <c r="BS13" s="611" t="s">
        <v>234</v>
      </c>
      <c r="BT13" s="606"/>
      <c r="BU13" s="606"/>
      <c r="BV13" s="606"/>
      <c r="BW13" s="606"/>
      <c r="BX13" s="606"/>
      <c r="BY13" s="606"/>
      <c r="BZ13" s="606"/>
      <c r="CA13" s="606"/>
      <c r="CB13" s="646"/>
      <c r="CD13" s="647" t="s">
        <v>256</v>
      </c>
      <c r="CE13" s="644"/>
      <c r="CF13" s="644"/>
      <c r="CG13" s="644"/>
      <c r="CH13" s="644"/>
      <c r="CI13" s="644"/>
      <c r="CJ13" s="644"/>
      <c r="CK13" s="644"/>
      <c r="CL13" s="644"/>
      <c r="CM13" s="644"/>
      <c r="CN13" s="644"/>
      <c r="CO13" s="644"/>
      <c r="CP13" s="644"/>
      <c r="CQ13" s="645"/>
      <c r="CR13" s="603">
        <v>1520959</v>
      </c>
      <c r="CS13" s="606"/>
      <c r="CT13" s="606"/>
      <c r="CU13" s="606"/>
      <c r="CV13" s="606"/>
      <c r="CW13" s="606"/>
      <c r="CX13" s="606"/>
      <c r="CY13" s="607"/>
      <c r="CZ13" s="665">
        <v>6.3</v>
      </c>
      <c r="DA13" s="665"/>
      <c r="DB13" s="665"/>
      <c r="DC13" s="665"/>
      <c r="DD13" s="611">
        <v>360621</v>
      </c>
      <c r="DE13" s="606"/>
      <c r="DF13" s="606"/>
      <c r="DG13" s="606"/>
      <c r="DH13" s="606"/>
      <c r="DI13" s="606"/>
      <c r="DJ13" s="606"/>
      <c r="DK13" s="606"/>
      <c r="DL13" s="606"/>
      <c r="DM13" s="606"/>
      <c r="DN13" s="606"/>
      <c r="DO13" s="606"/>
      <c r="DP13" s="607"/>
      <c r="DQ13" s="611">
        <v>1071960</v>
      </c>
      <c r="DR13" s="606"/>
      <c r="DS13" s="606"/>
      <c r="DT13" s="606"/>
      <c r="DU13" s="606"/>
      <c r="DV13" s="606"/>
      <c r="DW13" s="606"/>
      <c r="DX13" s="606"/>
      <c r="DY13" s="606"/>
      <c r="DZ13" s="606"/>
      <c r="EA13" s="606"/>
      <c r="EB13" s="606"/>
      <c r="EC13" s="646"/>
    </row>
    <row r="14" spans="2:143" ht="11.25" customHeight="1" x14ac:dyDescent="0.15">
      <c r="B14" s="600" t="s">
        <v>257</v>
      </c>
      <c r="C14" s="601"/>
      <c r="D14" s="601"/>
      <c r="E14" s="601"/>
      <c r="F14" s="601"/>
      <c r="G14" s="601"/>
      <c r="H14" s="601"/>
      <c r="I14" s="601"/>
      <c r="J14" s="601"/>
      <c r="K14" s="601"/>
      <c r="L14" s="601"/>
      <c r="M14" s="601"/>
      <c r="N14" s="601"/>
      <c r="O14" s="601"/>
      <c r="P14" s="601"/>
      <c r="Q14" s="602"/>
      <c r="R14" s="603" t="s">
        <v>234</v>
      </c>
      <c r="S14" s="606"/>
      <c r="T14" s="606"/>
      <c r="U14" s="606"/>
      <c r="V14" s="606"/>
      <c r="W14" s="606"/>
      <c r="X14" s="606"/>
      <c r="Y14" s="607"/>
      <c r="Z14" s="665" t="s">
        <v>234</v>
      </c>
      <c r="AA14" s="665"/>
      <c r="AB14" s="665"/>
      <c r="AC14" s="665"/>
      <c r="AD14" s="666" t="s">
        <v>234</v>
      </c>
      <c r="AE14" s="666"/>
      <c r="AF14" s="666"/>
      <c r="AG14" s="666"/>
      <c r="AH14" s="666"/>
      <c r="AI14" s="666"/>
      <c r="AJ14" s="666"/>
      <c r="AK14" s="666"/>
      <c r="AL14" s="608" t="s">
        <v>234</v>
      </c>
      <c r="AM14" s="609"/>
      <c r="AN14" s="609"/>
      <c r="AO14" s="667"/>
      <c r="AP14" s="600" t="s">
        <v>258</v>
      </c>
      <c r="AQ14" s="601"/>
      <c r="AR14" s="601"/>
      <c r="AS14" s="601"/>
      <c r="AT14" s="601"/>
      <c r="AU14" s="601"/>
      <c r="AV14" s="601"/>
      <c r="AW14" s="601"/>
      <c r="AX14" s="601"/>
      <c r="AY14" s="601"/>
      <c r="AZ14" s="601"/>
      <c r="BA14" s="601"/>
      <c r="BB14" s="601"/>
      <c r="BC14" s="601"/>
      <c r="BD14" s="601"/>
      <c r="BE14" s="601"/>
      <c r="BF14" s="602"/>
      <c r="BG14" s="603">
        <v>152232</v>
      </c>
      <c r="BH14" s="606"/>
      <c r="BI14" s="606"/>
      <c r="BJ14" s="606"/>
      <c r="BK14" s="606"/>
      <c r="BL14" s="606"/>
      <c r="BM14" s="606"/>
      <c r="BN14" s="607"/>
      <c r="BO14" s="665">
        <v>2.4</v>
      </c>
      <c r="BP14" s="665"/>
      <c r="BQ14" s="665"/>
      <c r="BR14" s="665"/>
      <c r="BS14" s="611" t="s">
        <v>234</v>
      </c>
      <c r="BT14" s="606"/>
      <c r="BU14" s="606"/>
      <c r="BV14" s="606"/>
      <c r="BW14" s="606"/>
      <c r="BX14" s="606"/>
      <c r="BY14" s="606"/>
      <c r="BZ14" s="606"/>
      <c r="CA14" s="606"/>
      <c r="CB14" s="646"/>
      <c r="CD14" s="647" t="s">
        <v>259</v>
      </c>
      <c r="CE14" s="644"/>
      <c r="CF14" s="644"/>
      <c r="CG14" s="644"/>
      <c r="CH14" s="644"/>
      <c r="CI14" s="644"/>
      <c r="CJ14" s="644"/>
      <c r="CK14" s="644"/>
      <c r="CL14" s="644"/>
      <c r="CM14" s="644"/>
      <c r="CN14" s="644"/>
      <c r="CO14" s="644"/>
      <c r="CP14" s="644"/>
      <c r="CQ14" s="645"/>
      <c r="CR14" s="603">
        <v>831050</v>
      </c>
      <c r="CS14" s="606"/>
      <c r="CT14" s="606"/>
      <c r="CU14" s="606"/>
      <c r="CV14" s="606"/>
      <c r="CW14" s="606"/>
      <c r="CX14" s="606"/>
      <c r="CY14" s="607"/>
      <c r="CZ14" s="665">
        <v>3.5</v>
      </c>
      <c r="DA14" s="665"/>
      <c r="DB14" s="665"/>
      <c r="DC14" s="665"/>
      <c r="DD14" s="611">
        <v>16789</v>
      </c>
      <c r="DE14" s="606"/>
      <c r="DF14" s="606"/>
      <c r="DG14" s="606"/>
      <c r="DH14" s="606"/>
      <c r="DI14" s="606"/>
      <c r="DJ14" s="606"/>
      <c r="DK14" s="606"/>
      <c r="DL14" s="606"/>
      <c r="DM14" s="606"/>
      <c r="DN14" s="606"/>
      <c r="DO14" s="606"/>
      <c r="DP14" s="607"/>
      <c r="DQ14" s="611">
        <v>805970</v>
      </c>
      <c r="DR14" s="606"/>
      <c r="DS14" s="606"/>
      <c r="DT14" s="606"/>
      <c r="DU14" s="606"/>
      <c r="DV14" s="606"/>
      <c r="DW14" s="606"/>
      <c r="DX14" s="606"/>
      <c r="DY14" s="606"/>
      <c r="DZ14" s="606"/>
      <c r="EA14" s="606"/>
      <c r="EB14" s="606"/>
      <c r="EC14" s="646"/>
    </row>
    <row r="15" spans="2:143" ht="11.25" customHeight="1" x14ac:dyDescent="0.15">
      <c r="B15" s="600" t="s">
        <v>260</v>
      </c>
      <c r="C15" s="601"/>
      <c r="D15" s="601"/>
      <c r="E15" s="601"/>
      <c r="F15" s="601"/>
      <c r="G15" s="601"/>
      <c r="H15" s="601"/>
      <c r="I15" s="601"/>
      <c r="J15" s="601"/>
      <c r="K15" s="601"/>
      <c r="L15" s="601"/>
      <c r="M15" s="601"/>
      <c r="N15" s="601"/>
      <c r="O15" s="601"/>
      <c r="P15" s="601"/>
      <c r="Q15" s="602"/>
      <c r="R15" s="603">
        <v>51491</v>
      </c>
      <c r="S15" s="606"/>
      <c r="T15" s="606"/>
      <c r="U15" s="606"/>
      <c r="V15" s="606"/>
      <c r="W15" s="606"/>
      <c r="X15" s="606"/>
      <c r="Y15" s="607"/>
      <c r="Z15" s="665">
        <v>0.2</v>
      </c>
      <c r="AA15" s="665"/>
      <c r="AB15" s="665"/>
      <c r="AC15" s="665"/>
      <c r="AD15" s="666">
        <v>51491</v>
      </c>
      <c r="AE15" s="666"/>
      <c r="AF15" s="666"/>
      <c r="AG15" s="666"/>
      <c r="AH15" s="666"/>
      <c r="AI15" s="666"/>
      <c r="AJ15" s="666"/>
      <c r="AK15" s="666"/>
      <c r="AL15" s="608">
        <v>0.4</v>
      </c>
      <c r="AM15" s="609"/>
      <c r="AN15" s="609"/>
      <c r="AO15" s="667"/>
      <c r="AP15" s="600" t="s">
        <v>261</v>
      </c>
      <c r="AQ15" s="601"/>
      <c r="AR15" s="601"/>
      <c r="AS15" s="601"/>
      <c r="AT15" s="601"/>
      <c r="AU15" s="601"/>
      <c r="AV15" s="601"/>
      <c r="AW15" s="601"/>
      <c r="AX15" s="601"/>
      <c r="AY15" s="601"/>
      <c r="AZ15" s="601"/>
      <c r="BA15" s="601"/>
      <c r="BB15" s="601"/>
      <c r="BC15" s="601"/>
      <c r="BD15" s="601"/>
      <c r="BE15" s="601"/>
      <c r="BF15" s="602"/>
      <c r="BG15" s="603">
        <v>357121</v>
      </c>
      <c r="BH15" s="606"/>
      <c r="BI15" s="606"/>
      <c r="BJ15" s="606"/>
      <c r="BK15" s="606"/>
      <c r="BL15" s="606"/>
      <c r="BM15" s="606"/>
      <c r="BN15" s="607"/>
      <c r="BO15" s="665">
        <v>5.7</v>
      </c>
      <c r="BP15" s="665"/>
      <c r="BQ15" s="665"/>
      <c r="BR15" s="665"/>
      <c r="BS15" s="611" t="s">
        <v>234</v>
      </c>
      <c r="BT15" s="606"/>
      <c r="BU15" s="606"/>
      <c r="BV15" s="606"/>
      <c r="BW15" s="606"/>
      <c r="BX15" s="606"/>
      <c r="BY15" s="606"/>
      <c r="BZ15" s="606"/>
      <c r="CA15" s="606"/>
      <c r="CB15" s="646"/>
      <c r="CD15" s="647" t="s">
        <v>262</v>
      </c>
      <c r="CE15" s="644"/>
      <c r="CF15" s="644"/>
      <c r="CG15" s="644"/>
      <c r="CH15" s="644"/>
      <c r="CI15" s="644"/>
      <c r="CJ15" s="644"/>
      <c r="CK15" s="644"/>
      <c r="CL15" s="644"/>
      <c r="CM15" s="644"/>
      <c r="CN15" s="644"/>
      <c r="CO15" s="644"/>
      <c r="CP15" s="644"/>
      <c r="CQ15" s="645"/>
      <c r="CR15" s="603">
        <v>3153213</v>
      </c>
      <c r="CS15" s="606"/>
      <c r="CT15" s="606"/>
      <c r="CU15" s="606"/>
      <c r="CV15" s="606"/>
      <c r="CW15" s="606"/>
      <c r="CX15" s="606"/>
      <c r="CY15" s="607"/>
      <c r="CZ15" s="665">
        <v>13.1</v>
      </c>
      <c r="DA15" s="665"/>
      <c r="DB15" s="665"/>
      <c r="DC15" s="665"/>
      <c r="DD15" s="611">
        <v>1708032</v>
      </c>
      <c r="DE15" s="606"/>
      <c r="DF15" s="606"/>
      <c r="DG15" s="606"/>
      <c r="DH15" s="606"/>
      <c r="DI15" s="606"/>
      <c r="DJ15" s="606"/>
      <c r="DK15" s="606"/>
      <c r="DL15" s="606"/>
      <c r="DM15" s="606"/>
      <c r="DN15" s="606"/>
      <c r="DO15" s="606"/>
      <c r="DP15" s="607"/>
      <c r="DQ15" s="611">
        <v>1270781</v>
      </c>
      <c r="DR15" s="606"/>
      <c r="DS15" s="606"/>
      <c r="DT15" s="606"/>
      <c r="DU15" s="606"/>
      <c r="DV15" s="606"/>
      <c r="DW15" s="606"/>
      <c r="DX15" s="606"/>
      <c r="DY15" s="606"/>
      <c r="DZ15" s="606"/>
      <c r="EA15" s="606"/>
      <c r="EB15" s="606"/>
      <c r="EC15" s="646"/>
    </row>
    <row r="16" spans="2:143" ht="11.25" customHeight="1" x14ac:dyDescent="0.15">
      <c r="B16" s="600" t="s">
        <v>263</v>
      </c>
      <c r="C16" s="601"/>
      <c r="D16" s="601"/>
      <c r="E16" s="601"/>
      <c r="F16" s="601"/>
      <c r="G16" s="601"/>
      <c r="H16" s="601"/>
      <c r="I16" s="601"/>
      <c r="J16" s="601"/>
      <c r="K16" s="601"/>
      <c r="L16" s="601"/>
      <c r="M16" s="601"/>
      <c r="N16" s="601"/>
      <c r="O16" s="601"/>
      <c r="P16" s="601"/>
      <c r="Q16" s="602"/>
      <c r="R16" s="603" t="s">
        <v>234</v>
      </c>
      <c r="S16" s="606"/>
      <c r="T16" s="606"/>
      <c r="U16" s="606"/>
      <c r="V16" s="606"/>
      <c r="W16" s="606"/>
      <c r="X16" s="606"/>
      <c r="Y16" s="607"/>
      <c r="Z16" s="665" t="s">
        <v>234</v>
      </c>
      <c r="AA16" s="665"/>
      <c r="AB16" s="665"/>
      <c r="AC16" s="665"/>
      <c r="AD16" s="666" t="s">
        <v>234</v>
      </c>
      <c r="AE16" s="666"/>
      <c r="AF16" s="666"/>
      <c r="AG16" s="666"/>
      <c r="AH16" s="666"/>
      <c r="AI16" s="666"/>
      <c r="AJ16" s="666"/>
      <c r="AK16" s="666"/>
      <c r="AL16" s="608" t="s">
        <v>234</v>
      </c>
      <c r="AM16" s="609"/>
      <c r="AN16" s="609"/>
      <c r="AO16" s="667"/>
      <c r="AP16" s="600" t="s">
        <v>264</v>
      </c>
      <c r="AQ16" s="601"/>
      <c r="AR16" s="601"/>
      <c r="AS16" s="601"/>
      <c r="AT16" s="601"/>
      <c r="AU16" s="601"/>
      <c r="AV16" s="601"/>
      <c r="AW16" s="601"/>
      <c r="AX16" s="601"/>
      <c r="AY16" s="601"/>
      <c r="AZ16" s="601"/>
      <c r="BA16" s="601"/>
      <c r="BB16" s="601"/>
      <c r="BC16" s="601"/>
      <c r="BD16" s="601"/>
      <c r="BE16" s="601"/>
      <c r="BF16" s="602"/>
      <c r="BG16" s="603" t="s">
        <v>234</v>
      </c>
      <c r="BH16" s="606"/>
      <c r="BI16" s="606"/>
      <c r="BJ16" s="606"/>
      <c r="BK16" s="606"/>
      <c r="BL16" s="606"/>
      <c r="BM16" s="606"/>
      <c r="BN16" s="607"/>
      <c r="BO16" s="665" t="s">
        <v>234</v>
      </c>
      <c r="BP16" s="665"/>
      <c r="BQ16" s="665"/>
      <c r="BR16" s="665"/>
      <c r="BS16" s="611" t="s">
        <v>248</v>
      </c>
      <c r="BT16" s="606"/>
      <c r="BU16" s="606"/>
      <c r="BV16" s="606"/>
      <c r="BW16" s="606"/>
      <c r="BX16" s="606"/>
      <c r="BY16" s="606"/>
      <c r="BZ16" s="606"/>
      <c r="CA16" s="606"/>
      <c r="CB16" s="646"/>
      <c r="CD16" s="647" t="s">
        <v>265</v>
      </c>
      <c r="CE16" s="644"/>
      <c r="CF16" s="644"/>
      <c r="CG16" s="644"/>
      <c r="CH16" s="644"/>
      <c r="CI16" s="644"/>
      <c r="CJ16" s="644"/>
      <c r="CK16" s="644"/>
      <c r="CL16" s="644"/>
      <c r="CM16" s="644"/>
      <c r="CN16" s="644"/>
      <c r="CO16" s="644"/>
      <c r="CP16" s="644"/>
      <c r="CQ16" s="645"/>
      <c r="CR16" s="603">
        <v>105605</v>
      </c>
      <c r="CS16" s="606"/>
      <c r="CT16" s="606"/>
      <c r="CU16" s="606"/>
      <c r="CV16" s="606"/>
      <c r="CW16" s="606"/>
      <c r="CX16" s="606"/>
      <c r="CY16" s="607"/>
      <c r="CZ16" s="665">
        <v>0.4</v>
      </c>
      <c r="DA16" s="665"/>
      <c r="DB16" s="665"/>
      <c r="DC16" s="665"/>
      <c r="DD16" s="611" t="s">
        <v>234</v>
      </c>
      <c r="DE16" s="606"/>
      <c r="DF16" s="606"/>
      <c r="DG16" s="606"/>
      <c r="DH16" s="606"/>
      <c r="DI16" s="606"/>
      <c r="DJ16" s="606"/>
      <c r="DK16" s="606"/>
      <c r="DL16" s="606"/>
      <c r="DM16" s="606"/>
      <c r="DN16" s="606"/>
      <c r="DO16" s="606"/>
      <c r="DP16" s="607"/>
      <c r="DQ16" s="611">
        <v>70974</v>
      </c>
      <c r="DR16" s="606"/>
      <c r="DS16" s="606"/>
      <c r="DT16" s="606"/>
      <c r="DU16" s="606"/>
      <c r="DV16" s="606"/>
      <c r="DW16" s="606"/>
      <c r="DX16" s="606"/>
      <c r="DY16" s="606"/>
      <c r="DZ16" s="606"/>
      <c r="EA16" s="606"/>
      <c r="EB16" s="606"/>
      <c r="EC16" s="646"/>
    </row>
    <row r="17" spans="2:133" ht="11.25" customHeight="1" x14ac:dyDescent="0.15">
      <c r="B17" s="600" t="s">
        <v>266</v>
      </c>
      <c r="C17" s="601"/>
      <c r="D17" s="601"/>
      <c r="E17" s="601"/>
      <c r="F17" s="601"/>
      <c r="G17" s="601"/>
      <c r="H17" s="601"/>
      <c r="I17" s="601"/>
      <c r="J17" s="601"/>
      <c r="K17" s="601"/>
      <c r="L17" s="601"/>
      <c r="M17" s="601"/>
      <c r="N17" s="601"/>
      <c r="O17" s="601"/>
      <c r="P17" s="601"/>
      <c r="Q17" s="602"/>
      <c r="R17" s="603">
        <v>32467</v>
      </c>
      <c r="S17" s="606"/>
      <c r="T17" s="606"/>
      <c r="U17" s="606"/>
      <c r="V17" s="606"/>
      <c r="W17" s="606"/>
      <c r="X17" s="606"/>
      <c r="Y17" s="607"/>
      <c r="Z17" s="665">
        <v>0.1</v>
      </c>
      <c r="AA17" s="665"/>
      <c r="AB17" s="665"/>
      <c r="AC17" s="665"/>
      <c r="AD17" s="666">
        <v>32467</v>
      </c>
      <c r="AE17" s="666"/>
      <c r="AF17" s="666"/>
      <c r="AG17" s="666"/>
      <c r="AH17" s="666"/>
      <c r="AI17" s="666"/>
      <c r="AJ17" s="666"/>
      <c r="AK17" s="666"/>
      <c r="AL17" s="608">
        <v>0.3</v>
      </c>
      <c r="AM17" s="609"/>
      <c r="AN17" s="609"/>
      <c r="AO17" s="667"/>
      <c r="AP17" s="600" t="s">
        <v>267</v>
      </c>
      <c r="AQ17" s="601"/>
      <c r="AR17" s="601"/>
      <c r="AS17" s="601"/>
      <c r="AT17" s="601"/>
      <c r="AU17" s="601"/>
      <c r="AV17" s="601"/>
      <c r="AW17" s="601"/>
      <c r="AX17" s="601"/>
      <c r="AY17" s="601"/>
      <c r="AZ17" s="601"/>
      <c r="BA17" s="601"/>
      <c r="BB17" s="601"/>
      <c r="BC17" s="601"/>
      <c r="BD17" s="601"/>
      <c r="BE17" s="601"/>
      <c r="BF17" s="602"/>
      <c r="BG17" s="603" t="s">
        <v>234</v>
      </c>
      <c r="BH17" s="606"/>
      <c r="BI17" s="606"/>
      <c r="BJ17" s="606"/>
      <c r="BK17" s="606"/>
      <c r="BL17" s="606"/>
      <c r="BM17" s="606"/>
      <c r="BN17" s="607"/>
      <c r="BO17" s="665" t="s">
        <v>234</v>
      </c>
      <c r="BP17" s="665"/>
      <c r="BQ17" s="665"/>
      <c r="BR17" s="665"/>
      <c r="BS17" s="611" t="s">
        <v>234</v>
      </c>
      <c r="BT17" s="606"/>
      <c r="BU17" s="606"/>
      <c r="BV17" s="606"/>
      <c r="BW17" s="606"/>
      <c r="BX17" s="606"/>
      <c r="BY17" s="606"/>
      <c r="BZ17" s="606"/>
      <c r="CA17" s="606"/>
      <c r="CB17" s="646"/>
      <c r="CD17" s="647" t="s">
        <v>268</v>
      </c>
      <c r="CE17" s="644"/>
      <c r="CF17" s="644"/>
      <c r="CG17" s="644"/>
      <c r="CH17" s="644"/>
      <c r="CI17" s="644"/>
      <c r="CJ17" s="644"/>
      <c r="CK17" s="644"/>
      <c r="CL17" s="644"/>
      <c r="CM17" s="644"/>
      <c r="CN17" s="644"/>
      <c r="CO17" s="644"/>
      <c r="CP17" s="644"/>
      <c r="CQ17" s="645"/>
      <c r="CR17" s="603">
        <v>2613111</v>
      </c>
      <c r="CS17" s="606"/>
      <c r="CT17" s="606"/>
      <c r="CU17" s="606"/>
      <c r="CV17" s="606"/>
      <c r="CW17" s="606"/>
      <c r="CX17" s="606"/>
      <c r="CY17" s="607"/>
      <c r="CZ17" s="665">
        <v>10.9</v>
      </c>
      <c r="DA17" s="665"/>
      <c r="DB17" s="665"/>
      <c r="DC17" s="665"/>
      <c r="DD17" s="611" t="s">
        <v>234</v>
      </c>
      <c r="DE17" s="606"/>
      <c r="DF17" s="606"/>
      <c r="DG17" s="606"/>
      <c r="DH17" s="606"/>
      <c r="DI17" s="606"/>
      <c r="DJ17" s="606"/>
      <c r="DK17" s="606"/>
      <c r="DL17" s="606"/>
      <c r="DM17" s="606"/>
      <c r="DN17" s="606"/>
      <c r="DO17" s="606"/>
      <c r="DP17" s="607"/>
      <c r="DQ17" s="611">
        <v>2590784</v>
      </c>
      <c r="DR17" s="606"/>
      <c r="DS17" s="606"/>
      <c r="DT17" s="606"/>
      <c r="DU17" s="606"/>
      <c r="DV17" s="606"/>
      <c r="DW17" s="606"/>
      <c r="DX17" s="606"/>
      <c r="DY17" s="606"/>
      <c r="DZ17" s="606"/>
      <c r="EA17" s="606"/>
      <c r="EB17" s="606"/>
      <c r="EC17" s="646"/>
    </row>
    <row r="18" spans="2:133" ht="11.25" customHeight="1" x14ac:dyDescent="0.15">
      <c r="B18" s="600" t="s">
        <v>269</v>
      </c>
      <c r="C18" s="601"/>
      <c r="D18" s="601"/>
      <c r="E18" s="601"/>
      <c r="F18" s="601"/>
      <c r="G18" s="601"/>
      <c r="H18" s="601"/>
      <c r="I18" s="601"/>
      <c r="J18" s="601"/>
      <c r="K18" s="601"/>
      <c r="L18" s="601"/>
      <c r="M18" s="601"/>
      <c r="N18" s="601"/>
      <c r="O18" s="601"/>
      <c r="P18" s="601"/>
      <c r="Q18" s="602"/>
      <c r="R18" s="603">
        <v>5673208</v>
      </c>
      <c r="S18" s="606"/>
      <c r="T18" s="606"/>
      <c r="U18" s="606"/>
      <c r="V18" s="606"/>
      <c r="W18" s="606"/>
      <c r="X18" s="606"/>
      <c r="Y18" s="607"/>
      <c r="Z18" s="665">
        <v>23.4</v>
      </c>
      <c r="AA18" s="665"/>
      <c r="AB18" s="665"/>
      <c r="AC18" s="665"/>
      <c r="AD18" s="666">
        <v>4644168</v>
      </c>
      <c r="AE18" s="666"/>
      <c r="AF18" s="666"/>
      <c r="AG18" s="666"/>
      <c r="AH18" s="666"/>
      <c r="AI18" s="666"/>
      <c r="AJ18" s="666"/>
      <c r="AK18" s="666"/>
      <c r="AL18" s="608">
        <v>39.4</v>
      </c>
      <c r="AM18" s="609"/>
      <c r="AN18" s="609"/>
      <c r="AO18" s="667"/>
      <c r="AP18" s="600" t="s">
        <v>270</v>
      </c>
      <c r="AQ18" s="601"/>
      <c r="AR18" s="601"/>
      <c r="AS18" s="601"/>
      <c r="AT18" s="601"/>
      <c r="AU18" s="601"/>
      <c r="AV18" s="601"/>
      <c r="AW18" s="601"/>
      <c r="AX18" s="601"/>
      <c r="AY18" s="601"/>
      <c r="AZ18" s="601"/>
      <c r="BA18" s="601"/>
      <c r="BB18" s="601"/>
      <c r="BC18" s="601"/>
      <c r="BD18" s="601"/>
      <c r="BE18" s="601"/>
      <c r="BF18" s="602"/>
      <c r="BG18" s="603" t="s">
        <v>234</v>
      </c>
      <c r="BH18" s="606"/>
      <c r="BI18" s="606"/>
      <c r="BJ18" s="606"/>
      <c r="BK18" s="606"/>
      <c r="BL18" s="606"/>
      <c r="BM18" s="606"/>
      <c r="BN18" s="607"/>
      <c r="BO18" s="665" t="s">
        <v>234</v>
      </c>
      <c r="BP18" s="665"/>
      <c r="BQ18" s="665"/>
      <c r="BR18" s="665"/>
      <c r="BS18" s="611" t="s">
        <v>234</v>
      </c>
      <c r="BT18" s="606"/>
      <c r="BU18" s="606"/>
      <c r="BV18" s="606"/>
      <c r="BW18" s="606"/>
      <c r="BX18" s="606"/>
      <c r="BY18" s="606"/>
      <c r="BZ18" s="606"/>
      <c r="CA18" s="606"/>
      <c r="CB18" s="646"/>
      <c r="CD18" s="647" t="s">
        <v>271</v>
      </c>
      <c r="CE18" s="644"/>
      <c r="CF18" s="644"/>
      <c r="CG18" s="644"/>
      <c r="CH18" s="644"/>
      <c r="CI18" s="644"/>
      <c r="CJ18" s="644"/>
      <c r="CK18" s="644"/>
      <c r="CL18" s="644"/>
      <c r="CM18" s="644"/>
      <c r="CN18" s="644"/>
      <c r="CO18" s="644"/>
      <c r="CP18" s="644"/>
      <c r="CQ18" s="645"/>
      <c r="CR18" s="603" t="s">
        <v>234</v>
      </c>
      <c r="CS18" s="606"/>
      <c r="CT18" s="606"/>
      <c r="CU18" s="606"/>
      <c r="CV18" s="606"/>
      <c r="CW18" s="606"/>
      <c r="CX18" s="606"/>
      <c r="CY18" s="607"/>
      <c r="CZ18" s="665" t="s">
        <v>234</v>
      </c>
      <c r="DA18" s="665"/>
      <c r="DB18" s="665"/>
      <c r="DC18" s="665"/>
      <c r="DD18" s="611" t="s">
        <v>234</v>
      </c>
      <c r="DE18" s="606"/>
      <c r="DF18" s="606"/>
      <c r="DG18" s="606"/>
      <c r="DH18" s="606"/>
      <c r="DI18" s="606"/>
      <c r="DJ18" s="606"/>
      <c r="DK18" s="606"/>
      <c r="DL18" s="606"/>
      <c r="DM18" s="606"/>
      <c r="DN18" s="606"/>
      <c r="DO18" s="606"/>
      <c r="DP18" s="607"/>
      <c r="DQ18" s="611" t="s">
        <v>234</v>
      </c>
      <c r="DR18" s="606"/>
      <c r="DS18" s="606"/>
      <c r="DT18" s="606"/>
      <c r="DU18" s="606"/>
      <c r="DV18" s="606"/>
      <c r="DW18" s="606"/>
      <c r="DX18" s="606"/>
      <c r="DY18" s="606"/>
      <c r="DZ18" s="606"/>
      <c r="EA18" s="606"/>
      <c r="EB18" s="606"/>
      <c r="EC18" s="646"/>
    </row>
    <row r="19" spans="2:133" ht="11.25" customHeight="1" x14ac:dyDescent="0.15">
      <c r="B19" s="600" t="s">
        <v>272</v>
      </c>
      <c r="C19" s="601"/>
      <c r="D19" s="601"/>
      <c r="E19" s="601"/>
      <c r="F19" s="601"/>
      <c r="G19" s="601"/>
      <c r="H19" s="601"/>
      <c r="I19" s="601"/>
      <c r="J19" s="601"/>
      <c r="K19" s="601"/>
      <c r="L19" s="601"/>
      <c r="M19" s="601"/>
      <c r="N19" s="601"/>
      <c r="O19" s="601"/>
      <c r="P19" s="601"/>
      <c r="Q19" s="602"/>
      <c r="R19" s="603">
        <v>4644168</v>
      </c>
      <c r="S19" s="606"/>
      <c r="T19" s="606"/>
      <c r="U19" s="606"/>
      <c r="V19" s="606"/>
      <c r="W19" s="606"/>
      <c r="X19" s="606"/>
      <c r="Y19" s="607"/>
      <c r="Z19" s="665">
        <v>19.100000000000001</v>
      </c>
      <c r="AA19" s="665"/>
      <c r="AB19" s="665"/>
      <c r="AC19" s="665"/>
      <c r="AD19" s="666">
        <v>4644168</v>
      </c>
      <c r="AE19" s="666"/>
      <c r="AF19" s="666"/>
      <c r="AG19" s="666"/>
      <c r="AH19" s="666"/>
      <c r="AI19" s="666"/>
      <c r="AJ19" s="666"/>
      <c r="AK19" s="666"/>
      <c r="AL19" s="608">
        <v>39.4</v>
      </c>
      <c r="AM19" s="609"/>
      <c r="AN19" s="609"/>
      <c r="AO19" s="667"/>
      <c r="AP19" s="600" t="s">
        <v>273</v>
      </c>
      <c r="AQ19" s="601"/>
      <c r="AR19" s="601"/>
      <c r="AS19" s="601"/>
      <c r="AT19" s="601"/>
      <c r="AU19" s="601"/>
      <c r="AV19" s="601"/>
      <c r="AW19" s="601"/>
      <c r="AX19" s="601"/>
      <c r="AY19" s="601"/>
      <c r="AZ19" s="601"/>
      <c r="BA19" s="601"/>
      <c r="BB19" s="601"/>
      <c r="BC19" s="601"/>
      <c r="BD19" s="601"/>
      <c r="BE19" s="601"/>
      <c r="BF19" s="602"/>
      <c r="BG19" s="603">
        <v>446667</v>
      </c>
      <c r="BH19" s="606"/>
      <c r="BI19" s="606"/>
      <c r="BJ19" s="606"/>
      <c r="BK19" s="606"/>
      <c r="BL19" s="606"/>
      <c r="BM19" s="606"/>
      <c r="BN19" s="607"/>
      <c r="BO19" s="665">
        <v>7.1</v>
      </c>
      <c r="BP19" s="665"/>
      <c r="BQ19" s="665"/>
      <c r="BR19" s="665"/>
      <c r="BS19" s="611" t="s">
        <v>234</v>
      </c>
      <c r="BT19" s="606"/>
      <c r="BU19" s="606"/>
      <c r="BV19" s="606"/>
      <c r="BW19" s="606"/>
      <c r="BX19" s="606"/>
      <c r="BY19" s="606"/>
      <c r="BZ19" s="606"/>
      <c r="CA19" s="606"/>
      <c r="CB19" s="646"/>
      <c r="CD19" s="647" t="s">
        <v>274</v>
      </c>
      <c r="CE19" s="644"/>
      <c r="CF19" s="644"/>
      <c r="CG19" s="644"/>
      <c r="CH19" s="644"/>
      <c r="CI19" s="644"/>
      <c r="CJ19" s="644"/>
      <c r="CK19" s="644"/>
      <c r="CL19" s="644"/>
      <c r="CM19" s="644"/>
      <c r="CN19" s="644"/>
      <c r="CO19" s="644"/>
      <c r="CP19" s="644"/>
      <c r="CQ19" s="645"/>
      <c r="CR19" s="603" t="s">
        <v>234</v>
      </c>
      <c r="CS19" s="606"/>
      <c r="CT19" s="606"/>
      <c r="CU19" s="606"/>
      <c r="CV19" s="606"/>
      <c r="CW19" s="606"/>
      <c r="CX19" s="606"/>
      <c r="CY19" s="607"/>
      <c r="CZ19" s="665" t="s">
        <v>234</v>
      </c>
      <c r="DA19" s="665"/>
      <c r="DB19" s="665"/>
      <c r="DC19" s="665"/>
      <c r="DD19" s="611" t="s">
        <v>234</v>
      </c>
      <c r="DE19" s="606"/>
      <c r="DF19" s="606"/>
      <c r="DG19" s="606"/>
      <c r="DH19" s="606"/>
      <c r="DI19" s="606"/>
      <c r="DJ19" s="606"/>
      <c r="DK19" s="606"/>
      <c r="DL19" s="606"/>
      <c r="DM19" s="606"/>
      <c r="DN19" s="606"/>
      <c r="DO19" s="606"/>
      <c r="DP19" s="607"/>
      <c r="DQ19" s="611" t="s">
        <v>234</v>
      </c>
      <c r="DR19" s="606"/>
      <c r="DS19" s="606"/>
      <c r="DT19" s="606"/>
      <c r="DU19" s="606"/>
      <c r="DV19" s="606"/>
      <c r="DW19" s="606"/>
      <c r="DX19" s="606"/>
      <c r="DY19" s="606"/>
      <c r="DZ19" s="606"/>
      <c r="EA19" s="606"/>
      <c r="EB19" s="606"/>
      <c r="EC19" s="646"/>
    </row>
    <row r="20" spans="2:133" ht="11.25" customHeight="1" x14ac:dyDescent="0.15">
      <c r="B20" s="600" t="s">
        <v>275</v>
      </c>
      <c r="C20" s="601"/>
      <c r="D20" s="601"/>
      <c r="E20" s="601"/>
      <c r="F20" s="601"/>
      <c r="G20" s="601"/>
      <c r="H20" s="601"/>
      <c r="I20" s="601"/>
      <c r="J20" s="601"/>
      <c r="K20" s="601"/>
      <c r="L20" s="601"/>
      <c r="M20" s="601"/>
      <c r="N20" s="601"/>
      <c r="O20" s="601"/>
      <c r="P20" s="601"/>
      <c r="Q20" s="602"/>
      <c r="R20" s="603">
        <v>1029040</v>
      </c>
      <c r="S20" s="606"/>
      <c r="T20" s="606"/>
      <c r="U20" s="606"/>
      <c r="V20" s="606"/>
      <c r="W20" s="606"/>
      <c r="X20" s="606"/>
      <c r="Y20" s="607"/>
      <c r="Z20" s="665">
        <v>4.2</v>
      </c>
      <c r="AA20" s="665"/>
      <c r="AB20" s="665"/>
      <c r="AC20" s="665"/>
      <c r="AD20" s="666" t="s">
        <v>234</v>
      </c>
      <c r="AE20" s="666"/>
      <c r="AF20" s="666"/>
      <c r="AG20" s="666"/>
      <c r="AH20" s="666"/>
      <c r="AI20" s="666"/>
      <c r="AJ20" s="666"/>
      <c r="AK20" s="666"/>
      <c r="AL20" s="608" t="s">
        <v>234</v>
      </c>
      <c r="AM20" s="609"/>
      <c r="AN20" s="609"/>
      <c r="AO20" s="667"/>
      <c r="AP20" s="600" t="s">
        <v>276</v>
      </c>
      <c r="AQ20" s="601"/>
      <c r="AR20" s="601"/>
      <c r="AS20" s="601"/>
      <c r="AT20" s="601"/>
      <c r="AU20" s="601"/>
      <c r="AV20" s="601"/>
      <c r="AW20" s="601"/>
      <c r="AX20" s="601"/>
      <c r="AY20" s="601"/>
      <c r="AZ20" s="601"/>
      <c r="BA20" s="601"/>
      <c r="BB20" s="601"/>
      <c r="BC20" s="601"/>
      <c r="BD20" s="601"/>
      <c r="BE20" s="601"/>
      <c r="BF20" s="602"/>
      <c r="BG20" s="603">
        <v>446667</v>
      </c>
      <c r="BH20" s="606"/>
      <c r="BI20" s="606"/>
      <c r="BJ20" s="606"/>
      <c r="BK20" s="606"/>
      <c r="BL20" s="606"/>
      <c r="BM20" s="606"/>
      <c r="BN20" s="607"/>
      <c r="BO20" s="665">
        <v>7.1</v>
      </c>
      <c r="BP20" s="665"/>
      <c r="BQ20" s="665"/>
      <c r="BR20" s="665"/>
      <c r="BS20" s="611" t="s">
        <v>234</v>
      </c>
      <c r="BT20" s="606"/>
      <c r="BU20" s="606"/>
      <c r="BV20" s="606"/>
      <c r="BW20" s="606"/>
      <c r="BX20" s="606"/>
      <c r="BY20" s="606"/>
      <c r="BZ20" s="606"/>
      <c r="CA20" s="606"/>
      <c r="CB20" s="646"/>
      <c r="CD20" s="647" t="s">
        <v>277</v>
      </c>
      <c r="CE20" s="644"/>
      <c r="CF20" s="644"/>
      <c r="CG20" s="644"/>
      <c r="CH20" s="644"/>
      <c r="CI20" s="644"/>
      <c r="CJ20" s="644"/>
      <c r="CK20" s="644"/>
      <c r="CL20" s="644"/>
      <c r="CM20" s="644"/>
      <c r="CN20" s="644"/>
      <c r="CO20" s="644"/>
      <c r="CP20" s="644"/>
      <c r="CQ20" s="645"/>
      <c r="CR20" s="603">
        <v>23990853</v>
      </c>
      <c r="CS20" s="606"/>
      <c r="CT20" s="606"/>
      <c r="CU20" s="606"/>
      <c r="CV20" s="606"/>
      <c r="CW20" s="606"/>
      <c r="CX20" s="606"/>
      <c r="CY20" s="607"/>
      <c r="CZ20" s="665">
        <v>100</v>
      </c>
      <c r="DA20" s="665"/>
      <c r="DB20" s="665"/>
      <c r="DC20" s="665"/>
      <c r="DD20" s="611">
        <v>2535176</v>
      </c>
      <c r="DE20" s="606"/>
      <c r="DF20" s="606"/>
      <c r="DG20" s="606"/>
      <c r="DH20" s="606"/>
      <c r="DI20" s="606"/>
      <c r="DJ20" s="606"/>
      <c r="DK20" s="606"/>
      <c r="DL20" s="606"/>
      <c r="DM20" s="606"/>
      <c r="DN20" s="606"/>
      <c r="DO20" s="606"/>
      <c r="DP20" s="607"/>
      <c r="DQ20" s="611">
        <v>15525323</v>
      </c>
      <c r="DR20" s="606"/>
      <c r="DS20" s="606"/>
      <c r="DT20" s="606"/>
      <c r="DU20" s="606"/>
      <c r="DV20" s="606"/>
      <c r="DW20" s="606"/>
      <c r="DX20" s="606"/>
      <c r="DY20" s="606"/>
      <c r="DZ20" s="606"/>
      <c r="EA20" s="606"/>
      <c r="EB20" s="606"/>
      <c r="EC20" s="646"/>
    </row>
    <row r="21" spans="2:133" ht="11.25" customHeight="1" x14ac:dyDescent="0.15">
      <c r="B21" s="600" t="s">
        <v>278</v>
      </c>
      <c r="C21" s="601"/>
      <c r="D21" s="601"/>
      <c r="E21" s="601"/>
      <c r="F21" s="601"/>
      <c r="G21" s="601"/>
      <c r="H21" s="601"/>
      <c r="I21" s="601"/>
      <c r="J21" s="601"/>
      <c r="K21" s="601"/>
      <c r="L21" s="601"/>
      <c r="M21" s="601"/>
      <c r="N21" s="601"/>
      <c r="O21" s="601"/>
      <c r="P21" s="601"/>
      <c r="Q21" s="602"/>
      <c r="R21" s="603" t="s">
        <v>234</v>
      </c>
      <c r="S21" s="606"/>
      <c r="T21" s="606"/>
      <c r="U21" s="606"/>
      <c r="V21" s="606"/>
      <c r="W21" s="606"/>
      <c r="X21" s="606"/>
      <c r="Y21" s="607"/>
      <c r="Z21" s="665" t="s">
        <v>234</v>
      </c>
      <c r="AA21" s="665"/>
      <c r="AB21" s="665"/>
      <c r="AC21" s="665"/>
      <c r="AD21" s="666" t="s">
        <v>234</v>
      </c>
      <c r="AE21" s="666"/>
      <c r="AF21" s="666"/>
      <c r="AG21" s="666"/>
      <c r="AH21" s="666"/>
      <c r="AI21" s="666"/>
      <c r="AJ21" s="666"/>
      <c r="AK21" s="666"/>
      <c r="AL21" s="608" t="s">
        <v>234</v>
      </c>
      <c r="AM21" s="609"/>
      <c r="AN21" s="609"/>
      <c r="AO21" s="667"/>
      <c r="AP21" s="711" t="s">
        <v>279</v>
      </c>
      <c r="AQ21" s="718"/>
      <c r="AR21" s="718"/>
      <c r="AS21" s="718"/>
      <c r="AT21" s="718"/>
      <c r="AU21" s="718"/>
      <c r="AV21" s="718"/>
      <c r="AW21" s="718"/>
      <c r="AX21" s="718"/>
      <c r="AY21" s="718"/>
      <c r="AZ21" s="718"/>
      <c r="BA21" s="718"/>
      <c r="BB21" s="718"/>
      <c r="BC21" s="718"/>
      <c r="BD21" s="718"/>
      <c r="BE21" s="718"/>
      <c r="BF21" s="713"/>
      <c r="BG21" s="603" t="s">
        <v>234</v>
      </c>
      <c r="BH21" s="606"/>
      <c r="BI21" s="606"/>
      <c r="BJ21" s="606"/>
      <c r="BK21" s="606"/>
      <c r="BL21" s="606"/>
      <c r="BM21" s="606"/>
      <c r="BN21" s="607"/>
      <c r="BO21" s="665" t="s">
        <v>234</v>
      </c>
      <c r="BP21" s="665"/>
      <c r="BQ21" s="665"/>
      <c r="BR21" s="665"/>
      <c r="BS21" s="611" t="s">
        <v>234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280</v>
      </c>
      <c r="C22" s="601"/>
      <c r="D22" s="601"/>
      <c r="E22" s="601"/>
      <c r="F22" s="601"/>
      <c r="G22" s="601"/>
      <c r="H22" s="601"/>
      <c r="I22" s="601"/>
      <c r="J22" s="601"/>
      <c r="K22" s="601"/>
      <c r="L22" s="601"/>
      <c r="M22" s="601"/>
      <c r="N22" s="601"/>
      <c r="O22" s="601"/>
      <c r="P22" s="601"/>
      <c r="Q22" s="602"/>
      <c r="R22" s="603">
        <v>13185625</v>
      </c>
      <c r="S22" s="606"/>
      <c r="T22" s="606"/>
      <c r="U22" s="606"/>
      <c r="V22" s="606"/>
      <c r="W22" s="606"/>
      <c r="X22" s="606"/>
      <c r="Y22" s="607"/>
      <c r="Z22" s="665">
        <v>54.3</v>
      </c>
      <c r="AA22" s="665"/>
      <c r="AB22" s="665"/>
      <c r="AC22" s="665"/>
      <c r="AD22" s="666">
        <v>11709918</v>
      </c>
      <c r="AE22" s="666"/>
      <c r="AF22" s="666"/>
      <c r="AG22" s="666"/>
      <c r="AH22" s="666"/>
      <c r="AI22" s="666"/>
      <c r="AJ22" s="666"/>
      <c r="AK22" s="666"/>
      <c r="AL22" s="608">
        <v>99.4</v>
      </c>
      <c r="AM22" s="609"/>
      <c r="AN22" s="609"/>
      <c r="AO22" s="667"/>
      <c r="AP22" s="711" t="s">
        <v>281</v>
      </c>
      <c r="AQ22" s="718"/>
      <c r="AR22" s="718"/>
      <c r="AS22" s="718"/>
      <c r="AT22" s="718"/>
      <c r="AU22" s="718"/>
      <c r="AV22" s="718"/>
      <c r="AW22" s="718"/>
      <c r="AX22" s="718"/>
      <c r="AY22" s="718"/>
      <c r="AZ22" s="718"/>
      <c r="BA22" s="718"/>
      <c r="BB22" s="718"/>
      <c r="BC22" s="718"/>
      <c r="BD22" s="718"/>
      <c r="BE22" s="718"/>
      <c r="BF22" s="713"/>
      <c r="BG22" s="603" t="s">
        <v>248</v>
      </c>
      <c r="BH22" s="606"/>
      <c r="BI22" s="606"/>
      <c r="BJ22" s="606"/>
      <c r="BK22" s="606"/>
      <c r="BL22" s="606"/>
      <c r="BM22" s="606"/>
      <c r="BN22" s="607"/>
      <c r="BO22" s="665" t="s">
        <v>234</v>
      </c>
      <c r="BP22" s="665"/>
      <c r="BQ22" s="665"/>
      <c r="BR22" s="665"/>
      <c r="BS22" s="611" t="s">
        <v>234</v>
      </c>
      <c r="BT22" s="606"/>
      <c r="BU22" s="606"/>
      <c r="BV22" s="606"/>
      <c r="BW22" s="606"/>
      <c r="BX22" s="606"/>
      <c r="BY22" s="606"/>
      <c r="BZ22" s="606"/>
      <c r="CA22" s="606"/>
      <c r="CB22" s="646"/>
      <c r="CD22" s="720" t="s">
        <v>282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283</v>
      </c>
      <c r="C23" s="601"/>
      <c r="D23" s="601"/>
      <c r="E23" s="601"/>
      <c r="F23" s="601"/>
      <c r="G23" s="601"/>
      <c r="H23" s="601"/>
      <c r="I23" s="601"/>
      <c r="J23" s="601"/>
      <c r="K23" s="601"/>
      <c r="L23" s="601"/>
      <c r="M23" s="601"/>
      <c r="N23" s="601"/>
      <c r="O23" s="601"/>
      <c r="P23" s="601"/>
      <c r="Q23" s="602"/>
      <c r="R23" s="603">
        <v>7524</v>
      </c>
      <c r="S23" s="606"/>
      <c r="T23" s="606"/>
      <c r="U23" s="606"/>
      <c r="V23" s="606"/>
      <c r="W23" s="606"/>
      <c r="X23" s="606"/>
      <c r="Y23" s="607"/>
      <c r="Z23" s="665">
        <v>0</v>
      </c>
      <c r="AA23" s="665"/>
      <c r="AB23" s="665"/>
      <c r="AC23" s="665"/>
      <c r="AD23" s="666">
        <v>7524</v>
      </c>
      <c r="AE23" s="666"/>
      <c r="AF23" s="666"/>
      <c r="AG23" s="666"/>
      <c r="AH23" s="666"/>
      <c r="AI23" s="666"/>
      <c r="AJ23" s="666"/>
      <c r="AK23" s="666"/>
      <c r="AL23" s="608">
        <v>0.1</v>
      </c>
      <c r="AM23" s="609"/>
      <c r="AN23" s="609"/>
      <c r="AO23" s="667"/>
      <c r="AP23" s="711" t="s">
        <v>284</v>
      </c>
      <c r="AQ23" s="718"/>
      <c r="AR23" s="718"/>
      <c r="AS23" s="718"/>
      <c r="AT23" s="718"/>
      <c r="AU23" s="718"/>
      <c r="AV23" s="718"/>
      <c r="AW23" s="718"/>
      <c r="AX23" s="718"/>
      <c r="AY23" s="718"/>
      <c r="AZ23" s="718"/>
      <c r="BA23" s="718"/>
      <c r="BB23" s="718"/>
      <c r="BC23" s="718"/>
      <c r="BD23" s="718"/>
      <c r="BE23" s="718"/>
      <c r="BF23" s="713"/>
      <c r="BG23" s="603">
        <v>446667</v>
      </c>
      <c r="BH23" s="606"/>
      <c r="BI23" s="606"/>
      <c r="BJ23" s="606"/>
      <c r="BK23" s="606"/>
      <c r="BL23" s="606"/>
      <c r="BM23" s="606"/>
      <c r="BN23" s="607"/>
      <c r="BO23" s="665">
        <v>7.1</v>
      </c>
      <c r="BP23" s="665"/>
      <c r="BQ23" s="665"/>
      <c r="BR23" s="665"/>
      <c r="BS23" s="611" t="s">
        <v>234</v>
      </c>
      <c r="BT23" s="606"/>
      <c r="BU23" s="606"/>
      <c r="BV23" s="606"/>
      <c r="BW23" s="606"/>
      <c r="BX23" s="606"/>
      <c r="BY23" s="606"/>
      <c r="BZ23" s="606"/>
      <c r="CA23" s="606"/>
      <c r="CB23" s="646"/>
      <c r="CD23" s="720" t="s">
        <v>222</v>
      </c>
      <c r="CE23" s="721"/>
      <c r="CF23" s="721"/>
      <c r="CG23" s="721"/>
      <c r="CH23" s="721"/>
      <c r="CI23" s="721"/>
      <c r="CJ23" s="721"/>
      <c r="CK23" s="721"/>
      <c r="CL23" s="721"/>
      <c r="CM23" s="721"/>
      <c r="CN23" s="721"/>
      <c r="CO23" s="721"/>
      <c r="CP23" s="721"/>
      <c r="CQ23" s="722"/>
      <c r="CR23" s="720" t="s">
        <v>285</v>
      </c>
      <c r="CS23" s="721"/>
      <c r="CT23" s="721"/>
      <c r="CU23" s="721"/>
      <c r="CV23" s="721"/>
      <c r="CW23" s="721"/>
      <c r="CX23" s="721"/>
      <c r="CY23" s="722"/>
      <c r="CZ23" s="720" t="s">
        <v>286</v>
      </c>
      <c r="DA23" s="721"/>
      <c r="DB23" s="721"/>
      <c r="DC23" s="722"/>
      <c r="DD23" s="720" t="s">
        <v>287</v>
      </c>
      <c r="DE23" s="721"/>
      <c r="DF23" s="721"/>
      <c r="DG23" s="721"/>
      <c r="DH23" s="721"/>
      <c r="DI23" s="721"/>
      <c r="DJ23" s="721"/>
      <c r="DK23" s="722"/>
      <c r="DL23" s="729" t="s">
        <v>288</v>
      </c>
      <c r="DM23" s="730"/>
      <c r="DN23" s="730"/>
      <c r="DO23" s="730"/>
      <c r="DP23" s="730"/>
      <c r="DQ23" s="730"/>
      <c r="DR23" s="730"/>
      <c r="DS23" s="730"/>
      <c r="DT23" s="730"/>
      <c r="DU23" s="730"/>
      <c r="DV23" s="731"/>
      <c r="DW23" s="720" t="s">
        <v>289</v>
      </c>
      <c r="DX23" s="721"/>
      <c r="DY23" s="721"/>
      <c r="DZ23" s="721"/>
      <c r="EA23" s="721"/>
      <c r="EB23" s="721"/>
      <c r="EC23" s="722"/>
    </row>
    <row r="24" spans="2:133" ht="11.25" customHeight="1" x14ac:dyDescent="0.15">
      <c r="B24" s="600" t="s">
        <v>290</v>
      </c>
      <c r="C24" s="601"/>
      <c r="D24" s="601"/>
      <c r="E24" s="601"/>
      <c r="F24" s="601"/>
      <c r="G24" s="601"/>
      <c r="H24" s="601"/>
      <c r="I24" s="601"/>
      <c r="J24" s="601"/>
      <c r="K24" s="601"/>
      <c r="L24" s="601"/>
      <c r="M24" s="601"/>
      <c r="N24" s="601"/>
      <c r="O24" s="601"/>
      <c r="P24" s="601"/>
      <c r="Q24" s="602"/>
      <c r="R24" s="603">
        <v>423559</v>
      </c>
      <c r="S24" s="606"/>
      <c r="T24" s="606"/>
      <c r="U24" s="606"/>
      <c r="V24" s="606"/>
      <c r="W24" s="606"/>
      <c r="X24" s="606"/>
      <c r="Y24" s="607"/>
      <c r="Z24" s="665">
        <v>1.7</v>
      </c>
      <c r="AA24" s="665"/>
      <c r="AB24" s="665"/>
      <c r="AC24" s="665"/>
      <c r="AD24" s="666" t="s">
        <v>234</v>
      </c>
      <c r="AE24" s="666"/>
      <c r="AF24" s="666"/>
      <c r="AG24" s="666"/>
      <c r="AH24" s="666"/>
      <c r="AI24" s="666"/>
      <c r="AJ24" s="666"/>
      <c r="AK24" s="666"/>
      <c r="AL24" s="608" t="s">
        <v>234</v>
      </c>
      <c r="AM24" s="609"/>
      <c r="AN24" s="609"/>
      <c r="AO24" s="667"/>
      <c r="AP24" s="711" t="s">
        <v>291</v>
      </c>
      <c r="AQ24" s="718"/>
      <c r="AR24" s="718"/>
      <c r="AS24" s="718"/>
      <c r="AT24" s="718"/>
      <c r="AU24" s="718"/>
      <c r="AV24" s="718"/>
      <c r="AW24" s="718"/>
      <c r="AX24" s="718"/>
      <c r="AY24" s="718"/>
      <c r="AZ24" s="718"/>
      <c r="BA24" s="718"/>
      <c r="BB24" s="718"/>
      <c r="BC24" s="718"/>
      <c r="BD24" s="718"/>
      <c r="BE24" s="718"/>
      <c r="BF24" s="713"/>
      <c r="BG24" s="603" t="s">
        <v>234</v>
      </c>
      <c r="BH24" s="606"/>
      <c r="BI24" s="606"/>
      <c r="BJ24" s="606"/>
      <c r="BK24" s="606"/>
      <c r="BL24" s="606"/>
      <c r="BM24" s="606"/>
      <c r="BN24" s="607"/>
      <c r="BO24" s="665" t="s">
        <v>234</v>
      </c>
      <c r="BP24" s="665"/>
      <c r="BQ24" s="665"/>
      <c r="BR24" s="665"/>
      <c r="BS24" s="611" t="s">
        <v>234</v>
      </c>
      <c r="BT24" s="606"/>
      <c r="BU24" s="606"/>
      <c r="BV24" s="606"/>
      <c r="BW24" s="606"/>
      <c r="BX24" s="606"/>
      <c r="BY24" s="606"/>
      <c r="BZ24" s="606"/>
      <c r="CA24" s="606"/>
      <c r="CB24" s="646"/>
      <c r="CD24" s="674" t="s">
        <v>292</v>
      </c>
      <c r="CE24" s="675"/>
      <c r="CF24" s="675"/>
      <c r="CG24" s="675"/>
      <c r="CH24" s="675"/>
      <c r="CI24" s="675"/>
      <c r="CJ24" s="675"/>
      <c r="CK24" s="675"/>
      <c r="CL24" s="675"/>
      <c r="CM24" s="675"/>
      <c r="CN24" s="675"/>
      <c r="CO24" s="675"/>
      <c r="CP24" s="675"/>
      <c r="CQ24" s="676"/>
      <c r="CR24" s="668">
        <v>11998181</v>
      </c>
      <c r="CS24" s="669"/>
      <c r="CT24" s="669"/>
      <c r="CU24" s="669"/>
      <c r="CV24" s="669"/>
      <c r="CW24" s="669"/>
      <c r="CX24" s="669"/>
      <c r="CY24" s="715"/>
      <c r="CZ24" s="716">
        <v>50</v>
      </c>
      <c r="DA24" s="685"/>
      <c r="DB24" s="685"/>
      <c r="DC24" s="719"/>
      <c r="DD24" s="714">
        <v>7643263</v>
      </c>
      <c r="DE24" s="669"/>
      <c r="DF24" s="669"/>
      <c r="DG24" s="669"/>
      <c r="DH24" s="669"/>
      <c r="DI24" s="669"/>
      <c r="DJ24" s="669"/>
      <c r="DK24" s="715"/>
      <c r="DL24" s="714">
        <v>7531477</v>
      </c>
      <c r="DM24" s="669"/>
      <c r="DN24" s="669"/>
      <c r="DO24" s="669"/>
      <c r="DP24" s="669"/>
      <c r="DQ24" s="669"/>
      <c r="DR24" s="669"/>
      <c r="DS24" s="669"/>
      <c r="DT24" s="669"/>
      <c r="DU24" s="669"/>
      <c r="DV24" s="715"/>
      <c r="DW24" s="716">
        <v>60.3</v>
      </c>
      <c r="DX24" s="685"/>
      <c r="DY24" s="685"/>
      <c r="DZ24" s="685"/>
      <c r="EA24" s="685"/>
      <c r="EB24" s="685"/>
      <c r="EC24" s="717"/>
    </row>
    <row r="25" spans="2:133" ht="11.25" customHeight="1" x14ac:dyDescent="0.15">
      <c r="B25" s="600" t="s">
        <v>293</v>
      </c>
      <c r="C25" s="601"/>
      <c r="D25" s="601"/>
      <c r="E25" s="601"/>
      <c r="F25" s="601"/>
      <c r="G25" s="601"/>
      <c r="H25" s="601"/>
      <c r="I25" s="601"/>
      <c r="J25" s="601"/>
      <c r="K25" s="601"/>
      <c r="L25" s="601"/>
      <c r="M25" s="601"/>
      <c r="N25" s="601"/>
      <c r="O25" s="601"/>
      <c r="P25" s="601"/>
      <c r="Q25" s="602"/>
      <c r="R25" s="603">
        <v>292232</v>
      </c>
      <c r="S25" s="606"/>
      <c r="T25" s="606"/>
      <c r="U25" s="606"/>
      <c r="V25" s="606"/>
      <c r="W25" s="606"/>
      <c r="X25" s="606"/>
      <c r="Y25" s="607"/>
      <c r="Z25" s="665">
        <v>1.2</v>
      </c>
      <c r="AA25" s="665"/>
      <c r="AB25" s="665"/>
      <c r="AC25" s="665"/>
      <c r="AD25" s="666">
        <v>31951</v>
      </c>
      <c r="AE25" s="666"/>
      <c r="AF25" s="666"/>
      <c r="AG25" s="666"/>
      <c r="AH25" s="666"/>
      <c r="AI25" s="666"/>
      <c r="AJ25" s="666"/>
      <c r="AK25" s="666"/>
      <c r="AL25" s="608">
        <v>0.3</v>
      </c>
      <c r="AM25" s="609"/>
      <c r="AN25" s="609"/>
      <c r="AO25" s="667"/>
      <c r="AP25" s="711" t="s">
        <v>294</v>
      </c>
      <c r="AQ25" s="718"/>
      <c r="AR25" s="718"/>
      <c r="AS25" s="718"/>
      <c r="AT25" s="718"/>
      <c r="AU25" s="718"/>
      <c r="AV25" s="718"/>
      <c r="AW25" s="718"/>
      <c r="AX25" s="718"/>
      <c r="AY25" s="718"/>
      <c r="AZ25" s="718"/>
      <c r="BA25" s="718"/>
      <c r="BB25" s="718"/>
      <c r="BC25" s="718"/>
      <c r="BD25" s="718"/>
      <c r="BE25" s="718"/>
      <c r="BF25" s="713"/>
      <c r="BG25" s="603" t="s">
        <v>234</v>
      </c>
      <c r="BH25" s="606"/>
      <c r="BI25" s="606"/>
      <c r="BJ25" s="606"/>
      <c r="BK25" s="606"/>
      <c r="BL25" s="606"/>
      <c r="BM25" s="606"/>
      <c r="BN25" s="607"/>
      <c r="BO25" s="665" t="s">
        <v>234</v>
      </c>
      <c r="BP25" s="665"/>
      <c r="BQ25" s="665"/>
      <c r="BR25" s="665"/>
      <c r="BS25" s="611" t="s">
        <v>234</v>
      </c>
      <c r="BT25" s="606"/>
      <c r="BU25" s="606"/>
      <c r="BV25" s="606"/>
      <c r="BW25" s="606"/>
      <c r="BX25" s="606"/>
      <c r="BY25" s="606"/>
      <c r="BZ25" s="606"/>
      <c r="CA25" s="606"/>
      <c r="CB25" s="646"/>
      <c r="CD25" s="647" t="s">
        <v>295</v>
      </c>
      <c r="CE25" s="644"/>
      <c r="CF25" s="644"/>
      <c r="CG25" s="644"/>
      <c r="CH25" s="644"/>
      <c r="CI25" s="644"/>
      <c r="CJ25" s="644"/>
      <c r="CK25" s="644"/>
      <c r="CL25" s="644"/>
      <c r="CM25" s="644"/>
      <c r="CN25" s="644"/>
      <c r="CO25" s="644"/>
      <c r="CP25" s="644"/>
      <c r="CQ25" s="645"/>
      <c r="CR25" s="603">
        <v>3589078</v>
      </c>
      <c r="CS25" s="604"/>
      <c r="CT25" s="604"/>
      <c r="CU25" s="604"/>
      <c r="CV25" s="604"/>
      <c r="CW25" s="604"/>
      <c r="CX25" s="604"/>
      <c r="CY25" s="605"/>
      <c r="CZ25" s="608">
        <v>15</v>
      </c>
      <c r="DA25" s="637"/>
      <c r="DB25" s="637"/>
      <c r="DC25" s="638"/>
      <c r="DD25" s="611">
        <v>3269973</v>
      </c>
      <c r="DE25" s="604"/>
      <c r="DF25" s="604"/>
      <c r="DG25" s="604"/>
      <c r="DH25" s="604"/>
      <c r="DI25" s="604"/>
      <c r="DJ25" s="604"/>
      <c r="DK25" s="605"/>
      <c r="DL25" s="611">
        <v>3158407</v>
      </c>
      <c r="DM25" s="604"/>
      <c r="DN25" s="604"/>
      <c r="DO25" s="604"/>
      <c r="DP25" s="604"/>
      <c r="DQ25" s="604"/>
      <c r="DR25" s="604"/>
      <c r="DS25" s="604"/>
      <c r="DT25" s="604"/>
      <c r="DU25" s="604"/>
      <c r="DV25" s="605"/>
      <c r="DW25" s="608">
        <v>25.3</v>
      </c>
      <c r="DX25" s="637"/>
      <c r="DY25" s="637"/>
      <c r="DZ25" s="637"/>
      <c r="EA25" s="637"/>
      <c r="EB25" s="637"/>
      <c r="EC25" s="639"/>
    </row>
    <row r="26" spans="2:133" ht="11.25" customHeight="1" x14ac:dyDescent="0.15">
      <c r="B26" s="600" t="s">
        <v>296</v>
      </c>
      <c r="C26" s="601"/>
      <c r="D26" s="601"/>
      <c r="E26" s="601"/>
      <c r="F26" s="601"/>
      <c r="G26" s="601"/>
      <c r="H26" s="601"/>
      <c r="I26" s="601"/>
      <c r="J26" s="601"/>
      <c r="K26" s="601"/>
      <c r="L26" s="601"/>
      <c r="M26" s="601"/>
      <c r="N26" s="601"/>
      <c r="O26" s="601"/>
      <c r="P26" s="601"/>
      <c r="Q26" s="602"/>
      <c r="R26" s="603">
        <v>381726</v>
      </c>
      <c r="S26" s="606"/>
      <c r="T26" s="606"/>
      <c r="U26" s="606"/>
      <c r="V26" s="606"/>
      <c r="W26" s="606"/>
      <c r="X26" s="606"/>
      <c r="Y26" s="607"/>
      <c r="Z26" s="665">
        <v>1.6</v>
      </c>
      <c r="AA26" s="665"/>
      <c r="AB26" s="665"/>
      <c r="AC26" s="665"/>
      <c r="AD26" s="666" t="s">
        <v>234</v>
      </c>
      <c r="AE26" s="666"/>
      <c r="AF26" s="666"/>
      <c r="AG26" s="666"/>
      <c r="AH26" s="666"/>
      <c r="AI26" s="666"/>
      <c r="AJ26" s="666"/>
      <c r="AK26" s="666"/>
      <c r="AL26" s="608" t="s">
        <v>234</v>
      </c>
      <c r="AM26" s="609"/>
      <c r="AN26" s="609"/>
      <c r="AO26" s="667"/>
      <c r="AP26" s="711" t="s">
        <v>297</v>
      </c>
      <c r="AQ26" s="712"/>
      <c r="AR26" s="712"/>
      <c r="AS26" s="712"/>
      <c r="AT26" s="712"/>
      <c r="AU26" s="712"/>
      <c r="AV26" s="712"/>
      <c r="AW26" s="712"/>
      <c r="AX26" s="712"/>
      <c r="AY26" s="712"/>
      <c r="AZ26" s="712"/>
      <c r="BA26" s="712"/>
      <c r="BB26" s="712"/>
      <c r="BC26" s="712"/>
      <c r="BD26" s="712"/>
      <c r="BE26" s="712"/>
      <c r="BF26" s="713"/>
      <c r="BG26" s="603" t="s">
        <v>234</v>
      </c>
      <c r="BH26" s="606"/>
      <c r="BI26" s="606"/>
      <c r="BJ26" s="606"/>
      <c r="BK26" s="606"/>
      <c r="BL26" s="606"/>
      <c r="BM26" s="606"/>
      <c r="BN26" s="607"/>
      <c r="BO26" s="665" t="s">
        <v>234</v>
      </c>
      <c r="BP26" s="665"/>
      <c r="BQ26" s="665"/>
      <c r="BR26" s="665"/>
      <c r="BS26" s="611" t="s">
        <v>234</v>
      </c>
      <c r="BT26" s="606"/>
      <c r="BU26" s="606"/>
      <c r="BV26" s="606"/>
      <c r="BW26" s="606"/>
      <c r="BX26" s="606"/>
      <c r="BY26" s="606"/>
      <c r="BZ26" s="606"/>
      <c r="CA26" s="606"/>
      <c r="CB26" s="646"/>
      <c r="CD26" s="647" t="s">
        <v>298</v>
      </c>
      <c r="CE26" s="644"/>
      <c r="CF26" s="644"/>
      <c r="CG26" s="644"/>
      <c r="CH26" s="644"/>
      <c r="CI26" s="644"/>
      <c r="CJ26" s="644"/>
      <c r="CK26" s="644"/>
      <c r="CL26" s="644"/>
      <c r="CM26" s="644"/>
      <c r="CN26" s="644"/>
      <c r="CO26" s="644"/>
      <c r="CP26" s="644"/>
      <c r="CQ26" s="645"/>
      <c r="CR26" s="603">
        <v>2489827</v>
      </c>
      <c r="CS26" s="606"/>
      <c r="CT26" s="606"/>
      <c r="CU26" s="606"/>
      <c r="CV26" s="606"/>
      <c r="CW26" s="606"/>
      <c r="CX26" s="606"/>
      <c r="CY26" s="607"/>
      <c r="CZ26" s="608">
        <v>10.4</v>
      </c>
      <c r="DA26" s="637"/>
      <c r="DB26" s="637"/>
      <c r="DC26" s="638"/>
      <c r="DD26" s="611">
        <v>2202090</v>
      </c>
      <c r="DE26" s="606"/>
      <c r="DF26" s="606"/>
      <c r="DG26" s="606"/>
      <c r="DH26" s="606"/>
      <c r="DI26" s="606"/>
      <c r="DJ26" s="606"/>
      <c r="DK26" s="607"/>
      <c r="DL26" s="611" t="s">
        <v>234</v>
      </c>
      <c r="DM26" s="606"/>
      <c r="DN26" s="606"/>
      <c r="DO26" s="606"/>
      <c r="DP26" s="606"/>
      <c r="DQ26" s="606"/>
      <c r="DR26" s="606"/>
      <c r="DS26" s="606"/>
      <c r="DT26" s="606"/>
      <c r="DU26" s="606"/>
      <c r="DV26" s="607"/>
      <c r="DW26" s="608" t="s">
        <v>234</v>
      </c>
      <c r="DX26" s="637"/>
      <c r="DY26" s="637"/>
      <c r="DZ26" s="637"/>
      <c r="EA26" s="637"/>
      <c r="EB26" s="637"/>
      <c r="EC26" s="639"/>
    </row>
    <row r="27" spans="2:133" ht="11.25" customHeight="1" x14ac:dyDescent="0.15">
      <c r="B27" s="600" t="s">
        <v>299</v>
      </c>
      <c r="C27" s="601"/>
      <c r="D27" s="601"/>
      <c r="E27" s="601"/>
      <c r="F27" s="601"/>
      <c r="G27" s="601"/>
      <c r="H27" s="601"/>
      <c r="I27" s="601"/>
      <c r="J27" s="601"/>
      <c r="K27" s="601"/>
      <c r="L27" s="601"/>
      <c r="M27" s="601"/>
      <c r="N27" s="601"/>
      <c r="O27" s="601"/>
      <c r="P27" s="601"/>
      <c r="Q27" s="602"/>
      <c r="R27" s="603">
        <v>3948696</v>
      </c>
      <c r="S27" s="606"/>
      <c r="T27" s="606"/>
      <c r="U27" s="606"/>
      <c r="V27" s="606"/>
      <c r="W27" s="606"/>
      <c r="X27" s="606"/>
      <c r="Y27" s="607"/>
      <c r="Z27" s="665">
        <v>16.3</v>
      </c>
      <c r="AA27" s="665"/>
      <c r="AB27" s="665"/>
      <c r="AC27" s="665"/>
      <c r="AD27" s="666" t="s">
        <v>234</v>
      </c>
      <c r="AE27" s="666"/>
      <c r="AF27" s="666"/>
      <c r="AG27" s="666"/>
      <c r="AH27" s="666"/>
      <c r="AI27" s="666"/>
      <c r="AJ27" s="666"/>
      <c r="AK27" s="666"/>
      <c r="AL27" s="608" t="s">
        <v>234</v>
      </c>
      <c r="AM27" s="609"/>
      <c r="AN27" s="609"/>
      <c r="AO27" s="667"/>
      <c r="AP27" s="600" t="s">
        <v>300</v>
      </c>
      <c r="AQ27" s="601"/>
      <c r="AR27" s="601"/>
      <c r="AS27" s="601"/>
      <c r="AT27" s="601"/>
      <c r="AU27" s="601"/>
      <c r="AV27" s="601"/>
      <c r="AW27" s="601"/>
      <c r="AX27" s="601"/>
      <c r="AY27" s="601"/>
      <c r="AZ27" s="601"/>
      <c r="BA27" s="601"/>
      <c r="BB27" s="601"/>
      <c r="BC27" s="601"/>
      <c r="BD27" s="601"/>
      <c r="BE27" s="601"/>
      <c r="BF27" s="602"/>
      <c r="BG27" s="603">
        <v>6282919</v>
      </c>
      <c r="BH27" s="606"/>
      <c r="BI27" s="606"/>
      <c r="BJ27" s="606"/>
      <c r="BK27" s="606"/>
      <c r="BL27" s="606"/>
      <c r="BM27" s="606"/>
      <c r="BN27" s="607"/>
      <c r="BO27" s="665">
        <v>100</v>
      </c>
      <c r="BP27" s="665"/>
      <c r="BQ27" s="665"/>
      <c r="BR27" s="665"/>
      <c r="BS27" s="611">
        <v>34266</v>
      </c>
      <c r="BT27" s="606"/>
      <c r="BU27" s="606"/>
      <c r="BV27" s="606"/>
      <c r="BW27" s="606"/>
      <c r="BX27" s="606"/>
      <c r="BY27" s="606"/>
      <c r="BZ27" s="606"/>
      <c r="CA27" s="606"/>
      <c r="CB27" s="646"/>
      <c r="CD27" s="647" t="s">
        <v>301</v>
      </c>
      <c r="CE27" s="644"/>
      <c r="CF27" s="644"/>
      <c r="CG27" s="644"/>
      <c r="CH27" s="644"/>
      <c r="CI27" s="644"/>
      <c r="CJ27" s="644"/>
      <c r="CK27" s="644"/>
      <c r="CL27" s="644"/>
      <c r="CM27" s="644"/>
      <c r="CN27" s="644"/>
      <c r="CO27" s="644"/>
      <c r="CP27" s="644"/>
      <c r="CQ27" s="645"/>
      <c r="CR27" s="603">
        <v>5796019</v>
      </c>
      <c r="CS27" s="604"/>
      <c r="CT27" s="604"/>
      <c r="CU27" s="604"/>
      <c r="CV27" s="604"/>
      <c r="CW27" s="604"/>
      <c r="CX27" s="604"/>
      <c r="CY27" s="605"/>
      <c r="CZ27" s="608">
        <v>24.2</v>
      </c>
      <c r="DA27" s="637"/>
      <c r="DB27" s="637"/>
      <c r="DC27" s="638"/>
      <c r="DD27" s="611">
        <v>1782533</v>
      </c>
      <c r="DE27" s="604"/>
      <c r="DF27" s="604"/>
      <c r="DG27" s="604"/>
      <c r="DH27" s="604"/>
      <c r="DI27" s="604"/>
      <c r="DJ27" s="604"/>
      <c r="DK27" s="605"/>
      <c r="DL27" s="611">
        <v>1782313</v>
      </c>
      <c r="DM27" s="604"/>
      <c r="DN27" s="604"/>
      <c r="DO27" s="604"/>
      <c r="DP27" s="604"/>
      <c r="DQ27" s="604"/>
      <c r="DR27" s="604"/>
      <c r="DS27" s="604"/>
      <c r="DT27" s="604"/>
      <c r="DU27" s="604"/>
      <c r="DV27" s="605"/>
      <c r="DW27" s="608">
        <v>14.3</v>
      </c>
      <c r="DX27" s="637"/>
      <c r="DY27" s="637"/>
      <c r="DZ27" s="637"/>
      <c r="EA27" s="637"/>
      <c r="EB27" s="637"/>
      <c r="EC27" s="639"/>
    </row>
    <row r="28" spans="2:133" ht="11.25" customHeight="1" x14ac:dyDescent="0.15">
      <c r="B28" s="708" t="s">
        <v>302</v>
      </c>
      <c r="C28" s="709"/>
      <c r="D28" s="709"/>
      <c r="E28" s="709"/>
      <c r="F28" s="709"/>
      <c r="G28" s="709"/>
      <c r="H28" s="709"/>
      <c r="I28" s="709"/>
      <c r="J28" s="709"/>
      <c r="K28" s="709"/>
      <c r="L28" s="709"/>
      <c r="M28" s="709"/>
      <c r="N28" s="709"/>
      <c r="O28" s="709"/>
      <c r="P28" s="709"/>
      <c r="Q28" s="710"/>
      <c r="R28" s="603" t="s">
        <v>248</v>
      </c>
      <c r="S28" s="606"/>
      <c r="T28" s="606"/>
      <c r="U28" s="606"/>
      <c r="V28" s="606"/>
      <c r="W28" s="606"/>
      <c r="X28" s="606"/>
      <c r="Y28" s="607"/>
      <c r="Z28" s="665" t="s">
        <v>234</v>
      </c>
      <c r="AA28" s="665"/>
      <c r="AB28" s="665"/>
      <c r="AC28" s="665"/>
      <c r="AD28" s="666" t="s">
        <v>234</v>
      </c>
      <c r="AE28" s="666"/>
      <c r="AF28" s="666"/>
      <c r="AG28" s="666"/>
      <c r="AH28" s="666"/>
      <c r="AI28" s="666"/>
      <c r="AJ28" s="666"/>
      <c r="AK28" s="666"/>
      <c r="AL28" s="608" t="s">
        <v>234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303</v>
      </c>
      <c r="CE28" s="644"/>
      <c r="CF28" s="644"/>
      <c r="CG28" s="644"/>
      <c r="CH28" s="644"/>
      <c r="CI28" s="644"/>
      <c r="CJ28" s="644"/>
      <c r="CK28" s="644"/>
      <c r="CL28" s="644"/>
      <c r="CM28" s="644"/>
      <c r="CN28" s="644"/>
      <c r="CO28" s="644"/>
      <c r="CP28" s="644"/>
      <c r="CQ28" s="645"/>
      <c r="CR28" s="603">
        <v>2613084</v>
      </c>
      <c r="CS28" s="606"/>
      <c r="CT28" s="606"/>
      <c r="CU28" s="606"/>
      <c r="CV28" s="606"/>
      <c r="CW28" s="606"/>
      <c r="CX28" s="606"/>
      <c r="CY28" s="607"/>
      <c r="CZ28" s="608">
        <v>10.9</v>
      </c>
      <c r="DA28" s="637"/>
      <c r="DB28" s="637"/>
      <c r="DC28" s="638"/>
      <c r="DD28" s="611">
        <v>2590757</v>
      </c>
      <c r="DE28" s="606"/>
      <c r="DF28" s="606"/>
      <c r="DG28" s="606"/>
      <c r="DH28" s="606"/>
      <c r="DI28" s="606"/>
      <c r="DJ28" s="606"/>
      <c r="DK28" s="607"/>
      <c r="DL28" s="611">
        <v>2590757</v>
      </c>
      <c r="DM28" s="606"/>
      <c r="DN28" s="606"/>
      <c r="DO28" s="606"/>
      <c r="DP28" s="606"/>
      <c r="DQ28" s="606"/>
      <c r="DR28" s="606"/>
      <c r="DS28" s="606"/>
      <c r="DT28" s="606"/>
      <c r="DU28" s="606"/>
      <c r="DV28" s="607"/>
      <c r="DW28" s="608">
        <v>20.7</v>
      </c>
      <c r="DX28" s="637"/>
      <c r="DY28" s="637"/>
      <c r="DZ28" s="637"/>
      <c r="EA28" s="637"/>
      <c r="EB28" s="637"/>
      <c r="EC28" s="639"/>
    </row>
    <row r="29" spans="2:133" ht="11.25" customHeight="1" x14ac:dyDescent="0.15">
      <c r="B29" s="600" t="s">
        <v>304</v>
      </c>
      <c r="C29" s="601"/>
      <c r="D29" s="601"/>
      <c r="E29" s="601"/>
      <c r="F29" s="601"/>
      <c r="G29" s="601"/>
      <c r="H29" s="601"/>
      <c r="I29" s="601"/>
      <c r="J29" s="601"/>
      <c r="K29" s="601"/>
      <c r="L29" s="601"/>
      <c r="M29" s="601"/>
      <c r="N29" s="601"/>
      <c r="O29" s="601"/>
      <c r="P29" s="601"/>
      <c r="Q29" s="602"/>
      <c r="R29" s="603">
        <v>1428353</v>
      </c>
      <c r="S29" s="606"/>
      <c r="T29" s="606"/>
      <c r="U29" s="606"/>
      <c r="V29" s="606"/>
      <c r="W29" s="606"/>
      <c r="X29" s="606"/>
      <c r="Y29" s="607"/>
      <c r="Z29" s="665">
        <v>5.9</v>
      </c>
      <c r="AA29" s="665"/>
      <c r="AB29" s="665"/>
      <c r="AC29" s="665"/>
      <c r="AD29" s="666" t="s">
        <v>248</v>
      </c>
      <c r="AE29" s="666"/>
      <c r="AF29" s="666"/>
      <c r="AG29" s="666"/>
      <c r="AH29" s="666"/>
      <c r="AI29" s="666"/>
      <c r="AJ29" s="666"/>
      <c r="AK29" s="666"/>
      <c r="AL29" s="608" t="s">
        <v>234</v>
      </c>
      <c r="AM29" s="609"/>
      <c r="AN29" s="609"/>
      <c r="AO29" s="667"/>
      <c r="AP29" s="677" t="s">
        <v>222</v>
      </c>
      <c r="AQ29" s="678"/>
      <c r="AR29" s="678"/>
      <c r="AS29" s="678"/>
      <c r="AT29" s="678"/>
      <c r="AU29" s="678"/>
      <c r="AV29" s="678"/>
      <c r="AW29" s="678"/>
      <c r="AX29" s="678"/>
      <c r="AY29" s="678"/>
      <c r="AZ29" s="678"/>
      <c r="BA29" s="678"/>
      <c r="BB29" s="678"/>
      <c r="BC29" s="678"/>
      <c r="BD29" s="678"/>
      <c r="BE29" s="678"/>
      <c r="BF29" s="679"/>
      <c r="BG29" s="677" t="s">
        <v>305</v>
      </c>
      <c r="BH29" s="705"/>
      <c r="BI29" s="705"/>
      <c r="BJ29" s="705"/>
      <c r="BK29" s="705"/>
      <c r="BL29" s="705"/>
      <c r="BM29" s="705"/>
      <c r="BN29" s="705"/>
      <c r="BO29" s="705"/>
      <c r="BP29" s="705"/>
      <c r="BQ29" s="706"/>
      <c r="BR29" s="677" t="s">
        <v>306</v>
      </c>
      <c r="BS29" s="705"/>
      <c r="BT29" s="705"/>
      <c r="BU29" s="705"/>
      <c r="BV29" s="705"/>
      <c r="BW29" s="705"/>
      <c r="BX29" s="705"/>
      <c r="BY29" s="705"/>
      <c r="BZ29" s="705"/>
      <c r="CA29" s="705"/>
      <c r="CB29" s="706"/>
      <c r="CD29" s="687" t="s">
        <v>307</v>
      </c>
      <c r="CE29" s="688"/>
      <c r="CF29" s="647" t="s">
        <v>64</v>
      </c>
      <c r="CG29" s="644"/>
      <c r="CH29" s="644"/>
      <c r="CI29" s="644"/>
      <c r="CJ29" s="644"/>
      <c r="CK29" s="644"/>
      <c r="CL29" s="644"/>
      <c r="CM29" s="644"/>
      <c r="CN29" s="644"/>
      <c r="CO29" s="644"/>
      <c r="CP29" s="644"/>
      <c r="CQ29" s="645"/>
      <c r="CR29" s="603">
        <v>2612674</v>
      </c>
      <c r="CS29" s="604"/>
      <c r="CT29" s="604"/>
      <c r="CU29" s="604"/>
      <c r="CV29" s="604"/>
      <c r="CW29" s="604"/>
      <c r="CX29" s="604"/>
      <c r="CY29" s="605"/>
      <c r="CZ29" s="608">
        <v>10.9</v>
      </c>
      <c r="DA29" s="637"/>
      <c r="DB29" s="637"/>
      <c r="DC29" s="638"/>
      <c r="DD29" s="611">
        <v>2590347</v>
      </c>
      <c r="DE29" s="604"/>
      <c r="DF29" s="604"/>
      <c r="DG29" s="604"/>
      <c r="DH29" s="604"/>
      <c r="DI29" s="604"/>
      <c r="DJ29" s="604"/>
      <c r="DK29" s="605"/>
      <c r="DL29" s="611">
        <v>2590347</v>
      </c>
      <c r="DM29" s="604"/>
      <c r="DN29" s="604"/>
      <c r="DO29" s="604"/>
      <c r="DP29" s="604"/>
      <c r="DQ29" s="604"/>
      <c r="DR29" s="604"/>
      <c r="DS29" s="604"/>
      <c r="DT29" s="604"/>
      <c r="DU29" s="604"/>
      <c r="DV29" s="605"/>
      <c r="DW29" s="608">
        <v>20.7</v>
      </c>
      <c r="DX29" s="637"/>
      <c r="DY29" s="637"/>
      <c r="DZ29" s="637"/>
      <c r="EA29" s="637"/>
      <c r="EB29" s="637"/>
      <c r="EC29" s="639"/>
    </row>
    <row r="30" spans="2:133" ht="11.25" customHeight="1" x14ac:dyDescent="0.15">
      <c r="B30" s="600" t="s">
        <v>308</v>
      </c>
      <c r="C30" s="601"/>
      <c r="D30" s="601"/>
      <c r="E30" s="601"/>
      <c r="F30" s="601"/>
      <c r="G30" s="601"/>
      <c r="H30" s="601"/>
      <c r="I30" s="601"/>
      <c r="J30" s="601"/>
      <c r="K30" s="601"/>
      <c r="L30" s="601"/>
      <c r="M30" s="601"/>
      <c r="N30" s="601"/>
      <c r="O30" s="601"/>
      <c r="P30" s="601"/>
      <c r="Q30" s="602"/>
      <c r="R30" s="603">
        <v>31101</v>
      </c>
      <c r="S30" s="606"/>
      <c r="T30" s="606"/>
      <c r="U30" s="606"/>
      <c r="V30" s="606"/>
      <c r="W30" s="606"/>
      <c r="X30" s="606"/>
      <c r="Y30" s="607"/>
      <c r="Z30" s="665">
        <v>0.1</v>
      </c>
      <c r="AA30" s="665"/>
      <c r="AB30" s="665"/>
      <c r="AC30" s="665"/>
      <c r="AD30" s="666">
        <v>20734</v>
      </c>
      <c r="AE30" s="666"/>
      <c r="AF30" s="666"/>
      <c r="AG30" s="666"/>
      <c r="AH30" s="666"/>
      <c r="AI30" s="666"/>
      <c r="AJ30" s="666"/>
      <c r="AK30" s="666"/>
      <c r="AL30" s="608">
        <v>0.2</v>
      </c>
      <c r="AM30" s="609"/>
      <c r="AN30" s="609"/>
      <c r="AO30" s="667"/>
      <c r="AP30" s="693" t="s">
        <v>309</v>
      </c>
      <c r="AQ30" s="694"/>
      <c r="AR30" s="694"/>
      <c r="AS30" s="694"/>
      <c r="AT30" s="699" t="s">
        <v>310</v>
      </c>
      <c r="AU30" s="210"/>
      <c r="AV30" s="210"/>
      <c r="AW30" s="210"/>
      <c r="AX30" s="702" t="s">
        <v>185</v>
      </c>
      <c r="AY30" s="703"/>
      <c r="AZ30" s="703"/>
      <c r="BA30" s="703"/>
      <c r="BB30" s="703"/>
      <c r="BC30" s="703"/>
      <c r="BD30" s="703"/>
      <c r="BE30" s="703"/>
      <c r="BF30" s="704"/>
      <c r="BG30" s="683">
        <v>99.6</v>
      </c>
      <c r="BH30" s="684"/>
      <c r="BI30" s="684"/>
      <c r="BJ30" s="684"/>
      <c r="BK30" s="684"/>
      <c r="BL30" s="684"/>
      <c r="BM30" s="685">
        <v>99.1</v>
      </c>
      <c r="BN30" s="684"/>
      <c r="BO30" s="684"/>
      <c r="BP30" s="684"/>
      <c r="BQ30" s="686"/>
      <c r="BR30" s="683">
        <v>99.5</v>
      </c>
      <c r="BS30" s="684"/>
      <c r="BT30" s="684"/>
      <c r="BU30" s="684"/>
      <c r="BV30" s="684"/>
      <c r="BW30" s="684"/>
      <c r="BX30" s="685">
        <v>98.9</v>
      </c>
      <c r="BY30" s="684"/>
      <c r="BZ30" s="684"/>
      <c r="CA30" s="684"/>
      <c r="CB30" s="686"/>
      <c r="CD30" s="689"/>
      <c r="CE30" s="690"/>
      <c r="CF30" s="647" t="s">
        <v>311</v>
      </c>
      <c r="CG30" s="644"/>
      <c r="CH30" s="644"/>
      <c r="CI30" s="644"/>
      <c r="CJ30" s="644"/>
      <c r="CK30" s="644"/>
      <c r="CL30" s="644"/>
      <c r="CM30" s="644"/>
      <c r="CN30" s="644"/>
      <c r="CO30" s="644"/>
      <c r="CP30" s="644"/>
      <c r="CQ30" s="645"/>
      <c r="CR30" s="603">
        <v>2427807</v>
      </c>
      <c r="CS30" s="606"/>
      <c r="CT30" s="606"/>
      <c r="CU30" s="606"/>
      <c r="CV30" s="606"/>
      <c r="CW30" s="606"/>
      <c r="CX30" s="606"/>
      <c r="CY30" s="607"/>
      <c r="CZ30" s="608">
        <v>10.1</v>
      </c>
      <c r="DA30" s="637"/>
      <c r="DB30" s="637"/>
      <c r="DC30" s="638"/>
      <c r="DD30" s="611">
        <v>2406596</v>
      </c>
      <c r="DE30" s="606"/>
      <c r="DF30" s="606"/>
      <c r="DG30" s="606"/>
      <c r="DH30" s="606"/>
      <c r="DI30" s="606"/>
      <c r="DJ30" s="606"/>
      <c r="DK30" s="607"/>
      <c r="DL30" s="611">
        <v>2406596</v>
      </c>
      <c r="DM30" s="606"/>
      <c r="DN30" s="606"/>
      <c r="DO30" s="606"/>
      <c r="DP30" s="606"/>
      <c r="DQ30" s="606"/>
      <c r="DR30" s="606"/>
      <c r="DS30" s="606"/>
      <c r="DT30" s="606"/>
      <c r="DU30" s="606"/>
      <c r="DV30" s="607"/>
      <c r="DW30" s="608">
        <v>19.3</v>
      </c>
      <c r="DX30" s="637"/>
      <c r="DY30" s="637"/>
      <c r="DZ30" s="637"/>
      <c r="EA30" s="637"/>
      <c r="EB30" s="637"/>
      <c r="EC30" s="639"/>
    </row>
    <row r="31" spans="2:133" ht="11.25" customHeight="1" x14ac:dyDescent="0.15">
      <c r="B31" s="600" t="s">
        <v>312</v>
      </c>
      <c r="C31" s="601"/>
      <c r="D31" s="601"/>
      <c r="E31" s="601"/>
      <c r="F31" s="601"/>
      <c r="G31" s="601"/>
      <c r="H31" s="601"/>
      <c r="I31" s="601"/>
      <c r="J31" s="601"/>
      <c r="K31" s="601"/>
      <c r="L31" s="601"/>
      <c r="M31" s="601"/>
      <c r="N31" s="601"/>
      <c r="O31" s="601"/>
      <c r="P31" s="601"/>
      <c r="Q31" s="602"/>
      <c r="R31" s="603">
        <v>73705</v>
      </c>
      <c r="S31" s="606"/>
      <c r="T31" s="606"/>
      <c r="U31" s="606"/>
      <c r="V31" s="606"/>
      <c r="W31" s="606"/>
      <c r="X31" s="606"/>
      <c r="Y31" s="607"/>
      <c r="Z31" s="665">
        <v>0.3</v>
      </c>
      <c r="AA31" s="665"/>
      <c r="AB31" s="665"/>
      <c r="AC31" s="665"/>
      <c r="AD31" s="666" t="s">
        <v>248</v>
      </c>
      <c r="AE31" s="666"/>
      <c r="AF31" s="666"/>
      <c r="AG31" s="666"/>
      <c r="AH31" s="666"/>
      <c r="AI31" s="666"/>
      <c r="AJ31" s="666"/>
      <c r="AK31" s="666"/>
      <c r="AL31" s="608" t="s">
        <v>234</v>
      </c>
      <c r="AM31" s="609"/>
      <c r="AN31" s="609"/>
      <c r="AO31" s="667"/>
      <c r="AP31" s="695"/>
      <c r="AQ31" s="696"/>
      <c r="AR31" s="696"/>
      <c r="AS31" s="696"/>
      <c r="AT31" s="700"/>
      <c r="AU31" s="209" t="s">
        <v>313</v>
      </c>
      <c r="AV31" s="209"/>
      <c r="AW31" s="209"/>
      <c r="AX31" s="600" t="s">
        <v>314</v>
      </c>
      <c r="AY31" s="601"/>
      <c r="AZ31" s="601"/>
      <c r="BA31" s="601"/>
      <c r="BB31" s="601"/>
      <c r="BC31" s="601"/>
      <c r="BD31" s="601"/>
      <c r="BE31" s="601"/>
      <c r="BF31" s="602"/>
      <c r="BG31" s="681">
        <v>99.6</v>
      </c>
      <c r="BH31" s="604"/>
      <c r="BI31" s="604"/>
      <c r="BJ31" s="604"/>
      <c r="BK31" s="604"/>
      <c r="BL31" s="604"/>
      <c r="BM31" s="609">
        <v>99.2</v>
      </c>
      <c r="BN31" s="682"/>
      <c r="BO31" s="682"/>
      <c r="BP31" s="682"/>
      <c r="BQ31" s="643"/>
      <c r="BR31" s="681">
        <v>99.6</v>
      </c>
      <c r="BS31" s="604"/>
      <c r="BT31" s="604"/>
      <c r="BU31" s="604"/>
      <c r="BV31" s="604"/>
      <c r="BW31" s="604"/>
      <c r="BX31" s="609">
        <v>99.1</v>
      </c>
      <c r="BY31" s="682"/>
      <c r="BZ31" s="682"/>
      <c r="CA31" s="682"/>
      <c r="CB31" s="643"/>
      <c r="CD31" s="689"/>
      <c r="CE31" s="690"/>
      <c r="CF31" s="647" t="s">
        <v>315</v>
      </c>
      <c r="CG31" s="644"/>
      <c r="CH31" s="644"/>
      <c r="CI31" s="644"/>
      <c r="CJ31" s="644"/>
      <c r="CK31" s="644"/>
      <c r="CL31" s="644"/>
      <c r="CM31" s="644"/>
      <c r="CN31" s="644"/>
      <c r="CO31" s="644"/>
      <c r="CP31" s="644"/>
      <c r="CQ31" s="645"/>
      <c r="CR31" s="603">
        <v>184867</v>
      </c>
      <c r="CS31" s="604"/>
      <c r="CT31" s="604"/>
      <c r="CU31" s="604"/>
      <c r="CV31" s="604"/>
      <c r="CW31" s="604"/>
      <c r="CX31" s="604"/>
      <c r="CY31" s="605"/>
      <c r="CZ31" s="608">
        <v>0.8</v>
      </c>
      <c r="DA31" s="637"/>
      <c r="DB31" s="637"/>
      <c r="DC31" s="638"/>
      <c r="DD31" s="611">
        <v>183751</v>
      </c>
      <c r="DE31" s="604"/>
      <c r="DF31" s="604"/>
      <c r="DG31" s="604"/>
      <c r="DH31" s="604"/>
      <c r="DI31" s="604"/>
      <c r="DJ31" s="604"/>
      <c r="DK31" s="605"/>
      <c r="DL31" s="611">
        <v>183751</v>
      </c>
      <c r="DM31" s="604"/>
      <c r="DN31" s="604"/>
      <c r="DO31" s="604"/>
      <c r="DP31" s="604"/>
      <c r="DQ31" s="604"/>
      <c r="DR31" s="604"/>
      <c r="DS31" s="604"/>
      <c r="DT31" s="604"/>
      <c r="DU31" s="604"/>
      <c r="DV31" s="605"/>
      <c r="DW31" s="608">
        <v>1.5</v>
      </c>
      <c r="DX31" s="637"/>
      <c r="DY31" s="637"/>
      <c r="DZ31" s="637"/>
      <c r="EA31" s="637"/>
      <c r="EB31" s="637"/>
      <c r="EC31" s="639"/>
    </row>
    <row r="32" spans="2:133" ht="11.25" customHeight="1" x14ac:dyDescent="0.15">
      <c r="B32" s="600" t="s">
        <v>316</v>
      </c>
      <c r="C32" s="601"/>
      <c r="D32" s="601"/>
      <c r="E32" s="601"/>
      <c r="F32" s="601"/>
      <c r="G32" s="601"/>
      <c r="H32" s="601"/>
      <c r="I32" s="601"/>
      <c r="J32" s="601"/>
      <c r="K32" s="601"/>
      <c r="L32" s="601"/>
      <c r="M32" s="601"/>
      <c r="N32" s="601"/>
      <c r="O32" s="601"/>
      <c r="P32" s="601"/>
      <c r="Q32" s="602"/>
      <c r="R32" s="603">
        <v>1142410</v>
      </c>
      <c r="S32" s="606"/>
      <c r="T32" s="606"/>
      <c r="U32" s="606"/>
      <c r="V32" s="606"/>
      <c r="W32" s="606"/>
      <c r="X32" s="606"/>
      <c r="Y32" s="607"/>
      <c r="Z32" s="665">
        <v>4.7</v>
      </c>
      <c r="AA32" s="665"/>
      <c r="AB32" s="665"/>
      <c r="AC32" s="665"/>
      <c r="AD32" s="666" t="s">
        <v>234</v>
      </c>
      <c r="AE32" s="666"/>
      <c r="AF32" s="666"/>
      <c r="AG32" s="666"/>
      <c r="AH32" s="666"/>
      <c r="AI32" s="666"/>
      <c r="AJ32" s="666"/>
      <c r="AK32" s="666"/>
      <c r="AL32" s="608" t="s">
        <v>234</v>
      </c>
      <c r="AM32" s="609"/>
      <c r="AN32" s="609"/>
      <c r="AO32" s="667"/>
      <c r="AP32" s="697"/>
      <c r="AQ32" s="698"/>
      <c r="AR32" s="698"/>
      <c r="AS32" s="698"/>
      <c r="AT32" s="701"/>
      <c r="AU32" s="211"/>
      <c r="AV32" s="211"/>
      <c r="AW32" s="211"/>
      <c r="AX32" s="615" t="s">
        <v>317</v>
      </c>
      <c r="AY32" s="616"/>
      <c r="AZ32" s="616"/>
      <c r="BA32" s="616"/>
      <c r="BB32" s="616"/>
      <c r="BC32" s="616"/>
      <c r="BD32" s="616"/>
      <c r="BE32" s="616"/>
      <c r="BF32" s="617"/>
      <c r="BG32" s="680">
        <v>99.5</v>
      </c>
      <c r="BH32" s="619"/>
      <c r="BI32" s="619"/>
      <c r="BJ32" s="619"/>
      <c r="BK32" s="619"/>
      <c r="BL32" s="619"/>
      <c r="BM32" s="663">
        <v>98.9</v>
      </c>
      <c r="BN32" s="619"/>
      <c r="BO32" s="619"/>
      <c r="BP32" s="619"/>
      <c r="BQ32" s="656"/>
      <c r="BR32" s="680">
        <v>99.5</v>
      </c>
      <c r="BS32" s="619"/>
      <c r="BT32" s="619"/>
      <c r="BU32" s="619"/>
      <c r="BV32" s="619"/>
      <c r="BW32" s="619"/>
      <c r="BX32" s="663">
        <v>98.6</v>
      </c>
      <c r="BY32" s="619"/>
      <c r="BZ32" s="619"/>
      <c r="CA32" s="619"/>
      <c r="CB32" s="656"/>
      <c r="CD32" s="691"/>
      <c r="CE32" s="692"/>
      <c r="CF32" s="647" t="s">
        <v>318</v>
      </c>
      <c r="CG32" s="644"/>
      <c r="CH32" s="644"/>
      <c r="CI32" s="644"/>
      <c r="CJ32" s="644"/>
      <c r="CK32" s="644"/>
      <c r="CL32" s="644"/>
      <c r="CM32" s="644"/>
      <c r="CN32" s="644"/>
      <c r="CO32" s="644"/>
      <c r="CP32" s="644"/>
      <c r="CQ32" s="645"/>
      <c r="CR32" s="603">
        <v>410</v>
      </c>
      <c r="CS32" s="606"/>
      <c r="CT32" s="606"/>
      <c r="CU32" s="606"/>
      <c r="CV32" s="606"/>
      <c r="CW32" s="606"/>
      <c r="CX32" s="606"/>
      <c r="CY32" s="607"/>
      <c r="CZ32" s="608">
        <v>0</v>
      </c>
      <c r="DA32" s="637"/>
      <c r="DB32" s="637"/>
      <c r="DC32" s="638"/>
      <c r="DD32" s="611">
        <v>410</v>
      </c>
      <c r="DE32" s="606"/>
      <c r="DF32" s="606"/>
      <c r="DG32" s="606"/>
      <c r="DH32" s="606"/>
      <c r="DI32" s="606"/>
      <c r="DJ32" s="606"/>
      <c r="DK32" s="607"/>
      <c r="DL32" s="611">
        <v>410</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319</v>
      </c>
      <c r="C33" s="601"/>
      <c r="D33" s="601"/>
      <c r="E33" s="601"/>
      <c r="F33" s="601"/>
      <c r="G33" s="601"/>
      <c r="H33" s="601"/>
      <c r="I33" s="601"/>
      <c r="J33" s="601"/>
      <c r="K33" s="601"/>
      <c r="L33" s="601"/>
      <c r="M33" s="601"/>
      <c r="N33" s="601"/>
      <c r="O33" s="601"/>
      <c r="P33" s="601"/>
      <c r="Q33" s="602"/>
      <c r="R33" s="603">
        <v>591387</v>
      </c>
      <c r="S33" s="606"/>
      <c r="T33" s="606"/>
      <c r="U33" s="606"/>
      <c r="V33" s="606"/>
      <c r="W33" s="606"/>
      <c r="X33" s="606"/>
      <c r="Y33" s="607"/>
      <c r="Z33" s="665">
        <v>2.4</v>
      </c>
      <c r="AA33" s="665"/>
      <c r="AB33" s="665"/>
      <c r="AC33" s="665"/>
      <c r="AD33" s="666" t="s">
        <v>248</v>
      </c>
      <c r="AE33" s="666"/>
      <c r="AF33" s="666"/>
      <c r="AG33" s="666"/>
      <c r="AH33" s="666"/>
      <c r="AI33" s="666"/>
      <c r="AJ33" s="666"/>
      <c r="AK33" s="666"/>
      <c r="AL33" s="608" t="s">
        <v>234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320</v>
      </c>
      <c r="CE33" s="644"/>
      <c r="CF33" s="644"/>
      <c r="CG33" s="644"/>
      <c r="CH33" s="644"/>
      <c r="CI33" s="644"/>
      <c r="CJ33" s="644"/>
      <c r="CK33" s="644"/>
      <c r="CL33" s="644"/>
      <c r="CM33" s="644"/>
      <c r="CN33" s="644"/>
      <c r="CO33" s="644"/>
      <c r="CP33" s="644"/>
      <c r="CQ33" s="645"/>
      <c r="CR33" s="603">
        <v>9351891</v>
      </c>
      <c r="CS33" s="604"/>
      <c r="CT33" s="604"/>
      <c r="CU33" s="604"/>
      <c r="CV33" s="604"/>
      <c r="CW33" s="604"/>
      <c r="CX33" s="604"/>
      <c r="CY33" s="605"/>
      <c r="CZ33" s="608">
        <v>39</v>
      </c>
      <c r="DA33" s="637"/>
      <c r="DB33" s="637"/>
      <c r="DC33" s="638"/>
      <c r="DD33" s="611">
        <v>7371486</v>
      </c>
      <c r="DE33" s="604"/>
      <c r="DF33" s="604"/>
      <c r="DG33" s="604"/>
      <c r="DH33" s="604"/>
      <c r="DI33" s="604"/>
      <c r="DJ33" s="604"/>
      <c r="DK33" s="605"/>
      <c r="DL33" s="611">
        <v>5408192</v>
      </c>
      <c r="DM33" s="604"/>
      <c r="DN33" s="604"/>
      <c r="DO33" s="604"/>
      <c r="DP33" s="604"/>
      <c r="DQ33" s="604"/>
      <c r="DR33" s="604"/>
      <c r="DS33" s="604"/>
      <c r="DT33" s="604"/>
      <c r="DU33" s="604"/>
      <c r="DV33" s="605"/>
      <c r="DW33" s="608">
        <v>43.3</v>
      </c>
      <c r="DX33" s="637"/>
      <c r="DY33" s="637"/>
      <c r="DZ33" s="637"/>
      <c r="EA33" s="637"/>
      <c r="EB33" s="637"/>
      <c r="EC33" s="639"/>
    </row>
    <row r="34" spans="2:133" ht="11.25" customHeight="1" x14ac:dyDescent="0.15">
      <c r="B34" s="600" t="s">
        <v>321</v>
      </c>
      <c r="C34" s="601"/>
      <c r="D34" s="601"/>
      <c r="E34" s="601"/>
      <c r="F34" s="601"/>
      <c r="G34" s="601"/>
      <c r="H34" s="601"/>
      <c r="I34" s="601"/>
      <c r="J34" s="601"/>
      <c r="K34" s="601"/>
      <c r="L34" s="601"/>
      <c r="M34" s="601"/>
      <c r="N34" s="601"/>
      <c r="O34" s="601"/>
      <c r="P34" s="601"/>
      <c r="Q34" s="602"/>
      <c r="R34" s="603">
        <v>330096</v>
      </c>
      <c r="S34" s="606"/>
      <c r="T34" s="606"/>
      <c r="U34" s="606"/>
      <c r="V34" s="606"/>
      <c r="W34" s="606"/>
      <c r="X34" s="606"/>
      <c r="Y34" s="607"/>
      <c r="Z34" s="665">
        <v>1.4</v>
      </c>
      <c r="AA34" s="665"/>
      <c r="AB34" s="665"/>
      <c r="AC34" s="665"/>
      <c r="AD34" s="666">
        <v>5089</v>
      </c>
      <c r="AE34" s="666"/>
      <c r="AF34" s="666"/>
      <c r="AG34" s="666"/>
      <c r="AH34" s="666"/>
      <c r="AI34" s="666"/>
      <c r="AJ34" s="666"/>
      <c r="AK34" s="666"/>
      <c r="AL34" s="608">
        <v>0</v>
      </c>
      <c r="AM34" s="609"/>
      <c r="AN34" s="609"/>
      <c r="AO34" s="667"/>
      <c r="AP34" s="214"/>
      <c r="AQ34" s="677" t="s">
        <v>322</v>
      </c>
      <c r="AR34" s="678"/>
      <c r="AS34" s="678"/>
      <c r="AT34" s="678"/>
      <c r="AU34" s="678"/>
      <c r="AV34" s="678"/>
      <c r="AW34" s="678"/>
      <c r="AX34" s="678"/>
      <c r="AY34" s="678"/>
      <c r="AZ34" s="678"/>
      <c r="BA34" s="678"/>
      <c r="BB34" s="678"/>
      <c r="BC34" s="678"/>
      <c r="BD34" s="678"/>
      <c r="BE34" s="678"/>
      <c r="BF34" s="679"/>
      <c r="BG34" s="677" t="s">
        <v>323</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324</v>
      </c>
      <c r="CE34" s="644"/>
      <c r="CF34" s="644"/>
      <c r="CG34" s="644"/>
      <c r="CH34" s="644"/>
      <c r="CI34" s="644"/>
      <c r="CJ34" s="644"/>
      <c r="CK34" s="644"/>
      <c r="CL34" s="644"/>
      <c r="CM34" s="644"/>
      <c r="CN34" s="644"/>
      <c r="CO34" s="644"/>
      <c r="CP34" s="644"/>
      <c r="CQ34" s="645"/>
      <c r="CR34" s="603">
        <v>4117439</v>
      </c>
      <c r="CS34" s="606"/>
      <c r="CT34" s="606"/>
      <c r="CU34" s="606"/>
      <c r="CV34" s="606"/>
      <c r="CW34" s="606"/>
      <c r="CX34" s="606"/>
      <c r="CY34" s="607"/>
      <c r="CZ34" s="608">
        <v>17.2</v>
      </c>
      <c r="DA34" s="637"/>
      <c r="DB34" s="637"/>
      <c r="DC34" s="638"/>
      <c r="DD34" s="611">
        <v>2959852</v>
      </c>
      <c r="DE34" s="606"/>
      <c r="DF34" s="606"/>
      <c r="DG34" s="606"/>
      <c r="DH34" s="606"/>
      <c r="DI34" s="606"/>
      <c r="DJ34" s="606"/>
      <c r="DK34" s="607"/>
      <c r="DL34" s="611">
        <v>2374407</v>
      </c>
      <c r="DM34" s="606"/>
      <c r="DN34" s="606"/>
      <c r="DO34" s="606"/>
      <c r="DP34" s="606"/>
      <c r="DQ34" s="606"/>
      <c r="DR34" s="606"/>
      <c r="DS34" s="606"/>
      <c r="DT34" s="606"/>
      <c r="DU34" s="606"/>
      <c r="DV34" s="607"/>
      <c r="DW34" s="608">
        <v>19</v>
      </c>
      <c r="DX34" s="637"/>
      <c r="DY34" s="637"/>
      <c r="DZ34" s="637"/>
      <c r="EA34" s="637"/>
      <c r="EB34" s="637"/>
      <c r="EC34" s="639"/>
    </row>
    <row r="35" spans="2:133" ht="11.25" customHeight="1" x14ac:dyDescent="0.15">
      <c r="B35" s="600" t="s">
        <v>325</v>
      </c>
      <c r="C35" s="601"/>
      <c r="D35" s="601"/>
      <c r="E35" s="601"/>
      <c r="F35" s="601"/>
      <c r="G35" s="601"/>
      <c r="H35" s="601"/>
      <c r="I35" s="601"/>
      <c r="J35" s="601"/>
      <c r="K35" s="601"/>
      <c r="L35" s="601"/>
      <c r="M35" s="601"/>
      <c r="N35" s="601"/>
      <c r="O35" s="601"/>
      <c r="P35" s="601"/>
      <c r="Q35" s="602"/>
      <c r="R35" s="603">
        <v>2444300</v>
      </c>
      <c r="S35" s="606"/>
      <c r="T35" s="606"/>
      <c r="U35" s="606"/>
      <c r="V35" s="606"/>
      <c r="W35" s="606"/>
      <c r="X35" s="606"/>
      <c r="Y35" s="607"/>
      <c r="Z35" s="665">
        <v>10.1</v>
      </c>
      <c r="AA35" s="665"/>
      <c r="AB35" s="665"/>
      <c r="AC35" s="665"/>
      <c r="AD35" s="666" t="s">
        <v>234</v>
      </c>
      <c r="AE35" s="666"/>
      <c r="AF35" s="666"/>
      <c r="AG35" s="666"/>
      <c r="AH35" s="666"/>
      <c r="AI35" s="666"/>
      <c r="AJ35" s="666"/>
      <c r="AK35" s="666"/>
      <c r="AL35" s="608" t="s">
        <v>234</v>
      </c>
      <c r="AM35" s="609"/>
      <c r="AN35" s="609"/>
      <c r="AO35" s="667"/>
      <c r="AP35" s="214"/>
      <c r="AQ35" s="671" t="s">
        <v>326</v>
      </c>
      <c r="AR35" s="672"/>
      <c r="AS35" s="672"/>
      <c r="AT35" s="672"/>
      <c r="AU35" s="672"/>
      <c r="AV35" s="672"/>
      <c r="AW35" s="672"/>
      <c r="AX35" s="672"/>
      <c r="AY35" s="673"/>
      <c r="AZ35" s="668">
        <v>2707908</v>
      </c>
      <c r="BA35" s="669"/>
      <c r="BB35" s="669"/>
      <c r="BC35" s="669"/>
      <c r="BD35" s="669"/>
      <c r="BE35" s="669"/>
      <c r="BF35" s="670"/>
      <c r="BG35" s="674" t="s">
        <v>327</v>
      </c>
      <c r="BH35" s="675"/>
      <c r="BI35" s="675"/>
      <c r="BJ35" s="675"/>
      <c r="BK35" s="675"/>
      <c r="BL35" s="675"/>
      <c r="BM35" s="675"/>
      <c r="BN35" s="675"/>
      <c r="BO35" s="675"/>
      <c r="BP35" s="675"/>
      <c r="BQ35" s="675"/>
      <c r="BR35" s="675"/>
      <c r="BS35" s="675"/>
      <c r="BT35" s="675"/>
      <c r="BU35" s="676"/>
      <c r="BV35" s="668">
        <v>241176</v>
      </c>
      <c r="BW35" s="669"/>
      <c r="BX35" s="669"/>
      <c r="BY35" s="669"/>
      <c r="BZ35" s="669"/>
      <c r="CA35" s="669"/>
      <c r="CB35" s="670"/>
      <c r="CD35" s="647" t="s">
        <v>328</v>
      </c>
      <c r="CE35" s="644"/>
      <c r="CF35" s="644"/>
      <c r="CG35" s="644"/>
      <c r="CH35" s="644"/>
      <c r="CI35" s="644"/>
      <c r="CJ35" s="644"/>
      <c r="CK35" s="644"/>
      <c r="CL35" s="644"/>
      <c r="CM35" s="644"/>
      <c r="CN35" s="644"/>
      <c r="CO35" s="644"/>
      <c r="CP35" s="644"/>
      <c r="CQ35" s="645"/>
      <c r="CR35" s="603">
        <v>101133</v>
      </c>
      <c r="CS35" s="604"/>
      <c r="CT35" s="604"/>
      <c r="CU35" s="604"/>
      <c r="CV35" s="604"/>
      <c r="CW35" s="604"/>
      <c r="CX35" s="604"/>
      <c r="CY35" s="605"/>
      <c r="CZ35" s="608">
        <v>0.4</v>
      </c>
      <c r="DA35" s="637"/>
      <c r="DB35" s="637"/>
      <c r="DC35" s="638"/>
      <c r="DD35" s="611">
        <v>57497</v>
      </c>
      <c r="DE35" s="604"/>
      <c r="DF35" s="604"/>
      <c r="DG35" s="604"/>
      <c r="DH35" s="604"/>
      <c r="DI35" s="604"/>
      <c r="DJ35" s="604"/>
      <c r="DK35" s="605"/>
      <c r="DL35" s="611">
        <v>57497</v>
      </c>
      <c r="DM35" s="604"/>
      <c r="DN35" s="604"/>
      <c r="DO35" s="604"/>
      <c r="DP35" s="604"/>
      <c r="DQ35" s="604"/>
      <c r="DR35" s="604"/>
      <c r="DS35" s="604"/>
      <c r="DT35" s="604"/>
      <c r="DU35" s="604"/>
      <c r="DV35" s="605"/>
      <c r="DW35" s="608">
        <v>0.5</v>
      </c>
      <c r="DX35" s="637"/>
      <c r="DY35" s="637"/>
      <c r="DZ35" s="637"/>
      <c r="EA35" s="637"/>
      <c r="EB35" s="637"/>
      <c r="EC35" s="639"/>
    </row>
    <row r="36" spans="2:133" ht="11.25" customHeight="1" x14ac:dyDescent="0.15">
      <c r="B36" s="600" t="s">
        <v>329</v>
      </c>
      <c r="C36" s="601"/>
      <c r="D36" s="601"/>
      <c r="E36" s="601"/>
      <c r="F36" s="601"/>
      <c r="G36" s="601"/>
      <c r="H36" s="601"/>
      <c r="I36" s="601"/>
      <c r="J36" s="601"/>
      <c r="K36" s="601"/>
      <c r="L36" s="601"/>
      <c r="M36" s="601"/>
      <c r="N36" s="601"/>
      <c r="O36" s="601"/>
      <c r="P36" s="601"/>
      <c r="Q36" s="602"/>
      <c r="R36" s="603" t="s">
        <v>234</v>
      </c>
      <c r="S36" s="606"/>
      <c r="T36" s="606"/>
      <c r="U36" s="606"/>
      <c r="V36" s="606"/>
      <c r="W36" s="606"/>
      <c r="X36" s="606"/>
      <c r="Y36" s="607"/>
      <c r="Z36" s="665" t="s">
        <v>234</v>
      </c>
      <c r="AA36" s="665"/>
      <c r="AB36" s="665"/>
      <c r="AC36" s="665"/>
      <c r="AD36" s="666" t="s">
        <v>234</v>
      </c>
      <c r="AE36" s="666"/>
      <c r="AF36" s="666"/>
      <c r="AG36" s="666"/>
      <c r="AH36" s="666"/>
      <c r="AI36" s="666"/>
      <c r="AJ36" s="666"/>
      <c r="AK36" s="666"/>
      <c r="AL36" s="608" t="s">
        <v>234</v>
      </c>
      <c r="AM36" s="609"/>
      <c r="AN36" s="609"/>
      <c r="AO36" s="667"/>
      <c r="AQ36" s="640" t="s">
        <v>330</v>
      </c>
      <c r="AR36" s="641"/>
      <c r="AS36" s="641"/>
      <c r="AT36" s="641"/>
      <c r="AU36" s="641"/>
      <c r="AV36" s="641"/>
      <c r="AW36" s="641"/>
      <c r="AX36" s="641"/>
      <c r="AY36" s="642"/>
      <c r="AZ36" s="603">
        <v>627859</v>
      </c>
      <c r="BA36" s="606"/>
      <c r="BB36" s="606"/>
      <c r="BC36" s="606"/>
      <c r="BD36" s="604"/>
      <c r="BE36" s="604"/>
      <c r="BF36" s="643"/>
      <c r="BG36" s="647" t="s">
        <v>331</v>
      </c>
      <c r="BH36" s="644"/>
      <c r="BI36" s="644"/>
      <c r="BJ36" s="644"/>
      <c r="BK36" s="644"/>
      <c r="BL36" s="644"/>
      <c r="BM36" s="644"/>
      <c r="BN36" s="644"/>
      <c r="BO36" s="644"/>
      <c r="BP36" s="644"/>
      <c r="BQ36" s="644"/>
      <c r="BR36" s="644"/>
      <c r="BS36" s="644"/>
      <c r="BT36" s="644"/>
      <c r="BU36" s="645"/>
      <c r="BV36" s="603">
        <v>132065</v>
      </c>
      <c r="BW36" s="606"/>
      <c r="BX36" s="606"/>
      <c r="BY36" s="606"/>
      <c r="BZ36" s="606"/>
      <c r="CA36" s="606"/>
      <c r="CB36" s="646"/>
      <c r="CD36" s="647" t="s">
        <v>332</v>
      </c>
      <c r="CE36" s="644"/>
      <c r="CF36" s="644"/>
      <c r="CG36" s="644"/>
      <c r="CH36" s="644"/>
      <c r="CI36" s="644"/>
      <c r="CJ36" s="644"/>
      <c r="CK36" s="644"/>
      <c r="CL36" s="644"/>
      <c r="CM36" s="644"/>
      <c r="CN36" s="644"/>
      <c r="CO36" s="644"/>
      <c r="CP36" s="644"/>
      <c r="CQ36" s="645"/>
      <c r="CR36" s="603">
        <v>1434110</v>
      </c>
      <c r="CS36" s="606"/>
      <c r="CT36" s="606"/>
      <c r="CU36" s="606"/>
      <c r="CV36" s="606"/>
      <c r="CW36" s="606"/>
      <c r="CX36" s="606"/>
      <c r="CY36" s="607"/>
      <c r="CZ36" s="608">
        <v>6</v>
      </c>
      <c r="DA36" s="637"/>
      <c r="DB36" s="637"/>
      <c r="DC36" s="638"/>
      <c r="DD36" s="611">
        <v>1224178</v>
      </c>
      <c r="DE36" s="606"/>
      <c r="DF36" s="606"/>
      <c r="DG36" s="606"/>
      <c r="DH36" s="606"/>
      <c r="DI36" s="606"/>
      <c r="DJ36" s="606"/>
      <c r="DK36" s="607"/>
      <c r="DL36" s="611">
        <v>989160</v>
      </c>
      <c r="DM36" s="606"/>
      <c r="DN36" s="606"/>
      <c r="DO36" s="606"/>
      <c r="DP36" s="606"/>
      <c r="DQ36" s="606"/>
      <c r="DR36" s="606"/>
      <c r="DS36" s="606"/>
      <c r="DT36" s="606"/>
      <c r="DU36" s="606"/>
      <c r="DV36" s="607"/>
      <c r="DW36" s="608">
        <v>7.9</v>
      </c>
      <c r="DX36" s="637"/>
      <c r="DY36" s="637"/>
      <c r="DZ36" s="637"/>
      <c r="EA36" s="637"/>
      <c r="EB36" s="637"/>
      <c r="EC36" s="639"/>
    </row>
    <row r="37" spans="2:133" ht="11.25" customHeight="1" x14ac:dyDescent="0.15">
      <c r="B37" s="600" t="s">
        <v>333</v>
      </c>
      <c r="C37" s="601"/>
      <c r="D37" s="601"/>
      <c r="E37" s="601"/>
      <c r="F37" s="601"/>
      <c r="G37" s="601"/>
      <c r="H37" s="601"/>
      <c r="I37" s="601"/>
      <c r="J37" s="601"/>
      <c r="K37" s="601"/>
      <c r="L37" s="601"/>
      <c r="M37" s="601"/>
      <c r="N37" s="601"/>
      <c r="O37" s="601"/>
      <c r="P37" s="601"/>
      <c r="Q37" s="602"/>
      <c r="R37" s="603">
        <v>715700</v>
      </c>
      <c r="S37" s="606"/>
      <c r="T37" s="606"/>
      <c r="U37" s="606"/>
      <c r="V37" s="606"/>
      <c r="W37" s="606"/>
      <c r="X37" s="606"/>
      <c r="Y37" s="607"/>
      <c r="Z37" s="665">
        <v>2.9</v>
      </c>
      <c r="AA37" s="665"/>
      <c r="AB37" s="665"/>
      <c r="AC37" s="665"/>
      <c r="AD37" s="666" t="s">
        <v>234</v>
      </c>
      <c r="AE37" s="666"/>
      <c r="AF37" s="666"/>
      <c r="AG37" s="666"/>
      <c r="AH37" s="666"/>
      <c r="AI37" s="666"/>
      <c r="AJ37" s="666"/>
      <c r="AK37" s="666"/>
      <c r="AL37" s="608" t="s">
        <v>234</v>
      </c>
      <c r="AM37" s="609"/>
      <c r="AN37" s="609"/>
      <c r="AO37" s="667"/>
      <c r="AQ37" s="640" t="s">
        <v>334</v>
      </c>
      <c r="AR37" s="641"/>
      <c r="AS37" s="641"/>
      <c r="AT37" s="641"/>
      <c r="AU37" s="641"/>
      <c r="AV37" s="641"/>
      <c r="AW37" s="641"/>
      <c r="AX37" s="641"/>
      <c r="AY37" s="642"/>
      <c r="AZ37" s="603">
        <v>2784</v>
      </c>
      <c r="BA37" s="606"/>
      <c r="BB37" s="606"/>
      <c r="BC37" s="606"/>
      <c r="BD37" s="604"/>
      <c r="BE37" s="604"/>
      <c r="BF37" s="643"/>
      <c r="BG37" s="647" t="s">
        <v>335</v>
      </c>
      <c r="BH37" s="644"/>
      <c r="BI37" s="644"/>
      <c r="BJ37" s="644"/>
      <c r="BK37" s="644"/>
      <c r="BL37" s="644"/>
      <c r="BM37" s="644"/>
      <c r="BN37" s="644"/>
      <c r="BO37" s="644"/>
      <c r="BP37" s="644"/>
      <c r="BQ37" s="644"/>
      <c r="BR37" s="644"/>
      <c r="BS37" s="644"/>
      <c r="BT37" s="644"/>
      <c r="BU37" s="645"/>
      <c r="BV37" s="603">
        <v>8549</v>
      </c>
      <c r="BW37" s="606"/>
      <c r="BX37" s="606"/>
      <c r="BY37" s="606"/>
      <c r="BZ37" s="606"/>
      <c r="CA37" s="606"/>
      <c r="CB37" s="646"/>
      <c r="CD37" s="647" t="s">
        <v>336</v>
      </c>
      <c r="CE37" s="644"/>
      <c r="CF37" s="644"/>
      <c r="CG37" s="644"/>
      <c r="CH37" s="644"/>
      <c r="CI37" s="644"/>
      <c r="CJ37" s="644"/>
      <c r="CK37" s="644"/>
      <c r="CL37" s="644"/>
      <c r="CM37" s="644"/>
      <c r="CN37" s="644"/>
      <c r="CO37" s="644"/>
      <c r="CP37" s="644"/>
      <c r="CQ37" s="645"/>
      <c r="CR37" s="603">
        <v>758118</v>
      </c>
      <c r="CS37" s="604"/>
      <c r="CT37" s="604"/>
      <c r="CU37" s="604"/>
      <c r="CV37" s="604"/>
      <c r="CW37" s="604"/>
      <c r="CX37" s="604"/>
      <c r="CY37" s="605"/>
      <c r="CZ37" s="608">
        <v>3.2</v>
      </c>
      <c r="DA37" s="637"/>
      <c r="DB37" s="637"/>
      <c r="DC37" s="638"/>
      <c r="DD37" s="611">
        <v>758118</v>
      </c>
      <c r="DE37" s="604"/>
      <c r="DF37" s="604"/>
      <c r="DG37" s="604"/>
      <c r="DH37" s="604"/>
      <c r="DI37" s="604"/>
      <c r="DJ37" s="604"/>
      <c r="DK37" s="605"/>
      <c r="DL37" s="611">
        <v>741458</v>
      </c>
      <c r="DM37" s="604"/>
      <c r="DN37" s="604"/>
      <c r="DO37" s="604"/>
      <c r="DP37" s="604"/>
      <c r="DQ37" s="604"/>
      <c r="DR37" s="604"/>
      <c r="DS37" s="604"/>
      <c r="DT37" s="604"/>
      <c r="DU37" s="604"/>
      <c r="DV37" s="605"/>
      <c r="DW37" s="608">
        <v>5.9</v>
      </c>
      <c r="DX37" s="637"/>
      <c r="DY37" s="637"/>
      <c r="DZ37" s="637"/>
      <c r="EA37" s="637"/>
      <c r="EB37" s="637"/>
      <c r="EC37" s="639"/>
    </row>
    <row r="38" spans="2:133" ht="11.25" customHeight="1" x14ac:dyDescent="0.15">
      <c r="B38" s="615" t="s">
        <v>337</v>
      </c>
      <c r="C38" s="616"/>
      <c r="D38" s="616"/>
      <c r="E38" s="616"/>
      <c r="F38" s="616"/>
      <c r="G38" s="616"/>
      <c r="H38" s="616"/>
      <c r="I38" s="616"/>
      <c r="J38" s="616"/>
      <c r="K38" s="616"/>
      <c r="L38" s="616"/>
      <c r="M38" s="616"/>
      <c r="N38" s="616"/>
      <c r="O38" s="616"/>
      <c r="P38" s="616"/>
      <c r="Q38" s="617"/>
      <c r="R38" s="618">
        <v>24280714</v>
      </c>
      <c r="S38" s="655"/>
      <c r="T38" s="655"/>
      <c r="U38" s="655"/>
      <c r="V38" s="655"/>
      <c r="W38" s="655"/>
      <c r="X38" s="655"/>
      <c r="Y38" s="660"/>
      <c r="Z38" s="661">
        <v>100</v>
      </c>
      <c r="AA38" s="661"/>
      <c r="AB38" s="661"/>
      <c r="AC38" s="661"/>
      <c r="AD38" s="662">
        <v>11775216</v>
      </c>
      <c r="AE38" s="662"/>
      <c r="AF38" s="662"/>
      <c r="AG38" s="662"/>
      <c r="AH38" s="662"/>
      <c r="AI38" s="662"/>
      <c r="AJ38" s="662"/>
      <c r="AK38" s="662"/>
      <c r="AL38" s="621">
        <v>100</v>
      </c>
      <c r="AM38" s="663"/>
      <c r="AN38" s="663"/>
      <c r="AO38" s="664"/>
      <c r="AQ38" s="640" t="s">
        <v>338</v>
      </c>
      <c r="AR38" s="641"/>
      <c r="AS38" s="641"/>
      <c r="AT38" s="641"/>
      <c r="AU38" s="641"/>
      <c r="AV38" s="641"/>
      <c r="AW38" s="641"/>
      <c r="AX38" s="641"/>
      <c r="AY38" s="642"/>
      <c r="AZ38" s="603">
        <v>873</v>
      </c>
      <c r="BA38" s="606"/>
      <c r="BB38" s="606"/>
      <c r="BC38" s="606"/>
      <c r="BD38" s="604"/>
      <c r="BE38" s="604"/>
      <c r="BF38" s="643"/>
      <c r="BG38" s="647" t="s">
        <v>339</v>
      </c>
      <c r="BH38" s="644"/>
      <c r="BI38" s="644"/>
      <c r="BJ38" s="644"/>
      <c r="BK38" s="644"/>
      <c r="BL38" s="644"/>
      <c r="BM38" s="644"/>
      <c r="BN38" s="644"/>
      <c r="BO38" s="644"/>
      <c r="BP38" s="644"/>
      <c r="BQ38" s="644"/>
      <c r="BR38" s="644"/>
      <c r="BS38" s="644"/>
      <c r="BT38" s="644"/>
      <c r="BU38" s="645"/>
      <c r="BV38" s="603">
        <v>14680</v>
      </c>
      <c r="BW38" s="606"/>
      <c r="BX38" s="606"/>
      <c r="BY38" s="606"/>
      <c r="BZ38" s="606"/>
      <c r="CA38" s="606"/>
      <c r="CB38" s="646"/>
      <c r="CD38" s="647" t="s">
        <v>340</v>
      </c>
      <c r="CE38" s="644"/>
      <c r="CF38" s="644"/>
      <c r="CG38" s="644"/>
      <c r="CH38" s="644"/>
      <c r="CI38" s="644"/>
      <c r="CJ38" s="644"/>
      <c r="CK38" s="644"/>
      <c r="CL38" s="644"/>
      <c r="CM38" s="644"/>
      <c r="CN38" s="644"/>
      <c r="CO38" s="644"/>
      <c r="CP38" s="644"/>
      <c r="CQ38" s="645"/>
      <c r="CR38" s="603">
        <v>2707035</v>
      </c>
      <c r="CS38" s="606"/>
      <c r="CT38" s="606"/>
      <c r="CU38" s="606"/>
      <c r="CV38" s="606"/>
      <c r="CW38" s="606"/>
      <c r="CX38" s="606"/>
      <c r="CY38" s="607"/>
      <c r="CZ38" s="608">
        <v>11.3</v>
      </c>
      <c r="DA38" s="637"/>
      <c r="DB38" s="637"/>
      <c r="DC38" s="638"/>
      <c r="DD38" s="611">
        <v>2285670</v>
      </c>
      <c r="DE38" s="606"/>
      <c r="DF38" s="606"/>
      <c r="DG38" s="606"/>
      <c r="DH38" s="606"/>
      <c r="DI38" s="606"/>
      <c r="DJ38" s="606"/>
      <c r="DK38" s="607"/>
      <c r="DL38" s="611">
        <v>1985352</v>
      </c>
      <c r="DM38" s="606"/>
      <c r="DN38" s="606"/>
      <c r="DO38" s="606"/>
      <c r="DP38" s="606"/>
      <c r="DQ38" s="606"/>
      <c r="DR38" s="606"/>
      <c r="DS38" s="606"/>
      <c r="DT38" s="606"/>
      <c r="DU38" s="606"/>
      <c r="DV38" s="607"/>
      <c r="DW38" s="608">
        <v>15.9</v>
      </c>
      <c r="DX38" s="637"/>
      <c r="DY38" s="637"/>
      <c r="DZ38" s="637"/>
      <c r="EA38" s="637"/>
      <c r="EB38" s="637"/>
      <c r="EC38" s="639"/>
    </row>
    <row r="39" spans="2:133" ht="11.25" customHeight="1" x14ac:dyDescent="0.15">
      <c r="AQ39" s="640" t="s">
        <v>341</v>
      </c>
      <c r="AR39" s="641"/>
      <c r="AS39" s="641"/>
      <c r="AT39" s="641"/>
      <c r="AU39" s="641"/>
      <c r="AV39" s="641"/>
      <c r="AW39" s="641"/>
      <c r="AX39" s="641"/>
      <c r="AY39" s="642"/>
      <c r="AZ39" s="603" t="s">
        <v>342</v>
      </c>
      <c r="BA39" s="606"/>
      <c r="BB39" s="606"/>
      <c r="BC39" s="606"/>
      <c r="BD39" s="604"/>
      <c r="BE39" s="604"/>
      <c r="BF39" s="643"/>
      <c r="BG39" s="648" t="s">
        <v>343</v>
      </c>
      <c r="BH39" s="649"/>
      <c r="BI39" s="649"/>
      <c r="BJ39" s="649"/>
      <c r="BK39" s="649"/>
      <c r="BL39" s="215"/>
      <c r="BM39" s="644" t="s">
        <v>344</v>
      </c>
      <c r="BN39" s="644"/>
      <c r="BO39" s="644"/>
      <c r="BP39" s="644"/>
      <c r="BQ39" s="644"/>
      <c r="BR39" s="644"/>
      <c r="BS39" s="644"/>
      <c r="BT39" s="644"/>
      <c r="BU39" s="645"/>
      <c r="BV39" s="603">
        <v>86</v>
      </c>
      <c r="BW39" s="606"/>
      <c r="BX39" s="606"/>
      <c r="BY39" s="606"/>
      <c r="BZ39" s="606"/>
      <c r="CA39" s="606"/>
      <c r="CB39" s="646"/>
      <c r="CD39" s="647" t="s">
        <v>345</v>
      </c>
      <c r="CE39" s="644"/>
      <c r="CF39" s="644"/>
      <c r="CG39" s="644"/>
      <c r="CH39" s="644"/>
      <c r="CI39" s="644"/>
      <c r="CJ39" s="644"/>
      <c r="CK39" s="644"/>
      <c r="CL39" s="644"/>
      <c r="CM39" s="644"/>
      <c r="CN39" s="644"/>
      <c r="CO39" s="644"/>
      <c r="CP39" s="644"/>
      <c r="CQ39" s="645"/>
      <c r="CR39" s="603">
        <v>898398</v>
      </c>
      <c r="CS39" s="604"/>
      <c r="CT39" s="604"/>
      <c r="CU39" s="604"/>
      <c r="CV39" s="604"/>
      <c r="CW39" s="604"/>
      <c r="CX39" s="604"/>
      <c r="CY39" s="605"/>
      <c r="CZ39" s="608">
        <v>3.7</v>
      </c>
      <c r="DA39" s="637"/>
      <c r="DB39" s="637"/>
      <c r="DC39" s="638"/>
      <c r="DD39" s="611">
        <v>842513</v>
      </c>
      <c r="DE39" s="604"/>
      <c r="DF39" s="604"/>
      <c r="DG39" s="604"/>
      <c r="DH39" s="604"/>
      <c r="DI39" s="604"/>
      <c r="DJ39" s="604"/>
      <c r="DK39" s="605"/>
      <c r="DL39" s="611" t="s">
        <v>342</v>
      </c>
      <c r="DM39" s="604"/>
      <c r="DN39" s="604"/>
      <c r="DO39" s="604"/>
      <c r="DP39" s="604"/>
      <c r="DQ39" s="604"/>
      <c r="DR39" s="604"/>
      <c r="DS39" s="604"/>
      <c r="DT39" s="604"/>
      <c r="DU39" s="604"/>
      <c r="DV39" s="605"/>
      <c r="DW39" s="608" t="s">
        <v>234</v>
      </c>
      <c r="DX39" s="637"/>
      <c r="DY39" s="637"/>
      <c r="DZ39" s="637"/>
      <c r="EA39" s="637"/>
      <c r="EB39" s="637"/>
      <c r="EC39" s="639"/>
    </row>
    <row r="40" spans="2:133" ht="11.25" customHeight="1" x14ac:dyDescent="0.15">
      <c r="AQ40" s="640" t="s">
        <v>346</v>
      </c>
      <c r="AR40" s="641"/>
      <c r="AS40" s="641"/>
      <c r="AT40" s="641"/>
      <c r="AU40" s="641"/>
      <c r="AV40" s="641"/>
      <c r="AW40" s="641"/>
      <c r="AX40" s="641"/>
      <c r="AY40" s="642"/>
      <c r="AZ40" s="603">
        <v>534933</v>
      </c>
      <c r="BA40" s="606"/>
      <c r="BB40" s="606"/>
      <c r="BC40" s="606"/>
      <c r="BD40" s="604"/>
      <c r="BE40" s="604"/>
      <c r="BF40" s="643"/>
      <c r="BG40" s="648"/>
      <c r="BH40" s="649"/>
      <c r="BI40" s="649"/>
      <c r="BJ40" s="649"/>
      <c r="BK40" s="649"/>
      <c r="BL40" s="215"/>
      <c r="BM40" s="644" t="s">
        <v>347</v>
      </c>
      <c r="BN40" s="644"/>
      <c r="BO40" s="644"/>
      <c r="BP40" s="644"/>
      <c r="BQ40" s="644"/>
      <c r="BR40" s="644"/>
      <c r="BS40" s="644"/>
      <c r="BT40" s="644"/>
      <c r="BU40" s="645"/>
      <c r="BV40" s="603">
        <v>131</v>
      </c>
      <c r="BW40" s="606"/>
      <c r="BX40" s="606"/>
      <c r="BY40" s="606"/>
      <c r="BZ40" s="606"/>
      <c r="CA40" s="606"/>
      <c r="CB40" s="646"/>
      <c r="CD40" s="647" t="s">
        <v>348</v>
      </c>
      <c r="CE40" s="644"/>
      <c r="CF40" s="644"/>
      <c r="CG40" s="644"/>
      <c r="CH40" s="644"/>
      <c r="CI40" s="644"/>
      <c r="CJ40" s="644"/>
      <c r="CK40" s="644"/>
      <c r="CL40" s="644"/>
      <c r="CM40" s="644"/>
      <c r="CN40" s="644"/>
      <c r="CO40" s="644"/>
      <c r="CP40" s="644"/>
      <c r="CQ40" s="645"/>
      <c r="CR40" s="603">
        <v>93776</v>
      </c>
      <c r="CS40" s="606"/>
      <c r="CT40" s="606"/>
      <c r="CU40" s="606"/>
      <c r="CV40" s="606"/>
      <c r="CW40" s="606"/>
      <c r="CX40" s="606"/>
      <c r="CY40" s="607"/>
      <c r="CZ40" s="608">
        <v>0.4</v>
      </c>
      <c r="DA40" s="637"/>
      <c r="DB40" s="637"/>
      <c r="DC40" s="638"/>
      <c r="DD40" s="611">
        <v>1776</v>
      </c>
      <c r="DE40" s="606"/>
      <c r="DF40" s="606"/>
      <c r="DG40" s="606"/>
      <c r="DH40" s="606"/>
      <c r="DI40" s="606"/>
      <c r="DJ40" s="606"/>
      <c r="DK40" s="607"/>
      <c r="DL40" s="611">
        <v>1776</v>
      </c>
      <c r="DM40" s="606"/>
      <c r="DN40" s="606"/>
      <c r="DO40" s="606"/>
      <c r="DP40" s="606"/>
      <c r="DQ40" s="606"/>
      <c r="DR40" s="606"/>
      <c r="DS40" s="606"/>
      <c r="DT40" s="606"/>
      <c r="DU40" s="606"/>
      <c r="DV40" s="607"/>
      <c r="DW40" s="608">
        <v>0</v>
      </c>
      <c r="DX40" s="637"/>
      <c r="DY40" s="637"/>
      <c r="DZ40" s="637"/>
      <c r="EA40" s="637"/>
      <c r="EB40" s="637"/>
      <c r="EC40" s="639"/>
    </row>
    <row r="41" spans="2:133" ht="11.25" customHeight="1" x14ac:dyDescent="0.15">
      <c r="AQ41" s="652" t="s">
        <v>349</v>
      </c>
      <c r="AR41" s="653"/>
      <c r="AS41" s="653"/>
      <c r="AT41" s="653"/>
      <c r="AU41" s="653"/>
      <c r="AV41" s="653"/>
      <c r="AW41" s="653"/>
      <c r="AX41" s="653"/>
      <c r="AY41" s="654"/>
      <c r="AZ41" s="618">
        <v>1541459</v>
      </c>
      <c r="BA41" s="655"/>
      <c r="BB41" s="655"/>
      <c r="BC41" s="655"/>
      <c r="BD41" s="619"/>
      <c r="BE41" s="619"/>
      <c r="BF41" s="656"/>
      <c r="BG41" s="650"/>
      <c r="BH41" s="651"/>
      <c r="BI41" s="651"/>
      <c r="BJ41" s="651"/>
      <c r="BK41" s="651"/>
      <c r="BL41" s="216"/>
      <c r="BM41" s="657" t="s">
        <v>350</v>
      </c>
      <c r="BN41" s="657"/>
      <c r="BO41" s="657"/>
      <c r="BP41" s="657"/>
      <c r="BQ41" s="657"/>
      <c r="BR41" s="657"/>
      <c r="BS41" s="657"/>
      <c r="BT41" s="657"/>
      <c r="BU41" s="658"/>
      <c r="BV41" s="618">
        <v>301</v>
      </c>
      <c r="BW41" s="655"/>
      <c r="BX41" s="655"/>
      <c r="BY41" s="655"/>
      <c r="BZ41" s="655"/>
      <c r="CA41" s="655"/>
      <c r="CB41" s="659"/>
      <c r="CD41" s="647" t="s">
        <v>351</v>
      </c>
      <c r="CE41" s="644"/>
      <c r="CF41" s="644"/>
      <c r="CG41" s="644"/>
      <c r="CH41" s="644"/>
      <c r="CI41" s="644"/>
      <c r="CJ41" s="644"/>
      <c r="CK41" s="644"/>
      <c r="CL41" s="644"/>
      <c r="CM41" s="644"/>
      <c r="CN41" s="644"/>
      <c r="CO41" s="644"/>
      <c r="CP41" s="644"/>
      <c r="CQ41" s="645"/>
      <c r="CR41" s="603" t="s">
        <v>234</v>
      </c>
      <c r="CS41" s="604"/>
      <c r="CT41" s="604"/>
      <c r="CU41" s="604"/>
      <c r="CV41" s="604"/>
      <c r="CW41" s="604"/>
      <c r="CX41" s="604"/>
      <c r="CY41" s="605"/>
      <c r="CZ41" s="608" t="s">
        <v>234</v>
      </c>
      <c r="DA41" s="637"/>
      <c r="DB41" s="637"/>
      <c r="DC41" s="638"/>
      <c r="DD41" s="611" t="s">
        <v>342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353</v>
      </c>
      <c r="CE42" s="601"/>
      <c r="CF42" s="601"/>
      <c r="CG42" s="601"/>
      <c r="CH42" s="601"/>
      <c r="CI42" s="601"/>
      <c r="CJ42" s="601"/>
      <c r="CK42" s="601"/>
      <c r="CL42" s="601"/>
      <c r="CM42" s="601"/>
      <c r="CN42" s="601"/>
      <c r="CO42" s="601"/>
      <c r="CP42" s="601"/>
      <c r="CQ42" s="602"/>
      <c r="CR42" s="603">
        <v>2640781</v>
      </c>
      <c r="CS42" s="606"/>
      <c r="CT42" s="606"/>
      <c r="CU42" s="606"/>
      <c r="CV42" s="606"/>
      <c r="CW42" s="606"/>
      <c r="CX42" s="606"/>
      <c r="CY42" s="607"/>
      <c r="CZ42" s="608">
        <v>11</v>
      </c>
      <c r="DA42" s="609"/>
      <c r="DB42" s="609"/>
      <c r="DC42" s="610"/>
      <c r="DD42" s="611">
        <v>510574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355</v>
      </c>
      <c r="CE43" s="601"/>
      <c r="CF43" s="601"/>
      <c r="CG43" s="601"/>
      <c r="CH43" s="601"/>
      <c r="CI43" s="601"/>
      <c r="CJ43" s="601"/>
      <c r="CK43" s="601"/>
      <c r="CL43" s="601"/>
      <c r="CM43" s="601"/>
      <c r="CN43" s="601"/>
      <c r="CO43" s="601"/>
      <c r="CP43" s="601"/>
      <c r="CQ43" s="602"/>
      <c r="CR43" s="603">
        <v>57544</v>
      </c>
      <c r="CS43" s="604"/>
      <c r="CT43" s="604"/>
      <c r="CU43" s="604"/>
      <c r="CV43" s="604"/>
      <c r="CW43" s="604"/>
      <c r="CX43" s="604"/>
      <c r="CY43" s="605"/>
      <c r="CZ43" s="608">
        <v>0.2</v>
      </c>
      <c r="DA43" s="637"/>
      <c r="DB43" s="637"/>
      <c r="DC43" s="638"/>
      <c r="DD43" s="611">
        <v>57544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356</v>
      </c>
      <c r="CD44" s="631" t="s">
        <v>307</v>
      </c>
      <c r="CE44" s="632"/>
      <c r="CF44" s="600" t="s">
        <v>357</v>
      </c>
      <c r="CG44" s="601"/>
      <c r="CH44" s="601"/>
      <c r="CI44" s="601"/>
      <c r="CJ44" s="601"/>
      <c r="CK44" s="601"/>
      <c r="CL44" s="601"/>
      <c r="CM44" s="601"/>
      <c r="CN44" s="601"/>
      <c r="CO44" s="601"/>
      <c r="CP44" s="601"/>
      <c r="CQ44" s="602"/>
      <c r="CR44" s="603">
        <v>2535176</v>
      </c>
      <c r="CS44" s="606"/>
      <c r="CT44" s="606"/>
      <c r="CU44" s="606"/>
      <c r="CV44" s="606"/>
      <c r="CW44" s="606"/>
      <c r="CX44" s="606"/>
      <c r="CY44" s="607"/>
      <c r="CZ44" s="608">
        <v>10.6</v>
      </c>
      <c r="DA44" s="609"/>
      <c r="DB44" s="609"/>
      <c r="DC44" s="610"/>
      <c r="DD44" s="611">
        <v>439600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358</v>
      </c>
      <c r="CG45" s="601"/>
      <c r="CH45" s="601"/>
      <c r="CI45" s="601"/>
      <c r="CJ45" s="601"/>
      <c r="CK45" s="601"/>
      <c r="CL45" s="601"/>
      <c r="CM45" s="601"/>
      <c r="CN45" s="601"/>
      <c r="CO45" s="601"/>
      <c r="CP45" s="601"/>
      <c r="CQ45" s="602"/>
      <c r="CR45" s="603">
        <v>1006050</v>
      </c>
      <c r="CS45" s="604"/>
      <c r="CT45" s="604"/>
      <c r="CU45" s="604"/>
      <c r="CV45" s="604"/>
      <c r="CW45" s="604"/>
      <c r="CX45" s="604"/>
      <c r="CY45" s="605"/>
      <c r="CZ45" s="608">
        <v>4.2</v>
      </c>
      <c r="DA45" s="637"/>
      <c r="DB45" s="637"/>
      <c r="DC45" s="638"/>
      <c r="DD45" s="611">
        <v>56468</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359</v>
      </c>
      <c r="CG46" s="601"/>
      <c r="CH46" s="601"/>
      <c r="CI46" s="601"/>
      <c r="CJ46" s="601"/>
      <c r="CK46" s="601"/>
      <c r="CL46" s="601"/>
      <c r="CM46" s="601"/>
      <c r="CN46" s="601"/>
      <c r="CO46" s="601"/>
      <c r="CP46" s="601"/>
      <c r="CQ46" s="602"/>
      <c r="CR46" s="603">
        <v>1521725</v>
      </c>
      <c r="CS46" s="606"/>
      <c r="CT46" s="606"/>
      <c r="CU46" s="606"/>
      <c r="CV46" s="606"/>
      <c r="CW46" s="606"/>
      <c r="CX46" s="606"/>
      <c r="CY46" s="607"/>
      <c r="CZ46" s="608">
        <v>6.3</v>
      </c>
      <c r="DA46" s="609"/>
      <c r="DB46" s="609"/>
      <c r="DC46" s="610"/>
      <c r="DD46" s="611">
        <v>376894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360</v>
      </c>
      <c r="CG47" s="601"/>
      <c r="CH47" s="601"/>
      <c r="CI47" s="601"/>
      <c r="CJ47" s="601"/>
      <c r="CK47" s="601"/>
      <c r="CL47" s="601"/>
      <c r="CM47" s="601"/>
      <c r="CN47" s="601"/>
      <c r="CO47" s="601"/>
      <c r="CP47" s="601"/>
      <c r="CQ47" s="602"/>
      <c r="CR47" s="603">
        <v>105605</v>
      </c>
      <c r="CS47" s="604"/>
      <c r="CT47" s="604"/>
      <c r="CU47" s="604"/>
      <c r="CV47" s="604"/>
      <c r="CW47" s="604"/>
      <c r="CX47" s="604"/>
      <c r="CY47" s="605"/>
      <c r="CZ47" s="608">
        <v>0.4</v>
      </c>
      <c r="DA47" s="637"/>
      <c r="DB47" s="637"/>
      <c r="DC47" s="638"/>
      <c r="DD47" s="611">
        <v>70974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361</v>
      </c>
      <c r="CG48" s="601"/>
      <c r="CH48" s="601"/>
      <c r="CI48" s="601"/>
      <c r="CJ48" s="601"/>
      <c r="CK48" s="601"/>
      <c r="CL48" s="601"/>
      <c r="CM48" s="601"/>
      <c r="CN48" s="601"/>
      <c r="CO48" s="601"/>
      <c r="CP48" s="601"/>
      <c r="CQ48" s="602"/>
      <c r="CR48" s="603" t="s">
        <v>234</v>
      </c>
      <c r="CS48" s="606"/>
      <c r="CT48" s="606"/>
      <c r="CU48" s="606"/>
      <c r="CV48" s="606"/>
      <c r="CW48" s="606"/>
      <c r="CX48" s="606"/>
      <c r="CY48" s="607"/>
      <c r="CZ48" s="608" t="s">
        <v>342</v>
      </c>
      <c r="DA48" s="609"/>
      <c r="DB48" s="609"/>
      <c r="DC48" s="610"/>
      <c r="DD48" s="611" t="s">
        <v>342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362</v>
      </c>
      <c r="CE49" s="616"/>
      <c r="CF49" s="616"/>
      <c r="CG49" s="616"/>
      <c r="CH49" s="616"/>
      <c r="CI49" s="616"/>
      <c r="CJ49" s="616"/>
      <c r="CK49" s="616"/>
      <c r="CL49" s="616"/>
      <c r="CM49" s="616"/>
      <c r="CN49" s="616"/>
      <c r="CO49" s="616"/>
      <c r="CP49" s="616"/>
      <c r="CQ49" s="617"/>
      <c r="CR49" s="618">
        <v>23990853</v>
      </c>
      <c r="CS49" s="619"/>
      <c r="CT49" s="619"/>
      <c r="CU49" s="619"/>
      <c r="CV49" s="619"/>
      <c r="CW49" s="619"/>
      <c r="CX49" s="619"/>
      <c r="CY49" s="620"/>
      <c r="CZ49" s="621">
        <v>100</v>
      </c>
      <c r="DA49" s="622"/>
      <c r="DB49" s="622"/>
      <c r="DC49" s="623"/>
      <c r="DD49" s="624">
        <v>15525323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t2bTSUVRCZLSgMWnwK3i3TVM4JZgOrkCCAYOu9gZgqRuiCQBqINnWqz/3CIPADII2GafpxfAYZs8+BRj2n7aeQ==" saltValue="sJ+kzjkr1EuWo/6wPguu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364</v>
      </c>
      <c r="DK2" s="1142"/>
      <c r="DL2" s="1142"/>
      <c r="DM2" s="1142"/>
      <c r="DN2" s="1142"/>
      <c r="DO2" s="1143"/>
      <c r="DP2" s="229"/>
      <c r="DQ2" s="1141" t="s">
        <v>365</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368</v>
      </c>
      <c r="B5" s="1027"/>
      <c r="C5" s="1027"/>
      <c r="D5" s="1027"/>
      <c r="E5" s="1027"/>
      <c r="F5" s="1027"/>
      <c r="G5" s="1027"/>
      <c r="H5" s="1027"/>
      <c r="I5" s="1027"/>
      <c r="J5" s="1027"/>
      <c r="K5" s="1027"/>
      <c r="L5" s="1027"/>
      <c r="M5" s="1027"/>
      <c r="N5" s="1027"/>
      <c r="O5" s="1027"/>
      <c r="P5" s="1028"/>
      <c r="Q5" s="1032" t="s">
        <v>369</v>
      </c>
      <c r="R5" s="1033"/>
      <c r="S5" s="1033"/>
      <c r="T5" s="1033"/>
      <c r="U5" s="1034"/>
      <c r="V5" s="1032" t="s">
        <v>370</v>
      </c>
      <c r="W5" s="1033"/>
      <c r="X5" s="1033"/>
      <c r="Y5" s="1033"/>
      <c r="Z5" s="1034"/>
      <c r="AA5" s="1032" t="s">
        <v>371</v>
      </c>
      <c r="AB5" s="1033"/>
      <c r="AC5" s="1033"/>
      <c r="AD5" s="1033"/>
      <c r="AE5" s="1033"/>
      <c r="AF5" s="1144" t="s">
        <v>372</v>
      </c>
      <c r="AG5" s="1033"/>
      <c r="AH5" s="1033"/>
      <c r="AI5" s="1033"/>
      <c r="AJ5" s="1048"/>
      <c r="AK5" s="1033" t="s">
        <v>373</v>
      </c>
      <c r="AL5" s="1033"/>
      <c r="AM5" s="1033"/>
      <c r="AN5" s="1033"/>
      <c r="AO5" s="1034"/>
      <c r="AP5" s="1032" t="s">
        <v>374</v>
      </c>
      <c r="AQ5" s="1033"/>
      <c r="AR5" s="1033"/>
      <c r="AS5" s="1033"/>
      <c r="AT5" s="1034"/>
      <c r="AU5" s="1032" t="s">
        <v>375</v>
      </c>
      <c r="AV5" s="1033"/>
      <c r="AW5" s="1033"/>
      <c r="AX5" s="1033"/>
      <c r="AY5" s="1048"/>
      <c r="AZ5" s="236"/>
      <c r="BA5" s="236"/>
      <c r="BB5" s="236"/>
      <c r="BC5" s="236"/>
      <c r="BD5" s="236"/>
      <c r="BE5" s="237"/>
      <c r="BF5" s="237"/>
      <c r="BG5" s="237"/>
      <c r="BH5" s="237"/>
      <c r="BI5" s="237"/>
      <c r="BJ5" s="237"/>
      <c r="BK5" s="237"/>
      <c r="BL5" s="237"/>
      <c r="BM5" s="237"/>
      <c r="BN5" s="237"/>
      <c r="BO5" s="237"/>
      <c r="BP5" s="237"/>
      <c r="BQ5" s="1026" t="s">
        <v>376</v>
      </c>
      <c r="BR5" s="1027"/>
      <c r="BS5" s="1027"/>
      <c r="BT5" s="1027"/>
      <c r="BU5" s="1027"/>
      <c r="BV5" s="1027"/>
      <c r="BW5" s="1027"/>
      <c r="BX5" s="1027"/>
      <c r="BY5" s="1027"/>
      <c r="BZ5" s="1027"/>
      <c r="CA5" s="1027"/>
      <c r="CB5" s="1027"/>
      <c r="CC5" s="1027"/>
      <c r="CD5" s="1027"/>
      <c r="CE5" s="1027"/>
      <c r="CF5" s="1027"/>
      <c r="CG5" s="1028"/>
      <c r="CH5" s="1032" t="s">
        <v>377</v>
      </c>
      <c r="CI5" s="1033"/>
      <c r="CJ5" s="1033"/>
      <c r="CK5" s="1033"/>
      <c r="CL5" s="1034"/>
      <c r="CM5" s="1032" t="s">
        <v>378</v>
      </c>
      <c r="CN5" s="1033"/>
      <c r="CO5" s="1033"/>
      <c r="CP5" s="1033"/>
      <c r="CQ5" s="1034"/>
      <c r="CR5" s="1032" t="s">
        <v>379</v>
      </c>
      <c r="CS5" s="1033"/>
      <c r="CT5" s="1033"/>
      <c r="CU5" s="1033"/>
      <c r="CV5" s="1034"/>
      <c r="CW5" s="1032" t="s">
        <v>380</v>
      </c>
      <c r="CX5" s="1033"/>
      <c r="CY5" s="1033"/>
      <c r="CZ5" s="1033"/>
      <c r="DA5" s="1034"/>
      <c r="DB5" s="1032" t="s">
        <v>381</v>
      </c>
      <c r="DC5" s="1033"/>
      <c r="DD5" s="1033"/>
      <c r="DE5" s="1033"/>
      <c r="DF5" s="1034"/>
      <c r="DG5" s="1129" t="s">
        <v>382</v>
      </c>
      <c r="DH5" s="1130"/>
      <c r="DI5" s="1130"/>
      <c r="DJ5" s="1130"/>
      <c r="DK5" s="1131"/>
      <c r="DL5" s="1129" t="s">
        <v>383</v>
      </c>
      <c r="DM5" s="1130"/>
      <c r="DN5" s="1130"/>
      <c r="DO5" s="1130"/>
      <c r="DP5" s="1131"/>
      <c r="DQ5" s="1032" t="s">
        <v>384</v>
      </c>
      <c r="DR5" s="1033"/>
      <c r="DS5" s="1033"/>
      <c r="DT5" s="1033"/>
      <c r="DU5" s="1034"/>
      <c r="DV5" s="1032" t="s">
        <v>375</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385</v>
      </c>
      <c r="C7" s="1082"/>
      <c r="D7" s="1082"/>
      <c r="E7" s="1082"/>
      <c r="F7" s="1082"/>
      <c r="G7" s="1082"/>
      <c r="H7" s="1082"/>
      <c r="I7" s="1082"/>
      <c r="J7" s="1082"/>
      <c r="K7" s="1082"/>
      <c r="L7" s="1082"/>
      <c r="M7" s="1082"/>
      <c r="N7" s="1082"/>
      <c r="O7" s="1082"/>
      <c r="P7" s="1083"/>
      <c r="Q7" s="1135">
        <v>24856</v>
      </c>
      <c r="R7" s="1136"/>
      <c r="S7" s="1136"/>
      <c r="T7" s="1136"/>
      <c r="U7" s="1136"/>
      <c r="V7" s="1136">
        <v>24510</v>
      </c>
      <c r="W7" s="1136"/>
      <c r="X7" s="1136"/>
      <c r="Y7" s="1136"/>
      <c r="Z7" s="1136"/>
      <c r="AA7" s="1136">
        <v>346</v>
      </c>
      <c r="AB7" s="1136"/>
      <c r="AC7" s="1136"/>
      <c r="AD7" s="1136"/>
      <c r="AE7" s="1137"/>
      <c r="AF7" s="1138">
        <v>311</v>
      </c>
      <c r="AG7" s="1139"/>
      <c r="AH7" s="1139"/>
      <c r="AI7" s="1139"/>
      <c r="AJ7" s="1140"/>
      <c r="AK7" s="1122" t="s">
        <v>595</v>
      </c>
      <c r="AL7" s="1123"/>
      <c r="AM7" s="1123"/>
      <c r="AN7" s="1123"/>
      <c r="AO7" s="1123"/>
      <c r="AP7" s="1123">
        <v>21268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581</v>
      </c>
      <c r="BT7" s="1127"/>
      <c r="BU7" s="1127"/>
      <c r="BV7" s="1127"/>
      <c r="BW7" s="1127"/>
      <c r="BX7" s="1127"/>
      <c r="BY7" s="1127"/>
      <c r="BZ7" s="1127"/>
      <c r="CA7" s="1127"/>
      <c r="CB7" s="1127"/>
      <c r="CC7" s="1127"/>
      <c r="CD7" s="1127"/>
      <c r="CE7" s="1127"/>
      <c r="CF7" s="1127"/>
      <c r="CG7" s="1128"/>
      <c r="CH7" s="1119">
        <v>-3</v>
      </c>
      <c r="CI7" s="1120"/>
      <c r="CJ7" s="1120"/>
      <c r="CK7" s="1120"/>
      <c r="CL7" s="1121"/>
      <c r="CM7" s="1119">
        <v>41</v>
      </c>
      <c r="CN7" s="1120"/>
      <c r="CO7" s="1120"/>
      <c r="CP7" s="1120"/>
      <c r="CQ7" s="1121"/>
      <c r="CR7" s="1119">
        <v>3</v>
      </c>
      <c r="CS7" s="1120"/>
      <c r="CT7" s="1120"/>
      <c r="CU7" s="1120"/>
      <c r="CV7" s="1121"/>
      <c r="CW7" s="1119">
        <v>0</v>
      </c>
      <c r="CX7" s="1120"/>
      <c r="CY7" s="1120"/>
      <c r="CZ7" s="1120"/>
      <c r="DA7" s="1121"/>
      <c r="DB7" s="1119">
        <v>0</v>
      </c>
      <c r="DC7" s="1120"/>
      <c r="DD7" s="1120"/>
      <c r="DE7" s="1120"/>
      <c r="DF7" s="1121"/>
      <c r="DG7" s="1119" t="s">
        <v>595</v>
      </c>
      <c r="DH7" s="1120"/>
      <c r="DI7" s="1120"/>
      <c r="DJ7" s="1120"/>
      <c r="DK7" s="1121"/>
      <c r="DL7" s="1119" t="s">
        <v>595</v>
      </c>
      <c r="DM7" s="1120"/>
      <c r="DN7" s="1120"/>
      <c r="DO7" s="1120"/>
      <c r="DP7" s="1121"/>
      <c r="DQ7" s="1119" t="s">
        <v>595</v>
      </c>
      <c r="DR7" s="1120"/>
      <c r="DS7" s="1120"/>
      <c r="DT7" s="1120"/>
      <c r="DU7" s="1121"/>
      <c r="DV7" s="1146"/>
      <c r="DW7" s="1147"/>
      <c r="DX7" s="1147"/>
      <c r="DY7" s="1147"/>
      <c r="DZ7" s="1148"/>
      <c r="EA7" s="234"/>
    </row>
    <row r="8" spans="1:131" s="235" customFormat="1" ht="26.25" customHeight="1" x14ac:dyDescent="0.15">
      <c r="A8" s="241">
        <v>2</v>
      </c>
      <c r="B8" s="1068" t="s">
        <v>386</v>
      </c>
      <c r="C8" s="1069"/>
      <c r="D8" s="1069"/>
      <c r="E8" s="1069"/>
      <c r="F8" s="1069"/>
      <c r="G8" s="1069"/>
      <c r="H8" s="1069"/>
      <c r="I8" s="1069"/>
      <c r="J8" s="1069"/>
      <c r="K8" s="1069"/>
      <c r="L8" s="1069"/>
      <c r="M8" s="1069"/>
      <c r="N8" s="1069"/>
      <c r="O8" s="1069"/>
      <c r="P8" s="1070"/>
      <c r="Q8" s="1074">
        <v>21</v>
      </c>
      <c r="R8" s="1075"/>
      <c r="S8" s="1075"/>
      <c r="T8" s="1075"/>
      <c r="U8" s="1075"/>
      <c r="V8" s="1075">
        <v>77</v>
      </c>
      <c r="W8" s="1075"/>
      <c r="X8" s="1075"/>
      <c r="Y8" s="1075"/>
      <c r="Z8" s="1075"/>
      <c r="AA8" s="1075">
        <v>-56</v>
      </c>
      <c r="AB8" s="1075"/>
      <c r="AC8" s="1075"/>
      <c r="AD8" s="1075"/>
      <c r="AE8" s="1076"/>
      <c r="AF8" s="1050">
        <v>-56</v>
      </c>
      <c r="AG8" s="1051"/>
      <c r="AH8" s="1051"/>
      <c r="AI8" s="1051"/>
      <c r="AJ8" s="1052"/>
      <c r="AK8" s="1117" t="s">
        <v>595</v>
      </c>
      <c r="AL8" s="1118"/>
      <c r="AM8" s="1118"/>
      <c r="AN8" s="1118"/>
      <c r="AO8" s="1118"/>
      <c r="AP8" s="1118">
        <v>38</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582</v>
      </c>
      <c r="BT8" s="1046"/>
      <c r="BU8" s="1046"/>
      <c r="BV8" s="1046"/>
      <c r="BW8" s="1046"/>
      <c r="BX8" s="1046"/>
      <c r="BY8" s="1046"/>
      <c r="BZ8" s="1046"/>
      <c r="CA8" s="1046"/>
      <c r="CB8" s="1046"/>
      <c r="CC8" s="1046"/>
      <c r="CD8" s="1046"/>
      <c r="CE8" s="1046"/>
      <c r="CF8" s="1046"/>
      <c r="CG8" s="1047"/>
      <c r="CH8" s="1020">
        <v>-2</v>
      </c>
      <c r="CI8" s="1021"/>
      <c r="CJ8" s="1021"/>
      <c r="CK8" s="1021"/>
      <c r="CL8" s="1022"/>
      <c r="CM8" s="1020">
        <v>168</v>
      </c>
      <c r="CN8" s="1021"/>
      <c r="CO8" s="1021"/>
      <c r="CP8" s="1021"/>
      <c r="CQ8" s="1022"/>
      <c r="CR8" s="1020">
        <v>3</v>
      </c>
      <c r="CS8" s="1021"/>
      <c r="CT8" s="1021"/>
      <c r="CU8" s="1021"/>
      <c r="CV8" s="1022"/>
      <c r="CW8" s="1020">
        <v>0</v>
      </c>
      <c r="CX8" s="1021"/>
      <c r="CY8" s="1021"/>
      <c r="CZ8" s="1021"/>
      <c r="DA8" s="1022"/>
      <c r="DB8" s="1020">
        <v>0</v>
      </c>
      <c r="DC8" s="1021"/>
      <c r="DD8" s="1021"/>
      <c r="DE8" s="1021"/>
      <c r="DF8" s="1022"/>
      <c r="DG8" s="1020" t="s">
        <v>595</v>
      </c>
      <c r="DH8" s="1021"/>
      <c r="DI8" s="1021"/>
      <c r="DJ8" s="1021"/>
      <c r="DK8" s="1022"/>
      <c r="DL8" s="1020" t="s">
        <v>595</v>
      </c>
      <c r="DM8" s="1021"/>
      <c r="DN8" s="1021"/>
      <c r="DO8" s="1021"/>
      <c r="DP8" s="1022"/>
      <c r="DQ8" s="1020" t="s">
        <v>595</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583</v>
      </c>
      <c r="BT9" s="1046"/>
      <c r="BU9" s="1046"/>
      <c r="BV9" s="1046"/>
      <c r="BW9" s="1046"/>
      <c r="BX9" s="1046"/>
      <c r="BY9" s="1046"/>
      <c r="BZ9" s="1046"/>
      <c r="CA9" s="1046"/>
      <c r="CB9" s="1046"/>
      <c r="CC9" s="1046"/>
      <c r="CD9" s="1046"/>
      <c r="CE9" s="1046"/>
      <c r="CF9" s="1046"/>
      <c r="CG9" s="1047"/>
      <c r="CH9" s="1020">
        <v>0</v>
      </c>
      <c r="CI9" s="1021"/>
      <c r="CJ9" s="1021"/>
      <c r="CK9" s="1021"/>
      <c r="CL9" s="1022"/>
      <c r="CM9" s="1020">
        <v>52</v>
      </c>
      <c r="CN9" s="1021"/>
      <c r="CO9" s="1021"/>
      <c r="CP9" s="1021"/>
      <c r="CQ9" s="1022"/>
      <c r="CR9" s="1020">
        <v>44</v>
      </c>
      <c r="CS9" s="1021"/>
      <c r="CT9" s="1021"/>
      <c r="CU9" s="1021"/>
      <c r="CV9" s="1022"/>
      <c r="CW9" s="1020">
        <v>24</v>
      </c>
      <c r="CX9" s="1021"/>
      <c r="CY9" s="1021"/>
      <c r="CZ9" s="1021"/>
      <c r="DA9" s="1022"/>
      <c r="DB9" s="1020">
        <v>0</v>
      </c>
      <c r="DC9" s="1021"/>
      <c r="DD9" s="1021"/>
      <c r="DE9" s="1021"/>
      <c r="DF9" s="1022"/>
      <c r="DG9" s="1020" t="s">
        <v>595</v>
      </c>
      <c r="DH9" s="1021"/>
      <c r="DI9" s="1021"/>
      <c r="DJ9" s="1021"/>
      <c r="DK9" s="1022"/>
      <c r="DL9" s="1020" t="s">
        <v>595</v>
      </c>
      <c r="DM9" s="1021"/>
      <c r="DN9" s="1021"/>
      <c r="DO9" s="1021"/>
      <c r="DP9" s="1022"/>
      <c r="DQ9" s="1020" t="s">
        <v>595</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584</v>
      </c>
      <c r="BT10" s="1046"/>
      <c r="BU10" s="1046"/>
      <c r="BV10" s="1046"/>
      <c r="BW10" s="1046"/>
      <c r="BX10" s="1046"/>
      <c r="BY10" s="1046"/>
      <c r="BZ10" s="1046"/>
      <c r="CA10" s="1046"/>
      <c r="CB10" s="1046"/>
      <c r="CC10" s="1046"/>
      <c r="CD10" s="1046"/>
      <c r="CE10" s="1046"/>
      <c r="CF10" s="1046"/>
      <c r="CG10" s="1047"/>
      <c r="CH10" s="1020">
        <v>2</v>
      </c>
      <c r="CI10" s="1021"/>
      <c r="CJ10" s="1021"/>
      <c r="CK10" s="1021"/>
      <c r="CL10" s="1022"/>
      <c r="CM10" s="1020">
        <v>30</v>
      </c>
      <c r="CN10" s="1021"/>
      <c r="CO10" s="1021"/>
      <c r="CP10" s="1021"/>
      <c r="CQ10" s="1022"/>
      <c r="CR10" s="1020">
        <v>4</v>
      </c>
      <c r="CS10" s="1021"/>
      <c r="CT10" s="1021"/>
      <c r="CU10" s="1021"/>
      <c r="CV10" s="1022"/>
      <c r="CW10" s="1020">
        <v>6</v>
      </c>
      <c r="CX10" s="1021"/>
      <c r="CY10" s="1021"/>
      <c r="CZ10" s="1021"/>
      <c r="DA10" s="1022"/>
      <c r="DB10" s="1020">
        <v>0</v>
      </c>
      <c r="DC10" s="1021"/>
      <c r="DD10" s="1021"/>
      <c r="DE10" s="1021"/>
      <c r="DF10" s="1022"/>
      <c r="DG10" s="1020" t="s">
        <v>595</v>
      </c>
      <c r="DH10" s="1021"/>
      <c r="DI10" s="1021"/>
      <c r="DJ10" s="1021"/>
      <c r="DK10" s="1022"/>
      <c r="DL10" s="1020" t="s">
        <v>595</v>
      </c>
      <c r="DM10" s="1021"/>
      <c r="DN10" s="1021"/>
      <c r="DO10" s="1021"/>
      <c r="DP10" s="1022"/>
      <c r="DQ10" s="1020" t="s">
        <v>595</v>
      </c>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387</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388</v>
      </c>
      <c r="B23" s="975" t="s">
        <v>389</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255</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234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390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391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368</v>
      </c>
      <c r="B26" s="1027"/>
      <c r="C26" s="1027"/>
      <c r="D26" s="1027"/>
      <c r="E26" s="1027"/>
      <c r="F26" s="1027"/>
      <c r="G26" s="1027"/>
      <c r="H26" s="1027"/>
      <c r="I26" s="1027"/>
      <c r="J26" s="1027"/>
      <c r="K26" s="1027"/>
      <c r="L26" s="1027"/>
      <c r="M26" s="1027"/>
      <c r="N26" s="1027"/>
      <c r="O26" s="1027"/>
      <c r="P26" s="1028"/>
      <c r="Q26" s="1032" t="s">
        <v>392</v>
      </c>
      <c r="R26" s="1033"/>
      <c r="S26" s="1033"/>
      <c r="T26" s="1033"/>
      <c r="U26" s="1034"/>
      <c r="V26" s="1032" t="s">
        <v>393</v>
      </c>
      <c r="W26" s="1033"/>
      <c r="X26" s="1033"/>
      <c r="Y26" s="1033"/>
      <c r="Z26" s="1034"/>
      <c r="AA26" s="1032" t="s">
        <v>394</v>
      </c>
      <c r="AB26" s="1033"/>
      <c r="AC26" s="1033"/>
      <c r="AD26" s="1033"/>
      <c r="AE26" s="1033"/>
      <c r="AF26" s="1090" t="s">
        <v>395</v>
      </c>
      <c r="AG26" s="1039"/>
      <c r="AH26" s="1039"/>
      <c r="AI26" s="1039"/>
      <c r="AJ26" s="1091"/>
      <c r="AK26" s="1033" t="s">
        <v>396</v>
      </c>
      <c r="AL26" s="1033"/>
      <c r="AM26" s="1033"/>
      <c r="AN26" s="1033"/>
      <c r="AO26" s="1034"/>
      <c r="AP26" s="1032" t="s">
        <v>397</v>
      </c>
      <c r="AQ26" s="1033"/>
      <c r="AR26" s="1033"/>
      <c r="AS26" s="1033"/>
      <c r="AT26" s="1034"/>
      <c r="AU26" s="1032" t="s">
        <v>398</v>
      </c>
      <c r="AV26" s="1033"/>
      <c r="AW26" s="1033"/>
      <c r="AX26" s="1033"/>
      <c r="AY26" s="1034"/>
      <c r="AZ26" s="1032" t="s">
        <v>399</v>
      </c>
      <c r="BA26" s="1033"/>
      <c r="BB26" s="1033"/>
      <c r="BC26" s="1033"/>
      <c r="BD26" s="1034"/>
      <c r="BE26" s="1032" t="s">
        <v>375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400</v>
      </c>
      <c r="C28" s="1082"/>
      <c r="D28" s="1082"/>
      <c r="E28" s="1082"/>
      <c r="F28" s="1082"/>
      <c r="G28" s="1082"/>
      <c r="H28" s="1082"/>
      <c r="I28" s="1082"/>
      <c r="J28" s="1082"/>
      <c r="K28" s="1082"/>
      <c r="L28" s="1082"/>
      <c r="M28" s="1082"/>
      <c r="N28" s="1082"/>
      <c r="O28" s="1082"/>
      <c r="P28" s="1083"/>
      <c r="Q28" s="1084">
        <v>7716</v>
      </c>
      <c r="R28" s="1085"/>
      <c r="S28" s="1085"/>
      <c r="T28" s="1085"/>
      <c r="U28" s="1085"/>
      <c r="V28" s="1085">
        <v>7475</v>
      </c>
      <c r="W28" s="1085"/>
      <c r="X28" s="1085"/>
      <c r="Y28" s="1085"/>
      <c r="Z28" s="1085"/>
      <c r="AA28" s="1085">
        <v>241</v>
      </c>
      <c r="AB28" s="1085"/>
      <c r="AC28" s="1085"/>
      <c r="AD28" s="1085"/>
      <c r="AE28" s="1086"/>
      <c r="AF28" s="1087">
        <v>241</v>
      </c>
      <c r="AG28" s="1085"/>
      <c r="AH28" s="1085"/>
      <c r="AI28" s="1085"/>
      <c r="AJ28" s="1088"/>
      <c r="AK28" s="1089">
        <v>535</v>
      </c>
      <c r="AL28" s="1077"/>
      <c r="AM28" s="1077"/>
      <c r="AN28" s="1077"/>
      <c r="AO28" s="1077"/>
      <c r="AP28" s="1077" t="s">
        <v>595</v>
      </c>
      <c r="AQ28" s="1077"/>
      <c r="AR28" s="1077"/>
      <c r="AS28" s="1077"/>
      <c r="AT28" s="1077"/>
      <c r="AU28" s="1077" t="s">
        <v>595</v>
      </c>
      <c r="AV28" s="1077"/>
      <c r="AW28" s="1077"/>
      <c r="AX28" s="1077"/>
      <c r="AY28" s="1077"/>
      <c r="AZ28" s="1078" t="s">
        <v>595</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401</v>
      </c>
      <c r="C29" s="1069"/>
      <c r="D29" s="1069"/>
      <c r="E29" s="1069"/>
      <c r="F29" s="1069"/>
      <c r="G29" s="1069"/>
      <c r="H29" s="1069"/>
      <c r="I29" s="1069"/>
      <c r="J29" s="1069"/>
      <c r="K29" s="1069"/>
      <c r="L29" s="1069"/>
      <c r="M29" s="1069"/>
      <c r="N29" s="1069"/>
      <c r="O29" s="1069"/>
      <c r="P29" s="1070"/>
      <c r="Q29" s="1074">
        <v>5436</v>
      </c>
      <c r="R29" s="1075"/>
      <c r="S29" s="1075"/>
      <c r="T29" s="1075"/>
      <c r="U29" s="1075"/>
      <c r="V29" s="1075">
        <v>5318</v>
      </c>
      <c r="W29" s="1075"/>
      <c r="X29" s="1075"/>
      <c r="Y29" s="1075"/>
      <c r="Z29" s="1075"/>
      <c r="AA29" s="1075">
        <v>118</v>
      </c>
      <c r="AB29" s="1075"/>
      <c r="AC29" s="1075"/>
      <c r="AD29" s="1075"/>
      <c r="AE29" s="1076"/>
      <c r="AF29" s="1050">
        <v>118</v>
      </c>
      <c r="AG29" s="1051"/>
      <c r="AH29" s="1051"/>
      <c r="AI29" s="1051"/>
      <c r="AJ29" s="1052"/>
      <c r="AK29" s="1011">
        <v>780</v>
      </c>
      <c r="AL29" s="1002"/>
      <c r="AM29" s="1002"/>
      <c r="AN29" s="1002"/>
      <c r="AO29" s="1002"/>
      <c r="AP29" s="1002" t="s">
        <v>595</v>
      </c>
      <c r="AQ29" s="1002"/>
      <c r="AR29" s="1002"/>
      <c r="AS29" s="1002"/>
      <c r="AT29" s="1002"/>
      <c r="AU29" s="1002" t="s">
        <v>595</v>
      </c>
      <c r="AV29" s="1002"/>
      <c r="AW29" s="1002"/>
      <c r="AX29" s="1002"/>
      <c r="AY29" s="1002"/>
      <c r="AZ29" s="1073" t="s">
        <v>595</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402</v>
      </c>
      <c r="C30" s="1069"/>
      <c r="D30" s="1069"/>
      <c r="E30" s="1069"/>
      <c r="F30" s="1069"/>
      <c r="G30" s="1069"/>
      <c r="H30" s="1069"/>
      <c r="I30" s="1069"/>
      <c r="J30" s="1069"/>
      <c r="K30" s="1069"/>
      <c r="L30" s="1069"/>
      <c r="M30" s="1069"/>
      <c r="N30" s="1069"/>
      <c r="O30" s="1069"/>
      <c r="P30" s="1070"/>
      <c r="Q30" s="1074">
        <v>725</v>
      </c>
      <c r="R30" s="1075"/>
      <c r="S30" s="1075"/>
      <c r="T30" s="1075"/>
      <c r="U30" s="1075"/>
      <c r="V30" s="1075">
        <v>723</v>
      </c>
      <c r="W30" s="1075"/>
      <c r="X30" s="1075"/>
      <c r="Y30" s="1075"/>
      <c r="Z30" s="1075"/>
      <c r="AA30" s="1075">
        <v>2</v>
      </c>
      <c r="AB30" s="1075"/>
      <c r="AC30" s="1075"/>
      <c r="AD30" s="1075"/>
      <c r="AE30" s="1076"/>
      <c r="AF30" s="1050">
        <v>2</v>
      </c>
      <c r="AG30" s="1051"/>
      <c r="AH30" s="1051"/>
      <c r="AI30" s="1051"/>
      <c r="AJ30" s="1052"/>
      <c r="AK30" s="1011">
        <v>186</v>
      </c>
      <c r="AL30" s="1002"/>
      <c r="AM30" s="1002"/>
      <c r="AN30" s="1002"/>
      <c r="AO30" s="1002"/>
      <c r="AP30" s="1002" t="s">
        <v>595</v>
      </c>
      <c r="AQ30" s="1002"/>
      <c r="AR30" s="1002"/>
      <c r="AS30" s="1002"/>
      <c r="AT30" s="1002"/>
      <c r="AU30" s="1002" t="s">
        <v>595</v>
      </c>
      <c r="AV30" s="1002"/>
      <c r="AW30" s="1002"/>
      <c r="AX30" s="1002"/>
      <c r="AY30" s="1002"/>
      <c r="AZ30" s="1073" t="s">
        <v>595</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403</v>
      </c>
      <c r="C31" s="1069"/>
      <c r="D31" s="1069"/>
      <c r="E31" s="1069"/>
      <c r="F31" s="1069"/>
      <c r="G31" s="1069"/>
      <c r="H31" s="1069"/>
      <c r="I31" s="1069"/>
      <c r="J31" s="1069"/>
      <c r="K31" s="1069"/>
      <c r="L31" s="1069"/>
      <c r="M31" s="1069"/>
      <c r="N31" s="1069"/>
      <c r="O31" s="1069"/>
      <c r="P31" s="1070"/>
      <c r="Q31" s="1074">
        <v>44</v>
      </c>
      <c r="R31" s="1075"/>
      <c r="S31" s="1075"/>
      <c r="T31" s="1075"/>
      <c r="U31" s="1075"/>
      <c r="V31" s="1075">
        <v>163</v>
      </c>
      <c r="W31" s="1075"/>
      <c r="X31" s="1075"/>
      <c r="Y31" s="1075"/>
      <c r="Z31" s="1075"/>
      <c r="AA31" s="1075">
        <v>-119</v>
      </c>
      <c r="AB31" s="1075"/>
      <c r="AC31" s="1075"/>
      <c r="AD31" s="1075"/>
      <c r="AE31" s="1076"/>
      <c r="AF31" s="1050">
        <v>-119</v>
      </c>
      <c r="AG31" s="1051"/>
      <c r="AH31" s="1051"/>
      <c r="AI31" s="1051"/>
      <c r="AJ31" s="1052"/>
      <c r="AK31" s="1011" t="s">
        <v>589</v>
      </c>
      <c r="AL31" s="1002"/>
      <c r="AM31" s="1002"/>
      <c r="AN31" s="1002"/>
      <c r="AO31" s="1002"/>
      <c r="AP31" s="1002" t="s">
        <v>595</v>
      </c>
      <c r="AQ31" s="1002"/>
      <c r="AR31" s="1002"/>
      <c r="AS31" s="1002"/>
      <c r="AT31" s="1002"/>
      <c r="AU31" s="1002" t="s">
        <v>595</v>
      </c>
      <c r="AV31" s="1002"/>
      <c r="AW31" s="1002"/>
      <c r="AX31" s="1002"/>
      <c r="AY31" s="1002"/>
      <c r="AZ31" s="1073" t="s">
        <v>595</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404</v>
      </c>
      <c r="C32" s="1069"/>
      <c r="D32" s="1069"/>
      <c r="E32" s="1069"/>
      <c r="F32" s="1069"/>
      <c r="G32" s="1069"/>
      <c r="H32" s="1069"/>
      <c r="I32" s="1069"/>
      <c r="J32" s="1069"/>
      <c r="K32" s="1069"/>
      <c r="L32" s="1069"/>
      <c r="M32" s="1069"/>
      <c r="N32" s="1069"/>
      <c r="O32" s="1069"/>
      <c r="P32" s="1070"/>
      <c r="Q32" s="1074" t="s">
        <v>595</v>
      </c>
      <c r="R32" s="1075"/>
      <c r="S32" s="1075"/>
      <c r="T32" s="1075"/>
      <c r="U32" s="1075"/>
      <c r="V32" s="1075" t="s">
        <v>595</v>
      </c>
      <c r="W32" s="1075"/>
      <c r="X32" s="1075"/>
      <c r="Y32" s="1075"/>
      <c r="Z32" s="1075"/>
      <c r="AA32" s="1075" t="s">
        <v>595</v>
      </c>
      <c r="AB32" s="1075"/>
      <c r="AC32" s="1075"/>
      <c r="AD32" s="1075"/>
      <c r="AE32" s="1076"/>
      <c r="AF32" s="1050">
        <v>1405</v>
      </c>
      <c r="AG32" s="1051"/>
      <c r="AH32" s="1051"/>
      <c r="AI32" s="1051"/>
      <c r="AJ32" s="1052"/>
      <c r="AK32" s="1011" t="s">
        <v>589</v>
      </c>
      <c r="AL32" s="1002"/>
      <c r="AM32" s="1002"/>
      <c r="AN32" s="1002"/>
      <c r="AO32" s="1002"/>
      <c r="AP32" s="1002">
        <v>1303</v>
      </c>
      <c r="AQ32" s="1002"/>
      <c r="AR32" s="1002"/>
      <c r="AS32" s="1002"/>
      <c r="AT32" s="1002"/>
      <c r="AU32" s="1002">
        <v>161</v>
      </c>
      <c r="AV32" s="1002"/>
      <c r="AW32" s="1002"/>
      <c r="AX32" s="1002"/>
      <c r="AY32" s="1002"/>
      <c r="AZ32" s="1073" t="s">
        <v>589</v>
      </c>
      <c r="BA32" s="1073"/>
      <c r="BB32" s="1073"/>
      <c r="BC32" s="1073"/>
      <c r="BD32" s="1073"/>
      <c r="BE32" s="1063" t="s">
        <v>405</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406</v>
      </c>
      <c r="C33" s="1069"/>
      <c r="D33" s="1069"/>
      <c r="E33" s="1069"/>
      <c r="F33" s="1069"/>
      <c r="G33" s="1069"/>
      <c r="H33" s="1069"/>
      <c r="I33" s="1069"/>
      <c r="J33" s="1069"/>
      <c r="K33" s="1069"/>
      <c r="L33" s="1069"/>
      <c r="M33" s="1069"/>
      <c r="N33" s="1069"/>
      <c r="O33" s="1069"/>
      <c r="P33" s="1070"/>
      <c r="Q33" s="1074">
        <v>1565</v>
      </c>
      <c r="R33" s="1075"/>
      <c r="S33" s="1075"/>
      <c r="T33" s="1075"/>
      <c r="U33" s="1075"/>
      <c r="V33" s="1075">
        <v>1565</v>
      </c>
      <c r="W33" s="1075"/>
      <c r="X33" s="1075"/>
      <c r="Y33" s="1075"/>
      <c r="Z33" s="1075"/>
      <c r="AA33" s="1075">
        <v>0</v>
      </c>
      <c r="AB33" s="1075"/>
      <c r="AC33" s="1075"/>
      <c r="AD33" s="1075"/>
      <c r="AE33" s="1076"/>
      <c r="AF33" s="1050" t="s">
        <v>234</v>
      </c>
      <c r="AG33" s="1051"/>
      <c r="AH33" s="1051"/>
      <c r="AI33" s="1051"/>
      <c r="AJ33" s="1052"/>
      <c r="AK33" s="1011">
        <v>628</v>
      </c>
      <c r="AL33" s="1002"/>
      <c r="AM33" s="1002"/>
      <c r="AN33" s="1002"/>
      <c r="AO33" s="1002"/>
      <c r="AP33" s="1002">
        <v>11187</v>
      </c>
      <c r="AQ33" s="1002"/>
      <c r="AR33" s="1002"/>
      <c r="AS33" s="1002"/>
      <c r="AT33" s="1002"/>
      <c r="AU33" s="1002">
        <v>8502</v>
      </c>
      <c r="AV33" s="1002"/>
      <c r="AW33" s="1002"/>
      <c r="AX33" s="1002"/>
      <c r="AY33" s="1002"/>
      <c r="AZ33" s="1073" t="s">
        <v>589</v>
      </c>
      <c r="BA33" s="1073"/>
      <c r="BB33" s="1073"/>
      <c r="BC33" s="1073"/>
      <c r="BD33" s="1073"/>
      <c r="BE33" s="1063" t="s">
        <v>407</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408</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388</v>
      </c>
      <c r="B63" s="975" t="s">
        <v>409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1646</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410</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412</v>
      </c>
      <c r="B66" s="1027"/>
      <c r="C66" s="1027"/>
      <c r="D66" s="1027"/>
      <c r="E66" s="1027"/>
      <c r="F66" s="1027"/>
      <c r="G66" s="1027"/>
      <c r="H66" s="1027"/>
      <c r="I66" s="1027"/>
      <c r="J66" s="1027"/>
      <c r="K66" s="1027"/>
      <c r="L66" s="1027"/>
      <c r="M66" s="1027"/>
      <c r="N66" s="1027"/>
      <c r="O66" s="1027"/>
      <c r="P66" s="1028"/>
      <c r="Q66" s="1032" t="s">
        <v>413</v>
      </c>
      <c r="R66" s="1033"/>
      <c r="S66" s="1033"/>
      <c r="T66" s="1033"/>
      <c r="U66" s="1034"/>
      <c r="V66" s="1032" t="s">
        <v>414</v>
      </c>
      <c r="W66" s="1033"/>
      <c r="X66" s="1033"/>
      <c r="Y66" s="1033"/>
      <c r="Z66" s="1034"/>
      <c r="AA66" s="1032" t="s">
        <v>415</v>
      </c>
      <c r="AB66" s="1033"/>
      <c r="AC66" s="1033"/>
      <c r="AD66" s="1033"/>
      <c r="AE66" s="1034"/>
      <c r="AF66" s="1038" t="s">
        <v>416</v>
      </c>
      <c r="AG66" s="1039"/>
      <c r="AH66" s="1039"/>
      <c r="AI66" s="1039"/>
      <c r="AJ66" s="1040"/>
      <c r="AK66" s="1032" t="s">
        <v>417</v>
      </c>
      <c r="AL66" s="1027"/>
      <c r="AM66" s="1027"/>
      <c r="AN66" s="1027"/>
      <c r="AO66" s="1028"/>
      <c r="AP66" s="1032" t="s">
        <v>418</v>
      </c>
      <c r="AQ66" s="1033"/>
      <c r="AR66" s="1033"/>
      <c r="AS66" s="1033"/>
      <c r="AT66" s="1034"/>
      <c r="AU66" s="1032" t="s">
        <v>419</v>
      </c>
      <c r="AV66" s="1033"/>
      <c r="AW66" s="1033"/>
      <c r="AX66" s="1033"/>
      <c r="AY66" s="1034"/>
      <c r="AZ66" s="1032" t="s">
        <v>375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585</v>
      </c>
      <c r="C68" s="1017"/>
      <c r="D68" s="1017"/>
      <c r="E68" s="1017"/>
      <c r="F68" s="1017"/>
      <c r="G68" s="1017"/>
      <c r="H68" s="1017"/>
      <c r="I68" s="1017"/>
      <c r="J68" s="1017"/>
      <c r="K68" s="1017"/>
      <c r="L68" s="1017"/>
      <c r="M68" s="1017"/>
      <c r="N68" s="1017"/>
      <c r="O68" s="1017"/>
      <c r="P68" s="1018"/>
      <c r="Q68" s="1019">
        <v>121</v>
      </c>
      <c r="R68" s="1013"/>
      <c r="S68" s="1013"/>
      <c r="T68" s="1013"/>
      <c r="U68" s="1013"/>
      <c r="V68" s="1013">
        <v>117</v>
      </c>
      <c r="W68" s="1013"/>
      <c r="X68" s="1013"/>
      <c r="Y68" s="1013"/>
      <c r="Z68" s="1013"/>
      <c r="AA68" s="1013">
        <v>4</v>
      </c>
      <c r="AB68" s="1013"/>
      <c r="AC68" s="1013"/>
      <c r="AD68" s="1013"/>
      <c r="AE68" s="1013"/>
      <c r="AF68" s="1013" t="s">
        <v>595</v>
      </c>
      <c r="AG68" s="1013"/>
      <c r="AH68" s="1013"/>
      <c r="AI68" s="1013"/>
      <c r="AJ68" s="1013"/>
      <c r="AK68" s="1013">
        <v>21</v>
      </c>
      <c r="AL68" s="1013"/>
      <c r="AM68" s="1013"/>
      <c r="AN68" s="1013"/>
      <c r="AO68" s="1013"/>
      <c r="AP68" s="1013" t="s">
        <v>595</v>
      </c>
      <c r="AQ68" s="1013"/>
      <c r="AR68" s="1013"/>
      <c r="AS68" s="1013"/>
      <c r="AT68" s="1013"/>
      <c r="AU68" s="1013" t="s">
        <v>595</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586</v>
      </c>
      <c r="C69" s="1006"/>
      <c r="D69" s="1006"/>
      <c r="E69" s="1006"/>
      <c r="F69" s="1006"/>
      <c r="G69" s="1006"/>
      <c r="H69" s="1006"/>
      <c r="I69" s="1006"/>
      <c r="J69" s="1006"/>
      <c r="K69" s="1006"/>
      <c r="L69" s="1006"/>
      <c r="M69" s="1006"/>
      <c r="N69" s="1006"/>
      <c r="O69" s="1006"/>
      <c r="P69" s="1007"/>
      <c r="Q69" s="1008">
        <v>86</v>
      </c>
      <c r="R69" s="1002"/>
      <c r="S69" s="1002"/>
      <c r="T69" s="1002"/>
      <c r="U69" s="1002"/>
      <c r="V69" s="1002">
        <v>74</v>
      </c>
      <c r="W69" s="1002"/>
      <c r="X69" s="1002"/>
      <c r="Y69" s="1002"/>
      <c r="Z69" s="1002"/>
      <c r="AA69" s="1002">
        <v>12</v>
      </c>
      <c r="AB69" s="1002"/>
      <c r="AC69" s="1002"/>
      <c r="AD69" s="1002"/>
      <c r="AE69" s="1002"/>
      <c r="AF69" s="1002" t="s">
        <v>595</v>
      </c>
      <c r="AG69" s="1002"/>
      <c r="AH69" s="1002"/>
      <c r="AI69" s="1002"/>
      <c r="AJ69" s="1002"/>
      <c r="AK69" s="1002">
        <v>0</v>
      </c>
      <c r="AL69" s="1002"/>
      <c r="AM69" s="1002"/>
      <c r="AN69" s="1002"/>
      <c r="AO69" s="1002"/>
      <c r="AP69" s="1002" t="s">
        <v>595</v>
      </c>
      <c r="AQ69" s="1002"/>
      <c r="AR69" s="1002"/>
      <c r="AS69" s="1002"/>
      <c r="AT69" s="1002"/>
      <c r="AU69" s="1002" t="s">
        <v>595</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587</v>
      </c>
      <c r="C70" s="1006"/>
      <c r="D70" s="1006"/>
      <c r="E70" s="1006"/>
      <c r="F70" s="1006"/>
      <c r="G70" s="1006"/>
      <c r="H70" s="1006"/>
      <c r="I70" s="1006"/>
      <c r="J70" s="1006"/>
      <c r="K70" s="1006"/>
      <c r="L70" s="1006"/>
      <c r="M70" s="1006"/>
      <c r="N70" s="1006"/>
      <c r="O70" s="1006"/>
      <c r="P70" s="1007"/>
      <c r="Q70" s="1008">
        <v>191</v>
      </c>
      <c r="R70" s="1002"/>
      <c r="S70" s="1002"/>
      <c r="T70" s="1002"/>
      <c r="U70" s="1002"/>
      <c r="V70" s="1002">
        <v>108</v>
      </c>
      <c r="W70" s="1002"/>
      <c r="X70" s="1002"/>
      <c r="Y70" s="1002"/>
      <c r="Z70" s="1002"/>
      <c r="AA70" s="1002">
        <v>83</v>
      </c>
      <c r="AB70" s="1002"/>
      <c r="AC70" s="1002"/>
      <c r="AD70" s="1002"/>
      <c r="AE70" s="1002"/>
      <c r="AF70" s="1002" t="s">
        <v>595</v>
      </c>
      <c r="AG70" s="1002"/>
      <c r="AH70" s="1002"/>
      <c r="AI70" s="1002"/>
      <c r="AJ70" s="1002"/>
      <c r="AK70" s="1002">
        <v>0</v>
      </c>
      <c r="AL70" s="1002"/>
      <c r="AM70" s="1002"/>
      <c r="AN70" s="1002"/>
      <c r="AO70" s="1002"/>
      <c r="AP70" s="1002" t="s">
        <v>595</v>
      </c>
      <c r="AQ70" s="1002"/>
      <c r="AR70" s="1002"/>
      <c r="AS70" s="1002"/>
      <c r="AT70" s="1002"/>
      <c r="AU70" s="1002" t="s">
        <v>595</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588</v>
      </c>
      <c r="C71" s="1006"/>
      <c r="D71" s="1006"/>
      <c r="E71" s="1006"/>
      <c r="F71" s="1006"/>
      <c r="G71" s="1006"/>
      <c r="H71" s="1006"/>
      <c r="I71" s="1006"/>
      <c r="J71" s="1006"/>
      <c r="K71" s="1006"/>
      <c r="L71" s="1006"/>
      <c r="M71" s="1006"/>
      <c r="N71" s="1006"/>
      <c r="O71" s="1006"/>
      <c r="P71" s="1007"/>
      <c r="Q71" s="1008">
        <v>13791</v>
      </c>
      <c r="R71" s="1002"/>
      <c r="S71" s="1002"/>
      <c r="T71" s="1002"/>
      <c r="U71" s="1002"/>
      <c r="V71" s="1002">
        <v>13536</v>
      </c>
      <c r="W71" s="1002"/>
      <c r="X71" s="1002"/>
      <c r="Y71" s="1002"/>
      <c r="Z71" s="1002"/>
      <c r="AA71" s="1002">
        <v>256</v>
      </c>
      <c r="AB71" s="1002"/>
      <c r="AC71" s="1002"/>
      <c r="AD71" s="1002"/>
      <c r="AE71" s="1002"/>
      <c r="AF71" s="1002" t="s">
        <v>595</v>
      </c>
      <c r="AG71" s="1002"/>
      <c r="AH71" s="1002"/>
      <c r="AI71" s="1002"/>
      <c r="AJ71" s="1002"/>
      <c r="AK71" s="1002">
        <v>60</v>
      </c>
      <c r="AL71" s="1002"/>
      <c r="AM71" s="1002"/>
      <c r="AN71" s="1002"/>
      <c r="AO71" s="1002"/>
      <c r="AP71" s="1002" t="s">
        <v>595</v>
      </c>
      <c r="AQ71" s="1002"/>
      <c r="AR71" s="1002"/>
      <c r="AS71" s="1002"/>
      <c r="AT71" s="1002"/>
      <c r="AU71" s="1002" t="s">
        <v>595</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388</v>
      </c>
      <c r="B88" s="975" t="s">
        <v>420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975" t="s">
        <v>421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429</v>
      </c>
      <c r="AB109" s="925"/>
      <c r="AC109" s="925"/>
      <c r="AD109" s="925"/>
      <c r="AE109" s="926"/>
      <c r="AF109" s="927" t="s">
        <v>306</v>
      </c>
      <c r="AG109" s="925"/>
      <c r="AH109" s="925"/>
      <c r="AI109" s="925"/>
      <c r="AJ109" s="926"/>
      <c r="AK109" s="927" t="s">
        <v>305</v>
      </c>
      <c r="AL109" s="925"/>
      <c r="AM109" s="925"/>
      <c r="AN109" s="925"/>
      <c r="AO109" s="926"/>
      <c r="AP109" s="927" t="s">
        <v>430</v>
      </c>
      <c r="AQ109" s="925"/>
      <c r="AR109" s="925"/>
      <c r="AS109" s="925"/>
      <c r="AT109" s="956"/>
      <c r="AU109" s="92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429</v>
      </c>
      <c r="BR109" s="925"/>
      <c r="BS109" s="925"/>
      <c r="BT109" s="925"/>
      <c r="BU109" s="926"/>
      <c r="BV109" s="927" t="s">
        <v>306</v>
      </c>
      <c r="BW109" s="925"/>
      <c r="BX109" s="925"/>
      <c r="BY109" s="925"/>
      <c r="BZ109" s="926"/>
      <c r="CA109" s="927" t="s">
        <v>305</v>
      </c>
      <c r="CB109" s="925"/>
      <c r="CC109" s="925"/>
      <c r="CD109" s="925"/>
      <c r="CE109" s="926"/>
      <c r="CF109" s="963" t="s">
        <v>430</v>
      </c>
      <c r="CG109" s="963"/>
      <c r="CH109" s="963"/>
      <c r="CI109" s="963"/>
      <c r="CJ109" s="963"/>
      <c r="CK109" s="927" t="s">
        <v>431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429</v>
      </c>
      <c r="DH109" s="925"/>
      <c r="DI109" s="925"/>
      <c r="DJ109" s="925"/>
      <c r="DK109" s="926"/>
      <c r="DL109" s="927" t="s">
        <v>306</v>
      </c>
      <c r="DM109" s="925"/>
      <c r="DN109" s="925"/>
      <c r="DO109" s="925"/>
      <c r="DP109" s="926"/>
      <c r="DQ109" s="927" t="s">
        <v>305</v>
      </c>
      <c r="DR109" s="925"/>
      <c r="DS109" s="925"/>
      <c r="DT109" s="925"/>
      <c r="DU109" s="926"/>
      <c r="DV109" s="927" t="s">
        <v>430</v>
      </c>
      <c r="DW109" s="925"/>
      <c r="DX109" s="925"/>
      <c r="DY109" s="925"/>
      <c r="DZ109" s="956"/>
    </row>
    <row r="110" spans="1:131" s="226" customFormat="1" ht="26.25" customHeight="1" x14ac:dyDescent="0.15">
      <c r="A110" s="827" t="s">
        <v>432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2741260</v>
      </c>
      <c r="AB110" s="918"/>
      <c r="AC110" s="918"/>
      <c r="AD110" s="918"/>
      <c r="AE110" s="919"/>
      <c r="AF110" s="920">
        <v>2592192</v>
      </c>
      <c r="AG110" s="918"/>
      <c r="AH110" s="918"/>
      <c r="AI110" s="918"/>
      <c r="AJ110" s="919"/>
      <c r="AK110" s="920">
        <v>2612674</v>
      </c>
      <c r="AL110" s="918"/>
      <c r="AM110" s="918"/>
      <c r="AN110" s="918"/>
      <c r="AO110" s="919"/>
      <c r="AP110" s="921">
        <v>24.3</v>
      </c>
      <c r="AQ110" s="922"/>
      <c r="AR110" s="922"/>
      <c r="AS110" s="922"/>
      <c r="AT110" s="923"/>
      <c r="AU110" s="957" t="s">
        <v>67</v>
      </c>
      <c r="AV110" s="958"/>
      <c r="AW110" s="958"/>
      <c r="AX110" s="958"/>
      <c r="AY110" s="958"/>
      <c r="AZ110" s="883" t="s">
        <v>433</v>
      </c>
      <c r="BA110" s="828"/>
      <c r="BB110" s="828"/>
      <c r="BC110" s="828"/>
      <c r="BD110" s="828"/>
      <c r="BE110" s="828"/>
      <c r="BF110" s="828"/>
      <c r="BG110" s="828"/>
      <c r="BH110" s="828"/>
      <c r="BI110" s="828"/>
      <c r="BJ110" s="828"/>
      <c r="BK110" s="828"/>
      <c r="BL110" s="828"/>
      <c r="BM110" s="828"/>
      <c r="BN110" s="828"/>
      <c r="BO110" s="828"/>
      <c r="BP110" s="829"/>
      <c r="BQ110" s="884">
        <v>22385014</v>
      </c>
      <c r="BR110" s="865"/>
      <c r="BS110" s="865"/>
      <c r="BT110" s="865"/>
      <c r="BU110" s="865"/>
      <c r="BV110" s="865">
        <v>21289694</v>
      </c>
      <c r="BW110" s="865"/>
      <c r="BX110" s="865"/>
      <c r="BY110" s="865"/>
      <c r="BZ110" s="865"/>
      <c r="CA110" s="865">
        <v>21306188</v>
      </c>
      <c r="CB110" s="865"/>
      <c r="CC110" s="865"/>
      <c r="CD110" s="865"/>
      <c r="CE110" s="865"/>
      <c r="CF110" s="889">
        <v>197.9</v>
      </c>
      <c r="CG110" s="890"/>
      <c r="CH110" s="890"/>
      <c r="CI110" s="890"/>
      <c r="CJ110" s="890"/>
      <c r="CK110" s="953" t="s">
        <v>434</v>
      </c>
      <c r="CL110" s="839"/>
      <c r="CM110" s="914" t="s">
        <v>435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436</v>
      </c>
      <c r="DH110" s="865"/>
      <c r="DI110" s="865"/>
      <c r="DJ110" s="865"/>
      <c r="DK110" s="865"/>
      <c r="DL110" s="865" t="s">
        <v>234</v>
      </c>
      <c r="DM110" s="865"/>
      <c r="DN110" s="865"/>
      <c r="DO110" s="865"/>
      <c r="DP110" s="865"/>
      <c r="DQ110" s="865">
        <v>643569</v>
      </c>
      <c r="DR110" s="865"/>
      <c r="DS110" s="865"/>
      <c r="DT110" s="865"/>
      <c r="DU110" s="865"/>
      <c r="DV110" s="866">
        <v>6</v>
      </c>
      <c r="DW110" s="866"/>
      <c r="DX110" s="866"/>
      <c r="DY110" s="866"/>
      <c r="DZ110" s="867"/>
    </row>
    <row r="111" spans="1:131" s="226" customFormat="1" ht="26.25" customHeight="1" x14ac:dyDescent="0.15">
      <c r="A111" s="794" t="s">
        <v>437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234</v>
      </c>
      <c r="AB111" s="946"/>
      <c r="AC111" s="946"/>
      <c r="AD111" s="946"/>
      <c r="AE111" s="947"/>
      <c r="AF111" s="948" t="s">
        <v>234</v>
      </c>
      <c r="AG111" s="946"/>
      <c r="AH111" s="946"/>
      <c r="AI111" s="946"/>
      <c r="AJ111" s="947"/>
      <c r="AK111" s="948" t="s">
        <v>234</v>
      </c>
      <c r="AL111" s="946"/>
      <c r="AM111" s="946"/>
      <c r="AN111" s="946"/>
      <c r="AO111" s="947"/>
      <c r="AP111" s="949" t="s">
        <v>436</v>
      </c>
      <c r="AQ111" s="950"/>
      <c r="AR111" s="950"/>
      <c r="AS111" s="950"/>
      <c r="AT111" s="951"/>
      <c r="AU111" s="959"/>
      <c r="AV111" s="960"/>
      <c r="AW111" s="960"/>
      <c r="AX111" s="960"/>
      <c r="AY111" s="960"/>
      <c r="AZ111" s="835" t="s">
        <v>438</v>
      </c>
      <c r="BA111" s="770"/>
      <c r="BB111" s="770"/>
      <c r="BC111" s="770"/>
      <c r="BD111" s="770"/>
      <c r="BE111" s="770"/>
      <c r="BF111" s="770"/>
      <c r="BG111" s="770"/>
      <c r="BH111" s="770"/>
      <c r="BI111" s="770"/>
      <c r="BJ111" s="770"/>
      <c r="BK111" s="770"/>
      <c r="BL111" s="770"/>
      <c r="BM111" s="770"/>
      <c r="BN111" s="770"/>
      <c r="BO111" s="770"/>
      <c r="BP111" s="771"/>
      <c r="BQ111" s="836" t="s">
        <v>234</v>
      </c>
      <c r="BR111" s="837"/>
      <c r="BS111" s="837"/>
      <c r="BT111" s="837"/>
      <c r="BU111" s="837"/>
      <c r="BV111" s="837" t="s">
        <v>234</v>
      </c>
      <c r="BW111" s="837"/>
      <c r="BX111" s="837"/>
      <c r="BY111" s="837"/>
      <c r="BZ111" s="837"/>
      <c r="CA111" s="837">
        <v>643569</v>
      </c>
      <c r="CB111" s="837"/>
      <c r="CC111" s="837"/>
      <c r="CD111" s="837"/>
      <c r="CE111" s="837"/>
      <c r="CF111" s="898">
        <v>6</v>
      </c>
      <c r="CG111" s="899"/>
      <c r="CH111" s="899"/>
      <c r="CI111" s="899"/>
      <c r="CJ111" s="899"/>
      <c r="CK111" s="954"/>
      <c r="CL111" s="841"/>
      <c r="CM111" s="844" t="s">
        <v>439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234</v>
      </c>
      <c r="DH111" s="837"/>
      <c r="DI111" s="837"/>
      <c r="DJ111" s="837"/>
      <c r="DK111" s="837"/>
      <c r="DL111" s="837" t="s">
        <v>234</v>
      </c>
      <c r="DM111" s="837"/>
      <c r="DN111" s="837"/>
      <c r="DO111" s="837"/>
      <c r="DP111" s="837"/>
      <c r="DQ111" s="837" t="s">
        <v>234</v>
      </c>
      <c r="DR111" s="837"/>
      <c r="DS111" s="837"/>
      <c r="DT111" s="837"/>
      <c r="DU111" s="837"/>
      <c r="DV111" s="814" t="s">
        <v>440</v>
      </c>
      <c r="DW111" s="814"/>
      <c r="DX111" s="814"/>
      <c r="DY111" s="814"/>
      <c r="DZ111" s="815"/>
    </row>
    <row r="112" spans="1:131" s="226" customFormat="1" ht="26.25" customHeight="1" x14ac:dyDescent="0.15">
      <c r="A112" s="939" t="s">
        <v>441</v>
      </c>
      <c r="B112" s="940"/>
      <c r="C112" s="770" t="s">
        <v>442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234</v>
      </c>
      <c r="AB112" s="800"/>
      <c r="AC112" s="800"/>
      <c r="AD112" s="800"/>
      <c r="AE112" s="801"/>
      <c r="AF112" s="802" t="s">
        <v>234</v>
      </c>
      <c r="AG112" s="800"/>
      <c r="AH112" s="800"/>
      <c r="AI112" s="800"/>
      <c r="AJ112" s="801"/>
      <c r="AK112" s="802" t="s">
        <v>234</v>
      </c>
      <c r="AL112" s="800"/>
      <c r="AM112" s="800"/>
      <c r="AN112" s="800"/>
      <c r="AO112" s="801"/>
      <c r="AP112" s="847" t="s">
        <v>234</v>
      </c>
      <c r="AQ112" s="848"/>
      <c r="AR112" s="848"/>
      <c r="AS112" s="848"/>
      <c r="AT112" s="849"/>
      <c r="AU112" s="959"/>
      <c r="AV112" s="960"/>
      <c r="AW112" s="960"/>
      <c r="AX112" s="960"/>
      <c r="AY112" s="960"/>
      <c r="AZ112" s="835" t="s">
        <v>443</v>
      </c>
      <c r="BA112" s="770"/>
      <c r="BB112" s="770"/>
      <c r="BC112" s="770"/>
      <c r="BD112" s="770"/>
      <c r="BE112" s="770"/>
      <c r="BF112" s="770"/>
      <c r="BG112" s="770"/>
      <c r="BH112" s="770"/>
      <c r="BI112" s="770"/>
      <c r="BJ112" s="770"/>
      <c r="BK112" s="770"/>
      <c r="BL112" s="770"/>
      <c r="BM112" s="770"/>
      <c r="BN112" s="770"/>
      <c r="BO112" s="770"/>
      <c r="BP112" s="771"/>
      <c r="BQ112" s="836">
        <v>9036359</v>
      </c>
      <c r="BR112" s="837"/>
      <c r="BS112" s="837"/>
      <c r="BT112" s="837"/>
      <c r="BU112" s="837"/>
      <c r="BV112" s="837">
        <v>8834073</v>
      </c>
      <c r="BW112" s="837"/>
      <c r="BX112" s="837"/>
      <c r="BY112" s="837"/>
      <c r="BZ112" s="837"/>
      <c r="CA112" s="837">
        <v>8663495</v>
      </c>
      <c r="CB112" s="837"/>
      <c r="CC112" s="837"/>
      <c r="CD112" s="837"/>
      <c r="CE112" s="837"/>
      <c r="CF112" s="898">
        <v>80.5</v>
      </c>
      <c r="CG112" s="899"/>
      <c r="CH112" s="899"/>
      <c r="CI112" s="899"/>
      <c r="CJ112" s="899"/>
      <c r="CK112" s="954"/>
      <c r="CL112" s="841"/>
      <c r="CM112" s="844" t="s">
        <v>444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234</v>
      </c>
      <c r="DH112" s="837"/>
      <c r="DI112" s="837"/>
      <c r="DJ112" s="837"/>
      <c r="DK112" s="837"/>
      <c r="DL112" s="837" t="s">
        <v>234</v>
      </c>
      <c r="DM112" s="837"/>
      <c r="DN112" s="837"/>
      <c r="DO112" s="837"/>
      <c r="DP112" s="837"/>
      <c r="DQ112" s="837" t="s">
        <v>436</v>
      </c>
      <c r="DR112" s="837"/>
      <c r="DS112" s="837"/>
      <c r="DT112" s="837"/>
      <c r="DU112" s="837"/>
      <c r="DV112" s="814" t="s">
        <v>445</v>
      </c>
      <c r="DW112" s="814"/>
      <c r="DX112" s="814"/>
      <c r="DY112" s="814"/>
      <c r="DZ112" s="815"/>
    </row>
    <row r="113" spans="1:130" s="226" customFormat="1" ht="26.25" customHeight="1" x14ac:dyDescent="0.15">
      <c r="A113" s="941"/>
      <c r="B113" s="942"/>
      <c r="C113" s="770" t="s">
        <v>446</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449825</v>
      </c>
      <c r="AB113" s="946"/>
      <c r="AC113" s="946"/>
      <c r="AD113" s="946"/>
      <c r="AE113" s="947"/>
      <c r="AF113" s="948">
        <v>458418</v>
      </c>
      <c r="AG113" s="946"/>
      <c r="AH113" s="946"/>
      <c r="AI113" s="946"/>
      <c r="AJ113" s="947"/>
      <c r="AK113" s="948">
        <v>500887</v>
      </c>
      <c r="AL113" s="946"/>
      <c r="AM113" s="946"/>
      <c r="AN113" s="946"/>
      <c r="AO113" s="947"/>
      <c r="AP113" s="949">
        <v>4.7</v>
      </c>
      <c r="AQ113" s="950"/>
      <c r="AR113" s="950"/>
      <c r="AS113" s="950"/>
      <c r="AT113" s="951"/>
      <c r="AU113" s="959"/>
      <c r="AV113" s="960"/>
      <c r="AW113" s="960"/>
      <c r="AX113" s="960"/>
      <c r="AY113" s="960"/>
      <c r="AZ113" s="835" t="s">
        <v>447</v>
      </c>
      <c r="BA113" s="770"/>
      <c r="BB113" s="770"/>
      <c r="BC113" s="770"/>
      <c r="BD113" s="770"/>
      <c r="BE113" s="770"/>
      <c r="BF113" s="770"/>
      <c r="BG113" s="770"/>
      <c r="BH113" s="770"/>
      <c r="BI113" s="770"/>
      <c r="BJ113" s="770"/>
      <c r="BK113" s="770"/>
      <c r="BL113" s="770"/>
      <c r="BM113" s="770"/>
      <c r="BN113" s="770"/>
      <c r="BO113" s="770"/>
      <c r="BP113" s="771"/>
      <c r="BQ113" s="836">
        <v>456989</v>
      </c>
      <c r="BR113" s="837"/>
      <c r="BS113" s="837"/>
      <c r="BT113" s="837"/>
      <c r="BU113" s="837"/>
      <c r="BV113" s="837">
        <v>1063925</v>
      </c>
      <c r="BW113" s="837"/>
      <c r="BX113" s="837"/>
      <c r="BY113" s="837"/>
      <c r="BZ113" s="837"/>
      <c r="CA113" s="837">
        <v>1055198</v>
      </c>
      <c r="CB113" s="837"/>
      <c r="CC113" s="837"/>
      <c r="CD113" s="837"/>
      <c r="CE113" s="837"/>
      <c r="CF113" s="898">
        <v>9.8000000000000007</v>
      </c>
      <c r="CG113" s="899"/>
      <c r="CH113" s="899"/>
      <c r="CI113" s="899"/>
      <c r="CJ113" s="899"/>
      <c r="CK113" s="954"/>
      <c r="CL113" s="841"/>
      <c r="CM113" s="844" t="s">
        <v>448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234</v>
      </c>
      <c r="DH113" s="800"/>
      <c r="DI113" s="800"/>
      <c r="DJ113" s="800"/>
      <c r="DK113" s="801"/>
      <c r="DL113" s="802" t="s">
        <v>234</v>
      </c>
      <c r="DM113" s="800"/>
      <c r="DN113" s="800"/>
      <c r="DO113" s="800"/>
      <c r="DP113" s="801"/>
      <c r="DQ113" s="802" t="s">
        <v>234</v>
      </c>
      <c r="DR113" s="800"/>
      <c r="DS113" s="800"/>
      <c r="DT113" s="800"/>
      <c r="DU113" s="801"/>
      <c r="DV113" s="847" t="s">
        <v>436</v>
      </c>
      <c r="DW113" s="848"/>
      <c r="DX113" s="848"/>
      <c r="DY113" s="848"/>
      <c r="DZ113" s="849"/>
    </row>
    <row r="114" spans="1:130" s="226" customFormat="1" ht="26.25" customHeight="1" x14ac:dyDescent="0.15">
      <c r="A114" s="941"/>
      <c r="B114" s="942"/>
      <c r="C114" s="770" t="s">
        <v>449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216</v>
      </c>
      <c r="AB114" s="800"/>
      <c r="AC114" s="800"/>
      <c r="AD114" s="800"/>
      <c r="AE114" s="801"/>
      <c r="AF114" s="802">
        <v>16986</v>
      </c>
      <c r="AG114" s="800"/>
      <c r="AH114" s="800"/>
      <c r="AI114" s="800"/>
      <c r="AJ114" s="801"/>
      <c r="AK114" s="802">
        <v>32654</v>
      </c>
      <c r="AL114" s="800"/>
      <c r="AM114" s="800"/>
      <c r="AN114" s="800"/>
      <c r="AO114" s="801"/>
      <c r="AP114" s="847">
        <v>0.3</v>
      </c>
      <c r="AQ114" s="848"/>
      <c r="AR114" s="848"/>
      <c r="AS114" s="848"/>
      <c r="AT114" s="849"/>
      <c r="AU114" s="959"/>
      <c r="AV114" s="960"/>
      <c r="AW114" s="960"/>
      <c r="AX114" s="960"/>
      <c r="AY114" s="960"/>
      <c r="AZ114" s="835" t="s">
        <v>450</v>
      </c>
      <c r="BA114" s="770"/>
      <c r="BB114" s="770"/>
      <c r="BC114" s="770"/>
      <c r="BD114" s="770"/>
      <c r="BE114" s="770"/>
      <c r="BF114" s="770"/>
      <c r="BG114" s="770"/>
      <c r="BH114" s="770"/>
      <c r="BI114" s="770"/>
      <c r="BJ114" s="770"/>
      <c r="BK114" s="770"/>
      <c r="BL114" s="770"/>
      <c r="BM114" s="770"/>
      <c r="BN114" s="770"/>
      <c r="BO114" s="770"/>
      <c r="BP114" s="771"/>
      <c r="BQ114" s="836">
        <v>3209409</v>
      </c>
      <c r="BR114" s="837"/>
      <c r="BS114" s="837"/>
      <c r="BT114" s="837"/>
      <c r="BU114" s="837"/>
      <c r="BV114" s="837">
        <v>2967273</v>
      </c>
      <c r="BW114" s="837"/>
      <c r="BX114" s="837"/>
      <c r="BY114" s="837"/>
      <c r="BZ114" s="837"/>
      <c r="CA114" s="837">
        <v>3119016</v>
      </c>
      <c r="CB114" s="837"/>
      <c r="CC114" s="837"/>
      <c r="CD114" s="837"/>
      <c r="CE114" s="837"/>
      <c r="CF114" s="898">
        <v>29</v>
      </c>
      <c r="CG114" s="899"/>
      <c r="CH114" s="899"/>
      <c r="CI114" s="899"/>
      <c r="CJ114" s="899"/>
      <c r="CK114" s="954"/>
      <c r="CL114" s="841"/>
      <c r="CM114" s="844" t="s">
        <v>451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452</v>
      </c>
      <c r="DH114" s="800"/>
      <c r="DI114" s="800"/>
      <c r="DJ114" s="800"/>
      <c r="DK114" s="801"/>
      <c r="DL114" s="802" t="s">
        <v>445</v>
      </c>
      <c r="DM114" s="800"/>
      <c r="DN114" s="800"/>
      <c r="DO114" s="800"/>
      <c r="DP114" s="801"/>
      <c r="DQ114" s="802" t="s">
        <v>234</v>
      </c>
      <c r="DR114" s="800"/>
      <c r="DS114" s="800"/>
      <c r="DT114" s="800"/>
      <c r="DU114" s="801"/>
      <c r="DV114" s="847" t="s">
        <v>436</v>
      </c>
      <c r="DW114" s="848"/>
      <c r="DX114" s="848"/>
      <c r="DY114" s="848"/>
      <c r="DZ114" s="849"/>
    </row>
    <row r="115" spans="1:130" s="226" customFormat="1" ht="26.25" customHeight="1" x14ac:dyDescent="0.15">
      <c r="A115" s="941"/>
      <c r="B115" s="942"/>
      <c r="C115" s="770" t="s">
        <v>453</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234</v>
      </c>
      <c r="AB115" s="946"/>
      <c r="AC115" s="946"/>
      <c r="AD115" s="946"/>
      <c r="AE115" s="947"/>
      <c r="AF115" s="948" t="s">
        <v>436</v>
      </c>
      <c r="AG115" s="946"/>
      <c r="AH115" s="946"/>
      <c r="AI115" s="946"/>
      <c r="AJ115" s="947"/>
      <c r="AK115" s="948">
        <v>28696</v>
      </c>
      <c r="AL115" s="946"/>
      <c r="AM115" s="946"/>
      <c r="AN115" s="946"/>
      <c r="AO115" s="947"/>
      <c r="AP115" s="949">
        <v>0.3</v>
      </c>
      <c r="AQ115" s="950"/>
      <c r="AR115" s="950"/>
      <c r="AS115" s="950"/>
      <c r="AT115" s="951"/>
      <c r="AU115" s="959"/>
      <c r="AV115" s="960"/>
      <c r="AW115" s="960"/>
      <c r="AX115" s="960"/>
      <c r="AY115" s="960"/>
      <c r="AZ115" s="835" t="s">
        <v>454</v>
      </c>
      <c r="BA115" s="770"/>
      <c r="BB115" s="770"/>
      <c r="BC115" s="770"/>
      <c r="BD115" s="770"/>
      <c r="BE115" s="770"/>
      <c r="BF115" s="770"/>
      <c r="BG115" s="770"/>
      <c r="BH115" s="770"/>
      <c r="BI115" s="770"/>
      <c r="BJ115" s="770"/>
      <c r="BK115" s="770"/>
      <c r="BL115" s="770"/>
      <c r="BM115" s="770"/>
      <c r="BN115" s="770"/>
      <c r="BO115" s="770"/>
      <c r="BP115" s="771"/>
      <c r="BQ115" s="836" t="s">
        <v>234</v>
      </c>
      <c r="BR115" s="837"/>
      <c r="BS115" s="837"/>
      <c r="BT115" s="837"/>
      <c r="BU115" s="837"/>
      <c r="BV115" s="837" t="s">
        <v>234</v>
      </c>
      <c r="BW115" s="837"/>
      <c r="BX115" s="837"/>
      <c r="BY115" s="837"/>
      <c r="BZ115" s="837"/>
      <c r="CA115" s="837" t="s">
        <v>234</v>
      </c>
      <c r="CB115" s="837"/>
      <c r="CC115" s="837"/>
      <c r="CD115" s="837"/>
      <c r="CE115" s="837"/>
      <c r="CF115" s="898" t="s">
        <v>234</v>
      </c>
      <c r="CG115" s="899"/>
      <c r="CH115" s="899"/>
      <c r="CI115" s="899"/>
      <c r="CJ115" s="899"/>
      <c r="CK115" s="954"/>
      <c r="CL115" s="841"/>
      <c r="CM115" s="835" t="s">
        <v>455</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234</v>
      </c>
      <c r="DH115" s="800"/>
      <c r="DI115" s="800"/>
      <c r="DJ115" s="800"/>
      <c r="DK115" s="801"/>
      <c r="DL115" s="802" t="s">
        <v>456</v>
      </c>
      <c r="DM115" s="800"/>
      <c r="DN115" s="800"/>
      <c r="DO115" s="800"/>
      <c r="DP115" s="801"/>
      <c r="DQ115" s="802" t="s">
        <v>234</v>
      </c>
      <c r="DR115" s="800"/>
      <c r="DS115" s="800"/>
      <c r="DT115" s="800"/>
      <c r="DU115" s="801"/>
      <c r="DV115" s="847" t="s">
        <v>234</v>
      </c>
      <c r="DW115" s="848"/>
      <c r="DX115" s="848"/>
      <c r="DY115" s="848"/>
      <c r="DZ115" s="849"/>
    </row>
    <row r="116" spans="1:130" s="226" customFormat="1" ht="26.25" customHeight="1" x14ac:dyDescent="0.15">
      <c r="A116" s="943"/>
      <c r="B116" s="944"/>
      <c r="C116" s="903" t="s">
        <v>457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120</v>
      </c>
      <c r="AB116" s="800"/>
      <c r="AC116" s="800"/>
      <c r="AD116" s="800"/>
      <c r="AE116" s="801"/>
      <c r="AF116" s="802">
        <v>193</v>
      </c>
      <c r="AG116" s="800"/>
      <c r="AH116" s="800"/>
      <c r="AI116" s="800"/>
      <c r="AJ116" s="801"/>
      <c r="AK116" s="802">
        <v>410</v>
      </c>
      <c r="AL116" s="800"/>
      <c r="AM116" s="800"/>
      <c r="AN116" s="800"/>
      <c r="AO116" s="801"/>
      <c r="AP116" s="847">
        <v>0</v>
      </c>
      <c r="AQ116" s="848"/>
      <c r="AR116" s="848"/>
      <c r="AS116" s="848"/>
      <c r="AT116" s="849"/>
      <c r="AU116" s="959"/>
      <c r="AV116" s="960"/>
      <c r="AW116" s="960"/>
      <c r="AX116" s="960"/>
      <c r="AY116" s="960"/>
      <c r="AZ116" s="886" t="s">
        <v>458</v>
      </c>
      <c r="BA116" s="887"/>
      <c r="BB116" s="887"/>
      <c r="BC116" s="887"/>
      <c r="BD116" s="887"/>
      <c r="BE116" s="887"/>
      <c r="BF116" s="887"/>
      <c r="BG116" s="887"/>
      <c r="BH116" s="887"/>
      <c r="BI116" s="887"/>
      <c r="BJ116" s="887"/>
      <c r="BK116" s="887"/>
      <c r="BL116" s="887"/>
      <c r="BM116" s="887"/>
      <c r="BN116" s="887"/>
      <c r="BO116" s="887"/>
      <c r="BP116" s="888"/>
      <c r="BQ116" s="836" t="s">
        <v>234</v>
      </c>
      <c r="BR116" s="837"/>
      <c r="BS116" s="837"/>
      <c r="BT116" s="837"/>
      <c r="BU116" s="837"/>
      <c r="BV116" s="837" t="s">
        <v>234</v>
      </c>
      <c r="BW116" s="837"/>
      <c r="BX116" s="837"/>
      <c r="BY116" s="837"/>
      <c r="BZ116" s="837"/>
      <c r="CA116" s="837" t="s">
        <v>436</v>
      </c>
      <c r="CB116" s="837"/>
      <c r="CC116" s="837"/>
      <c r="CD116" s="837"/>
      <c r="CE116" s="837"/>
      <c r="CF116" s="898" t="s">
        <v>452</v>
      </c>
      <c r="CG116" s="899"/>
      <c r="CH116" s="899"/>
      <c r="CI116" s="899"/>
      <c r="CJ116" s="899"/>
      <c r="CK116" s="954"/>
      <c r="CL116" s="841"/>
      <c r="CM116" s="844" t="s">
        <v>459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234</v>
      </c>
      <c r="DH116" s="800"/>
      <c r="DI116" s="800"/>
      <c r="DJ116" s="800"/>
      <c r="DK116" s="801"/>
      <c r="DL116" s="802" t="s">
        <v>234</v>
      </c>
      <c r="DM116" s="800"/>
      <c r="DN116" s="800"/>
      <c r="DO116" s="800"/>
      <c r="DP116" s="801"/>
      <c r="DQ116" s="802" t="s">
        <v>234</v>
      </c>
      <c r="DR116" s="800"/>
      <c r="DS116" s="800"/>
      <c r="DT116" s="800"/>
      <c r="DU116" s="801"/>
      <c r="DV116" s="847" t="s">
        <v>234</v>
      </c>
      <c r="DW116" s="848"/>
      <c r="DX116" s="848"/>
      <c r="DY116" s="848"/>
      <c r="DZ116" s="849"/>
    </row>
    <row r="117" spans="1:130" s="226" customFormat="1" ht="26.25" customHeight="1" x14ac:dyDescent="0.15">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460</v>
      </c>
      <c r="Z117" s="926"/>
      <c r="AA117" s="931">
        <v>3191421</v>
      </c>
      <c r="AB117" s="932"/>
      <c r="AC117" s="932"/>
      <c r="AD117" s="932"/>
      <c r="AE117" s="933"/>
      <c r="AF117" s="934">
        <v>3067789</v>
      </c>
      <c r="AG117" s="932"/>
      <c r="AH117" s="932"/>
      <c r="AI117" s="932"/>
      <c r="AJ117" s="933"/>
      <c r="AK117" s="934">
        <v>3175321</v>
      </c>
      <c r="AL117" s="932"/>
      <c r="AM117" s="932"/>
      <c r="AN117" s="932"/>
      <c r="AO117" s="933"/>
      <c r="AP117" s="935"/>
      <c r="AQ117" s="936"/>
      <c r="AR117" s="936"/>
      <c r="AS117" s="936"/>
      <c r="AT117" s="937"/>
      <c r="AU117" s="959"/>
      <c r="AV117" s="960"/>
      <c r="AW117" s="960"/>
      <c r="AX117" s="960"/>
      <c r="AY117" s="960"/>
      <c r="AZ117" s="886" t="s">
        <v>461</v>
      </c>
      <c r="BA117" s="887"/>
      <c r="BB117" s="887"/>
      <c r="BC117" s="887"/>
      <c r="BD117" s="887"/>
      <c r="BE117" s="887"/>
      <c r="BF117" s="887"/>
      <c r="BG117" s="887"/>
      <c r="BH117" s="887"/>
      <c r="BI117" s="887"/>
      <c r="BJ117" s="887"/>
      <c r="BK117" s="887"/>
      <c r="BL117" s="887"/>
      <c r="BM117" s="887"/>
      <c r="BN117" s="887"/>
      <c r="BO117" s="887"/>
      <c r="BP117" s="888"/>
      <c r="BQ117" s="836" t="s">
        <v>445</v>
      </c>
      <c r="BR117" s="837"/>
      <c r="BS117" s="837"/>
      <c r="BT117" s="837"/>
      <c r="BU117" s="837"/>
      <c r="BV117" s="837" t="s">
        <v>445</v>
      </c>
      <c r="BW117" s="837"/>
      <c r="BX117" s="837"/>
      <c r="BY117" s="837"/>
      <c r="BZ117" s="837"/>
      <c r="CA117" s="837" t="s">
        <v>234</v>
      </c>
      <c r="CB117" s="837"/>
      <c r="CC117" s="837"/>
      <c r="CD117" s="837"/>
      <c r="CE117" s="837"/>
      <c r="CF117" s="898" t="s">
        <v>445</v>
      </c>
      <c r="CG117" s="899"/>
      <c r="CH117" s="899"/>
      <c r="CI117" s="899"/>
      <c r="CJ117" s="899"/>
      <c r="CK117" s="954"/>
      <c r="CL117" s="841"/>
      <c r="CM117" s="844" t="s">
        <v>462</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234</v>
      </c>
      <c r="DH117" s="800"/>
      <c r="DI117" s="800"/>
      <c r="DJ117" s="800"/>
      <c r="DK117" s="801"/>
      <c r="DL117" s="802" t="s">
        <v>436</v>
      </c>
      <c r="DM117" s="800"/>
      <c r="DN117" s="800"/>
      <c r="DO117" s="800"/>
      <c r="DP117" s="801"/>
      <c r="DQ117" s="802" t="s">
        <v>234</v>
      </c>
      <c r="DR117" s="800"/>
      <c r="DS117" s="800"/>
      <c r="DT117" s="800"/>
      <c r="DU117" s="801"/>
      <c r="DV117" s="847" t="s">
        <v>440</v>
      </c>
      <c r="DW117" s="848"/>
      <c r="DX117" s="848"/>
      <c r="DY117" s="848"/>
      <c r="DZ117" s="849"/>
    </row>
    <row r="118" spans="1:130" s="226" customFormat="1" ht="26.25" customHeight="1" x14ac:dyDescent="0.15">
      <c r="A118" s="924" t="s">
        <v>431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429</v>
      </c>
      <c r="AB118" s="925"/>
      <c r="AC118" s="925"/>
      <c r="AD118" s="925"/>
      <c r="AE118" s="926"/>
      <c r="AF118" s="927" t="s">
        <v>306</v>
      </c>
      <c r="AG118" s="925"/>
      <c r="AH118" s="925"/>
      <c r="AI118" s="925"/>
      <c r="AJ118" s="926"/>
      <c r="AK118" s="927" t="s">
        <v>305</v>
      </c>
      <c r="AL118" s="925"/>
      <c r="AM118" s="925"/>
      <c r="AN118" s="925"/>
      <c r="AO118" s="926"/>
      <c r="AP118" s="928" t="s">
        <v>430</v>
      </c>
      <c r="AQ118" s="929"/>
      <c r="AR118" s="929"/>
      <c r="AS118" s="929"/>
      <c r="AT118" s="930"/>
      <c r="AU118" s="959"/>
      <c r="AV118" s="960"/>
      <c r="AW118" s="960"/>
      <c r="AX118" s="960"/>
      <c r="AY118" s="960"/>
      <c r="AZ118" s="902" t="s">
        <v>463</v>
      </c>
      <c r="BA118" s="903"/>
      <c r="BB118" s="903"/>
      <c r="BC118" s="903"/>
      <c r="BD118" s="903"/>
      <c r="BE118" s="903"/>
      <c r="BF118" s="903"/>
      <c r="BG118" s="903"/>
      <c r="BH118" s="903"/>
      <c r="BI118" s="903"/>
      <c r="BJ118" s="903"/>
      <c r="BK118" s="903"/>
      <c r="BL118" s="903"/>
      <c r="BM118" s="903"/>
      <c r="BN118" s="903"/>
      <c r="BO118" s="903"/>
      <c r="BP118" s="904"/>
      <c r="BQ118" s="905" t="s">
        <v>445</v>
      </c>
      <c r="BR118" s="868"/>
      <c r="BS118" s="868"/>
      <c r="BT118" s="868"/>
      <c r="BU118" s="868"/>
      <c r="BV118" s="868" t="s">
        <v>234</v>
      </c>
      <c r="BW118" s="868"/>
      <c r="BX118" s="868"/>
      <c r="BY118" s="868"/>
      <c r="BZ118" s="868"/>
      <c r="CA118" s="868" t="s">
        <v>234</v>
      </c>
      <c r="CB118" s="868"/>
      <c r="CC118" s="868"/>
      <c r="CD118" s="868"/>
      <c r="CE118" s="868"/>
      <c r="CF118" s="898" t="s">
        <v>234</v>
      </c>
      <c r="CG118" s="899"/>
      <c r="CH118" s="899"/>
      <c r="CI118" s="899"/>
      <c r="CJ118" s="899"/>
      <c r="CK118" s="954"/>
      <c r="CL118" s="841"/>
      <c r="CM118" s="844" t="s">
        <v>464</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234</v>
      </c>
      <c r="DH118" s="800"/>
      <c r="DI118" s="800"/>
      <c r="DJ118" s="800"/>
      <c r="DK118" s="801"/>
      <c r="DL118" s="802" t="s">
        <v>234</v>
      </c>
      <c r="DM118" s="800"/>
      <c r="DN118" s="800"/>
      <c r="DO118" s="800"/>
      <c r="DP118" s="801"/>
      <c r="DQ118" s="802" t="s">
        <v>456</v>
      </c>
      <c r="DR118" s="800"/>
      <c r="DS118" s="800"/>
      <c r="DT118" s="800"/>
      <c r="DU118" s="801"/>
      <c r="DV118" s="847" t="s">
        <v>440</v>
      </c>
      <c r="DW118" s="848"/>
      <c r="DX118" s="848"/>
      <c r="DY118" s="848"/>
      <c r="DZ118" s="849"/>
    </row>
    <row r="119" spans="1:130" s="226" customFormat="1" ht="26.25" customHeight="1" x14ac:dyDescent="0.15">
      <c r="A119" s="838" t="s">
        <v>434</v>
      </c>
      <c r="B119" s="839"/>
      <c r="C119" s="914" t="s">
        <v>435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445</v>
      </c>
      <c r="AB119" s="918"/>
      <c r="AC119" s="918"/>
      <c r="AD119" s="918"/>
      <c r="AE119" s="919"/>
      <c r="AF119" s="920" t="s">
        <v>234</v>
      </c>
      <c r="AG119" s="918"/>
      <c r="AH119" s="918"/>
      <c r="AI119" s="918"/>
      <c r="AJ119" s="919"/>
      <c r="AK119" s="920">
        <v>28696</v>
      </c>
      <c r="AL119" s="918"/>
      <c r="AM119" s="918"/>
      <c r="AN119" s="918"/>
      <c r="AO119" s="919"/>
      <c r="AP119" s="921">
        <v>0.3</v>
      </c>
      <c r="AQ119" s="922"/>
      <c r="AR119" s="922"/>
      <c r="AS119" s="922"/>
      <c r="AT119" s="923"/>
      <c r="AU119" s="961"/>
      <c r="AV119" s="962"/>
      <c r="AW119" s="962"/>
      <c r="AX119" s="962"/>
      <c r="AY119" s="962"/>
      <c r="AZ119" s="257" t="s">
        <v>185</v>
      </c>
      <c r="BA119" s="257"/>
      <c r="BB119" s="257"/>
      <c r="BC119" s="257"/>
      <c r="BD119" s="257"/>
      <c r="BE119" s="257"/>
      <c r="BF119" s="257"/>
      <c r="BG119" s="257"/>
      <c r="BH119" s="257"/>
      <c r="BI119" s="257"/>
      <c r="BJ119" s="257"/>
      <c r="BK119" s="257"/>
      <c r="BL119" s="257"/>
      <c r="BM119" s="257"/>
      <c r="BN119" s="257"/>
      <c r="BO119" s="900" t="s">
        <v>465</v>
      </c>
      <c r="BP119" s="901"/>
      <c r="BQ119" s="905">
        <v>35087771</v>
      </c>
      <c r="BR119" s="868"/>
      <c r="BS119" s="868"/>
      <c r="BT119" s="868"/>
      <c r="BU119" s="868"/>
      <c r="BV119" s="868">
        <v>34154965</v>
      </c>
      <c r="BW119" s="868"/>
      <c r="BX119" s="868"/>
      <c r="BY119" s="868"/>
      <c r="BZ119" s="868"/>
      <c r="CA119" s="868">
        <v>34787466</v>
      </c>
      <c r="CB119" s="868"/>
      <c r="CC119" s="868"/>
      <c r="CD119" s="868"/>
      <c r="CE119" s="868"/>
      <c r="CF119" s="766"/>
      <c r="CG119" s="767"/>
      <c r="CH119" s="767"/>
      <c r="CI119" s="767"/>
      <c r="CJ119" s="857"/>
      <c r="CK119" s="955"/>
      <c r="CL119" s="843"/>
      <c r="CM119" s="861" t="s">
        <v>466</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234</v>
      </c>
      <c r="DH119" s="783"/>
      <c r="DI119" s="783"/>
      <c r="DJ119" s="783"/>
      <c r="DK119" s="784"/>
      <c r="DL119" s="785" t="s">
        <v>234</v>
      </c>
      <c r="DM119" s="783"/>
      <c r="DN119" s="783"/>
      <c r="DO119" s="783"/>
      <c r="DP119" s="784"/>
      <c r="DQ119" s="785" t="s">
        <v>456</v>
      </c>
      <c r="DR119" s="783"/>
      <c r="DS119" s="783"/>
      <c r="DT119" s="783"/>
      <c r="DU119" s="784"/>
      <c r="DV119" s="871" t="s">
        <v>234</v>
      </c>
      <c r="DW119" s="872"/>
      <c r="DX119" s="872"/>
      <c r="DY119" s="872"/>
      <c r="DZ119" s="873"/>
    </row>
    <row r="120" spans="1:130" s="226" customFormat="1" ht="26.25" customHeight="1" x14ac:dyDescent="0.15">
      <c r="A120" s="840"/>
      <c r="B120" s="841"/>
      <c r="C120" s="844" t="s">
        <v>439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234</v>
      </c>
      <c r="AB120" s="800"/>
      <c r="AC120" s="800"/>
      <c r="AD120" s="800"/>
      <c r="AE120" s="801"/>
      <c r="AF120" s="802" t="s">
        <v>234</v>
      </c>
      <c r="AG120" s="800"/>
      <c r="AH120" s="800"/>
      <c r="AI120" s="800"/>
      <c r="AJ120" s="801"/>
      <c r="AK120" s="802" t="s">
        <v>234</v>
      </c>
      <c r="AL120" s="800"/>
      <c r="AM120" s="800"/>
      <c r="AN120" s="800"/>
      <c r="AO120" s="801"/>
      <c r="AP120" s="847" t="s">
        <v>234</v>
      </c>
      <c r="AQ120" s="848"/>
      <c r="AR120" s="848"/>
      <c r="AS120" s="848"/>
      <c r="AT120" s="849"/>
      <c r="AU120" s="906" t="s">
        <v>467</v>
      </c>
      <c r="AV120" s="907"/>
      <c r="AW120" s="907"/>
      <c r="AX120" s="907"/>
      <c r="AY120" s="908"/>
      <c r="AZ120" s="883" t="s">
        <v>468</v>
      </c>
      <c r="BA120" s="828"/>
      <c r="BB120" s="828"/>
      <c r="BC120" s="828"/>
      <c r="BD120" s="828"/>
      <c r="BE120" s="828"/>
      <c r="BF120" s="828"/>
      <c r="BG120" s="828"/>
      <c r="BH120" s="828"/>
      <c r="BI120" s="828"/>
      <c r="BJ120" s="828"/>
      <c r="BK120" s="828"/>
      <c r="BL120" s="828"/>
      <c r="BM120" s="828"/>
      <c r="BN120" s="828"/>
      <c r="BO120" s="828"/>
      <c r="BP120" s="829"/>
      <c r="BQ120" s="884">
        <v>2690018</v>
      </c>
      <c r="BR120" s="865"/>
      <c r="BS120" s="865"/>
      <c r="BT120" s="865"/>
      <c r="BU120" s="865"/>
      <c r="BV120" s="865">
        <v>2303537</v>
      </c>
      <c r="BW120" s="865"/>
      <c r="BX120" s="865"/>
      <c r="BY120" s="865"/>
      <c r="BZ120" s="865"/>
      <c r="CA120" s="865">
        <v>2134837</v>
      </c>
      <c r="CB120" s="865"/>
      <c r="CC120" s="865"/>
      <c r="CD120" s="865"/>
      <c r="CE120" s="865"/>
      <c r="CF120" s="889">
        <v>19.8</v>
      </c>
      <c r="CG120" s="890"/>
      <c r="CH120" s="890"/>
      <c r="CI120" s="890"/>
      <c r="CJ120" s="890"/>
      <c r="CK120" s="891" t="s">
        <v>469</v>
      </c>
      <c r="CL120" s="875"/>
      <c r="CM120" s="875"/>
      <c r="CN120" s="875"/>
      <c r="CO120" s="876"/>
      <c r="CP120" s="895" t="s">
        <v>406</v>
      </c>
      <c r="CQ120" s="896"/>
      <c r="CR120" s="896"/>
      <c r="CS120" s="896"/>
      <c r="CT120" s="896"/>
      <c r="CU120" s="896"/>
      <c r="CV120" s="896"/>
      <c r="CW120" s="896"/>
      <c r="CX120" s="896"/>
      <c r="CY120" s="896"/>
      <c r="CZ120" s="896"/>
      <c r="DA120" s="896"/>
      <c r="DB120" s="896"/>
      <c r="DC120" s="896"/>
      <c r="DD120" s="896"/>
      <c r="DE120" s="896"/>
      <c r="DF120" s="897"/>
      <c r="DG120" s="884">
        <v>9036359</v>
      </c>
      <c r="DH120" s="865"/>
      <c r="DI120" s="865"/>
      <c r="DJ120" s="865"/>
      <c r="DK120" s="865"/>
      <c r="DL120" s="865">
        <v>8834073</v>
      </c>
      <c r="DM120" s="865"/>
      <c r="DN120" s="865"/>
      <c r="DO120" s="865"/>
      <c r="DP120" s="865"/>
      <c r="DQ120" s="865">
        <v>8502095</v>
      </c>
      <c r="DR120" s="865"/>
      <c r="DS120" s="865"/>
      <c r="DT120" s="865"/>
      <c r="DU120" s="865"/>
      <c r="DV120" s="866">
        <v>79</v>
      </c>
      <c r="DW120" s="866"/>
      <c r="DX120" s="866"/>
      <c r="DY120" s="866"/>
      <c r="DZ120" s="867"/>
    </row>
    <row r="121" spans="1:130" s="226" customFormat="1" ht="26.25" customHeight="1" x14ac:dyDescent="0.15">
      <c r="A121" s="840"/>
      <c r="B121" s="841"/>
      <c r="C121" s="886" t="s">
        <v>470</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234</v>
      </c>
      <c r="AB121" s="800"/>
      <c r="AC121" s="800"/>
      <c r="AD121" s="800"/>
      <c r="AE121" s="801"/>
      <c r="AF121" s="802" t="s">
        <v>234</v>
      </c>
      <c r="AG121" s="800"/>
      <c r="AH121" s="800"/>
      <c r="AI121" s="800"/>
      <c r="AJ121" s="801"/>
      <c r="AK121" s="802" t="s">
        <v>452</v>
      </c>
      <c r="AL121" s="800"/>
      <c r="AM121" s="800"/>
      <c r="AN121" s="800"/>
      <c r="AO121" s="801"/>
      <c r="AP121" s="847" t="s">
        <v>452</v>
      </c>
      <c r="AQ121" s="848"/>
      <c r="AR121" s="848"/>
      <c r="AS121" s="848"/>
      <c r="AT121" s="849"/>
      <c r="AU121" s="909"/>
      <c r="AV121" s="910"/>
      <c r="AW121" s="910"/>
      <c r="AX121" s="910"/>
      <c r="AY121" s="911"/>
      <c r="AZ121" s="835" t="s">
        <v>471</v>
      </c>
      <c r="BA121" s="770"/>
      <c r="BB121" s="770"/>
      <c r="BC121" s="770"/>
      <c r="BD121" s="770"/>
      <c r="BE121" s="770"/>
      <c r="BF121" s="770"/>
      <c r="BG121" s="770"/>
      <c r="BH121" s="770"/>
      <c r="BI121" s="770"/>
      <c r="BJ121" s="770"/>
      <c r="BK121" s="770"/>
      <c r="BL121" s="770"/>
      <c r="BM121" s="770"/>
      <c r="BN121" s="770"/>
      <c r="BO121" s="770"/>
      <c r="BP121" s="771"/>
      <c r="BQ121" s="836">
        <v>4738722</v>
      </c>
      <c r="BR121" s="837"/>
      <c r="BS121" s="837"/>
      <c r="BT121" s="837"/>
      <c r="BU121" s="837"/>
      <c r="BV121" s="837">
        <v>4479826</v>
      </c>
      <c r="BW121" s="837"/>
      <c r="BX121" s="837"/>
      <c r="BY121" s="837"/>
      <c r="BZ121" s="837"/>
      <c r="CA121" s="837">
        <v>4305905</v>
      </c>
      <c r="CB121" s="837"/>
      <c r="CC121" s="837"/>
      <c r="CD121" s="837"/>
      <c r="CE121" s="837"/>
      <c r="CF121" s="898">
        <v>40</v>
      </c>
      <c r="CG121" s="899"/>
      <c r="CH121" s="899"/>
      <c r="CI121" s="899"/>
      <c r="CJ121" s="899"/>
      <c r="CK121" s="892"/>
      <c r="CL121" s="878"/>
      <c r="CM121" s="878"/>
      <c r="CN121" s="878"/>
      <c r="CO121" s="879"/>
      <c r="CP121" s="858" t="s">
        <v>472</v>
      </c>
      <c r="CQ121" s="859"/>
      <c r="CR121" s="859"/>
      <c r="CS121" s="859"/>
      <c r="CT121" s="859"/>
      <c r="CU121" s="859"/>
      <c r="CV121" s="859"/>
      <c r="CW121" s="859"/>
      <c r="CX121" s="859"/>
      <c r="CY121" s="859"/>
      <c r="CZ121" s="859"/>
      <c r="DA121" s="859"/>
      <c r="DB121" s="859"/>
      <c r="DC121" s="859"/>
      <c r="DD121" s="859"/>
      <c r="DE121" s="859"/>
      <c r="DF121" s="860"/>
      <c r="DG121" s="836" t="s">
        <v>234</v>
      </c>
      <c r="DH121" s="837"/>
      <c r="DI121" s="837"/>
      <c r="DJ121" s="837"/>
      <c r="DK121" s="837"/>
      <c r="DL121" s="837" t="s">
        <v>445</v>
      </c>
      <c r="DM121" s="837"/>
      <c r="DN121" s="837"/>
      <c r="DO121" s="837"/>
      <c r="DP121" s="837"/>
      <c r="DQ121" s="837">
        <v>161400</v>
      </c>
      <c r="DR121" s="837"/>
      <c r="DS121" s="837"/>
      <c r="DT121" s="837"/>
      <c r="DU121" s="837"/>
      <c r="DV121" s="814">
        <v>1.5</v>
      </c>
      <c r="DW121" s="814"/>
      <c r="DX121" s="814"/>
      <c r="DY121" s="814"/>
      <c r="DZ121" s="815"/>
    </row>
    <row r="122" spans="1:130" s="226" customFormat="1" ht="26.25" customHeight="1" x14ac:dyDescent="0.15">
      <c r="A122" s="840"/>
      <c r="B122" s="841"/>
      <c r="C122" s="844" t="s">
        <v>451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445</v>
      </c>
      <c r="AB122" s="800"/>
      <c r="AC122" s="800"/>
      <c r="AD122" s="800"/>
      <c r="AE122" s="801"/>
      <c r="AF122" s="802" t="s">
        <v>456</v>
      </c>
      <c r="AG122" s="800"/>
      <c r="AH122" s="800"/>
      <c r="AI122" s="800"/>
      <c r="AJ122" s="801"/>
      <c r="AK122" s="802" t="s">
        <v>234</v>
      </c>
      <c r="AL122" s="800"/>
      <c r="AM122" s="800"/>
      <c r="AN122" s="800"/>
      <c r="AO122" s="801"/>
      <c r="AP122" s="847" t="s">
        <v>234</v>
      </c>
      <c r="AQ122" s="848"/>
      <c r="AR122" s="848"/>
      <c r="AS122" s="848"/>
      <c r="AT122" s="849"/>
      <c r="AU122" s="909"/>
      <c r="AV122" s="910"/>
      <c r="AW122" s="910"/>
      <c r="AX122" s="910"/>
      <c r="AY122" s="911"/>
      <c r="AZ122" s="902" t="s">
        <v>473</v>
      </c>
      <c r="BA122" s="903"/>
      <c r="BB122" s="903"/>
      <c r="BC122" s="903"/>
      <c r="BD122" s="903"/>
      <c r="BE122" s="903"/>
      <c r="BF122" s="903"/>
      <c r="BG122" s="903"/>
      <c r="BH122" s="903"/>
      <c r="BI122" s="903"/>
      <c r="BJ122" s="903"/>
      <c r="BK122" s="903"/>
      <c r="BL122" s="903"/>
      <c r="BM122" s="903"/>
      <c r="BN122" s="903"/>
      <c r="BO122" s="903"/>
      <c r="BP122" s="904"/>
      <c r="BQ122" s="905">
        <v>19003818</v>
      </c>
      <c r="BR122" s="868"/>
      <c r="BS122" s="868"/>
      <c r="BT122" s="868"/>
      <c r="BU122" s="868"/>
      <c r="BV122" s="868">
        <v>18763950</v>
      </c>
      <c r="BW122" s="868"/>
      <c r="BX122" s="868"/>
      <c r="BY122" s="868"/>
      <c r="BZ122" s="868"/>
      <c r="CA122" s="868">
        <v>18193138</v>
      </c>
      <c r="CB122" s="868"/>
      <c r="CC122" s="868"/>
      <c r="CD122" s="868"/>
      <c r="CE122" s="868"/>
      <c r="CF122" s="869">
        <v>169</v>
      </c>
      <c r="CG122" s="870"/>
      <c r="CH122" s="870"/>
      <c r="CI122" s="870"/>
      <c r="CJ122" s="870"/>
      <c r="CK122" s="892"/>
      <c r="CL122" s="878"/>
      <c r="CM122" s="878"/>
      <c r="CN122" s="878"/>
      <c r="CO122" s="879"/>
      <c r="CP122" s="858"/>
      <c r="CQ122" s="859"/>
      <c r="CR122" s="859"/>
      <c r="CS122" s="859"/>
      <c r="CT122" s="859"/>
      <c r="CU122" s="859"/>
      <c r="CV122" s="859"/>
      <c r="CW122" s="859"/>
      <c r="CX122" s="859"/>
      <c r="CY122" s="859"/>
      <c r="CZ122" s="859"/>
      <c r="DA122" s="859"/>
      <c r="DB122" s="859"/>
      <c r="DC122" s="859"/>
      <c r="DD122" s="859"/>
      <c r="DE122" s="859"/>
      <c r="DF122" s="860"/>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x14ac:dyDescent="0.15">
      <c r="A123" s="840"/>
      <c r="B123" s="841"/>
      <c r="C123" s="844" t="s">
        <v>459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440</v>
      </c>
      <c r="AB123" s="800"/>
      <c r="AC123" s="800"/>
      <c r="AD123" s="800"/>
      <c r="AE123" s="801"/>
      <c r="AF123" s="802" t="s">
        <v>234</v>
      </c>
      <c r="AG123" s="800"/>
      <c r="AH123" s="800"/>
      <c r="AI123" s="800"/>
      <c r="AJ123" s="801"/>
      <c r="AK123" s="802" t="s">
        <v>234</v>
      </c>
      <c r="AL123" s="800"/>
      <c r="AM123" s="800"/>
      <c r="AN123" s="800"/>
      <c r="AO123" s="801"/>
      <c r="AP123" s="847" t="s">
        <v>234</v>
      </c>
      <c r="AQ123" s="848"/>
      <c r="AR123" s="848"/>
      <c r="AS123" s="848"/>
      <c r="AT123" s="849"/>
      <c r="AU123" s="912"/>
      <c r="AV123" s="913"/>
      <c r="AW123" s="913"/>
      <c r="AX123" s="913"/>
      <c r="AY123" s="913"/>
      <c r="AZ123" s="257" t="s">
        <v>185</v>
      </c>
      <c r="BA123" s="257"/>
      <c r="BB123" s="257"/>
      <c r="BC123" s="257"/>
      <c r="BD123" s="257"/>
      <c r="BE123" s="257"/>
      <c r="BF123" s="257"/>
      <c r="BG123" s="257"/>
      <c r="BH123" s="257"/>
      <c r="BI123" s="257"/>
      <c r="BJ123" s="257"/>
      <c r="BK123" s="257"/>
      <c r="BL123" s="257"/>
      <c r="BM123" s="257"/>
      <c r="BN123" s="257"/>
      <c r="BO123" s="900" t="s">
        <v>474</v>
      </c>
      <c r="BP123" s="901"/>
      <c r="BQ123" s="855">
        <v>26432558</v>
      </c>
      <c r="BR123" s="856"/>
      <c r="BS123" s="856"/>
      <c r="BT123" s="856"/>
      <c r="BU123" s="856"/>
      <c r="BV123" s="856">
        <v>25547313</v>
      </c>
      <c r="BW123" s="856"/>
      <c r="BX123" s="856"/>
      <c r="BY123" s="856"/>
      <c r="BZ123" s="856"/>
      <c r="CA123" s="856">
        <v>24633880</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462</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452</v>
      </c>
      <c r="AB124" s="800"/>
      <c r="AC124" s="800"/>
      <c r="AD124" s="800"/>
      <c r="AE124" s="801"/>
      <c r="AF124" s="802" t="s">
        <v>234</v>
      </c>
      <c r="AG124" s="800"/>
      <c r="AH124" s="800"/>
      <c r="AI124" s="800"/>
      <c r="AJ124" s="801"/>
      <c r="AK124" s="802" t="s">
        <v>445</v>
      </c>
      <c r="AL124" s="800"/>
      <c r="AM124" s="800"/>
      <c r="AN124" s="800"/>
      <c r="AO124" s="801"/>
      <c r="AP124" s="847" t="s">
        <v>456</v>
      </c>
      <c r="AQ124" s="848"/>
      <c r="AR124" s="848"/>
      <c r="AS124" s="848"/>
      <c r="AT124" s="849"/>
      <c r="AU124" s="850" t="s">
        <v>475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79.7</v>
      </c>
      <c r="BR124" s="854"/>
      <c r="BS124" s="854"/>
      <c r="BT124" s="854"/>
      <c r="BU124" s="854"/>
      <c r="BV124" s="854">
        <v>80.400000000000006</v>
      </c>
      <c r="BW124" s="854"/>
      <c r="BX124" s="854"/>
      <c r="BY124" s="854"/>
      <c r="BZ124" s="854"/>
      <c r="CA124" s="854">
        <v>94.2</v>
      </c>
      <c r="CB124" s="854"/>
      <c r="CC124" s="854"/>
      <c r="CD124" s="854"/>
      <c r="CE124" s="854"/>
      <c r="CF124" s="744"/>
      <c r="CG124" s="745"/>
      <c r="CH124" s="745"/>
      <c r="CI124" s="745"/>
      <c r="CJ124" s="885"/>
      <c r="CK124" s="893"/>
      <c r="CL124" s="893"/>
      <c r="CM124" s="893"/>
      <c r="CN124" s="893"/>
      <c r="CO124" s="894"/>
      <c r="CP124" s="858" t="s">
        <v>476</v>
      </c>
      <c r="CQ124" s="859"/>
      <c r="CR124" s="859"/>
      <c r="CS124" s="859"/>
      <c r="CT124" s="859"/>
      <c r="CU124" s="859"/>
      <c r="CV124" s="859"/>
      <c r="CW124" s="859"/>
      <c r="CX124" s="859"/>
      <c r="CY124" s="859"/>
      <c r="CZ124" s="859"/>
      <c r="DA124" s="859"/>
      <c r="DB124" s="859"/>
      <c r="DC124" s="859"/>
      <c r="DD124" s="859"/>
      <c r="DE124" s="859"/>
      <c r="DF124" s="860"/>
      <c r="DG124" s="782" t="s">
        <v>452</v>
      </c>
      <c r="DH124" s="783"/>
      <c r="DI124" s="783"/>
      <c r="DJ124" s="783"/>
      <c r="DK124" s="784"/>
      <c r="DL124" s="785" t="s">
        <v>452</v>
      </c>
      <c r="DM124" s="783"/>
      <c r="DN124" s="783"/>
      <c r="DO124" s="783"/>
      <c r="DP124" s="784"/>
      <c r="DQ124" s="785" t="s">
        <v>234</v>
      </c>
      <c r="DR124" s="783"/>
      <c r="DS124" s="783"/>
      <c r="DT124" s="783"/>
      <c r="DU124" s="784"/>
      <c r="DV124" s="871" t="s">
        <v>234</v>
      </c>
      <c r="DW124" s="872"/>
      <c r="DX124" s="872"/>
      <c r="DY124" s="872"/>
      <c r="DZ124" s="873"/>
    </row>
    <row r="125" spans="1:130" s="226" customFormat="1" ht="26.25" customHeight="1" x14ac:dyDescent="0.15">
      <c r="A125" s="840"/>
      <c r="B125" s="841"/>
      <c r="C125" s="844" t="s">
        <v>464</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234</v>
      </c>
      <c r="AB125" s="800"/>
      <c r="AC125" s="800"/>
      <c r="AD125" s="800"/>
      <c r="AE125" s="801"/>
      <c r="AF125" s="802" t="s">
        <v>445</v>
      </c>
      <c r="AG125" s="800"/>
      <c r="AH125" s="800"/>
      <c r="AI125" s="800"/>
      <c r="AJ125" s="801"/>
      <c r="AK125" s="802" t="s">
        <v>234</v>
      </c>
      <c r="AL125" s="800"/>
      <c r="AM125" s="800"/>
      <c r="AN125" s="800"/>
      <c r="AO125" s="801"/>
      <c r="AP125" s="847" t="s">
        <v>234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477</v>
      </c>
      <c r="CL125" s="875"/>
      <c r="CM125" s="875"/>
      <c r="CN125" s="875"/>
      <c r="CO125" s="876"/>
      <c r="CP125" s="883" t="s">
        <v>478</v>
      </c>
      <c r="CQ125" s="828"/>
      <c r="CR125" s="828"/>
      <c r="CS125" s="828"/>
      <c r="CT125" s="828"/>
      <c r="CU125" s="828"/>
      <c r="CV125" s="828"/>
      <c r="CW125" s="828"/>
      <c r="CX125" s="828"/>
      <c r="CY125" s="828"/>
      <c r="CZ125" s="828"/>
      <c r="DA125" s="828"/>
      <c r="DB125" s="828"/>
      <c r="DC125" s="828"/>
      <c r="DD125" s="828"/>
      <c r="DE125" s="828"/>
      <c r="DF125" s="829"/>
      <c r="DG125" s="884" t="s">
        <v>452</v>
      </c>
      <c r="DH125" s="865"/>
      <c r="DI125" s="865"/>
      <c r="DJ125" s="865"/>
      <c r="DK125" s="865"/>
      <c r="DL125" s="865" t="s">
        <v>234</v>
      </c>
      <c r="DM125" s="865"/>
      <c r="DN125" s="865"/>
      <c r="DO125" s="865"/>
      <c r="DP125" s="865"/>
      <c r="DQ125" s="865" t="s">
        <v>452</v>
      </c>
      <c r="DR125" s="865"/>
      <c r="DS125" s="865"/>
      <c r="DT125" s="865"/>
      <c r="DU125" s="865"/>
      <c r="DV125" s="866" t="s">
        <v>452</v>
      </c>
      <c r="DW125" s="866"/>
      <c r="DX125" s="866"/>
      <c r="DY125" s="866"/>
      <c r="DZ125" s="867"/>
    </row>
    <row r="126" spans="1:130" s="226" customFormat="1" ht="26.25" customHeight="1" thickBot="1" x14ac:dyDescent="0.2">
      <c r="A126" s="840"/>
      <c r="B126" s="841"/>
      <c r="C126" s="844" t="s">
        <v>466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234</v>
      </c>
      <c r="AB126" s="800"/>
      <c r="AC126" s="800"/>
      <c r="AD126" s="800"/>
      <c r="AE126" s="801"/>
      <c r="AF126" s="802" t="s">
        <v>452</v>
      </c>
      <c r="AG126" s="800"/>
      <c r="AH126" s="800"/>
      <c r="AI126" s="800"/>
      <c r="AJ126" s="801"/>
      <c r="AK126" s="802" t="s">
        <v>452</v>
      </c>
      <c r="AL126" s="800"/>
      <c r="AM126" s="800"/>
      <c r="AN126" s="800"/>
      <c r="AO126" s="801"/>
      <c r="AP126" s="847" t="s">
        <v>234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479</v>
      </c>
      <c r="CQ126" s="770"/>
      <c r="CR126" s="770"/>
      <c r="CS126" s="770"/>
      <c r="CT126" s="770"/>
      <c r="CU126" s="770"/>
      <c r="CV126" s="770"/>
      <c r="CW126" s="770"/>
      <c r="CX126" s="770"/>
      <c r="CY126" s="770"/>
      <c r="CZ126" s="770"/>
      <c r="DA126" s="770"/>
      <c r="DB126" s="770"/>
      <c r="DC126" s="770"/>
      <c r="DD126" s="770"/>
      <c r="DE126" s="770"/>
      <c r="DF126" s="771"/>
      <c r="DG126" s="836" t="s">
        <v>234</v>
      </c>
      <c r="DH126" s="837"/>
      <c r="DI126" s="837"/>
      <c r="DJ126" s="837"/>
      <c r="DK126" s="837"/>
      <c r="DL126" s="837" t="s">
        <v>234</v>
      </c>
      <c r="DM126" s="837"/>
      <c r="DN126" s="837"/>
      <c r="DO126" s="837"/>
      <c r="DP126" s="837"/>
      <c r="DQ126" s="837" t="s">
        <v>452</v>
      </c>
      <c r="DR126" s="837"/>
      <c r="DS126" s="837"/>
      <c r="DT126" s="837"/>
      <c r="DU126" s="837"/>
      <c r="DV126" s="814" t="s">
        <v>445</v>
      </c>
      <c r="DW126" s="814"/>
      <c r="DX126" s="814"/>
      <c r="DY126" s="814"/>
      <c r="DZ126" s="815"/>
    </row>
    <row r="127" spans="1:130" s="226" customFormat="1" ht="26.25" customHeight="1" x14ac:dyDescent="0.15">
      <c r="A127" s="842"/>
      <c r="B127" s="843"/>
      <c r="C127" s="861" t="s">
        <v>480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452</v>
      </c>
      <c r="AB127" s="800"/>
      <c r="AC127" s="800"/>
      <c r="AD127" s="800"/>
      <c r="AE127" s="801"/>
      <c r="AF127" s="802" t="s">
        <v>234</v>
      </c>
      <c r="AG127" s="800"/>
      <c r="AH127" s="800"/>
      <c r="AI127" s="800"/>
      <c r="AJ127" s="801"/>
      <c r="AK127" s="802" t="s">
        <v>452</v>
      </c>
      <c r="AL127" s="800"/>
      <c r="AM127" s="800"/>
      <c r="AN127" s="800"/>
      <c r="AO127" s="801"/>
      <c r="AP127" s="847" t="s">
        <v>234</v>
      </c>
      <c r="AQ127" s="848"/>
      <c r="AR127" s="848"/>
      <c r="AS127" s="848"/>
      <c r="AT127" s="849"/>
      <c r="AU127" s="262"/>
      <c r="AV127" s="262"/>
      <c r="AW127" s="262"/>
      <c r="AX127" s="864" t="s">
        <v>481</v>
      </c>
      <c r="AY127" s="832"/>
      <c r="AZ127" s="832"/>
      <c r="BA127" s="832"/>
      <c r="BB127" s="832"/>
      <c r="BC127" s="832"/>
      <c r="BD127" s="832"/>
      <c r="BE127" s="833"/>
      <c r="BF127" s="831" t="s">
        <v>482</v>
      </c>
      <c r="BG127" s="832"/>
      <c r="BH127" s="832"/>
      <c r="BI127" s="832"/>
      <c r="BJ127" s="832"/>
      <c r="BK127" s="832"/>
      <c r="BL127" s="833"/>
      <c r="BM127" s="831" t="s">
        <v>483</v>
      </c>
      <c r="BN127" s="832"/>
      <c r="BO127" s="832"/>
      <c r="BP127" s="832"/>
      <c r="BQ127" s="832"/>
      <c r="BR127" s="832"/>
      <c r="BS127" s="833"/>
      <c r="BT127" s="831" t="s">
        <v>484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485</v>
      </c>
      <c r="CQ127" s="770"/>
      <c r="CR127" s="770"/>
      <c r="CS127" s="770"/>
      <c r="CT127" s="770"/>
      <c r="CU127" s="770"/>
      <c r="CV127" s="770"/>
      <c r="CW127" s="770"/>
      <c r="CX127" s="770"/>
      <c r="CY127" s="770"/>
      <c r="CZ127" s="770"/>
      <c r="DA127" s="770"/>
      <c r="DB127" s="770"/>
      <c r="DC127" s="770"/>
      <c r="DD127" s="770"/>
      <c r="DE127" s="770"/>
      <c r="DF127" s="771"/>
      <c r="DG127" s="836" t="s">
        <v>452</v>
      </c>
      <c r="DH127" s="837"/>
      <c r="DI127" s="837"/>
      <c r="DJ127" s="837"/>
      <c r="DK127" s="837"/>
      <c r="DL127" s="837" t="s">
        <v>234</v>
      </c>
      <c r="DM127" s="837"/>
      <c r="DN127" s="837"/>
      <c r="DO127" s="837"/>
      <c r="DP127" s="837"/>
      <c r="DQ127" s="837" t="s">
        <v>234</v>
      </c>
      <c r="DR127" s="837"/>
      <c r="DS127" s="837"/>
      <c r="DT127" s="837"/>
      <c r="DU127" s="837"/>
      <c r="DV127" s="814" t="s">
        <v>234</v>
      </c>
      <c r="DW127" s="814"/>
      <c r="DX127" s="814"/>
      <c r="DY127" s="814"/>
      <c r="DZ127" s="815"/>
    </row>
    <row r="128" spans="1:130" s="226" customFormat="1" ht="26.25" customHeight="1" thickBot="1" x14ac:dyDescent="0.2">
      <c r="A128" s="816" t="s">
        <v>486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487</v>
      </c>
      <c r="X128" s="818"/>
      <c r="Y128" s="818"/>
      <c r="Z128" s="819"/>
      <c r="AA128" s="820">
        <v>398169</v>
      </c>
      <c r="AB128" s="821"/>
      <c r="AC128" s="821"/>
      <c r="AD128" s="821"/>
      <c r="AE128" s="822"/>
      <c r="AF128" s="823">
        <v>564541</v>
      </c>
      <c r="AG128" s="821"/>
      <c r="AH128" s="821"/>
      <c r="AI128" s="821"/>
      <c r="AJ128" s="822"/>
      <c r="AK128" s="823">
        <v>912889</v>
      </c>
      <c r="AL128" s="821"/>
      <c r="AM128" s="821"/>
      <c r="AN128" s="821"/>
      <c r="AO128" s="822"/>
      <c r="AP128" s="824"/>
      <c r="AQ128" s="825"/>
      <c r="AR128" s="825"/>
      <c r="AS128" s="825"/>
      <c r="AT128" s="826"/>
      <c r="AU128" s="262"/>
      <c r="AV128" s="262"/>
      <c r="AW128" s="262"/>
      <c r="AX128" s="827" t="s">
        <v>488</v>
      </c>
      <c r="AY128" s="828"/>
      <c r="AZ128" s="828"/>
      <c r="BA128" s="828"/>
      <c r="BB128" s="828"/>
      <c r="BC128" s="828"/>
      <c r="BD128" s="828"/>
      <c r="BE128" s="829"/>
      <c r="BF128" s="806" t="s">
        <v>234</v>
      </c>
      <c r="BG128" s="807"/>
      <c r="BH128" s="807"/>
      <c r="BI128" s="807"/>
      <c r="BJ128" s="807"/>
      <c r="BK128" s="807"/>
      <c r="BL128" s="830"/>
      <c r="BM128" s="806">
        <v>13.02</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489</v>
      </c>
      <c r="CQ128" s="748"/>
      <c r="CR128" s="748"/>
      <c r="CS128" s="748"/>
      <c r="CT128" s="748"/>
      <c r="CU128" s="748"/>
      <c r="CV128" s="748"/>
      <c r="CW128" s="748"/>
      <c r="CX128" s="748"/>
      <c r="CY128" s="748"/>
      <c r="CZ128" s="748"/>
      <c r="DA128" s="748"/>
      <c r="DB128" s="748"/>
      <c r="DC128" s="748"/>
      <c r="DD128" s="748"/>
      <c r="DE128" s="748"/>
      <c r="DF128" s="749"/>
      <c r="DG128" s="810" t="s">
        <v>445</v>
      </c>
      <c r="DH128" s="811"/>
      <c r="DI128" s="811"/>
      <c r="DJ128" s="811"/>
      <c r="DK128" s="811"/>
      <c r="DL128" s="811" t="s">
        <v>234</v>
      </c>
      <c r="DM128" s="811"/>
      <c r="DN128" s="811"/>
      <c r="DO128" s="811"/>
      <c r="DP128" s="811"/>
      <c r="DQ128" s="811" t="s">
        <v>234</v>
      </c>
      <c r="DR128" s="811"/>
      <c r="DS128" s="811"/>
      <c r="DT128" s="811"/>
      <c r="DU128" s="811"/>
      <c r="DV128" s="812" t="s">
        <v>234</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490</v>
      </c>
      <c r="X129" s="797"/>
      <c r="Y129" s="797"/>
      <c r="Z129" s="798"/>
      <c r="AA129" s="799">
        <v>12617705</v>
      </c>
      <c r="AB129" s="800"/>
      <c r="AC129" s="800"/>
      <c r="AD129" s="800"/>
      <c r="AE129" s="801"/>
      <c r="AF129" s="802">
        <v>12407783</v>
      </c>
      <c r="AG129" s="800"/>
      <c r="AH129" s="800"/>
      <c r="AI129" s="800"/>
      <c r="AJ129" s="801"/>
      <c r="AK129" s="802">
        <v>12325353</v>
      </c>
      <c r="AL129" s="800"/>
      <c r="AM129" s="800"/>
      <c r="AN129" s="800"/>
      <c r="AO129" s="801"/>
      <c r="AP129" s="803"/>
      <c r="AQ129" s="804"/>
      <c r="AR129" s="804"/>
      <c r="AS129" s="804"/>
      <c r="AT129" s="805"/>
      <c r="AU129" s="264"/>
      <c r="AV129" s="264"/>
      <c r="AW129" s="264"/>
      <c r="AX129" s="769" t="s">
        <v>491</v>
      </c>
      <c r="AY129" s="770"/>
      <c r="AZ129" s="770"/>
      <c r="BA129" s="770"/>
      <c r="BB129" s="770"/>
      <c r="BC129" s="770"/>
      <c r="BD129" s="770"/>
      <c r="BE129" s="771"/>
      <c r="BF129" s="789" t="s">
        <v>234</v>
      </c>
      <c r="BG129" s="790"/>
      <c r="BH129" s="790"/>
      <c r="BI129" s="790"/>
      <c r="BJ129" s="790"/>
      <c r="BK129" s="790"/>
      <c r="BL129" s="791"/>
      <c r="BM129" s="789">
        <v>18.02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493</v>
      </c>
      <c r="X130" s="797"/>
      <c r="Y130" s="797"/>
      <c r="Z130" s="798"/>
      <c r="AA130" s="799">
        <v>1764902</v>
      </c>
      <c r="AB130" s="800"/>
      <c r="AC130" s="800"/>
      <c r="AD130" s="800"/>
      <c r="AE130" s="801"/>
      <c r="AF130" s="802">
        <v>1708308</v>
      </c>
      <c r="AG130" s="800"/>
      <c r="AH130" s="800"/>
      <c r="AI130" s="800"/>
      <c r="AJ130" s="801"/>
      <c r="AK130" s="802">
        <v>1557002</v>
      </c>
      <c r="AL130" s="800"/>
      <c r="AM130" s="800"/>
      <c r="AN130" s="800"/>
      <c r="AO130" s="801"/>
      <c r="AP130" s="803"/>
      <c r="AQ130" s="804"/>
      <c r="AR130" s="804"/>
      <c r="AS130" s="804"/>
      <c r="AT130" s="805"/>
      <c r="AU130" s="264"/>
      <c r="AV130" s="264"/>
      <c r="AW130" s="264"/>
      <c r="AX130" s="769" t="s">
        <v>494</v>
      </c>
      <c r="AY130" s="770"/>
      <c r="AZ130" s="770"/>
      <c r="BA130" s="770"/>
      <c r="BB130" s="770"/>
      <c r="BC130" s="770"/>
      <c r="BD130" s="770"/>
      <c r="BE130" s="771"/>
      <c r="BF130" s="772">
        <v>7.8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495</v>
      </c>
      <c r="X131" s="780"/>
      <c r="Y131" s="780"/>
      <c r="Z131" s="781"/>
      <c r="AA131" s="782">
        <v>10852803</v>
      </c>
      <c r="AB131" s="783"/>
      <c r="AC131" s="783"/>
      <c r="AD131" s="783"/>
      <c r="AE131" s="784"/>
      <c r="AF131" s="785">
        <v>10699475</v>
      </c>
      <c r="AG131" s="783"/>
      <c r="AH131" s="783"/>
      <c r="AI131" s="783"/>
      <c r="AJ131" s="784"/>
      <c r="AK131" s="785">
        <v>10768351</v>
      </c>
      <c r="AL131" s="783"/>
      <c r="AM131" s="783"/>
      <c r="AN131" s="783"/>
      <c r="AO131" s="784"/>
      <c r="AP131" s="786"/>
      <c r="AQ131" s="787"/>
      <c r="AR131" s="787"/>
      <c r="AS131" s="787"/>
      <c r="AT131" s="788"/>
      <c r="AU131" s="264"/>
      <c r="AV131" s="264"/>
      <c r="AW131" s="264"/>
      <c r="AX131" s="747" t="s">
        <v>496</v>
      </c>
      <c r="AY131" s="748"/>
      <c r="AZ131" s="748"/>
      <c r="BA131" s="748"/>
      <c r="BB131" s="748"/>
      <c r="BC131" s="748"/>
      <c r="BD131" s="748"/>
      <c r="BE131" s="749"/>
      <c r="BF131" s="750">
        <v>94.2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498</v>
      </c>
      <c r="W132" s="760"/>
      <c r="X132" s="760"/>
      <c r="Y132" s="760"/>
      <c r="Z132" s="761"/>
      <c r="AA132" s="762">
        <v>9.4754324469999993</v>
      </c>
      <c r="AB132" s="763"/>
      <c r="AC132" s="763"/>
      <c r="AD132" s="763"/>
      <c r="AE132" s="764"/>
      <c r="AF132" s="765">
        <v>7.4297092850000004</v>
      </c>
      <c r="AG132" s="763"/>
      <c r="AH132" s="763"/>
      <c r="AI132" s="763"/>
      <c r="AJ132" s="764"/>
      <c r="AK132" s="765">
        <v>6.5509565949999997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499</v>
      </c>
      <c r="W133" s="739"/>
      <c r="X133" s="739"/>
      <c r="Y133" s="739"/>
      <c r="Z133" s="740"/>
      <c r="AA133" s="741">
        <v>9.6</v>
      </c>
      <c r="AB133" s="742"/>
      <c r="AC133" s="742"/>
      <c r="AD133" s="742"/>
      <c r="AE133" s="743"/>
      <c r="AF133" s="741">
        <v>9.1999999999999993</v>
      </c>
      <c r="AG133" s="742"/>
      <c r="AH133" s="742"/>
      <c r="AI133" s="742"/>
      <c r="AJ133" s="743"/>
      <c r="AK133" s="741">
        <v>7.8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BlmV3x0YUi7y7tPLv62dMNmNgybWIrgn3GKZ0yBHixxu0zLQ20ws5uJLEPBngl4BcKtJOcjYRTLTlpHBSOq7w==" saltValue="jqF1K3fzqViwYC5skz9y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l7yra2C6ZDD4ugdOi/IH+Z5853VzsxOx55DUp9/FGzusRiAVArh+PjR6C7DR3Ps5gpiugBqWqNnx9hDiQ281g==" saltValue="t++lMngY8smiD7ijB3OK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FGNMKNeAchRhMRQbMKIC7U3o/5uoZudTCQv+CXZhEcbuUBWxv8gfUUEFk3sHdHmP7HHOKMZdxU/qc66kuaEQ==" saltValue="AZ0D/XAlEEeB1UfK/GpX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508</v>
      </c>
      <c r="AL9" s="1169"/>
      <c r="AM9" s="1169"/>
      <c r="AN9" s="1170"/>
      <c r="AO9" s="292">
        <v>3589078</v>
      </c>
      <c r="AP9" s="292">
        <v>61940</v>
      </c>
      <c r="AQ9" s="293">
        <v>57316</v>
      </c>
      <c r="AR9" s="294">
        <v>8.1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509</v>
      </c>
      <c r="AL10" s="1169"/>
      <c r="AM10" s="1169"/>
      <c r="AN10" s="1170"/>
      <c r="AO10" s="295">
        <v>513504</v>
      </c>
      <c r="AP10" s="295">
        <v>8862</v>
      </c>
      <c r="AQ10" s="296">
        <v>3762</v>
      </c>
      <c r="AR10" s="297">
        <v>135.6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510</v>
      </c>
      <c r="AL11" s="1169"/>
      <c r="AM11" s="1169"/>
      <c r="AN11" s="1170"/>
      <c r="AO11" s="295">
        <v>638710</v>
      </c>
      <c r="AP11" s="295">
        <v>11023</v>
      </c>
      <c r="AQ11" s="296">
        <v>6408</v>
      </c>
      <c r="AR11" s="297">
        <v>72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511</v>
      </c>
      <c r="AL12" s="1169"/>
      <c r="AM12" s="1169"/>
      <c r="AN12" s="1170"/>
      <c r="AO12" s="295" t="s">
        <v>512</v>
      </c>
      <c r="AP12" s="295" t="s">
        <v>512</v>
      </c>
      <c r="AQ12" s="296">
        <v>891</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513</v>
      </c>
      <c r="AL13" s="1169"/>
      <c r="AM13" s="1169"/>
      <c r="AN13" s="1170"/>
      <c r="AO13" s="295" t="s">
        <v>512</v>
      </c>
      <c r="AP13" s="295" t="s">
        <v>512</v>
      </c>
      <c r="AQ13" s="296">
        <v>1</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514</v>
      </c>
      <c r="AL14" s="1169"/>
      <c r="AM14" s="1169"/>
      <c r="AN14" s="1170"/>
      <c r="AO14" s="295">
        <v>191077</v>
      </c>
      <c r="AP14" s="295">
        <v>3298</v>
      </c>
      <c r="AQ14" s="296">
        <v>2694</v>
      </c>
      <c r="AR14" s="297">
        <v>22.4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515</v>
      </c>
      <c r="AL15" s="1169"/>
      <c r="AM15" s="1169"/>
      <c r="AN15" s="1170"/>
      <c r="AO15" s="295">
        <v>57544</v>
      </c>
      <c r="AP15" s="295">
        <v>993</v>
      </c>
      <c r="AQ15" s="296">
        <v>1362</v>
      </c>
      <c r="AR15" s="297">
        <v>-27.1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516</v>
      </c>
      <c r="AL16" s="1172"/>
      <c r="AM16" s="1172"/>
      <c r="AN16" s="1173"/>
      <c r="AO16" s="295">
        <v>-205012</v>
      </c>
      <c r="AP16" s="295">
        <v>-3538</v>
      </c>
      <c r="AQ16" s="296">
        <v>-4530</v>
      </c>
      <c r="AR16" s="297">
        <v>-21.9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185</v>
      </c>
      <c r="AL17" s="1172"/>
      <c r="AM17" s="1172"/>
      <c r="AN17" s="1173"/>
      <c r="AO17" s="295">
        <v>4784901</v>
      </c>
      <c r="AP17" s="295">
        <v>82578</v>
      </c>
      <c r="AQ17" s="296">
        <v>67903</v>
      </c>
      <c r="AR17" s="297">
        <v>21.6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521</v>
      </c>
      <c r="AL21" s="1166"/>
      <c r="AM21" s="1166"/>
      <c r="AN21" s="1167"/>
      <c r="AO21" s="307">
        <v>7.56</v>
      </c>
      <c r="AP21" s="308">
        <v>6.2</v>
      </c>
      <c r="AQ21" s="309">
        <v>1.36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522</v>
      </c>
      <c r="AL22" s="1166"/>
      <c r="AM22" s="1166"/>
      <c r="AN22" s="1167"/>
      <c r="AO22" s="312">
        <v>100.1</v>
      </c>
      <c r="AP22" s="313">
        <v>98.7</v>
      </c>
      <c r="AQ22" s="314">
        <v>1.4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527</v>
      </c>
      <c r="AL32" s="1157"/>
      <c r="AM32" s="1157"/>
      <c r="AN32" s="1158"/>
      <c r="AO32" s="322">
        <v>2612674</v>
      </c>
      <c r="AP32" s="322">
        <v>45090</v>
      </c>
      <c r="AQ32" s="323">
        <v>34720</v>
      </c>
      <c r="AR32" s="324">
        <v>29.9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528</v>
      </c>
      <c r="AL33" s="1157"/>
      <c r="AM33" s="1157"/>
      <c r="AN33" s="1158"/>
      <c r="AO33" s="322" t="s">
        <v>512</v>
      </c>
      <c r="AP33" s="322" t="s">
        <v>512</v>
      </c>
      <c r="AQ33" s="323">
        <v>1</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529</v>
      </c>
      <c r="AL34" s="1157"/>
      <c r="AM34" s="1157"/>
      <c r="AN34" s="1158"/>
      <c r="AO34" s="322" t="s">
        <v>512</v>
      </c>
      <c r="AP34" s="322" t="s">
        <v>512</v>
      </c>
      <c r="AQ34" s="323">
        <v>22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530</v>
      </c>
      <c r="AL35" s="1157"/>
      <c r="AM35" s="1157"/>
      <c r="AN35" s="1158"/>
      <c r="AO35" s="322">
        <v>500887</v>
      </c>
      <c r="AP35" s="322">
        <v>8644</v>
      </c>
      <c r="AQ35" s="323">
        <v>9232</v>
      </c>
      <c r="AR35" s="324">
        <v>-6.4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531</v>
      </c>
      <c r="AL36" s="1157"/>
      <c r="AM36" s="1157"/>
      <c r="AN36" s="1158"/>
      <c r="AO36" s="322">
        <v>32654</v>
      </c>
      <c r="AP36" s="322">
        <v>564</v>
      </c>
      <c r="AQ36" s="323">
        <v>2017</v>
      </c>
      <c r="AR36" s="324">
        <v>-72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532</v>
      </c>
      <c r="AL37" s="1157"/>
      <c r="AM37" s="1157"/>
      <c r="AN37" s="1158"/>
      <c r="AO37" s="322">
        <v>28696</v>
      </c>
      <c r="AP37" s="322">
        <v>495</v>
      </c>
      <c r="AQ37" s="323">
        <v>1146</v>
      </c>
      <c r="AR37" s="324">
        <v>-56.8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533</v>
      </c>
      <c r="AL38" s="1160"/>
      <c r="AM38" s="1160"/>
      <c r="AN38" s="1161"/>
      <c r="AO38" s="325">
        <v>410</v>
      </c>
      <c r="AP38" s="325">
        <v>7</v>
      </c>
      <c r="AQ38" s="326">
        <v>1</v>
      </c>
      <c r="AR38" s="314">
        <v>600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534</v>
      </c>
      <c r="AL39" s="1160"/>
      <c r="AM39" s="1160"/>
      <c r="AN39" s="1161"/>
      <c r="AO39" s="322">
        <v>-912889</v>
      </c>
      <c r="AP39" s="322">
        <v>-15755</v>
      </c>
      <c r="AQ39" s="323">
        <v>-6713</v>
      </c>
      <c r="AR39" s="324">
        <v>134.69999999999999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535</v>
      </c>
      <c r="AL40" s="1157"/>
      <c r="AM40" s="1157"/>
      <c r="AN40" s="1158"/>
      <c r="AO40" s="322">
        <v>-1557002</v>
      </c>
      <c r="AP40" s="322">
        <v>-26871</v>
      </c>
      <c r="AQ40" s="323">
        <v>-28519</v>
      </c>
      <c r="AR40" s="324">
        <v>-5.8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300</v>
      </c>
      <c r="AL41" s="1163"/>
      <c r="AM41" s="1163"/>
      <c r="AN41" s="1164"/>
      <c r="AO41" s="322">
        <v>705430</v>
      </c>
      <c r="AP41" s="322">
        <v>12174</v>
      </c>
      <c r="AQ41" s="323">
        <v>11906</v>
      </c>
      <c r="AR41" s="324">
        <v>2.2999999999999998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503</v>
      </c>
      <c r="AN49" s="1151" t="s">
        <v>539</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1290952</v>
      </c>
      <c r="AN51" s="344">
        <v>21580</v>
      </c>
      <c r="AO51" s="345">
        <v>-16.3</v>
      </c>
      <c r="AP51" s="346">
        <v>62256</v>
      </c>
      <c r="AQ51" s="347">
        <v>71.099999999999994</v>
      </c>
      <c r="AR51" s="348">
        <v>-87.4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569122</v>
      </c>
      <c r="AN52" s="352">
        <v>9514</v>
      </c>
      <c r="AO52" s="353">
        <v>18.100000000000001</v>
      </c>
      <c r="AP52" s="354">
        <v>24482</v>
      </c>
      <c r="AQ52" s="355">
        <v>28.5</v>
      </c>
      <c r="AR52" s="356">
        <v>-10.4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854693</v>
      </c>
      <c r="AN53" s="344">
        <v>14383</v>
      </c>
      <c r="AO53" s="345">
        <v>-33.4</v>
      </c>
      <c r="AP53" s="346">
        <v>53896</v>
      </c>
      <c r="AQ53" s="347">
        <v>-13.4</v>
      </c>
      <c r="AR53" s="348">
        <v>-20</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474878</v>
      </c>
      <c r="AN54" s="352">
        <v>7991</v>
      </c>
      <c r="AO54" s="353">
        <v>-16</v>
      </c>
      <c r="AP54" s="354">
        <v>20608</v>
      </c>
      <c r="AQ54" s="355">
        <v>-15.8</v>
      </c>
      <c r="AR54" s="356">
        <v>-0.2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1663217</v>
      </c>
      <c r="AN55" s="344">
        <v>28169</v>
      </c>
      <c r="AO55" s="345">
        <v>95.8</v>
      </c>
      <c r="AP55" s="346">
        <v>47278</v>
      </c>
      <c r="AQ55" s="347">
        <v>-12.3</v>
      </c>
      <c r="AR55" s="348">
        <v>108.1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1395705</v>
      </c>
      <c r="AN56" s="352">
        <v>23638</v>
      </c>
      <c r="AO56" s="353">
        <v>195.8</v>
      </c>
      <c r="AP56" s="354">
        <v>24096</v>
      </c>
      <c r="AQ56" s="355">
        <v>16.899999999999999</v>
      </c>
      <c r="AR56" s="356">
        <v>178.9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1684089</v>
      </c>
      <c r="AN57" s="344">
        <v>28726</v>
      </c>
      <c r="AO57" s="345">
        <v>2</v>
      </c>
      <c r="AP57" s="346">
        <v>44504</v>
      </c>
      <c r="AQ57" s="347">
        <v>-5.9</v>
      </c>
      <c r="AR57" s="348">
        <v>7.9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928675</v>
      </c>
      <c r="AN58" s="352">
        <v>15841</v>
      </c>
      <c r="AO58" s="353">
        <v>-33</v>
      </c>
      <c r="AP58" s="354">
        <v>25876</v>
      </c>
      <c r="AQ58" s="355">
        <v>7.4</v>
      </c>
      <c r="AR58" s="356">
        <v>-40.4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2535176</v>
      </c>
      <c r="AN59" s="344">
        <v>43752</v>
      </c>
      <c r="AO59" s="345">
        <v>52.3</v>
      </c>
      <c r="AP59" s="346">
        <v>47820</v>
      </c>
      <c r="AQ59" s="347">
        <v>7.5</v>
      </c>
      <c r="AR59" s="348">
        <v>44.8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1521725</v>
      </c>
      <c r="AN60" s="352">
        <v>26262</v>
      </c>
      <c r="AO60" s="353">
        <v>65.8</v>
      </c>
      <c r="AP60" s="354">
        <v>25855</v>
      </c>
      <c r="AQ60" s="355">
        <v>-0.1</v>
      </c>
      <c r="AR60" s="356">
        <v>65.900000000000006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1605625</v>
      </c>
      <c r="AN61" s="359">
        <v>27322</v>
      </c>
      <c r="AO61" s="360">
        <v>20.100000000000001</v>
      </c>
      <c r="AP61" s="361">
        <v>51151</v>
      </c>
      <c r="AQ61" s="362">
        <v>9.4</v>
      </c>
      <c r="AR61" s="348">
        <v>10.7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978021</v>
      </c>
      <c r="AN62" s="352">
        <v>16649</v>
      </c>
      <c r="AO62" s="353">
        <v>46.1</v>
      </c>
      <c r="AP62" s="354">
        <v>24183</v>
      </c>
      <c r="AQ62" s="355">
        <v>7.4</v>
      </c>
      <c r="AR62" s="356">
        <v>38.700000000000003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5q5D38S72JxPMjgxAW5+C3sQup34SZVUesS4DsTT6HD3JUy/UnAv2b4GNHYIZpnBxW9kkfJeqlgevFX0efQiA==" saltValue="0otXgEGqZWJX9j3IHtAN3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lSY/d3VrN8k4T1YgEVAAFFQEUoWDxouHcZJD1vYLKZYBBxJkxd6cGKcKcCF2i4BHROEiJ6DOnXvm0eddUTeTw==" saltValue="TjRRo4gmgoLW2BcbD74x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33LlD2bFsUJSngWixrlR56Mzdy3UYgcn9yjaayn3fAB0H6lduBXYlWqZ9PovimEOoVR8IX2mgZRwxoiTZYX9A==" saltValue="PdPUXpH+Fh0SGcB/SgWI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74" t="s">
        <v>3</v>
      </c>
      <c r="D47" s="1174"/>
      <c r="E47" s="1175"/>
      <c r="F47" s="11">
        <v>8.1999999999999993</v>
      </c>
      <c r="G47" s="12">
        <v>9.2799999999999994</v>
      </c>
      <c r="H47" s="12">
        <v>8.41</v>
      </c>
      <c r="I47" s="12">
        <v>7.26</v>
      </c>
      <c r="J47" s="13">
        <v>5.94</v>
      </c>
    </row>
    <row r="48" spans="2:10" ht="57.75" customHeight="1" x14ac:dyDescent="0.15">
      <c r="B48" s="14"/>
      <c r="C48" s="1176" t="s">
        <v>4</v>
      </c>
      <c r="D48" s="1176"/>
      <c r="E48" s="1177"/>
      <c r="F48" s="15">
        <v>6.77</v>
      </c>
      <c r="G48" s="16">
        <v>3.3</v>
      </c>
      <c r="H48" s="16">
        <v>6.59</v>
      </c>
      <c r="I48" s="16">
        <v>4.26</v>
      </c>
      <c r="J48" s="17">
        <v>2.0699999999999998</v>
      </c>
    </row>
    <row r="49" spans="2:10" ht="57.75" customHeight="1" thickBot="1" x14ac:dyDescent="0.2">
      <c r="B49" s="18"/>
      <c r="C49" s="1178" t="s">
        <v>5</v>
      </c>
      <c r="D49" s="1178"/>
      <c r="E49" s="1179"/>
      <c r="F49" s="19">
        <v>4.2699999999999996</v>
      </c>
      <c r="G49" s="20" t="s">
        <v>560</v>
      </c>
      <c r="H49" s="20">
        <v>2.78</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z0jvjAf9rtwntfUffkoay3fGUYhsV22uoLJMo0ZaBN/x3fsQ9k7jFChRWnrqe6/qKs9dX5BLB7ZSMq5pZ6bpQ==" saltValue="vc3tvK/ZStwCJVxscYCq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2019-03-19T07:03:28Z</cp:lastPrinted>
  <dcterms:created xsi:type="dcterms:W3CDTF">2019-02-14T03:54:42Z</dcterms:created>
  <dcterms:modified xsi:type="dcterms:W3CDTF">2019-10-29T06:40:40Z</dcterms:modified>
  <cp:category/>
</cp:coreProperties>
</file>