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195" yWindow="3630" windowWidth="20295" windowHeight="4185"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1" r:id="rId15"/>
    <sheet name="施設類型別ストック情報分析表①" sheetId="22" r:id="rId16"/>
    <sheet name="施設類型別ストック情報分析表②" sheetId="23"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O36" i="10"/>
  <c r="BE36" i="10"/>
  <c r="CO35" i="10"/>
  <c r="BE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AM34" i="10"/>
  <c r="AM35" i="10" s="1"/>
  <c r="AM36" i="10" s="1"/>
  <c r="AM37" i="10" s="1"/>
  <c r="BW34" i="10" l="1"/>
  <c r="BW35" i="10" s="1"/>
  <c r="BW36" i="10" s="1"/>
  <c r="BW37" i="10" s="1"/>
  <c r="BW38" i="10" s="1"/>
  <c r="BW39" i="10" s="1"/>
  <c r="BW40" i="10" s="1"/>
  <c r="BW41" i="10" s="1"/>
  <c r="CO34" i="10" l="1"/>
</calcChain>
</file>

<file path=xl/sharedStrings.xml><?xml version="1.0" encoding="utf-8"?>
<sst xmlns="http://schemas.openxmlformats.org/spreadsheetml/2006/main" count="1112" uniqueCount="626">
  <si>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</si>
  <si>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</si>
  <si>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</si>
  <si>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</si>
  <si>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</si>
  <si>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</si>
  <si>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</si>
  <si>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</si>
  <si>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</si>
  <si>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</si>
  <si>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</si>
  <si>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</si>
  <si>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</si>
  <si>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</si>
  <si>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</si>
  <si>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</si>
  <si>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</si>
  <si>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</si>
  <si>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</si>
  <si>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</si>
  <si>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</si>
  <si>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</si>
  <si>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</si>
  <si>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</si>
  <si>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</si>
  <si>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</si>
  <si>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</si>
  <si>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</si>
  <si>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</si>
  <si>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</si>
  <si>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</si>
  <si>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</si>
  <si>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</si>
  <si>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</si>
  <si>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</si>
  <si>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</si>
  <si>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</si>
  <si>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</si>
  <si>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</si>
  <si>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</si>
  <si>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</si>
  <si>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</si>
  <si>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</si>
  <si>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</si>
  <si>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</si>
  <si>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</si>
  <si>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</si>
  <si>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</si>
  <si>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</si>
  <si>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</si>
  <si>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</si>
  <si>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</si>
  <si>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</si>
  <si>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</si>
  <si>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</si>
  <si>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</si>
  <si>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</si>
  <si>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</si>
  <si>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</si>
  <si>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</si>
  <si>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</si>
  <si>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</si>
  <si>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</si>
  <si>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</si>
  <si>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</si>
  <si>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</si>
  <si>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</si>
  <si>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</si>
  <si>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</si>
  <si>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</si>
  <si>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</si>
  <si>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</si>
  <si>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</si>
  <si>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</si>
  <si>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</si>
  <si>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</si>
  <si>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</si>
  <si>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</si>
  <si>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</si>
  <si>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</si>
  <si>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</si>
  <si>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</si>
  <si>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</si>
  <si>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</si>
  <si>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</si>
  <si>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</si>
  <si>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</si>
  <si>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</si>
  <si>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</si>
  <si>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</si>
  <si>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</si>
  <si>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</si>
  <si>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</si>
  <si>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</si>
  <si>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</si>
  <si>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</si>
  <si>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</si>
  <si>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</si>
  <si>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</si>
  <si>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</si>
  <si>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</si>
  <si>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</si>
  <si>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</si>
  <si>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</si>
  <si>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</si>
  <si>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</si>
  <si>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</si>
  <si>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</si>
  <si>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</si>
  <si>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</si>
  <si>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</si>
  <si>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</si>
  <si>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</si>
  <si>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</si>
  <si>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</si>
  <si>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</si>
  <si>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</si>
  <si>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</si>
  <si>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</si>
  <si>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</si>
  <si>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</si>
  <si>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</si>
  <si>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</si>
  <si>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</si>
  <si>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</si>
  <si>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</si>
  <si>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</si>
  <si>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</si>
  <si>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</si>
  <si>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</si>
  <si>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</si>
  <si>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</si>
  <si>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</si>
  <si>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</si>
  <si>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</si>
  <si>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</si>
  <si>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</si>
  <si>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</si>
  <si>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</si>
  <si>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</si>
  <si>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</si>
  <si>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</si>
  <si>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</si>
  <si>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</si>
  <si>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</si>
  <si>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</si>
  <si>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</si>
  <si>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保養センター事業特別会計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</si>
  <si>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</si>
  <si>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</si>
  <si>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</si>
  <si>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</si>
  <si>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</si>
  <si>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</si>
  <si>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</si>
  <si>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</si>
  <si>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</si>
  <si>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</si>
  <si>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</si>
  <si>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</si>
  <si>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</si>
  <si>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</si>
  <si>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</si>
  <si>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</si>
  <si>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</si>
  <si>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</si>
  <si>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</si>
  <si>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</si>
  <si>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</si>
  <si>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</si>
  <si>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</si>
  <si>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</si>
  <si>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</si>
  <si>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</si>
  <si>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</si>
  <si>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</si>
  <si>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</si>
  <si>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</si>
  <si>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</si>
  <si>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</si>
  <si>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</si>
  <si>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</si>
  <si>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</si>
  <si>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</si>
  <si>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</si>
  <si>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</si>
  <si>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</si>
  <si>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</si>
  <si>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</si>
  <si>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</si>
  <si>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</si>
  <si>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</si>
  <si>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</si>
  <si>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</si>
  <si>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</si>
  <si>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</si>
  <si>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</si>
  <si>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</si>
  <si>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</si>
  <si>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</si>
  <si>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</si>
  <si>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</si>
  <si>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</si>
  <si>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</si>
  <si>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</si>
  <si>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</si>
  <si>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</si>
  <si>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</si>
  <si>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</si>
  <si>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</si>
  <si>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</si>
  <si>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奈良県宇陀市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</si>
  <si>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</si>
  <si>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</si>
  <si>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</si>
  <si>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</si>
  <si>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</si>
  <si>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</si>
  <si>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</si>
  <si>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</si>
  <si>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</si>
  <si>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</si>
  <si>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</si>
  <si>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</si>
  <si>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</si>
  <si>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</si>
  <si>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</si>
  <si>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</si>
  <si>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</si>
  <si>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</si>
  <si>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</si>
  <si>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</si>
  <si>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</si>
  <si>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</si>
  <si>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</si>
  <si>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</si>
  <si>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</si>
  <si>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</si>
  <si>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</si>
  <si>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</si>
  <si>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</si>
  <si>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</si>
  <si>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</si>
  <si>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</si>
  <si>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</si>
  <si>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</si>
  <si>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</si>
  <si>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</si>
  <si>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</si>
  <si>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</si>
  <si>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</si>
  <si>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</si>
  <si>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</si>
  <si>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</si>
  <si>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</si>
  <si>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</si>
  <si>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</si>
  <si>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</si>
  <si>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</si>
  <si>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</si>
  <si>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</si>
  <si>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</si>
  <si>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</si>
  <si>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</si>
  <si>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</si>
  <si>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</si>
  <si>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</si>
  <si>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</si>
  <si>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</si>
  <si>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</si>
  <si>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</si>
  <si>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</si>
  <si>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</si>
  <si>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</si>
  <si>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</si>
  <si>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</si>
  <si>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</si>
  <si>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</si>
  <si>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</si>
  <si>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</si>
  <si>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</si>
  <si>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</si>
  <si>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</si>
  <si>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</si>
  <si>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</si>
  <si>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</si>
  <si>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</si>
  <si>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</si>
  <si>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</si>
  <si>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</si>
  <si>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</si>
  <si>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</si>
  <si>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</si>
  <si>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</si>
  <si>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</si>
  <si>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</si>
  <si>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</si>
  <si>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</si>
  <si>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</si>
  <si>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</si>
  <si>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</si>
  <si>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</si>
  <si>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</si>
  <si>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</si>
  <si>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</si>
  <si>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</si>
  <si>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</si>
  <si>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</si>
  <si>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</si>
  <si>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</si>
  <si>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</si>
  <si>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</si>
  <si>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</si>
  <si>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</si>
  <si>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</si>
  <si>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</si>
  <si>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</si>
  <si>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</si>
  <si>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</si>
  <si>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</si>
  <si>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</si>
  <si>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</si>
  <si>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</si>
  <si>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</si>
  <si>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</si>
  <si>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</si>
  <si>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</si>
  <si>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</si>
  <si>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</si>
  <si>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</si>
  <si>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</si>
  <si>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</si>
  <si>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</si>
  <si>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</si>
  <si>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</si>
  <si>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</si>
  <si>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</si>
  <si>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</si>
  <si>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</si>
  <si>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</si>
  <si>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</si>
  <si>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</si>
  <si>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</si>
  <si>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</si>
  <si>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</si>
  <si>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</si>
  <si>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</si>
  <si>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</si>
  <si>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</si>
  <si>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</si>
  <si>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</si>
  <si>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</si>
  <si>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</si>
  <si>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</si>
  <si>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</si>
  <si>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</si>
  <si>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</si>
  <si>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</si>
  <si>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</si>
  <si>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</si>
  <si>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</si>
  <si>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</si>
  <si>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奈良県宇陀市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</si>
  <si>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</si>
  <si>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</si>
  <si>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</si>
  <si>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</si>
  <si>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</si>
  <si>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</si>
  <si>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</si>
  <si>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</si>
  <si>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</si>
  <si>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</si>
  <si>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</si>
  <si>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</si>
  <si>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</si>
  <si>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</si>
  <si>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</si>
  <si>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</si>
  <si>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</si>
  <si>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</si>
  <si>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</si>
  <si>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</si>
  <si>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</si>
  <si>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</si>
  <si>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</si>
  <si>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</si>
  <si>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</si>
  <si>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</si>
  <si>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</si>
  <si>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</si>
  <si>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</si>
  <si>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</si>
  <si>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</si>
  <si>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</si>
  <si>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</si>
  <si>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</si>
  <si>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</si>
  <si>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</si>
  <si>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</si>
  <si>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</si>
  <si>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</si>
  <si>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</si>
  <si>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</si>
  <si>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</si>
  <si>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</si>
  <si>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</si>
  <si>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</si>
  <si>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</si>
  <si>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</si>
  <si>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</si>
  <si>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</si>
  <si>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</si>
  <si>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</si>
  <si>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</si>
  <si>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</si>
  <si>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</si>
  <si>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</si>
  <si>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</si>
  <si>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</si>
  <si>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</si>
  <si>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</si>
  <si>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</si>
  <si>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</si>
  <si>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</si>
  <si>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</si>
  <si>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</si>
  <si>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</si>
  <si>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</si>
  <si>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</si>
  <si>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</si>
  <si>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</si>
  <si>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</si>
  <si>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</si>
  <si>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</si>
  <si>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</si>
  <si>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</si>
  <si>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</si>
  <si>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</si>
  <si>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</si>
  <si>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</si>
  <si>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</si>
  <si>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</si>
  <si>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</si>
  <si>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</si>
  <si>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</si>
  <si>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</si>
  <si>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</si>
  <si>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</si>
  <si>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</si>
  <si>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</si>
  <si>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</si>
  <si>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</si>
  <si>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</si>
  <si>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</si>
  <si>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</si>
  <si>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</si>
  <si>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</si>
  <si>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</si>
  <si>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</si>
  <si>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</si>
  <si>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</si>
  <si>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</si>
  <si>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</si>
  <si>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</si>
  <si>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</si>
  <si>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</si>
  <si>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</si>
  <si>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</si>
  <si>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</si>
  <si>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</si>
  <si>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</si>
  <si>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</si>
  <si>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</si>
  <si>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</si>
  <si>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</si>
  <si>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</si>
  <si>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</si>
  <si>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</si>
  <si>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</si>
  <si>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</si>
  <si>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</si>
  <si>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</si>
  <si>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</si>
  <si>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</si>
  <si>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</si>
  <si>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</si>
  <si>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</si>
  <si>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</si>
  <si>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</si>
  <si>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</si>
  <si>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</si>
  <si>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</si>
  <si>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</si>
  <si>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</si>
  <si>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</si>
  <si>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</si>
  <si>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</si>
  <si>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</si>
  <si>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</si>
  <si>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</si>
  <si>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</si>
  <si>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</si>
  <si>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</si>
  <si>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</si>
  <si>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</si>
  <si>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</si>
  <si>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</si>
  <si>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</si>
  <si>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</si>
  <si>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</si>
  <si>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</si>
  <si>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</si>
  <si>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</si>
  <si>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</si>
  <si>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</si>
  <si>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</si>
  <si>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</si>
  <si>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</si>
  <si>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</si>
  <si>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</si>
  <si>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</si>
  <si>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</si>
  <si>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</si>
  <si>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</si>
  <si>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</si>
  <si>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</si>
  <si>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</si>
  <si>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</si>
  <si>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</si>
  <si>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</si>
  <si>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</si>
  <si>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</si>
  <si>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</si>
  <si>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</si>
  <si>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</si>
  <si>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</si>
  <si>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</si>
  <si>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</si>
  <si>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</si>
  <si>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</si>
  <si>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</si>
  <si>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</si>
  <si>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</si>
  <si>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</si>
  <si>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</si>
  <si>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</si>
  <si>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</si>
  <si>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</si>
  <si>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</si>
  <si>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</si>
  <si>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</si>
  <si>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</si>
  <si>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</si>
  <si>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</si>
  <si>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</si>
  <si>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</si>
  <si>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</si>
  <si>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</si>
  <si>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</si>
  <si>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</si>
  <si>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</si>
  <si>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</si>
  <si>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</si>
  <si>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</si>
  <si>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</si>
  <si>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</si>
  <si>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</si>
  <si>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1.73</t>
  </si>
  <si>
    <t>▲ 1.46</t>
  </si>
  <si>
    <t>▲ 3.20</t>
  </si>
  <si>
    <t>住宅新築資金等貸付事業特別会計</t>
  </si>
  <si>
    <t>▲ 2.90</t>
  </si>
  <si>
    <t>▲ 2.80</t>
  </si>
  <si>
    <t>▲ 2.69</t>
  </si>
  <si>
    <t>▲ 2.67</t>
  </si>
  <si>
    <t>▲ 2.72</t>
  </si>
  <si>
    <t>保養センター事業特別会計</t>
  </si>
  <si>
    <t>▲ 9.27</t>
  </si>
  <si>
    <t>▲ 6.66</t>
  </si>
  <si>
    <t>▲ 4.96</t>
  </si>
  <si>
    <t>▲ 2.95</t>
  </si>
  <si>
    <t>▲ 1.82</t>
  </si>
  <si>
    <t>水道事業特別会計</t>
  </si>
  <si>
    <t>一般会計</t>
  </si>
  <si>
    <t>病院事業特別会計</t>
  </si>
  <si>
    <t>介護老人保健施設事業特別会計</t>
  </si>
  <si>
    <t>国民健康保険事業特別会計</t>
  </si>
  <si>
    <t>▲ 0.02</t>
  </si>
  <si>
    <t>▲ 0.09</t>
  </si>
  <si>
    <t>介護保険事業特別会計</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</si>
  <si>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</si>
  <si>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</si>
  <si>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</si>
  <si>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</si>
  <si>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</si>
  <si>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</si>
  <si>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</si>
  <si>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</si>
  <si>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</si>
  <si>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</si>
  <si>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</si>
  <si>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</si>
  <si>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</si>
  <si>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宇陀市土地開発公社</t>
    <rPh sb="0" eb="3">
      <t>ウダシ</t>
    </rPh>
    <rPh sb="3" eb="5">
      <t>トチ</t>
    </rPh>
    <rPh sb="5" eb="7">
      <t>カイハツ</t>
    </rPh>
    <rPh sb="7" eb="9">
      <t>コウシャ</t>
    </rPh>
    <phoneticPr fontId="2"/>
  </si>
  <si>
    <t>-</t>
    <phoneticPr fontId="2"/>
  </si>
  <si>
    <t>-</t>
    <phoneticPr fontId="2"/>
  </si>
  <si>
    <t>地域づくり推進基金</t>
    <rPh sb="0" eb="2">
      <t>チイキ</t>
    </rPh>
    <rPh sb="5" eb="7">
      <t>スイシン</t>
    </rPh>
    <rPh sb="7" eb="9">
      <t>キキン</t>
    </rPh>
    <phoneticPr fontId="11"/>
  </si>
  <si>
    <t>ふるさと応援基金</t>
    <rPh sb="4" eb="6">
      <t>オウエン</t>
    </rPh>
    <rPh sb="6" eb="8">
      <t>キキン</t>
    </rPh>
    <phoneticPr fontId="11"/>
  </si>
  <si>
    <t>福祉活動基金</t>
    <rPh sb="0" eb="2">
      <t>フクシ</t>
    </rPh>
    <rPh sb="2" eb="4">
      <t>カツドウ</t>
    </rPh>
    <rPh sb="4" eb="6">
      <t>キキン</t>
    </rPh>
    <phoneticPr fontId="11"/>
  </si>
  <si>
    <t>市営霊苑基金</t>
    <rPh sb="0" eb="2">
      <t>シエイ</t>
    </rPh>
    <rPh sb="2" eb="4">
      <t>レイエン</t>
    </rPh>
    <rPh sb="4" eb="6">
      <t>キキン</t>
    </rPh>
    <phoneticPr fontId="11"/>
  </si>
  <si>
    <t>産業支援基金</t>
    <rPh sb="0" eb="2">
      <t>サンギョウ</t>
    </rPh>
    <rPh sb="2" eb="4">
      <t>シエン</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</si>
  <si>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</si>
  <si>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</si>
  <si>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</si>
  <si>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</si>
  <si>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</si>
  <si>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</si>
  <si>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</si>
  <si>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</si>
  <si>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</si>
  <si>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</si>
  <si>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</si>
  <si>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</si>
  <si>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財源を地方債に求めてきたため、将来負担比率は類似団体を大きく上回っているが、新規発行額の抑制と普通交付税算入率の高い地方債の借入により年々改善している。公共施設等の老朽化対策と持続可能な財政運営のバランスを保つことが求められている。</t>
    <rPh sb="16" eb="18">
      <t>ショウライ</t>
    </rPh>
    <rPh sb="18" eb="20">
      <t>フタン</t>
    </rPh>
    <rPh sb="20" eb="22">
      <t>ヒリツ</t>
    </rPh>
    <rPh sb="23" eb="25">
      <t>ルイジ</t>
    </rPh>
    <rPh sb="25" eb="27">
      <t>ダンタイ</t>
    </rPh>
    <rPh sb="28" eb="29">
      <t>オオ</t>
    </rPh>
    <rPh sb="31" eb="33">
      <t>ウワマワ</t>
    </rPh>
    <phoneticPr fontId="2"/>
  </si>
  <si>
    <t>　将来負担比率、実質公債費比率ともに類似団体より高いものの、地方債新規発行の抑制や合併前の旧町村起債の償還終了により減少が続いている。</t>
    <rPh sb="1" eb="3">
      <t>ショウライ</t>
    </rPh>
    <rPh sb="3" eb="5">
      <t>フタン</t>
    </rPh>
    <rPh sb="5" eb="7">
      <t>ヒリツ</t>
    </rPh>
    <rPh sb="8" eb="10">
      <t>ジッシツ</t>
    </rPh>
    <rPh sb="10" eb="13">
      <t>コウサイヒ</t>
    </rPh>
    <rPh sb="13" eb="15">
      <t>ヒリツ</t>
    </rPh>
    <rPh sb="18" eb="20">
      <t>ルイジ</t>
    </rPh>
    <rPh sb="20" eb="22">
      <t>ダンタイ</t>
    </rPh>
    <rPh sb="30" eb="32">
      <t>チホウ</t>
    </rPh>
    <rPh sb="32" eb="33">
      <t>サイ</t>
    </rPh>
    <rPh sb="41" eb="43">
      <t>ガッペイ</t>
    </rPh>
    <rPh sb="43" eb="44">
      <t>マエ</t>
    </rPh>
    <rPh sb="45" eb="48">
      <t>キュウチョウソン</t>
    </rPh>
    <rPh sb="48" eb="50">
      <t>キサイ</t>
    </rPh>
    <rPh sb="51" eb="53">
      <t>ショウカン</t>
    </rPh>
    <rPh sb="53" eb="55">
      <t>シュウリョウ</t>
    </rPh>
    <rPh sb="58" eb="60">
      <t>ゲンショウ</t>
    </rPh>
    <rPh sb="61" eb="62">
      <t>ツヅ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</si>
</sst>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669A-4F4E-B368-5EADC4F97A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72672</c:v>
                </c:pt>
                <c:pt idx="1">
                  <c:v>79141</c:v>
                </c:pt>
                <c:pt idx="2">
                  <c:v>75083</c:v>
                </c:pt>
                <c:pt idx="3">
                  <c:v>59189</c:v>
                </c:pt>
                <c:pt idx="4">
                  <c:v>59527</c:v>
                </c:pt>
              </c:numCache>
            </c:numRef>
          </c:val>
          <c:smooth val="0"/>
          <c:extLst xmlns:c16r2="http://schemas.microsoft.com/office/drawing/2015/06/chart">
            <c:ext xmlns:c16="http://schemas.microsoft.com/office/drawing/2014/chart" uri="{C3380CC4-5D6E-409C-BE32-E72D297353CC}">
              <c16:uniqueId val="{00000001-669A-4F4E-B368-5EADC4F97A41}"/>
            </c:ext>
          </c:extLst>
        </c:ser>
        <c:dLbls>
          <c:showLegendKey val="0"/>
          <c:showVal val="0"/>
          <c:showCatName val="0"/>
          <c:showSerName val="0"/>
          <c:showPercent val="0"/>
          <c:showBubbleSize val="0"/>
        </c:dLbls>
        <c:marker val="1"/>
        <c:smooth val="0"/>
        <c:axId val="425088368"/>
        <c:axId val="425089936"/>
      </c:lineChart>
      <c:catAx>
        <c:axId val="42508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089936"/>
        <c:crosses val="autoZero"/>
        <c:auto val="1"/>
        <c:lblAlgn val="ctr"/>
        <c:lblOffset val="100"/>
        <c:tickLblSkip val="1"/>
        <c:tickMarkSkip val="1"/>
        <c:noMultiLvlLbl val="0"/>
      </c:catAx>
      <c:valAx>
        <c:axId val="4250899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08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5.61</c:v>
                </c:pt>
                <c:pt idx="1">
                  <c:v>2.29</c:v>
                </c:pt>
                <c:pt idx="2">
                  <c:v>5.36</c:v>
                </c:pt>
                <c:pt idx="3">
                  <c:v>3.17</c:v>
                </c:pt>
                <c:pt idx="4">
                  <c:v>3.25</c:v>
                </c:pt>
              </c:numCache>
            </c:numRef>
          </c:val>
          <c:extLst xmlns:c16r2="http://schemas.microsoft.com/office/drawing/2015/06/chart">
            <c:ext xmlns:c16="http://schemas.microsoft.com/office/drawing/2014/chart" uri="{C3380CC4-5D6E-409C-BE32-E72D297353CC}">
              <c16:uniqueId val="{00000000-607D-4746-9DC1-406D418740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17.41</c:v>
                </c:pt>
                <c:pt idx="1">
                  <c:v>19.39</c:v>
                </c:pt>
                <c:pt idx="2">
                  <c:v>19.47</c:v>
                </c:pt>
                <c:pt idx="3">
                  <c:v>20.95</c:v>
                </c:pt>
                <c:pt idx="4">
                  <c:v>18.48</c:v>
                </c:pt>
              </c:numCache>
            </c:numRef>
          </c:val>
          <c:extLst xmlns:c16r2="http://schemas.microsoft.com/office/drawing/2015/06/chart">
            <c:ext xmlns:c16="http://schemas.microsoft.com/office/drawing/2014/chart" uri="{C3380CC4-5D6E-409C-BE32-E72D297353CC}">
              <c16:uniqueId val="{00000001-607D-4746-9DC1-406D41874005}"/>
            </c:ext>
          </c:extLst>
        </c:ser>
        <c:dLbls>
          <c:showLegendKey val="0"/>
          <c:showVal val="0"/>
          <c:showCatName val="0"/>
          <c:showSerName val="0"/>
          <c:showPercent val="0"/>
          <c:showBubbleSize val="0"/>
        </c:dLbls>
        <c:gapWidth val="250"/>
        <c:overlap val="100"/>
        <c:axId val="425086800"/>
        <c:axId val="425085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4.12</c:v>
                </c:pt>
                <c:pt idx="1">
                  <c:v>-1.73</c:v>
                </c:pt>
                <c:pt idx="2">
                  <c:v>3.1</c:v>
                </c:pt>
                <c:pt idx="3">
                  <c:v>-1.46</c:v>
                </c:pt>
                <c:pt idx="4">
                  <c:v>-3.2</c:v>
                </c:pt>
              </c:numCache>
            </c:numRef>
          </c:val>
          <c:smooth val="0"/>
          <c:extLst xmlns:c16r2="http://schemas.microsoft.com/office/drawing/2015/06/chart">
            <c:ext xmlns:c16="http://schemas.microsoft.com/office/drawing/2014/chart" uri="{C3380CC4-5D6E-409C-BE32-E72D297353CC}">
              <c16:uniqueId val="{00000002-607D-4746-9DC1-406D41874005}"/>
            </c:ext>
          </c:extLst>
        </c:ser>
        <c:dLbls>
          <c:showLegendKey val="0"/>
          <c:showVal val="0"/>
          <c:showCatName val="0"/>
          <c:showSerName val="0"/>
          <c:showPercent val="0"/>
          <c:showBubbleSize val="0"/>
        </c:dLbls>
        <c:marker val="1"/>
        <c:smooth val="0"/>
        <c:axId val="425086800"/>
        <c:axId val="425085624"/>
      </c:lineChart>
      <c:catAx>
        <c:axId val="42508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085624"/>
        <c:crosses val="autoZero"/>
        <c:auto val="1"/>
        <c:lblAlgn val="ctr"/>
        <c:lblOffset val="100"/>
        <c:tickLblSkip val="1"/>
        <c:tickMarkSkip val="1"/>
        <c:noMultiLvlLbl val="0"/>
      </c:catAx>
      <c:valAx>
        <c:axId val="42508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8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0.06</c:v>
                </c:pt>
                <c:pt idx="4">
                  <c:v>#N/A</c:v>
                </c:pt>
                <c:pt idx="5">
                  <c:v>0.1</c:v>
                </c:pt>
                <c:pt idx="6">
                  <c:v>#N/A</c:v>
                </c:pt>
                <c:pt idx="7">
                  <c:v>0.38</c:v>
                </c:pt>
                <c:pt idx="8">
                  <c:v>#N/A</c:v>
                </c:pt>
                <c:pt idx="9">
                  <c:v>0.08</c:v>
                </c:pt>
              </c:numCache>
            </c:numRef>
          </c:val>
          <c:extLst xmlns:c16r2="http://schemas.microsoft.com/office/drawing/2015/06/chart">
            <c:ext xmlns:c16="http://schemas.microsoft.com/office/drawing/2014/chart" uri="{C3380CC4-5D6E-409C-BE32-E72D297353CC}">
              <c16:uniqueId val="{00000000-A5C3-4072-BB42-FB40169F4E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C3-4072-BB42-FB40169F4EB7}"/>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0.65</c:v>
                </c:pt>
                <c:pt idx="6">
                  <c:v>#N/A</c:v>
                </c:pt>
                <c:pt idx="7">
                  <c:v>1.04</c:v>
                </c:pt>
                <c:pt idx="8">
                  <c:v>#N/A</c:v>
                </c:pt>
                <c:pt idx="9">
                  <c:v>0.79</c:v>
                </c:pt>
              </c:numCache>
            </c:numRef>
          </c:val>
          <c:extLst xmlns:c16r2="http://schemas.microsoft.com/office/drawing/2015/06/chart">
            <c:ext xmlns:c16="http://schemas.microsoft.com/office/drawing/2014/chart" uri="{C3380CC4-5D6E-409C-BE32-E72D297353CC}">
              <c16:uniqueId val="{00000002-A5C3-4072-BB42-FB40169F4EB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0.02</c:v>
                </c:pt>
                <c:pt idx="1">
                  <c:v>#N/A</c:v>
                </c:pt>
                <c:pt idx="2">
                  <c:v>0.09</c:v>
                </c:pt>
                <c:pt idx="3">
                  <c:v>#N/A</c:v>
                </c:pt>
                <c:pt idx="4">
                  <c:v>#N/A</c:v>
                </c:pt>
                <c:pt idx="5">
                  <c:v>0.06</c:v>
                </c:pt>
                <c:pt idx="6">
                  <c:v>#N/A</c:v>
                </c:pt>
                <c:pt idx="7">
                  <c:v>2.4900000000000002</c:v>
                </c:pt>
                <c:pt idx="8">
                  <c:v>#N/A</c:v>
                </c:pt>
                <c:pt idx="9">
                  <c:v>1.35</c:v>
                </c:pt>
              </c:numCache>
            </c:numRef>
          </c:val>
          <c:extLst xmlns:c16r2="http://schemas.microsoft.com/office/drawing/2015/06/chart">
            <c:ext xmlns:c16="http://schemas.microsoft.com/office/drawing/2014/chart" uri="{C3380CC4-5D6E-409C-BE32-E72D297353CC}">
              <c16:uniqueId val="{00000003-A5C3-4072-BB42-FB40169F4EB7}"/>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4.67</c:v>
                </c:pt>
                <c:pt idx="2">
                  <c:v>#N/A</c:v>
                </c:pt>
                <c:pt idx="3">
                  <c:v>4.46</c:v>
                </c:pt>
                <c:pt idx="4">
                  <c:v>#N/A</c:v>
                </c:pt>
                <c:pt idx="5">
                  <c:v>4.04</c:v>
                </c:pt>
                <c:pt idx="6">
                  <c:v>#N/A</c:v>
                </c:pt>
                <c:pt idx="7">
                  <c:v>3.79</c:v>
                </c:pt>
                <c:pt idx="8">
                  <c:v>#N/A</c:v>
                </c:pt>
                <c:pt idx="9">
                  <c:v>3.32</c:v>
                </c:pt>
              </c:numCache>
            </c:numRef>
          </c:val>
          <c:extLst xmlns:c16r2="http://schemas.microsoft.com/office/drawing/2015/06/chart">
            <c:ext xmlns:c16="http://schemas.microsoft.com/office/drawing/2014/chart" uri="{C3380CC4-5D6E-409C-BE32-E72D297353CC}">
              <c16:uniqueId val="{00000004-A5C3-4072-BB42-FB40169F4EB7}"/>
            </c:ext>
          </c:extLst>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6.98</c:v>
                </c:pt>
                <c:pt idx="2">
                  <c:v>#N/A</c:v>
                </c:pt>
                <c:pt idx="3">
                  <c:v>6</c:v>
                </c:pt>
                <c:pt idx="4">
                  <c:v>#N/A</c:v>
                </c:pt>
                <c:pt idx="5">
                  <c:v>6.27</c:v>
                </c:pt>
                <c:pt idx="6">
                  <c:v>#N/A</c:v>
                </c:pt>
                <c:pt idx="7">
                  <c:v>6.53</c:v>
                </c:pt>
                <c:pt idx="8">
                  <c:v>#N/A</c:v>
                </c:pt>
                <c:pt idx="9">
                  <c:v>5.55</c:v>
                </c:pt>
              </c:numCache>
            </c:numRef>
          </c:val>
          <c:extLst xmlns:c16r2="http://schemas.microsoft.com/office/drawing/2015/06/chart">
            <c:ext xmlns:c16="http://schemas.microsoft.com/office/drawing/2014/chart" uri="{C3380CC4-5D6E-409C-BE32-E72D297353CC}">
              <c16:uniqueId val="{00000005-A5C3-4072-BB42-FB40169F4EB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8.43</c:v>
                </c:pt>
                <c:pt idx="2">
                  <c:v>#N/A</c:v>
                </c:pt>
                <c:pt idx="3">
                  <c:v>5.08</c:v>
                </c:pt>
                <c:pt idx="4">
                  <c:v>#N/A</c:v>
                </c:pt>
                <c:pt idx="5">
                  <c:v>8.0299999999999994</c:v>
                </c:pt>
                <c:pt idx="6">
                  <c:v>#N/A</c:v>
                </c:pt>
                <c:pt idx="7">
                  <c:v>5.82</c:v>
                </c:pt>
                <c:pt idx="8">
                  <c:v>#N/A</c:v>
                </c:pt>
                <c:pt idx="9">
                  <c:v>5.95</c:v>
                </c:pt>
              </c:numCache>
            </c:numRef>
          </c:val>
          <c:extLst xmlns:c16r2="http://schemas.microsoft.com/office/drawing/2015/06/chart">
            <c:ext xmlns:c16="http://schemas.microsoft.com/office/drawing/2014/chart" uri="{C3380CC4-5D6E-409C-BE32-E72D297353CC}">
              <c16:uniqueId val="{00000006-A5C3-4072-BB42-FB40169F4EB7}"/>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6.92</c:v>
                </c:pt>
                <c:pt idx="2">
                  <c:v>#N/A</c:v>
                </c:pt>
                <c:pt idx="3">
                  <c:v>7.75</c:v>
                </c:pt>
                <c:pt idx="4">
                  <c:v>#N/A</c:v>
                </c:pt>
                <c:pt idx="5">
                  <c:v>7.9</c:v>
                </c:pt>
                <c:pt idx="6">
                  <c:v>#N/A</c:v>
                </c:pt>
                <c:pt idx="7">
                  <c:v>8.39</c:v>
                </c:pt>
                <c:pt idx="8">
                  <c:v>#N/A</c:v>
                </c:pt>
                <c:pt idx="9">
                  <c:v>9.24</c:v>
                </c:pt>
              </c:numCache>
            </c:numRef>
          </c:val>
          <c:extLst xmlns:c16r2="http://schemas.microsoft.com/office/drawing/2015/06/chart">
            <c:ext xmlns:c16="http://schemas.microsoft.com/office/drawing/2014/chart" uri="{C3380CC4-5D6E-409C-BE32-E72D297353CC}">
              <c16:uniqueId val="{00000007-A5C3-4072-BB42-FB40169F4EB7}"/>
            </c:ext>
          </c:extLst>
        </c:ser>
        <c:ser>
          <c:idx val="8"/>
          <c:order val="8"/>
          <c:tx>
            <c:strRef>
              <c:f>データシート!$A$35</c:f>
              <c:strCache>
                <c:ptCount val="1"/>
                <c:pt idx="0">
                  <c:v>保養センター事業特別会計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9.27</c:v>
                </c:pt>
                <c:pt idx="1">
                  <c:v>#N/A</c:v>
                </c:pt>
                <c:pt idx="2">
                  <c:v>6.66</c:v>
                </c:pt>
                <c:pt idx="3">
                  <c:v>#N/A</c:v>
                </c:pt>
                <c:pt idx="4">
                  <c:v>4.96</c:v>
                </c:pt>
                <c:pt idx="5">
                  <c:v>#N/A</c:v>
                </c:pt>
                <c:pt idx="6">
                  <c:v>2.95</c:v>
                </c:pt>
                <c:pt idx="7">
                  <c:v>#N/A</c:v>
                </c:pt>
                <c:pt idx="8">
                  <c:v>1.82</c:v>
                </c:pt>
                <c:pt idx="9">
                  <c:v>#N/A</c:v>
                </c:pt>
              </c:numCache>
            </c:numRef>
          </c:val>
          <c:extLst xmlns:c16r2="http://schemas.microsoft.com/office/drawing/2015/06/chart">
            <c:ext xmlns:c16="http://schemas.microsoft.com/office/drawing/2014/chart" uri="{C3380CC4-5D6E-409C-BE32-E72D297353CC}">
              <c16:uniqueId val="{00000008-A5C3-4072-BB42-FB40169F4EB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2.9</c:v>
                </c:pt>
                <c:pt idx="1">
                  <c:v>#N/A</c:v>
                </c:pt>
                <c:pt idx="2">
                  <c:v>2.8</c:v>
                </c:pt>
                <c:pt idx="3">
                  <c:v>#N/A</c:v>
                </c:pt>
                <c:pt idx="4">
                  <c:v>2.69</c:v>
                </c:pt>
                <c:pt idx="5">
                  <c:v>#N/A</c:v>
                </c:pt>
                <c:pt idx="6">
                  <c:v>2.67</c:v>
                </c:pt>
                <c:pt idx="7">
                  <c:v>#N/A</c:v>
                </c:pt>
                <c:pt idx="8">
                  <c:v>2.72</c:v>
                </c:pt>
                <c:pt idx="9">
                  <c:v>#N/A</c:v>
                </c:pt>
              </c:numCache>
            </c:numRef>
          </c:val>
          <c:extLst xmlns:c16r2="http://schemas.microsoft.com/office/drawing/2015/06/chart">
            <c:ext xmlns:c16="http://schemas.microsoft.com/office/drawing/2014/chart" uri="{C3380CC4-5D6E-409C-BE32-E72D297353CC}">
              <c16:uniqueId val="{00000009-A5C3-4072-BB42-FB40169F4EB7}"/>
            </c:ext>
          </c:extLst>
        </c:ser>
        <c:dLbls>
          <c:showLegendKey val="0"/>
          <c:showVal val="0"/>
          <c:showCatName val="0"/>
          <c:showSerName val="0"/>
          <c:showPercent val="0"/>
          <c:showBubbleSize val="0"/>
        </c:dLbls>
        <c:gapWidth val="150"/>
        <c:overlap val="100"/>
        <c:axId val="425089152"/>
        <c:axId val="425087192"/>
      </c:barChart>
      <c:catAx>
        <c:axId val="4250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087192"/>
        <c:crosses val="autoZero"/>
        <c:auto val="1"/>
        <c:lblAlgn val="ctr"/>
        <c:lblOffset val="100"/>
        <c:tickLblSkip val="1"/>
        <c:tickMarkSkip val="1"/>
        <c:noMultiLvlLbl val="0"/>
      </c:catAx>
      <c:valAx>
        <c:axId val="425087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8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2533</c:v>
                </c:pt>
                <c:pt idx="5">
                  <c:v>2587</c:v>
                </c:pt>
                <c:pt idx="8">
                  <c:v>2457</c:v>
                </c:pt>
                <c:pt idx="11">
                  <c:v>2357</c:v>
                </c:pt>
                <c:pt idx="14">
                  <c:v>2215</c:v>
                </c:pt>
              </c:numCache>
            </c:numRef>
          </c:val>
          <c:extLst xmlns:c16r2="http://schemas.microsoft.com/office/drawing/2015/06/chart">
            <c:ext xmlns:c16="http://schemas.microsoft.com/office/drawing/2014/chart" uri="{C3380CC4-5D6E-409C-BE32-E72D297353CC}">
              <c16:uniqueId val="{00000000-C6F8-45EA-AFFD-3F3E2A16AE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F8-45EA-AFFD-3F3E2A16AE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59</c:v>
                </c:pt>
                <c:pt idx="6">
                  <c:v>12</c:v>
                </c:pt>
                <c:pt idx="9">
                  <c:v>30</c:v>
                </c:pt>
                <c:pt idx="12">
                  <c:v>48</c:v>
                </c:pt>
              </c:numCache>
            </c:numRef>
          </c:val>
          <c:extLst xmlns:c16r2="http://schemas.microsoft.com/office/drawing/2015/06/chart">
            <c:ext xmlns:c16="http://schemas.microsoft.com/office/drawing/2014/chart" uri="{C3380CC4-5D6E-409C-BE32-E72D297353CC}">
              <c16:uniqueId val="{00000002-C6F8-45EA-AFFD-3F3E2A16AE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F8-45EA-AFFD-3F3E2A16AE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664</c:v>
                </c:pt>
                <c:pt idx="3">
                  <c:v>646</c:v>
                </c:pt>
                <c:pt idx="6">
                  <c:v>604</c:v>
                </c:pt>
                <c:pt idx="9">
                  <c:v>627</c:v>
                </c:pt>
                <c:pt idx="12">
                  <c:v>574</c:v>
                </c:pt>
              </c:numCache>
            </c:numRef>
          </c:val>
          <c:extLst xmlns:c16r2="http://schemas.microsoft.com/office/drawing/2015/06/chart">
            <c:ext xmlns:c16="http://schemas.microsoft.com/office/drawing/2014/chart" uri="{C3380CC4-5D6E-409C-BE32-E72D297353CC}">
              <c16:uniqueId val="{00000004-C6F8-45EA-AFFD-3F3E2A16AE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C6F8-45EA-AFFD-3F3E2A16AE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F8-45EA-AFFD-3F3E2A16AE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3587</c:v>
                </c:pt>
                <c:pt idx="3">
                  <c:v>3459</c:v>
                </c:pt>
                <c:pt idx="6">
                  <c:v>3298</c:v>
                </c:pt>
                <c:pt idx="9">
                  <c:v>3094</c:v>
                </c:pt>
                <c:pt idx="12">
                  <c:v>2874</c:v>
                </c:pt>
              </c:numCache>
            </c:numRef>
          </c:val>
          <c:extLst xmlns:c16r2="http://schemas.microsoft.com/office/drawing/2015/06/chart">
            <c:ext xmlns:c16="http://schemas.microsoft.com/office/drawing/2014/chart" uri="{C3380CC4-5D6E-409C-BE32-E72D297353CC}">
              <c16:uniqueId val="{00000007-C6F8-45EA-AFFD-3F3E2A16AE15}"/>
            </c:ext>
          </c:extLst>
        </c:ser>
        <c:dLbls>
          <c:showLegendKey val="0"/>
          <c:showVal val="0"/>
          <c:showCatName val="0"/>
          <c:showSerName val="0"/>
          <c:showPercent val="0"/>
          <c:showBubbleSize val="0"/>
        </c:dLbls>
        <c:gapWidth val="100"/>
        <c:overlap val="100"/>
        <c:axId val="425086016"/>
        <c:axId val="425086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1792</c:v>
                </c:pt>
                <c:pt idx="2">
                  <c:v>#N/A</c:v>
                </c:pt>
                <c:pt idx="3">
                  <c:v>#N/A</c:v>
                </c:pt>
                <c:pt idx="4">
                  <c:v>1578</c:v>
                </c:pt>
                <c:pt idx="5">
                  <c:v>#N/A</c:v>
                </c:pt>
                <c:pt idx="6">
                  <c:v>#N/A</c:v>
                </c:pt>
                <c:pt idx="7">
                  <c:v>1458</c:v>
                </c:pt>
                <c:pt idx="8">
                  <c:v>#N/A</c:v>
                </c:pt>
                <c:pt idx="9">
                  <c:v>#N/A</c:v>
                </c:pt>
                <c:pt idx="10">
                  <c:v>1395</c:v>
                </c:pt>
                <c:pt idx="11">
                  <c:v>#N/A</c:v>
                </c:pt>
                <c:pt idx="12">
                  <c:v>#N/A</c:v>
                </c:pt>
                <c:pt idx="13">
                  <c:v>1282</c:v>
                </c:pt>
                <c:pt idx="14">
                  <c:v>#N/A</c:v>
                </c:pt>
              </c:numCache>
            </c:numRef>
          </c:val>
          <c:smooth val="0"/>
          <c:extLst xmlns:c16r2="http://schemas.microsoft.com/office/drawing/2015/06/chart">
            <c:ext xmlns:c16="http://schemas.microsoft.com/office/drawing/2014/chart" uri="{C3380CC4-5D6E-409C-BE32-E72D297353CC}">
              <c16:uniqueId val="{00000008-C6F8-45EA-AFFD-3F3E2A16AE15}"/>
            </c:ext>
          </c:extLst>
        </c:ser>
        <c:dLbls>
          <c:showLegendKey val="0"/>
          <c:showVal val="0"/>
          <c:showCatName val="0"/>
          <c:showSerName val="0"/>
          <c:showPercent val="0"/>
          <c:showBubbleSize val="0"/>
        </c:dLbls>
        <c:marker val="1"/>
        <c:smooth val="0"/>
        <c:axId val="425086016"/>
        <c:axId val="425086408"/>
      </c:lineChart>
      <c:catAx>
        <c:axId val="4250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086408"/>
        <c:crosses val="autoZero"/>
        <c:auto val="1"/>
        <c:lblAlgn val="ctr"/>
        <c:lblOffset val="100"/>
        <c:tickLblSkip val="1"/>
        <c:tickMarkSkip val="1"/>
        <c:noMultiLvlLbl val="0"/>
      </c:catAx>
      <c:valAx>
        <c:axId val="425086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8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23026</c:v>
                </c:pt>
                <c:pt idx="5">
                  <c:v>22764</c:v>
                </c:pt>
                <c:pt idx="8">
                  <c:v>23113</c:v>
                </c:pt>
                <c:pt idx="11">
                  <c:v>22238</c:v>
                </c:pt>
                <c:pt idx="14">
                  <c:v>21894</c:v>
                </c:pt>
              </c:numCache>
            </c:numRef>
          </c:val>
          <c:extLst xmlns:c16r2="http://schemas.microsoft.com/office/drawing/2015/06/chart">
            <c:ext xmlns:c16="http://schemas.microsoft.com/office/drawing/2014/chart" uri="{C3380CC4-5D6E-409C-BE32-E72D297353CC}">
              <c16:uniqueId val="{00000000-5009-4A7F-ADC7-C33A7FC8C4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390</c:v>
                </c:pt>
                <c:pt idx="5">
                  <c:v>328</c:v>
                </c:pt>
                <c:pt idx="8">
                  <c:v>314</c:v>
                </c:pt>
                <c:pt idx="11">
                  <c:v>270</c:v>
                </c:pt>
                <c:pt idx="14">
                  <c:v>227</c:v>
                </c:pt>
              </c:numCache>
            </c:numRef>
          </c:val>
          <c:extLst xmlns:c16r2="http://schemas.microsoft.com/office/drawing/2015/06/chart">
            <c:ext xmlns:c16="http://schemas.microsoft.com/office/drawing/2014/chart" uri="{C3380CC4-5D6E-409C-BE32-E72D297353CC}">
              <c16:uniqueId val="{00000001-5009-4A7F-ADC7-C33A7FC8C4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2834</c:v>
                </c:pt>
                <c:pt idx="5">
                  <c:v>3009</c:v>
                </c:pt>
                <c:pt idx="8">
                  <c:v>3087</c:v>
                </c:pt>
                <c:pt idx="11">
                  <c:v>3320</c:v>
                </c:pt>
                <c:pt idx="14">
                  <c:v>3188</c:v>
                </c:pt>
              </c:numCache>
            </c:numRef>
          </c:val>
          <c:extLst xmlns:c16r2="http://schemas.microsoft.com/office/drawing/2015/06/chart">
            <c:ext xmlns:c16="http://schemas.microsoft.com/office/drawing/2014/chart" uri="{C3380CC4-5D6E-409C-BE32-E72D297353CC}">
              <c16:uniqueId val="{00000002-5009-4A7F-ADC7-C33A7FC8C4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09-4A7F-ADC7-C33A7FC8C4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009-4A7F-ADC7-C33A7FC8C4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09-4A7F-ADC7-C33A7FC8C4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5566</c:v>
                </c:pt>
                <c:pt idx="3">
                  <c:v>4930</c:v>
                </c:pt>
                <c:pt idx="6">
                  <c:v>4653</c:v>
                </c:pt>
                <c:pt idx="9">
                  <c:v>4362</c:v>
                </c:pt>
                <c:pt idx="12">
                  <c:v>4254</c:v>
                </c:pt>
              </c:numCache>
            </c:numRef>
          </c:val>
          <c:extLst xmlns:c16r2="http://schemas.microsoft.com/office/drawing/2015/06/chart">
            <c:ext xmlns:c16="http://schemas.microsoft.com/office/drawing/2014/chart" uri="{C3380CC4-5D6E-409C-BE32-E72D297353CC}">
              <c16:uniqueId val="{00000006-5009-4A7F-ADC7-C33A7FC8C4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191</c:v>
                </c:pt>
                <c:pt idx="6">
                  <c:v>353</c:v>
                </c:pt>
                <c:pt idx="9">
                  <c:v>422</c:v>
                </c:pt>
                <c:pt idx="12">
                  <c:v>387</c:v>
                </c:pt>
              </c:numCache>
            </c:numRef>
          </c:val>
          <c:extLst xmlns:c16r2="http://schemas.microsoft.com/office/drawing/2015/06/chart">
            <c:ext xmlns:c16="http://schemas.microsoft.com/office/drawing/2014/chart" uri="{C3380CC4-5D6E-409C-BE32-E72D297353CC}">
              <c16:uniqueId val="{00000007-5009-4A7F-ADC7-C33A7FC8C4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9008</c:v>
                </c:pt>
                <c:pt idx="3">
                  <c:v>8601</c:v>
                </c:pt>
                <c:pt idx="6">
                  <c:v>8085</c:v>
                </c:pt>
                <c:pt idx="9">
                  <c:v>7695</c:v>
                </c:pt>
                <c:pt idx="12">
                  <c:v>5727</c:v>
                </c:pt>
              </c:numCache>
            </c:numRef>
          </c:val>
          <c:extLst xmlns:c16r2="http://schemas.microsoft.com/office/drawing/2015/06/chart">
            <c:ext xmlns:c16="http://schemas.microsoft.com/office/drawing/2014/chart" uri="{C3380CC4-5D6E-409C-BE32-E72D297353CC}">
              <c16:uniqueId val="{00000008-5009-4A7F-ADC7-C33A7FC8C4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009-4A7F-ADC7-C33A7FC8C4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28591</c:v>
                </c:pt>
                <c:pt idx="3">
                  <c:v>27700</c:v>
                </c:pt>
                <c:pt idx="6">
                  <c:v>27153</c:v>
                </c:pt>
                <c:pt idx="9">
                  <c:v>26137</c:v>
                </c:pt>
                <c:pt idx="12">
                  <c:v>25693</c:v>
                </c:pt>
              </c:numCache>
            </c:numRef>
          </c:val>
          <c:extLst xmlns:c16r2="http://schemas.microsoft.com/office/drawing/2015/06/chart">
            <c:ext xmlns:c16="http://schemas.microsoft.com/office/drawing/2014/chart" uri="{C3380CC4-5D6E-409C-BE32-E72D297353CC}">
              <c16:uniqueId val="{0000000A-5009-4A7F-ADC7-C33A7FC8C484}"/>
            </c:ext>
          </c:extLst>
        </c:ser>
        <c:dLbls>
          <c:showLegendKey val="0"/>
          <c:showVal val="0"/>
          <c:showCatName val="0"/>
          <c:showSerName val="0"/>
          <c:showPercent val="0"/>
          <c:showBubbleSize val="0"/>
        </c:dLbls>
        <c:gapWidth val="100"/>
        <c:overlap val="100"/>
        <c:axId val="425090328"/>
        <c:axId val="42508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17029</c:v>
                </c:pt>
                <c:pt idx="2">
                  <c:v>#N/A</c:v>
                </c:pt>
                <c:pt idx="3">
                  <c:v>#N/A</c:v>
                </c:pt>
                <c:pt idx="4">
                  <c:v>15323</c:v>
                </c:pt>
                <c:pt idx="5">
                  <c:v>#N/A</c:v>
                </c:pt>
                <c:pt idx="6">
                  <c:v>#N/A</c:v>
                </c:pt>
                <c:pt idx="7">
                  <c:v>13730</c:v>
                </c:pt>
                <c:pt idx="8">
                  <c:v>#N/A</c:v>
                </c:pt>
                <c:pt idx="9">
                  <c:v>#N/A</c:v>
                </c:pt>
                <c:pt idx="10">
                  <c:v>12786</c:v>
                </c:pt>
                <c:pt idx="11">
                  <c:v>#N/A</c:v>
                </c:pt>
                <c:pt idx="12">
                  <c:v>#N/A</c:v>
                </c:pt>
                <c:pt idx="13">
                  <c:v>10752</c:v>
                </c:pt>
                <c:pt idx="14">
                  <c:v>#N/A</c:v>
                </c:pt>
              </c:numCache>
            </c:numRef>
          </c:val>
          <c:smooth val="0"/>
          <c:extLst xmlns:c16r2="http://schemas.microsoft.com/office/drawing/2015/06/chart">
            <c:ext xmlns:c16="http://schemas.microsoft.com/office/drawing/2014/chart" uri="{C3380CC4-5D6E-409C-BE32-E72D297353CC}">
              <c16:uniqueId val="{0000000B-5009-4A7F-ADC7-C33A7FC8C484}"/>
            </c:ext>
          </c:extLst>
        </c:ser>
        <c:dLbls>
          <c:showLegendKey val="0"/>
          <c:showVal val="0"/>
          <c:showCatName val="0"/>
          <c:showSerName val="0"/>
          <c:showPercent val="0"/>
          <c:showBubbleSize val="0"/>
        </c:dLbls>
        <c:marker val="1"/>
        <c:smooth val="0"/>
        <c:axId val="425090328"/>
        <c:axId val="425087584"/>
      </c:lineChart>
      <c:catAx>
        <c:axId val="42509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087584"/>
        <c:crosses val="autoZero"/>
        <c:auto val="1"/>
        <c:lblAlgn val="ctr"/>
        <c:lblOffset val="100"/>
        <c:tickLblSkip val="1"/>
        <c:tickMarkSkip val="1"/>
        <c:noMultiLvlLbl val="0"/>
      </c:catAx>
      <c:valAx>
        <c:axId val="42508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9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2333</c:v>
                </c:pt>
                <c:pt idx="1">
                  <c:v>2437</c:v>
                </c:pt>
                <c:pt idx="2">
                  <c:v>2079</c:v>
                </c:pt>
              </c:numCache>
            </c:numRef>
          </c:val>
          <c:extLst xmlns:c16r2="http://schemas.microsoft.com/office/drawing/2015/06/chart">
            <c:ext xmlns:c16="http://schemas.microsoft.com/office/drawing/2014/chart" uri="{C3380CC4-5D6E-409C-BE32-E72D297353CC}">
              <c16:uniqueId val="{00000000-D925-4D9E-9602-EAC676EC48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328</c:v>
                </c:pt>
                <c:pt idx="1">
                  <c:v>328</c:v>
                </c:pt>
                <c:pt idx="2">
                  <c:v>328</c:v>
                </c:pt>
              </c:numCache>
            </c:numRef>
          </c:val>
          <c:extLst xmlns:c16r2="http://schemas.microsoft.com/office/drawing/2015/06/chart">
            <c:ext xmlns:c16="http://schemas.microsoft.com/office/drawing/2014/chart" uri="{C3380CC4-5D6E-409C-BE32-E72D297353CC}">
              <c16:uniqueId val="{00000001-D925-4D9E-9602-EAC676EC48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2025</c:v>
                </c:pt>
                <c:pt idx="1">
                  <c:v>2107</c:v>
                </c:pt>
                <c:pt idx="2">
                  <c:v>2207</c:v>
                </c:pt>
              </c:numCache>
            </c:numRef>
          </c:val>
          <c:extLst xmlns:c16r2="http://schemas.microsoft.com/office/drawing/2015/06/chart">
            <c:ext xmlns:c16="http://schemas.microsoft.com/office/drawing/2014/chart" uri="{C3380CC4-5D6E-409C-BE32-E72D297353CC}">
              <c16:uniqueId val="{00000002-D925-4D9E-9602-EAC676EC48E6}"/>
            </c:ext>
          </c:extLst>
        </c:ser>
        <c:dLbls>
          <c:showLegendKey val="0"/>
          <c:showVal val="0"/>
          <c:showCatName val="0"/>
          <c:showSerName val="0"/>
          <c:showPercent val="0"/>
          <c:showBubbleSize val="0"/>
        </c:dLbls>
        <c:gapWidth val="120"/>
        <c:overlap val="100"/>
        <c:axId val="425090720"/>
        <c:axId val="425091112"/>
      </c:barChart>
      <c:catAx>
        <c:axId val="42509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091112"/>
        <c:crosses val="autoZero"/>
        <c:auto val="1"/>
        <c:lblAlgn val="ctr"/>
        <c:lblOffset val="100"/>
        <c:tickLblSkip val="1"/>
        <c:tickMarkSkip val="1"/>
        <c:noMultiLvlLbl val="0"/>
      </c:catAx>
      <c:valAx>
        <c:axId val="425091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09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51-4A60-8EC9-4C00D65F168E}"/>
                </c:ext>
                <c:ext xmlns:c15="http://schemas.microsoft.com/office/drawing/2012/chart" uri="{CE6537A1-D6FC-4f65-9D91-7224C49458BB}">
                  <c15:dlblFieldTable>
                    <c15:dlblFTEntry>
                      <c15:txfldGUID>{044F06FE-1A5E-4695-9F86-30DDCD007A14}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51-4A60-8EC9-4C00D65F168E}"/>
                </c:ext>
                <c:ext xmlns:c15="http://schemas.microsoft.com/office/drawing/2012/chart" uri="{CE6537A1-D6FC-4f65-9D91-7224C49458BB}">
                  <c15:dlblFieldTable>
                    <c15:dlblFTEntry>
                      <c15:txfldGUID>{D708A3EA-B96A-49E7-A52A-A99C1FC3DC46}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51-4A60-8EC9-4C00D65F168E}"/>
                </c:ext>
                <c:ext xmlns:c15="http://schemas.microsoft.com/office/drawing/2012/chart" uri="{CE6537A1-D6FC-4f65-9D91-7224C49458BB}">
                  <c15:dlblFieldTable>
                    <c15:dlblFTEntry>
                      <c15:txfldGUID>{4DA22C40-118C-4661-BFC5-BBD856942038}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51-4A60-8EC9-4C00D65F168E}"/>
                </c:ext>
                <c:ext xmlns:c15="http://schemas.microsoft.com/office/drawing/2012/chart" uri="{CE6537A1-D6FC-4f65-9D91-7224C49458BB}">
                  <c15:dlblFieldTable>
                    <c15:dlblFTEntry>
                      <c15:txfldGUID>{08FEBC59-1AD6-4DD1-A927-E9CFF04FAADD}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51-4A60-8EC9-4C00D65F168E}"/>
                </c:ext>
                <c:ext xmlns:c15="http://schemas.microsoft.com/office/drawing/2012/chart" uri="{CE6537A1-D6FC-4f65-9D91-7224C49458BB}">
                  <c15:dlblFieldTable>
                    <c15:dlblFTEntry>
                      <c15:txfldGUID>{0B6337E8-A2DE-4364-AA87-18EA5DAB2196}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51-4A60-8EC9-4C00D65F168E}"/>
                </c:ext>
                <c:ext xmlns:c15="http://schemas.microsoft.com/office/drawing/2012/chart" uri="{CE6537A1-D6FC-4f65-9D91-7224C49458BB}">
                  <c15:dlblFieldTable>
                    <c15:dlblFTEntry>
                      <c15:txfldGUID>{80B26372-EE31-49A3-B9EF-685D35F2AA15}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51-4A60-8EC9-4C00D65F168E}"/>
                </c:ext>
                <c:ext xmlns:c15="http://schemas.microsoft.com/office/drawing/2012/chart" uri="{CE6537A1-D6FC-4f65-9D91-7224C49458BB}">
                  <c15:dlblFieldTable>
                    <c15:dlblFTEntry>
                      <c15:txfldGUID>{18A6F13D-4858-47D3-8915-2A88E606FA98}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51-4A60-8EC9-4C00D65F168E}"/>
                </c:ext>
                <c:ext xmlns:c15="http://schemas.microsoft.com/office/drawing/2012/chart" uri="{CE6537A1-D6FC-4f65-9D91-7224C49458BB}">
                  <c15:layout/>
                  <c15:dlblFieldTable>
                    <c15:dlblFTEntry>
                      <c15:txfldGUID>{95B04ADE-DBB9-4951-9E17-F980A854B24F}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51-4A60-8EC9-4C00D65F168E}"/>
                </c:ext>
                <c:ext xmlns:c15="http://schemas.microsoft.com/office/drawing/2012/chart" uri="{CE6537A1-D6FC-4f65-9D91-7224C49458BB}">
                  <c15:dlblFieldTable>
                    <c15:dlblFTEntry>
                      <c15:txfldGUID>{BAEDB3DD-7026-486E-97D6-48BEB82A3663}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70.8</c:v>
                </c:pt>
              </c:numCache>
            </c:numRef>
          </c:xVal>
          <c:yVal>
            <c:numRef>
              <c:f>公会計指標分析・財政指標組合せ分析表!$BP$51:$DC$51</c:f>
              <c:numCache>
                <c:formatCode>#,##0.0;"▲ "#,##0.0</c:formatCode>
                <c:ptCount val="40"/>
                <c:pt idx="24">
                  <c:v>136.9</c:v>
                </c:pt>
              </c:numCache>
            </c:numRef>
          </c:yVal>
          <c:smooth val="0"/>
          <c:extLst xmlns:c16r2="http://schemas.microsoft.com/office/drawing/2015/06/chart">
            <c:ext xmlns:c16="http://schemas.microsoft.com/office/drawing/2014/chart" uri="{C3380CC4-5D6E-409C-BE32-E72D297353CC}">
              <c16:uniqueId val="{00000009-E251-4A60-8EC9-4C00D65F16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51-4A60-8EC9-4C00D65F168E}"/>
                </c:ext>
                <c:ext xmlns:c15="http://schemas.microsoft.com/office/drawing/2012/chart" uri="{CE6537A1-D6FC-4f65-9D91-7224C49458BB}">
                  <c15:dlblFieldTable>
                    <c15:dlblFTEntry>
                      <c15:txfldGUID>{404EEE66-3F7C-435E-B86D-9467102E7A97}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51-4A60-8EC9-4C00D65F168E}"/>
                </c:ext>
                <c:ext xmlns:c15="http://schemas.microsoft.com/office/drawing/2012/chart" uri="{CE6537A1-D6FC-4f65-9D91-7224C49458BB}">
                  <c15:dlblFieldTable>
                    <c15:dlblFTEntry>
                      <c15:txfldGUID>{A7A42126-8B86-46CB-B11E-5B426C194416}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51-4A60-8EC9-4C00D65F168E}"/>
                </c:ext>
                <c:ext xmlns:c15="http://schemas.microsoft.com/office/drawing/2012/chart" uri="{CE6537A1-D6FC-4f65-9D91-7224C49458BB}">
                  <c15:dlblFieldTable>
                    <c15:dlblFTEntry>
                      <c15:txfldGUID>{B7AFFCB1-7A19-4551-8482-0250767DE03D}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51-4A60-8EC9-4C00D65F168E}"/>
                </c:ext>
                <c:ext xmlns:c15="http://schemas.microsoft.com/office/drawing/2012/chart" uri="{CE6537A1-D6FC-4f65-9D91-7224C49458BB}">
                  <c15:dlblFieldTable>
                    <c15:dlblFTEntry>
                      <c15:txfldGUID>{6E1B5562-8D33-4F1F-8F34-2483DA532CDD}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51-4A60-8EC9-4C00D65F168E}"/>
                </c:ext>
                <c:ext xmlns:c15="http://schemas.microsoft.com/office/drawing/2012/chart" uri="{CE6537A1-D6FC-4f65-9D91-7224C49458BB}">
                  <c15:dlblFieldTable>
                    <c15:dlblFTEntry>
                      <c15:txfldGUID>{E5A847D0-B6A6-4579-95C3-3B51477B0777}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51-4A60-8EC9-4C00D65F168E}"/>
                </c:ext>
                <c:ext xmlns:c15="http://schemas.microsoft.com/office/drawing/2012/chart" uri="{CE6537A1-D6FC-4f65-9D91-7224C49458BB}">
                  <c15:dlblFieldTable>
                    <c15:dlblFTEntry>
                      <c15:txfldGUID>{67AC256A-A04C-4E84-B6AB-4DC6D01629D4}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51-4A60-8EC9-4C00D65F168E}"/>
                </c:ext>
                <c:ext xmlns:c15="http://schemas.microsoft.com/office/drawing/2012/chart" uri="{CE6537A1-D6FC-4f65-9D91-7224C49458BB}">
                  <c15:dlblFieldTable>
                    <c15:dlblFTEntry>
                      <c15:txfldGUID>{5BB5E4EA-B573-49DD-868D-7357F61159AB}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51-4A60-8EC9-4C00D65F168E}"/>
                </c:ext>
                <c:ext xmlns:c15="http://schemas.microsoft.com/office/drawing/2012/chart" uri="{CE6537A1-D6FC-4f65-9D91-7224C49458BB}">
                  <c15:layout/>
                  <c15:dlblFieldTable>
                    <c15:dlblFTEntry>
                      <c15:txfldGUID>{9D84EB24-091D-4C44-B27D-8FE8051DB237}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51-4A60-8EC9-4C00D65F168E}"/>
                </c:ext>
                <c:ext xmlns:c15="http://schemas.microsoft.com/office/drawing/2012/chart" uri="{CE6537A1-D6FC-4f65-9D91-7224C49458BB}">
                  <c15:dlblFieldTable>
                    <c15:dlblFTEntry>
                      <c15:txfldGUID>{17CA09B7-163B-4163-97B3-8AC1338B02DC}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E251-4A60-8EC9-4C00D65F168E}"/>
            </c:ext>
          </c:extLst>
        </c:ser>
        <c:dLbls>
          <c:showLegendKey val="0"/>
          <c:showVal val="1"/>
          <c:showCatName val="0"/>
          <c:showSerName val="0"/>
          <c:showPercent val="0"/>
          <c:showBubbleSize val="0"/>
        </c:dLbls>
        <c:axId val="425092680"/>
        <c:axId val="538781440"/>
      </c:scatterChart>
      <c:valAx>
        <c:axId val="42509268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781440"/>
        <c:crosses val="autoZero"/>
        <c:crossBetween val="midCat"/>
      </c:valAx>
      <c:valAx>
        <c:axId val="538781440"/>
        <c:scaling>
          <c:orientation val="minMax"/>
          <c:max val="15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092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5C-4377-9928-0C525603CBE1}"/>
                </c:ext>
                <c:ext xmlns:c15="http://schemas.microsoft.com/office/drawing/2012/chart" uri="{CE6537A1-D6FC-4f65-9D91-7224C49458BB}">
                  <c15:layout/>
                  <c15:dlblFieldTable>
                    <c15:dlblFTEntry>
                      <c15:txfldGUID>{5CB3A7B9-2F4C-4514-B870-4112E3A2EE7D}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5C-4377-9928-0C525603CBE1}"/>
                </c:ext>
                <c:ext xmlns:c15="http://schemas.microsoft.com/office/drawing/2012/chart" uri="{CE6537A1-D6FC-4f65-9D91-7224C49458BB}">
                  <c15:dlblFieldTable>
                    <c15:dlblFTEntry>
                      <c15:txfldGUID>{FE6A0D71-040C-442A-BE86-00E2D284963E}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5C-4377-9928-0C525603CBE1}"/>
                </c:ext>
                <c:ext xmlns:c15="http://schemas.microsoft.com/office/drawing/2012/chart" uri="{CE6537A1-D6FC-4f65-9D91-7224C49458BB}">
                  <c15:dlblFieldTable>
                    <c15:dlblFTEntry>
                      <c15:txfldGUID>{808560EA-85F7-44BF-BC00-45D4DC49A4B2}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5C-4377-9928-0C525603CBE1}"/>
                </c:ext>
                <c:ext xmlns:c15="http://schemas.microsoft.com/office/drawing/2012/chart" uri="{CE6537A1-D6FC-4f65-9D91-7224C49458BB}">
                  <c15:dlblFieldTable>
                    <c15:dlblFTEntry>
                      <c15:txfldGUID>{C154A430-B5F7-4EA1-889B-358E5439CF2E}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5C-4377-9928-0C525603CBE1}"/>
                </c:ext>
                <c:ext xmlns:c15="http://schemas.microsoft.com/office/drawing/2012/chart" uri="{CE6537A1-D6FC-4f65-9D91-7224C49458BB}">
                  <c15:dlblFieldTable>
                    <c15:dlblFTEntry>
                      <c15:txfldGUID>{B5CDE704-1B76-43C6-8BC7-DC0076FB8E96}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5C-4377-9928-0C525603CBE1}"/>
                </c:ext>
                <c:ext xmlns:c15="http://schemas.microsoft.com/office/drawing/2012/chart" uri="{CE6537A1-D6FC-4f65-9D91-7224C49458BB}">
                  <c15:layout/>
                  <c15:dlblFieldTable>
                    <c15:dlblFTEntry>
                      <c15:txfldGUID>{97FFA33E-E938-4857-94C2-345AD29394D1}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5C-4377-9928-0C525603CBE1}"/>
                </c:ext>
                <c:ext xmlns:c15="http://schemas.microsoft.com/office/drawing/2012/chart" uri="{CE6537A1-D6FC-4f65-9D91-7224C49458BB}">
                  <c15:layout/>
                  <c15:dlblFieldTable>
                    <c15:dlblFTEntry>
                      <c15:txfldGUID>{31CAA258-18AA-4CE1-B2A8-EC0810F535E7}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5C-4377-9928-0C525603CBE1}"/>
                </c:ext>
                <c:ext xmlns:c15="http://schemas.microsoft.com/office/drawing/2012/chart" uri="{CE6537A1-D6FC-4f65-9D91-7224C49458BB}">
                  <c15:layout/>
                  <c15:dlblFieldTable>
                    <c15:dlblFTEntry>
                      <c15:txfldGUID>{1D851B2D-8CE0-4162-B0F5-F2F8EAECBC2B}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5C-4377-9928-0C525603CBE1}"/>
                </c:ext>
                <c:ext xmlns:c15="http://schemas.microsoft.com/office/drawing/2012/chart" uri="{CE6537A1-D6FC-4f65-9D91-7224C49458BB}">
                  <c15:layout/>
                  <c15:dlblFieldTable>
                    <c15:dlblFTEntry>
                      <c15:txfldGUID>{D743B249-3D52-4069-BC1E-EF2114618ED2}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17.8</c:v>
                </c:pt>
                <c:pt idx="16">
                  <c:v>16.7</c:v>
                </c:pt>
                <c:pt idx="24">
                  <c:v>15.5</c:v>
                </c:pt>
                <c:pt idx="32">
                  <c:v>14.7</c:v>
                </c:pt>
              </c:numCache>
            </c:numRef>
          </c:xVal>
          <c:yVal>
            <c:numRef>
              <c:f>公会計指標分析・財政指標組合せ分析表!$BP$73:$DC$73</c:f>
              <c:numCache>
                <c:formatCode>#,##0.0;"▲ "#,##0.0</c:formatCode>
                <c:ptCount val="40"/>
                <c:pt idx="0">
                  <c:v>174.5</c:v>
                </c:pt>
                <c:pt idx="8">
                  <c:v>161.4</c:v>
                </c:pt>
                <c:pt idx="16">
                  <c:v>143.19999999999999</c:v>
                </c:pt>
                <c:pt idx="24">
                  <c:v>136.9</c:v>
                </c:pt>
                <c:pt idx="32">
                  <c:v>118.2</c:v>
                </c:pt>
              </c:numCache>
            </c:numRef>
          </c:yVal>
          <c:smooth val="0"/>
          <c:extLst xmlns:c16r2="http://schemas.microsoft.com/office/drawing/2015/06/chart">
            <c:ext xmlns:c16="http://schemas.microsoft.com/office/drawing/2014/chart" uri="{C3380CC4-5D6E-409C-BE32-E72D297353CC}">
              <c16:uniqueId val="{00000009-9B5C-4377-9928-0C525603C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5C-4377-9928-0C525603CBE1}"/>
                </c:ext>
                <c:ext xmlns:c15="http://schemas.microsoft.com/office/drawing/2012/chart" uri="{CE6537A1-D6FC-4f65-9D91-7224C49458BB}">
                  <c15:layout/>
                  <c15:dlblFieldTable>
                    <c15:dlblFTEntry>
                      <c15:txfldGUID>{471DA11A-78DB-44C2-8D4E-28F644B14654}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5C-4377-9928-0C525603CBE1}"/>
                </c:ext>
                <c:ext xmlns:c15="http://schemas.microsoft.com/office/drawing/2012/chart" uri="{CE6537A1-D6FC-4f65-9D91-7224C49458BB}">
                  <c15:dlblFieldTable>
                    <c15:dlblFTEntry>
                      <c15:txfldGUID>{85B63705-55C3-4F60-A2F5-281F83941629}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5C-4377-9928-0C525603CBE1}"/>
                </c:ext>
                <c:ext xmlns:c15="http://schemas.microsoft.com/office/drawing/2012/chart" uri="{CE6537A1-D6FC-4f65-9D91-7224C49458BB}">
                  <c15:dlblFieldTable>
                    <c15:dlblFTEntry>
                      <c15:txfldGUID>{492E4223-5133-45B6-965D-A69DD0ADDBA6}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5C-4377-9928-0C525603CBE1}"/>
                </c:ext>
                <c:ext xmlns:c15="http://schemas.microsoft.com/office/drawing/2012/chart" uri="{CE6537A1-D6FC-4f65-9D91-7224C49458BB}">
                  <c15:dlblFieldTable>
                    <c15:dlblFTEntry>
                      <c15:txfldGUID>{F0085F0E-5E20-48E1-B4F1-F9DE6406C7F0}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5C-4377-9928-0C525603CBE1}"/>
                </c:ext>
                <c:ext xmlns:c15="http://schemas.microsoft.com/office/drawing/2012/chart" uri="{CE6537A1-D6FC-4f65-9D91-7224C49458BB}">
                  <c15:dlblFieldTable>
                    <c15:dlblFTEntry>
                      <c15:txfldGUID>{6FA79552-B484-4E1C-9CFA-F1990A0033E8}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5C-4377-9928-0C525603CBE1}"/>
                </c:ext>
                <c:ext xmlns:c15="http://schemas.microsoft.com/office/drawing/2012/chart" uri="{CE6537A1-D6FC-4f65-9D91-7224C49458BB}">
                  <c15:layout/>
                  <c15:dlblFieldTable>
                    <c15:dlblFTEntry>
                      <c15:txfldGUID>{7E1D62B9-3B3B-4C6E-9418-CFB9BBBC16CB}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5C-4377-9928-0C525603CBE1}"/>
                </c:ext>
                <c:ext xmlns:c15="http://schemas.microsoft.com/office/drawing/2012/chart" uri="{CE6537A1-D6FC-4f65-9D91-7224C49458BB}">
                  <c15:layout/>
                  <c15:dlblFieldTable>
                    <c15:dlblFTEntry>
                      <c15:txfldGUID>{C79D323B-5C15-420F-B4A8-321A912E7C3A}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725196197355244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5C-4377-9928-0C525603CBE1}"/>
                </c:ext>
                <c:ext xmlns:c15="http://schemas.microsoft.com/office/drawing/2012/chart" uri="{CE6537A1-D6FC-4f65-9D91-7224C49458BB}">
                  <c15:layout/>
                  <c15:dlblFieldTable>
                    <c15:dlblFTEntry>
                      <c15:txfldGUID>{87CE641A-BA92-4730-9E65-4B69EC748956}</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144021264668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5C-4377-9928-0C525603CBE1}"/>
                </c:ext>
                <c:ext xmlns:c15="http://schemas.microsoft.com/office/drawing/2012/chart" uri="{CE6537A1-D6FC-4f65-9D91-7224C49458BB}">
                  <c15:layout/>
                  <c15:dlblFieldTable>
                    <c15:dlblFTEntry>
                      <c15:txfldGUID>{C9E3028D-25CC-462F-B505-DB29AC856193}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9B5C-4377-9928-0C525603CBE1}"/>
            </c:ext>
          </c:extLst>
        </c:ser>
        <c:dLbls>
          <c:showLegendKey val="0"/>
          <c:showVal val="1"/>
          <c:showCatName val="0"/>
          <c:showSerName val="0"/>
          <c:showPercent val="0"/>
          <c:showBubbleSize val="0"/>
        </c:dLbls>
        <c:axId val="538779480"/>
        <c:axId val="538779872"/>
      </c:scatterChart>
      <c:valAx>
        <c:axId val="538779480"/>
        <c:scaling>
          <c:orientation val="minMax"/>
          <c:max val="18.70000000000000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779872"/>
        <c:crosses val="autoZero"/>
        <c:crossBetween val="midCat"/>
      </c:valAx>
      <c:valAx>
        <c:axId val="538779872"/>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779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元利償還金は年々減少しており、平成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年度と比べると</a:t>
          </a:r>
          <a:r>
            <a:rPr kumimoji="1" lang="en-US" altLang="ja-JP" sz="1100">
              <a:latin typeface="ＭＳ ゴシック" pitchFamily="49" charset="-128"/>
              <a:ea typeface="ＭＳ ゴシック" pitchFamily="49" charset="-128"/>
            </a:rPr>
            <a:t>220</a:t>
          </a:r>
          <a:r>
            <a:rPr kumimoji="1" lang="ja-JP" altLang="en-US" sz="1100">
              <a:latin typeface="ＭＳ ゴシック" pitchFamily="49" charset="-128"/>
              <a:ea typeface="ＭＳ ゴシック" pitchFamily="49" charset="-128"/>
            </a:rPr>
            <a:t>百万円の減となり、</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3,000</a:t>
          </a:r>
          <a:r>
            <a:rPr kumimoji="1" lang="ja-JP" altLang="en-US" sz="1100">
              <a:latin typeface="ＭＳ ゴシック" pitchFamily="49" charset="-128"/>
              <a:ea typeface="ＭＳ ゴシック" pitchFamily="49" charset="-128"/>
            </a:rPr>
            <a:t>百万円を下回った。ただし合併以前より財源を地方債に求めてきたことから依然として高水準のままである。合併後は新規発行額を抑制してきたこと、並びに有利な起債である合併特例債や過疎対策事業債を中心に起債してきたことから分子は年々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下水道事業特別会計や水道事業特別会計及び病院事業特別会計に対する繰出金は減少傾向にあるものの、今後は施設や機械の老朽化に伴う更新などを進めるに伴い、大きな減少は見込めない。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第３次宇陀市行政改革大綱に則り、選択と集中の理念のもと引き続き持続可能な財政運営に努める。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の地方債の新規発行額の抑制により、普通会計に係る地方債残高は年々減少している。同じく地方債の発行抑制により、公営企業債に対する繰出金も減少し、退職手当見込額も職員数の減少に伴い減っている。組合等負担等見込額は奈良県広域消防組合の一般会計と宇陀消防事業特別会計の負担等により大きな減少は見込め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的にみると将来負担比率の分子は徐々に改善してきているが、今後は公営企業等も含めた老朽化が進んでいる公共施設等の対策が必要となっていることから、持続可能な財政運営による地方債の新規発行抑制に努め、引き続き適正な公債管理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年度より増え続けてきた基金残高が平成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年度末において減少に転じた。財政調整基金に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百万円を積み立てた反面、調整財源として同基金より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百万円取り崩したことが基金残高全体が減少した主な要因である。一方で、過疎対策事業債を原資とした基金造成等で地域づくり推進基金は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百万円の増、ふるさと寄附金をふるさと応援基金に積み立てたことで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百万円の増などにより、その他特定目的基金は増加している。ただし、財政調整基金の減少が大きいことにより、基金残高全体は平成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を財政調整基金に積み立て、財源調整として取り崩しを実施していく。減債基金は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年度の用先債満期一括償還の財源に充当するため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年度以降大きく減少する。また新市まちづくり計画事業を行っていく財源として地域づくり推進基金の有効活用、ふるさと応援基金の有効活用を行っていく。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：事業推進のための財源として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財源として取り崩しも行うが、事業の取捨選択を行いながら計画的に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充当していく。善意により寄附された資金であるため、市の発展に資する事業を中心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普通交付税の合併算定替の縮減等による一般財源の減少等により、調整財源として平成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年度より続けて増加していた財政調整基金が減少に転じた。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適正とされている標準財政規模に対する財政調整基金の割合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ているものの、普通交付税が合併算定替の縮減等により減少していくため、必要に応じて調整財源として取り崩しを予定。災害への備え等予期せぬ歳入不足を補うため、引き続き可能な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年度に用先債満期一括償還の財源に充当するため、基金残高の大部分を取り崩す予定である。今後は地方債の償還計画を踏まえ必要に応じて積み立てを行う。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当市は</a:t>
          </a:r>
          <a:r>
            <a:rPr lang="ja-JP" altLang="en-US" sz="1100" b="0" i="0" baseline="0">
              <a:solidFill>
                <a:schemeClr val="dk1"/>
              </a:solidFill>
              <a:effectLst/>
              <a:latin typeface="+mn-lt"/>
              <a:ea typeface="+mn-ea"/>
              <a:cs typeface="+mn-cs"/>
            </a:rPr>
            <a:t>、合併により多くの公共施設を抱え、施設の維持管理に多額のコストを要してきた。</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年度の有形固定資産減価償却率は</a:t>
          </a:r>
          <a:r>
            <a:rPr lang="en-US" altLang="ja-JP" sz="1100" b="0" i="0" u="none" strike="noStrike" baseline="0" smtClean="0">
              <a:solidFill>
                <a:schemeClr val="dk1"/>
              </a:solidFill>
              <a:latin typeface="+mn-lt"/>
              <a:ea typeface="+mn-ea"/>
              <a:cs typeface="+mn-cs"/>
            </a:rPr>
            <a:t>70.8</a:t>
          </a:r>
          <a:r>
            <a:rPr lang="ja-JP" altLang="en-US" sz="1100" b="0" i="0" u="none" strike="noStrike" baseline="0" smtClean="0">
              <a:solidFill>
                <a:schemeClr val="dk1"/>
              </a:solidFill>
              <a:latin typeface="+mn-lt"/>
              <a:ea typeface="+mn-ea"/>
              <a:cs typeface="+mn-cs"/>
            </a:rPr>
            <a:t>％と類似団体より高い水準にあるが、公共施設等総合管理計画個別施設計画を策定し、施設の維持管理を適切に進める。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2" name="楕円 81"/>
        <xdr:cNvSpPr/>
      </xdr:nvSpPr>
      <xdr:spPr>
        <a:xfrm>
          <a:off x="4000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534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85" name="n_1mainValue有形固定資産減価償却率"/>
        <xdr:cNvSpPr txBox="1"/>
      </xdr:nvSpPr>
      <xdr:spPr>
        <a:xfrm>
          <a:off x="38360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と比べて長いのは、将来負担比率が類似団体平均値より高いことからもわかるように、地方債残高が多いためである。また、分母の業務収入等のうち地方税収入が類似団体より少ないこと、普通交付税が合併算定替え縮減期間に入ったこと、業務支出のうち人件費、企業会計に対する繰出し、一部事務組合に対する負担金が類似団体より多いことが債務償還可能年数を長くしている要因で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8" name="楕円 127"/>
        <xdr:cNvSpPr/>
      </xdr:nvSpPr>
      <xdr:spPr>
        <a:xfrm>
          <a:off x="147447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29" name="債務償還可能年数該当値テキスト"/>
        <xdr:cNvSpPr txBox="1"/>
      </xdr:nvSpPr>
      <xdr:spPr>
        <a:xfrm>
          <a:off x="14846300" y="48148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0" name="楕円 69"/>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135907</xdr:rowOff>
    </xdr:from>
    <xdr:ext cx="405111" cy="259045"/>
    <xdr:sp macro="" textlink="">
      <xdr:nvSpPr>
        <xdr:cNvPr id="73" name="n_1main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9692</xdr:rowOff>
    </xdr:from>
    <xdr:to>
      <xdr:col>50</xdr:col>
      <xdr:colOff>165100</xdr:colOff>
      <xdr:row>40</xdr:row>
      <xdr:rowOff>111292</xdr:rowOff>
    </xdr:to>
    <xdr:sp macro="" textlink="">
      <xdr:nvSpPr>
        <xdr:cNvPr id="114" name="楕円 113"/>
        <xdr:cNvSpPr/>
      </xdr:nvSpPr>
      <xdr:spPr>
        <a:xfrm>
          <a:off x="9588500" y="68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102419</xdr:rowOff>
    </xdr:from>
    <xdr:ext cx="534377" cy="259045"/>
    <xdr:sp macro="" textlink="">
      <xdr:nvSpPr>
        <xdr:cNvPr id="117" name="n_1mainValue【道路】&#10;一人当たり延長"/>
        <xdr:cNvSpPr txBox="1"/>
      </xdr:nvSpPr>
      <xdr:spPr>
        <a:xfrm>
          <a:off x="9359411" y="696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55" name="楕円 154"/>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58" name="n_1mainValue【橋りょう・トンネル】&#10;有形固定資産減価償却率"/>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71889</xdr:rowOff>
    </xdr:from>
    <xdr:to>
      <xdr:col>50</xdr:col>
      <xdr:colOff>165100</xdr:colOff>
      <xdr:row>61</xdr:row>
      <xdr:rowOff>2039</xdr:rowOff>
    </xdr:to>
    <xdr:sp macro="" textlink="">
      <xdr:nvSpPr>
        <xdr:cNvPr id="194" name="楕円 193"/>
        <xdr:cNvSpPr/>
      </xdr:nvSpPr>
      <xdr:spPr>
        <a:xfrm>
          <a:off x="9588500" y="103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18566</xdr:rowOff>
    </xdr:from>
    <xdr:ext cx="599010" cy="259045"/>
    <xdr:sp macro="" textlink="">
      <xdr:nvSpPr>
        <xdr:cNvPr id="197" name="n_1mainValue【橋りょう・トンネル】&#10;一人当たり有形固定資産（償却資産）額"/>
        <xdr:cNvSpPr txBox="1"/>
      </xdr:nvSpPr>
      <xdr:spPr>
        <a:xfrm>
          <a:off x="9327095" y="101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236" name="楕円 235"/>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239" name="n_1mainValue【公営住宅】&#10;有形固定資産減価償却率"/>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90551</xdr:rowOff>
    </xdr:from>
    <xdr:to>
      <xdr:col>50</xdr:col>
      <xdr:colOff>165100</xdr:colOff>
      <xdr:row>84</xdr:row>
      <xdr:rowOff>20701</xdr:rowOff>
    </xdr:to>
    <xdr:sp macro="" textlink="">
      <xdr:nvSpPr>
        <xdr:cNvPr id="277" name="楕円 276"/>
        <xdr:cNvSpPr/>
      </xdr:nvSpPr>
      <xdr:spPr>
        <a:xfrm>
          <a:off x="9588500" y="143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37228</xdr:rowOff>
    </xdr:from>
    <xdr:ext cx="469744" cy="259045"/>
    <xdr:sp macro="" textlink="">
      <xdr:nvSpPr>
        <xdr:cNvPr id="280" name="n_1main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335" name="楕円 334"/>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338" name="n_1mainValue【認定こども園・幼稚園・保育所】&#10;有形固定資産減価償却率"/>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32258</xdr:rowOff>
    </xdr:from>
    <xdr:to>
      <xdr:col>112</xdr:col>
      <xdr:colOff>38100</xdr:colOff>
      <xdr:row>38</xdr:row>
      <xdr:rowOff>133858</xdr:rowOff>
    </xdr:to>
    <xdr:sp macro="" textlink="">
      <xdr:nvSpPr>
        <xdr:cNvPr id="374" name="楕円 373"/>
        <xdr:cNvSpPr/>
      </xdr:nvSpPr>
      <xdr:spPr>
        <a:xfrm>
          <a:off x="2127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150385</xdr:rowOff>
    </xdr:from>
    <xdr:ext cx="469744" cy="259045"/>
    <xdr:sp macro="" textlink="">
      <xdr:nvSpPr>
        <xdr:cNvPr id="377" name="n_1mainValue【認定こども園・幼稚園・保育所】&#10;一人当たり面積"/>
        <xdr:cNvSpPr txBox="1"/>
      </xdr:nvSpPr>
      <xdr:spPr>
        <a:xfrm>
          <a:off x="210757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416" name="楕円 415"/>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419" name="n_1main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57948</xdr:rowOff>
    </xdr:from>
    <xdr:to>
      <xdr:col>112</xdr:col>
      <xdr:colOff>38100</xdr:colOff>
      <xdr:row>63</xdr:row>
      <xdr:rowOff>159548</xdr:rowOff>
    </xdr:to>
    <xdr:sp macro="" textlink="">
      <xdr:nvSpPr>
        <xdr:cNvPr id="459" name="楕円 458"/>
        <xdr:cNvSpPr/>
      </xdr:nvSpPr>
      <xdr:spPr>
        <a:xfrm>
          <a:off x="21272500" y="108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150675</xdr:rowOff>
    </xdr:from>
    <xdr:ext cx="469744" cy="259045"/>
    <xdr:sp macro="" textlink="">
      <xdr:nvSpPr>
        <xdr:cNvPr id="462" name="n_1mainValue【学校施設】&#10;一人当たり面積"/>
        <xdr:cNvSpPr txBox="1"/>
      </xdr:nvSpPr>
      <xdr:spPr>
        <a:xfrm>
          <a:off x="21075727" y="109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124461</xdr:rowOff>
    </xdr:from>
    <xdr:to>
      <xdr:col>81</xdr:col>
      <xdr:colOff>101600</xdr:colOff>
      <xdr:row>78</xdr:row>
      <xdr:rowOff>54611</xdr:rowOff>
    </xdr:to>
    <xdr:sp macro="" textlink="">
      <xdr:nvSpPr>
        <xdr:cNvPr id="502" name="楕円 501"/>
        <xdr:cNvSpPr/>
      </xdr:nvSpPr>
      <xdr:spPr>
        <a:xfrm>
          <a:off x="15430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71138</xdr:rowOff>
    </xdr:from>
    <xdr:ext cx="405111" cy="259045"/>
    <xdr:sp macro="" textlink="">
      <xdr:nvSpPr>
        <xdr:cNvPr id="505" name="n_1mainValue【児童館】&#10;有形固定資産減価償却率"/>
        <xdr:cNvSpPr txBox="1"/>
      </xdr:nvSpPr>
      <xdr:spPr>
        <a:xfrm>
          <a:off x="15266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29936</xdr:rowOff>
    </xdr:from>
    <xdr:to>
      <xdr:col>116</xdr:col>
      <xdr:colOff>62864</xdr:colOff>
      <xdr:row>86</xdr:row>
      <xdr:rowOff>119743</xdr:rowOff>
    </xdr:to>
    <xdr:cxnSp macro="">
      <xdr:nvCxnSpPr>
        <xdr:cNvPr id="531" name="直線コネクタ 530"/>
        <xdr:cNvCxnSpPr/>
      </xdr:nvCxnSpPr>
      <xdr:spPr>
        <a:xfrm flipV="1">
          <a:off x="22160864" y="135744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3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33" name="直線コネクタ 53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148063</xdr:rowOff>
    </xdr:from>
    <xdr:ext cx="469744" cy="259045"/>
    <xdr:sp macro="" textlink="">
      <xdr:nvSpPr>
        <xdr:cNvPr id="534" name="【児童館】&#10;一人当たり面積最大値テキスト"/>
        <xdr:cNvSpPr txBox="1"/>
      </xdr:nvSpPr>
      <xdr:spPr>
        <a:xfrm>
          <a:off x="22199600" y="133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29936</xdr:rowOff>
    </xdr:from>
    <xdr:to>
      <xdr:col>116</xdr:col>
      <xdr:colOff>152400</xdr:colOff>
      <xdr:row>79</xdr:row>
      <xdr:rowOff>29936</xdr:rowOff>
    </xdr:to>
    <xdr:cxnSp macro="">
      <xdr:nvCxnSpPr>
        <xdr:cNvPr id="535" name="直線コネクタ 534"/>
        <xdr:cNvCxnSpPr/>
      </xdr:nvCxnSpPr>
      <xdr:spPr>
        <a:xfrm>
          <a:off x="22072600" y="1357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536" name="【児童館】&#10;一人当たり面積平均値テキスト"/>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537" name="フローチャート: 判断 536"/>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538" name="フローチャート: 判断 537"/>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539" name="フローチャート: 判断 538"/>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36286</xdr:rowOff>
    </xdr:from>
    <xdr:to>
      <xdr:col>112</xdr:col>
      <xdr:colOff>38100</xdr:colOff>
      <xdr:row>78</xdr:row>
      <xdr:rowOff>137886</xdr:rowOff>
    </xdr:to>
    <xdr:sp macro="" textlink="">
      <xdr:nvSpPr>
        <xdr:cNvPr id="545" name="楕円 544"/>
        <xdr:cNvSpPr/>
      </xdr:nvSpPr>
      <xdr:spPr>
        <a:xfrm>
          <a:off x="2127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96356</xdr:rowOff>
    </xdr:from>
    <xdr:ext cx="469744" cy="259045"/>
    <xdr:sp macro="" textlink="">
      <xdr:nvSpPr>
        <xdr:cNvPr id="546"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547"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154413</xdr:rowOff>
    </xdr:from>
    <xdr:ext cx="469744" cy="259045"/>
    <xdr:sp macro="" textlink="">
      <xdr:nvSpPr>
        <xdr:cNvPr id="548" name="n_1mainValue【児童館】&#10;一人当たり面積"/>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4" name="直線コネクタ 57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6" name="直線コネクタ 57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8" name="直線コネクタ 5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80" name="フローチャート: 判断 57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81" name="フローチャート: 判断 58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2" name="フローチャート: 判断 58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588" name="楕円 587"/>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9"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90"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591" name="n_1mainValue【公民館】&#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5" name="直線コネクタ 61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9" name="直線コネクタ 61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2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21" name="フローチャート: 判断 62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2" name="フローチャート: 判断 62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3" name="フローチャート: 判断 62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76836</xdr:rowOff>
    </xdr:from>
    <xdr:to>
      <xdr:col>112</xdr:col>
      <xdr:colOff>38100</xdr:colOff>
      <xdr:row>107</xdr:row>
      <xdr:rowOff>6986</xdr:rowOff>
    </xdr:to>
    <xdr:sp macro="" textlink="">
      <xdr:nvSpPr>
        <xdr:cNvPr id="629" name="楕円 628"/>
        <xdr:cNvSpPr/>
      </xdr:nvSpPr>
      <xdr:spPr>
        <a:xfrm>
          <a:off x="2127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3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3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169563</xdr:rowOff>
    </xdr:from>
    <xdr:ext cx="469744" cy="259045"/>
    <xdr:sp macro="" textlink="">
      <xdr:nvSpPr>
        <xdr:cNvPr id="632" name="n_1mainValue【公民館】&#10;一人当たり面積"/>
        <xdr:cNvSpPr txBox="1"/>
      </xdr:nvSpPr>
      <xdr:spPr>
        <a:xfrm>
          <a:off x="21075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類似団体と比較して特に有形固定資産減価償却率が高い施設は、道路、認定こども園・幼稚園・保育所、公営住宅、児童館、公民館であり、低くなっている施設は学校施設である。</a:t>
          </a:r>
        </a:p>
        <a:p>
          <a:r>
            <a:rPr kumimoji="1" lang="ja-JP" altLang="en-US" sz="1100">
              <a:latin typeface="ＭＳ Ｐゴシック" panose="020B0600070205080204" pitchFamily="50" charset="-128"/>
              <a:ea typeface="ＭＳ Ｐゴシック" panose="020B0600070205080204" pitchFamily="50" charset="-128"/>
            </a:rPr>
            <a:t>　児童館の</a:t>
          </a:r>
          <a:r>
            <a:rPr kumimoji="1" lang="ja-JP" altLang="ja-JP" sz="1100">
              <a:solidFill>
                <a:schemeClr val="dk1"/>
              </a:solidFill>
              <a:effectLst/>
              <a:latin typeface="+mn-lt"/>
              <a:ea typeface="+mn-ea"/>
              <a:cs typeface="+mn-cs"/>
            </a:rPr>
            <a:t>有形固定資産減価償却率</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％は施設類型別で最も</a:t>
          </a:r>
          <a:r>
            <a:rPr kumimoji="1" lang="ja-JP" altLang="en-US" sz="1100">
              <a:solidFill>
                <a:schemeClr val="dk1"/>
              </a:solidFill>
              <a:effectLst/>
              <a:latin typeface="+mn-lt"/>
              <a:ea typeface="+mn-ea"/>
              <a:cs typeface="+mn-cs"/>
            </a:rPr>
            <a:t>高く</a:t>
          </a:r>
          <a:r>
            <a:rPr kumimoji="1" lang="ja-JP" altLang="en-US" sz="1100">
              <a:latin typeface="ＭＳ Ｐゴシック" panose="020B0600070205080204" pitchFamily="50" charset="-128"/>
              <a:ea typeface="ＭＳ Ｐゴシック" panose="020B0600070205080204" pitchFamily="50" charset="-128"/>
            </a:rPr>
            <a:t>なっている。学童事業の見直しにより児童館は休館施設としており、取り壊していないことが原因である。本市児童館の一人当たり面積は</a:t>
          </a:r>
          <a:r>
            <a:rPr kumimoji="1" lang="en-US" altLang="ja-JP" sz="1100">
              <a:latin typeface="ＭＳ Ｐゴシック" panose="020B0600070205080204" pitchFamily="50" charset="-128"/>
              <a:ea typeface="ＭＳ Ｐゴシック" panose="020B0600070205080204" pitchFamily="50" charset="-128"/>
            </a:rPr>
            <a:t>0.089</a:t>
          </a:r>
          <a:r>
            <a:rPr kumimoji="1" lang="ja-JP" altLang="en-US" sz="1100">
              <a:latin typeface="ＭＳ Ｐゴシック" panose="020B0600070205080204" pitchFamily="50" charset="-128"/>
              <a:ea typeface="ＭＳ Ｐゴシック" panose="020B0600070205080204" pitchFamily="50" charset="-128"/>
            </a:rPr>
            <a:t>㎡であり、類似団体平均</a:t>
          </a:r>
          <a:r>
            <a:rPr kumimoji="1" lang="en-US" altLang="ja-JP" sz="1100">
              <a:latin typeface="ＭＳ Ｐゴシック" panose="020B0600070205080204" pitchFamily="50" charset="-128"/>
              <a:ea typeface="ＭＳ Ｐゴシック" panose="020B0600070205080204" pitchFamily="50" charset="-128"/>
            </a:rPr>
            <a:t>0.028</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倍以上多い。</a:t>
          </a:r>
        </a:p>
        <a:p>
          <a:r>
            <a:rPr kumimoji="1" lang="ja-JP" altLang="en-US" sz="1100">
              <a:latin typeface="ＭＳ Ｐゴシック" panose="020B0600070205080204" pitchFamily="50" charset="-128"/>
              <a:ea typeface="ＭＳ Ｐゴシック" panose="020B0600070205080204" pitchFamily="50" charset="-128"/>
            </a:rPr>
            <a:t>　学校施設については、改修を実施したことから有形固定資産減価償却率が</a:t>
          </a:r>
          <a:r>
            <a:rPr kumimoji="1" lang="en-US" altLang="ja-JP" sz="1100">
              <a:latin typeface="ＭＳ Ｐゴシック" panose="020B0600070205080204" pitchFamily="50" charset="-128"/>
              <a:ea typeface="ＭＳ Ｐゴシック" panose="020B0600070205080204" pitchFamily="50" charset="-128"/>
            </a:rPr>
            <a:t>54.8</a:t>
          </a:r>
          <a:r>
            <a:rPr kumimoji="1" lang="ja-JP" altLang="en-US" sz="1100">
              <a:latin typeface="ＭＳ Ｐゴシック" panose="020B0600070205080204" pitchFamily="50" charset="-128"/>
              <a:ea typeface="ＭＳ Ｐゴシック" panose="020B0600070205080204" pitchFamily="50" charset="-128"/>
            </a:rPr>
            <a:t>％と低くなっている</a:t>
          </a:r>
          <a:r>
            <a:rPr kumimoji="1" lang="ja-JP" altLang="ja-JP"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46990</xdr:rowOff>
    </xdr:from>
    <xdr:to>
      <xdr:col>20</xdr:col>
      <xdr:colOff>38100</xdr:colOff>
      <xdr:row>37</xdr:row>
      <xdr:rowOff>148590</xdr:rowOff>
    </xdr:to>
    <xdr:sp macro="" textlink="">
      <xdr:nvSpPr>
        <xdr:cNvPr id="71" name="楕円 70"/>
        <xdr:cNvSpPr/>
      </xdr:nvSpPr>
      <xdr:spPr>
        <a:xfrm>
          <a:off x="3746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165117</xdr:rowOff>
    </xdr:from>
    <xdr:ext cx="405111" cy="259045"/>
    <xdr:sp macro="" textlink="">
      <xdr:nvSpPr>
        <xdr:cNvPr id="72" name="n_1mainValue【図書館】&#10;有形固定資産減価償却率"/>
        <xdr:cNvSpPr txBox="1"/>
      </xdr:nvSpPr>
      <xdr:spPr>
        <a:xfrm>
          <a:off x="35820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12" name="楕円 111"/>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53357</xdr:rowOff>
    </xdr:from>
    <xdr:ext cx="469744" cy="259045"/>
    <xdr:sp macro="" textlink="">
      <xdr:nvSpPr>
        <xdr:cNvPr id="113"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54" name="楕円 153"/>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8272</xdr:rowOff>
    </xdr:from>
    <xdr:ext cx="405111" cy="259045"/>
    <xdr:sp macro="" textlink="">
      <xdr:nvSpPr>
        <xdr:cNvPr id="155" name="n_1mainValue【体育館・プール】&#10;有形固定資産減価償却率"/>
        <xdr:cNvSpPr txBox="1"/>
      </xdr:nvSpPr>
      <xdr:spPr>
        <a:xfrm>
          <a:off x="3582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111887</xdr:rowOff>
    </xdr:from>
    <xdr:to>
      <xdr:col>50</xdr:col>
      <xdr:colOff>165100</xdr:colOff>
      <xdr:row>64</xdr:row>
      <xdr:rowOff>42037</xdr:rowOff>
    </xdr:to>
    <xdr:sp macro="" textlink="">
      <xdr:nvSpPr>
        <xdr:cNvPr id="195" name="楕円 194"/>
        <xdr:cNvSpPr/>
      </xdr:nvSpPr>
      <xdr:spPr>
        <a:xfrm>
          <a:off x="9588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58564</xdr:rowOff>
    </xdr:from>
    <xdr:ext cx="469744" cy="259045"/>
    <xdr:sp macro="" textlink="">
      <xdr:nvSpPr>
        <xdr:cNvPr id="196" name="n_1mainValue【体育館・プール】&#10;一人当たり面積"/>
        <xdr:cNvSpPr txBox="1"/>
      </xdr:nvSpPr>
      <xdr:spPr>
        <a:xfrm>
          <a:off x="9391727" y="106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37" name="楕円 236"/>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105427</xdr:rowOff>
    </xdr:from>
    <xdr:ext cx="405111" cy="259045"/>
    <xdr:sp macro="" textlink="">
      <xdr:nvSpPr>
        <xdr:cNvPr id="238" name="n_1mainValue【福祉施設】&#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76" name="楕円 275"/>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166895</xdr:rowOff>
    </xdr:from>
    <xdr:ext cx="469744" cy="259045"/>
    <xdr:sp macro="" textlink="">
      <xdr:nvSpPr>
        <xdr:cNvPr id="277"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60961</xdr:rowOff>
    </xdr:from>
    <xdr:to>
      <xdr:col>20</xdr:col>
      <xdr:colOff>38100</xdr:colOff>
      <xdr:row>104</xdr:row>
      <xdr:rowOff>162561</xdr:rowOff>
    </xdr:to>
    <xdr:sp macro="" textlink="">
      <xdr:nvSpPr>
        <xdr:cNvPr id="317" name="楕円 316"/>
        <xdr:cNvSpPr/>
      </xdr:nvSpPr>
      <xdr:spPr>
        <a:xfrm>
          <a:off x="3746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7638</xdr:rowOff>
    </xdr:from>
    <xdr:ext cx="405111" cy="259045"/>
    <xdr:sp macro="" textlink="">
      <xdr:nvSpPr>
        <xdr:cNvPr id="318" name="n_1mainValue【市民会館】&#10;有形固定資産減価償却率"/>
        <xdr:cNvSpPr txBox="1"/>
      </xdr:nvSpPr>
      <xdr:spPr>
        <a:xfrm>
          <a:off x="35820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144599</xdr:rowOff>
    </xdr:from>
    <xdr:to>
      <xdr:col>50</xdr:col>
      <xdr:colOff>165100</xdr:colOff>
      <xdr:row>108</xdr:row>
      <xdr:rowOff>74749</xdr:rowOff>
    </xdr:to>
    <xdr:sp macro="" textlink="">
      <xdr:nvSpPr>
        <xdr:cNvPr id="360" name="楕円 359"/>
        <xdr:cNvSpPr/>
      </xdr:nvSpPr>
      <xdr:spPr>
        <a:xfrm>
          <a:off x="958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65876</xdr:rowOff>
    </xdr:from>
    <xdr:ext cx="469744" cy="259045"/>
    <xdr:sp macro="" textlink="">
      <xdr:nvSpPr>
        <xdr:cNvPr id="361" name="n_1mainValue【市民会館】&#10;一人当たり面積"/>
        <xdr:cNvSpPr txBox="1"/>
      </xdr:nvSpPr>
      <xdr:spPr>
        <a:xfrm>
          <a:off x="9391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03" name="楕円 402"/>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17797</xdr:rowOff>
    </xdr:from>
    <xdr:ext cx="405111" cy="259045"/>
    <xdr:sp macro="" textlink="">
      <xdr:nvSpPr>
        <xdr:cNvPr id="404"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118006</xdr:rowOff>
    </xdr:from>
    <xdr:to>
      <xdr:col>112</xdr:col>
      <xdr:colOff>38100</xdr:colOff>
      <xdr:row>41</xdr:row>
      <xdr:rowOff>48156</xdr:rowOff>
    </xdr:to>
    <xdr:sp macro="" textlink="">
      <xdr:nvSpPr>
        <xdr:cNvPr id="442" name="楕円 441"/>
        <xdr:cNvSpPr/>
      </xdr:nvSpPr>
      <xdr:spPr>
        <a:xfrm>
          <a:off x="21272500" y="69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39283</xdr:rowOff>
    </xdr:from>
    <xdr:ext cx="534377" cy="259045"/>
    <xdr:sp macro="" textlink="">
      <xdr:nvSpPr>
        <xdr:cNvPr id="443" name="n_1mainValue【一般廃棄物処理施設】&#10;一人当たり有形固定資産（償却資産）額"/>
        <xdr:cNvSpPr txBox="1"/>
      </xdr:nvSpPr>
      <xdr:spPr>
        <a:xfrm>
          <a:off x="21043411" y="70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485" name="楕円 484"/>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112140</xdr:rowOff>
    </xdr:from>
    <xdr:ext cx="405111" cy="259045"/>
    <xdr:sp macro="" textlink="">
      <xdr:nvSpPr>
        <xdr:cNvPr id="486"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524" name="楕円 523"/>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39641</xdr:rowOff>
    </xdr:from>
    <xdr:ext cx="469744" cy="259045"/>
    <xdr:sp macro="" textlink="">
      <xdr:nvSpPr>
        <xdr:cNvPr id="525"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567" name="楕円 566"/>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94722</xdr:rowOff>
    </xdr:from>
    <xdr:ext cx="405111" cy="259045"/>
    <xdr:sp macro="" textlink="">
      <xdr:nvSpPr>
        <xdr:cNvPr id="568" name="n_1main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0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08" name="楕円 607"/>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609"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651" name="楕円 650"/>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88735</xdr:rowOff>
    </xdr:from>
    <xdr:ext cx="405111" cy="259045"/>
    <xdr:sp macro="" textlink="">
      <xdr:nvSpPr>
        <xdr:cNvPr id="652" name="n_1main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118745</xdr:rowOff>
    </xdr:from>
    <xdr:to>
      <xdr:col>112</xdr:col>
      <xdr:colOff>38100</xdr:colOff>
      <xdr:row>104</xdr:row>
      <xdr:rowOff>48895</xdr:rowOff>
    </xdr:to>
    <xdr:sp macro="" textlink="">
      <xdr:nvSpPr>
        <xdr:cNvPr id="692" name="楕円 691"/>
        <xdr:cNvSpPr/>
      </xdr:nvSpPr>
      <xdr:spPr>
        <a:xfrm>
          <a:off x="2127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65422</xdr:rowOff>
    </xdr:from>
    <xdr:ext cx="469744" cy="259045"/>
    <xdr:sp macro="" textlink="">
      <xdr:nvSpPr>
        <xdr:cNvPr id="693" name="n_1mainValue【庁舎】&#10;一人当たり面積"/>
        <xdr:cNvSpPr txBox="1"/>
      </xdr:nvSpPr>
      <xdr:spPr>
        <a:xfrm>
          <a:off x="21075727"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施設は、</a:t>
          </a:r>
          <a:r>
            <a:rPr kumimoji="1" lang="ja-JP" altLang="en-US" sz="1100">
              <a:solidFill>
                <a:schemeClr val="dk1"/>
              </a:solidFill>
              <a:effectLst/>
              <a:latin typeface="+mn-lt"/>
              <a:ea typeface="+mn-ea"/>
              <a:cs typeface="+mn-cs"/>
            </a:rPr>
            <a:t>図書館、一般廃棄物処理施設、福祉施設であり</a:t>
          </a:r>
          <a:r>
            <a:rPr kumimoji="1" lang="ja-JP" altLang="ja-JP" sz="1100">
              <a:solidFill>
                <a:schemeClr val="dk1"/>
              </a:solidFill>
              <a:effectLst/>
              <a:latin typeface="+mn-lt"/>
              <a:ea typeface="+mn-ea"/>
              <a:cs typeface="+mn-cs"/>
            </a:rPr>
            <a:t>、特に低くなっている施設は、</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福祉施設の</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78.0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大宇陀・菟田野・室生の各人権交流センターである。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年度には基幹施設である菟田野人権交流センターの大規模改修を行い老朽化対策に取り組む。</a:t>
          </a:r>
          <a:endParaRPr lang="ja-JP" altLang="ja-JP">
            <a:effectLst/>
          </a:endParaRPr>
        </a:p>
        <a:p>
          <a:r>
            <a:rPr kumimoji="1" lang="ja-JP" altLang="en-US" sz="1100">
              <a:solidFill>
                <a:schemeClr val="dk1"/>
              </a:solidFill>
              <a:effectLst/>
              <a:latin typeface="+mn-lt"/>
              <a:ea typeface="+mn-ea"/>
              <a:cs typeface="+mn-cs"/>
            </a:rPr>
            <a:t>　消防施設の</a:t>
          </a:r>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防災行政無線システムを整備</a:t>
          </a:r>
          <a:r>
            <a:rPr kumimoji="1" lang="ja-JP" altLang="ja-JP" sz="1100">
              <a:solidFill>
                <a:schemeClr val="dk1"/>
              </a:solidFill>
              <a:effectLst/>
              <a:latin typeface="+mn-lt"/>
              <a:ea typeface="+mn-ea"/>
              <a:cs typeface="+mn-cs"/>
            </a:rPr>
            <a:t>したため低くなっている。</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防災行政無線システムを</a:t>
          </a:r>
          <a:r>
            <a:rPr kumimoji="1" lang="ja-JP" altLang="en-US" sz="1100">
              <a:solidFill>
                <a:schemeClr val="dk1"/>
              </a:solidFill>
              <a:effectLst/>
              <a:latin typeface="+mn-lt"/>
              <a:ea typeface="+mn-ea"/>
              <a:cs typeface="+mn-cs"/>
            </a:rPr>
            <a:t>除く消防機庫等の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80.7</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中山間地域に位置し、確固たる基幹産業や企業がないため財政基盤が脆弱である。また、大阪等のベッドタウンであったが住み替えや世代交代が進まず、勤労世代の退職・高齢化により主たる税収である個人市民税は、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年度以降逓減している。固定資産税においても、地価や家屋の新築が低迷しておりほぼ横ばいとなっている。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基準財政収入額、基準財政需要額共に増加したが、単年度の財政力指数は</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ポイント減少し、三ヵ年平均では前年度と同じになっている。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今後はさらに高齢社会の進展に加え、人口の減少による過疎化が進む中、第３次宇陀市行政改革大綱（平成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年度）、宇陀市まち・ひと・しごと創生総合戦略に基づき、人口の増、収入の増を図り、一方で、時代に即した組織体制の見直しや持続可能な財政運営を行うよう努める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経常収支比率は隔年で悪化、改善を繰り返していたが、平成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年度は前年度と比べて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％悪化した。これは合併算定替縮減</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目を迎えたため普通交付税が減少したことにより経常一般財源が減少したことが主な要因である。経常一般財源充当額は、人件費及び公債費の減少により減ってはいるが、歳入の減が上回ったため比率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及び公債費は合併後年々減少していたが、今後は大幅な減少は見込めない。物件費については職員が減少した分を委託や臨時職員で補っていることにより減少を見込めず、扶助費は合併後最大値に膨らみ、公営企業に対する繰出や奈良県広域消防組合負担金の増加により高い水準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136948</xdr:rowOff>
    </xdr:to>
    <xdr:cxnSp macro="">
      <xdr:nvCxnSpPr>
        <xdr:cNvPr id="132" name="直線コネクタ 131"/>
        <xdr:cNvCxnSpPr/>
      </xdr:nvCxnSpPr>
      <xdr:spPr>
        <a:xfrm>
          <a:off x="4114800" y="1069848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68580</xdr:rowOff>
    </xdr:to>
    <xdr:cxnSp macro="">
      <xdr:nvCxnSpPr>
        <xdr:cNvPr id="135" name="直線コネクタ 134"/>
        <xdr:cNvCxnSpPr/>
      </xdr:nvCxnSpPr>
      <xdr:spPr>
        <a:xfrm>
          <a:off x="3225800" y="1059793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62</xdr:row>
      <xdr:rowOff>48471</xdr:rowOff>
    </xdr:to>
    <xdr:cxnSp macro="">
      <xdr:nvCxnSpPr>
        <xdr:cNvPr id="138" name="直線コネクタ 137"/>
        <xdr:cNvCxnSpPr/>
      </xdr:nvCxnSpPr>
      <xdr:spPr>
        <a:xfrm flipV="1">
          <a:off x="2336800" y="105979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48471</xdr:rowOff>
    </xdr:to>
    <xdr:cxnSp macro="">
      <xdr:nvCxnSpPr>
        <xdr:cNvPr id="141" name="直線コネクタ 140"/>
        <xdr:cNvCxnSpPr/>
      </xdr:nvCxnSpPr>
      <xdr:spPr>
        <a:xfrm>
          <a:off x="1447800" y="105617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1" name="楕円 150"/>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58225</xdr:rowOff>
    </xdr:from>
    <xdr:ext cx="762000" cy="259045"/>
    <xdr:sp macro="" textlink="">
      <xdr:nvSpPr>
        <xdr:cNvPr id="152" name="財政構造の弾力性該当値テキスト"/>
        <xdr:cNvSpPr txBox="1"/>
      </xdr:nvSpPr>
      <xdr:spPr>
        <a:xfrm>
          <a:off x="5041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5" name="楕円 154"/>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3615</xdr:rowOff>
    </xdr:from>
    <xdr:ext cx="762000" cy="259045"/>
    <xdr:sp macro="" textlink="">
      <xdr:nvSpPr>
        <xdr:cNvPr id="156" name="テキスト ボックス 155"/>
        <xdr:cNvSpPr txBox="1"/>
      </xdr:nvSpPr>
      <xdr:spPr>
        <a:xfrm>
          <a:off x="2844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7" name="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84048</xdr:rowOff>
    </xdr:from>
    <xdr:ext cx="762000" cy="259045"/>
    <xdr:sp macro="" textlink="">
      <xdr:nvSpPr>
        <xdr:cNvPr id="158" name="テキスト ボックス 157"/>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類似団体を上回る要因は前年度と同様に人件費総額によるものである。しかし合併後、勧奨退職制度の導入や新規採用者の抑制、施設の統廃合など様々な方策を講じていることにより年々減少しており、平成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年度から比べると人件費は約</a:t>
          </a:r>
          <a:r>
            <a:rPr kumimoji="1" lang="en-US" altLang="ja-JP" sz="1000">
              <a:latin typeface="ＭＳ Ｐゴシック" panose="020B0600070205080204" pitchFamily="50" charset="-128"/>
              <a:ea typeface="ＭＳ Ｐゴシック" panose="020B0600070205080204" pitchFamily="50" charset="-128"/>
            </a:rPr>
            <a:t>35.3</a:t>
          </a:r>
          <a:r>
            <a:rPr kumimoji="1" lang="ja-JP" altLang="en-US" sz="1000">
              <a:latin typeface="ＭＳ Ｐゴシック" panose="020B0600070205080204" pitchFamily="50" charset="-128"/>
              <a:ea typeface="ＭＳ Ｐゴシック" panose="020B0600070205080204" pitchFamily="50" charset="-128"/>
            </a:rPr>
            <a:t>％減少している。ただし、職員が減少した分を委託や臨時職員で補っていることにより物件費は前年度決算額を上回り、また公共施設の老朽化等により維持補修費も同様に前年度決算額を上回ったうえ、人口も減少しているため</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人当たり人件費・物件費等決算額は前年度と比べて類似団体平均よりわずかに遠ざかった。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第３次行政改革大綱により、社会経済情勢の変化を踏まえ、対応すべき行政需要の範囲や事務作業の見直しを行い、行政組織のスリム化及び公共施設等総合管理計画に基づいて公共施設の適正管理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159683</xdr:rowOff>
    </xdr:from>
    <xdr:to>
      <xdr:col>23</xdr:col>
      <xdr:colOff>133350</xdr:colOff>
      <xdr:row>84</xdr:row>
      <xdr:rowOff>35843</xdr:rowOff>
    </xdr:to>
    <xdr:cxnSp macro="">
      <xdr:nvCxnSpPr>
        <xdr:cNvPr id="195" name="直線コネクタ 194"/>
        <xdr:cNvCxnSpPr/>
      </xdr:nvCxnSpPr>
      <xdr:spPr>
        <a:xfrm>
          <a:off x="4114800" y="14390033"/>
          <a:ext cx="838200" cy="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156973</xdr:rowOff>
    </xdr:from>
    <xdr:to>
      <xdr:col>19</xdr:col>
      <xdr:colOff>133350</xdr:colOff>
      <xdr:row>83</xdr:row>
      <xdr:rowOff>159683</xdr:rowOff>
    </xdr:to>
    <xdr:cxnSp macro="">
      <xdr:nvCxnSpPr>
        <xdr:cNvPr id="198" name="直線コネクタ 197"/>
        <xdr:cNvCxnSpPr/>
      </xdr:nvCxnSpPr>
      <xdr:spPr>
        <a:xfrm>
          <a:off x="3225800" y="14387323"/>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84494</xdr:rowOff>
    </xdr:from>
    <xdr:to>
      <xdr:col>15</xdr:col>
      <xdr:colOff>82550</xdr:colOff>
      <xdr:row>83</xdr:row>
      <xdr:rowOff>156973</xdr:rowOff>
    </xdr:to>
    <xdr:cxnSp macro="">
      <xdr:nvCxnSpPr>
        <xdr:cNvPr id="201" name="直線コネクタ 200"/>
        <xdr:cNvCxnSpPr/>
      </xdr:nvCxnSpPr>
      <xdr:spPr>
        <a:xfrm>
          <a:off x="2336800" y="14314844"/>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28263</xdr:rowOff>
    </xdr:from>
    <xdr:to>
      <xdr:col>11</xdr:col>
      <xdr:colOff>31750</xdr:colOff>
      <xdr:row>83</xdr:row>
      <xdr:rowOff>84494</xdr:rowOff>
    </xdr:to>
    <xdr:cxnSp macro="">
      <xdr:nvCxnSpPr>
        <xdr:cNvPr id="204" name="直線コネクタ 203"/>
        <xdr:cNvCxnSpPr/>
      </xdr:nvCxnSpPr>
      <xdr:spPr>
        <a:xfrm>
          <a:off x="1447800" y="14258613"/>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156493</xdr:rowOff>
    </xdr:from>
    <xdr:to>
      <xdr:col>23</xdr:col>
      <xdr:colOff>184150</xdr:colOff>
      <xdr:row>84</xdr:row>
      <xdr:rowOff>86643</xdr:rowOff>
    </xdr:to>
    <xdr:sp macro="" textlink="">
      <xdr:nvSpPr>
        <xdr:cNvPr id="214" name="楕円 213"/>
        <xdr:cNvSpPr/>
      </xdr:nvSpPr>
      <xdr:spPr>
        <a:xfrm>
          <a:off x="4902200" y="143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128570</xdr:rowOff>
    </xdr:from>
    <xdr:ext cx="762000" cy="259045"/>
    <xdr:sp macro="" textlink="">
      <xdr:nvSpPr>
        <xdr:cNvPr id="215" name="人件費・物件費等の状況該当値テキスト"/>
        <xdr:cNvSpPr txBox="1"/>
      </xdr:nvSpPr>
      <xdr:spPr>
        <a:xfrm>
          <a:off x="5041900" y="143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108883</xdr:rowOff>
    </xdr:from>
    <xdr:to>
      <xdr:col>19</xdr:col>
      <xdr:colOff>184150</xdr:colOff>
      <xdr:row>84</xdr:row>
      <xdr:rowOff>39033</xdr:rowOff>
    </xdr:to>
    <xdr:sp macro="" textlink="">
      <xdr:nvSpPr>
        <xdr:cNvPr id="216" name="楕円 215"/>
        <xdr:cNvSpPr/>
      </xdr:nvSpPr>
      <xdr:spPr>
        <a:xfrm>
          <a:off x="4064000" y="143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23810</xdr:rowOff>
    </xdr:from>
    <xdr:ext cx="736600" cy="259045"/>
    <xdr:sp macro="" textlink="">
      <xdr:nvSpPr>
        <xdr:cNvPr id="217" name="テキスト ボックス 216"/>
        <xdr:cNvSpPr txBox="1"/>
      </xdr:nvSpPr>
      <xdr:spPr>
        <a:xfrm>
          <a:off x="3733800" y="1442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106173</xdr:rowOff>
    </xdr:from>
    <xdr:to>
      <xdr:col>15</xdr:col>
      <xdr:colOff>133350</xdr:colOff>
      <xdr:row>84</xdr:row>
      <xdr:rowOff>36323</xdr:rowOff>
    </xdr:to>
    <xdr:sp macro="" textlink="">
      <xdr:nvSpPr>
        <xdr:cNvPr id="218" name="楕円 217"/>
        <xdr:cNvSpPr/>
      </xdr:nvSpPr>
      <xdr:spPr>
        <a:xfrm>
          <a:off x="3175000" y="143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21100</xdr:rowOff>
    </xdr:from>
    <xdr:ext cx="762000" cy="259045"/>
    <xdr:sp macro="" textlink="">
      <xdr:nvSpPr>
        <xdr:cNvPr id="219" name="テキスト ボックス 218"/>
        <xdr:cNvSpPr txBox="1"/>
      </xdr:nvSpPr>
      <xdr:spPr>
        <a:xfrm>
          <a:off x="2844800" y="144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33694</xdr:rowOff>
    </xdr:from>
    <xdr:to>
      <xdr:col>11</xdr:col>
      <xdr:colOff>82550</xdr:colOff>
      <xdr:row>83</xdr:row>
      <xdr:rowOff>135294</xdr:rowOff>
    </xdr:to>
    <xdr:sp macro="" textlink="">
      <xdr:nvSpPr>
        <xdr:cNvPr id="220" name="楕円 219"/>
        <xdr:cNvSpPr/>
      </xdr:nvSpPr>
      <xdr:spPr>
        <a:xfrm>
          <a:off x="2286000" y="14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120071</xdr:rowOff>
    </xdr:from>
    <xdr:ext cx="762000" cy="259045"/>
    <xdr:sp macro="" textlink="">
      <xdr:nvSpPr>
        <xdr:cNvPr id="221" name="テキスト ボックス 220"/>
        <xdr:cNvSpPr txBox="1"/>
      </xdr:nvSpPr>
      <xdr:spPr>
        <a:xfrm>
          <a:off x="1955800" y="143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148913</xdr:rowOff>
    </xdr:from>
    <xdr:to>
      <xdr:col>7</xdr:col>
      <xdr:colOff>31750</xdr:colOff>
      <xdr:row>83</xdr:row>
      <xdr:rowOff>79063</xdr:rowOff>
    </xdr:to>
    <xdr:sp macro="" textlink="">
      <xdr:nvSpPr>
        <xdr:cNvPr id="222" name="楕円 221"/>
        <xdr:cNvSpPr/>
      </xdr:nvSpPr>
      <xdr:spPr>
        <a:xfrm>
          <a:off x="1397000" y="142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63840</xdr:rowOff>
    </xdr:from>
    <xdr:ext cx="762000" cy="259045"/>
    <xdr:sp macro="" textlink="">
      <xdr:nvSpPr>
        <xdr:cNvPr id="223" name="テキスト ボックス 222"/>
        <xdr:cNvSpPr txBox="1"/>
      </xdr:nvSpPr>
      <xdr:spPr>
        <a:xfrm>
          <a:off x="1066800" y="14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月より継続して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％職員給を削減していることにより、類似団体平均を下回っている。職業経験年数など構成の変更により昨年度より改善したが、今後も引き続き年齢構成の平準化を行っていく。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57" name="直線コネクタ 256"/>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21166</xdr:rowOff>
    </xdr:to>
    <xdr:cxnSp macro="">
      <xdr:nvCxnSpPr>
        <xdr:cNvPr id="260" name="直線コネクタ 259"/>
        <xdr:cNvCxnSpPr/>
      </xdr:nvCxnSpPr>
      <xdr:spPr>
        <a:xfrm flipV="1">
          <a:off x="15290800" y="147095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21166</xdr:rowOff>
    </xdr:to>
    <xdr:cxnSp macro="">
      <xdr:nvCxnSpPr>
        <xdr:cNvPr id="263" name="直線コネクタ 262"/>
        <xdr:cNvCxnSpPr/>
      </xdr:nvCxnSpPr>
      <xdr:spPr>
        <a:xfrm>
          <a:off x="14401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85</xdr:row>
      <xdr:rowOff>168487</xdr:rowOff>
    </xdr:to>
    <xdr:cxnSp macro="">
      <xdr:nvCxnSpPr>
        <xdr:cNvPr id="266" name="直線コネクタ 265"/>
        <xdr:cNvCxnSpPr/>
      </xdr:nvCxnSpPr>
      <xdr:spPr>
        <a:xfrm>
          <a:off x="13512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6" name="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102040</xdr:rowOff>
    </xdr:from>
    <xdr:ext cx="762000" cy="259045"/>
    <xdr:sp macro="" textlink="">
      <xdr:nvSpPr>
        <xdr:cNvPr id="277"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78" name="楕円 277"/>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25840</xdr:rowOff>
    </xdr:from>
    <xdr:ext cx="736600" cy="259045"/>
    <xdr:sp macro="" textlink="">
      <xdr:nvSpPr>
        <xdr:cNvPr id="279" name="テキスト ボックス 278"/>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1" name="テキスト ボックス 280"/>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地理的要因や合併前の職員を引き継いだこと、施設が多数あることが現状であり、類似団体と比較して総枠的に多い。平成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年度に制定した集中改革プランにおいて、平成</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年度末までに</a:t>
          </a:r>
          <a:r>
            <a:rPr kumimoji="1" lang="en-US" altLang="ja-JP" sz="900">
              <a:latin typeface="ＭＳ Ｐゴシック" panose="020B0600070205080204" pitchFamily="50" charset="-128"/>
              <a:ea typeface="ＭＳ Ｐゴシック" panose="020B0600070205080204" pitchFamily="50" charset="-128"/>
            </a:rPr>
            <a:t>57</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10.1</a:t>
          </a:r>
          <a:r>
            <a:rPr kumimoji="1" lang="ja-JP" altLang="en-US" sz="900">
              <a:latin typeface="ＭＳ Ｐゴシック" panose="020B0600070205080204" pitchFamily="50" charset="-128"/>
              <a:ea typeface="ＭＳ Ｐゴシック" panose="020B0600070205080204" pitchFamily="50" charset="-128"/>
            </a:rPr>
            <a:t>％）の減を目指し、結果として</a:t>
          </a:r>
          <a:r>
            <a:rPr kumimoji="1" lang="en-US" altLang="ja-JP" sz="900">
              <a:latin typeface="ＭＳ Ｐゴシック" panose="020B0600070205080204" pitchFamily="50" charset="-128"/>
              <a:ea typeface="ＭＳ Ｐゴシック" panose="020B0600070205080204" pitchFamily="50" charset="-128"/>
            </a:rPr>
            <a:t>83</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14.8</a:t>
          </a:r>
          <a:r>
            <a:rPr kumimoji="1" lang="ja-JP" altLang="en-US" sz="900">
              <a:latin typeface="ＭＳ Ｐゴシック" panose="020B0600070205080204" pitchFamily="50" charset="-128"/>
              <a:ea typeface="ＭＳ Ｐゴシック" panose="020B0600070205080204" pitchFamily="50" charset="-128"/>
            </a:rPr>
            <a:t>％）の減となるなど職員数は減少している。また、平成</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年度において、第２次宇陀市行政改革大綱による定員の適正化を図るため、早期勧奨退職制度の導入等により、普通会計職員</a:t>
          </a:r>
          <a:r>
            <a:rPr kumimoji="1" lang="en-US" altLang="ja-JP" sz="900">
              <a:latin typeface="ＭＳ Ｐゴシック" panose="020B0600070205080204" pitchFamily="50" charset="-128"/>
              <a:ea typeface="ＭＳ Ｐゴシック" panose="020B0600070205080204" pitchFamily="50" charset="-128"/>
            </a:rPr>
            <a:t>48</a:t>
          </a:r>
          <a:r>
            <a:rPr kumimoji="1" lang="ja-JP" altLang="en-US" sz="900">
              <a:latin typeface="ＭＳ Ｐゴシック" panose="020B0600070205080204" pitchFamily="50" charset="-128"/>
              <a:ea typeface="ＭＳ Ｐゴシック" panose="020B0600070205080204" pitchFamily="50" charset="-128"/>
            </a:rPr>
            <a:t>人の削減を目標としていたが、結果</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人の減となり、目標を大幅に超えた。職員数は年々減少しているが、依然として類似団体平均より</a:t>
          </a:r>
          <a:r>
            <a:rPr kumimoji="1" lang="en-US" altLang="ja-JP" sz="900">
              <a:latin typeface="ＭＳ Ｐゴシック" panose="020B0600070205080204" pitchFamily="50" charset="-128"/>
              <a:ea typeface="ＭＳ Ｐゴシック" panose="020B0600070205080204" pitchFamily="50" charset="-128"/>
            </a:rPr>
            <a:t>1.27</a:t>
          </a:r>
          <a:r>
            <a:rPr kumimoji="1" lang="ja-JP" altLang="en-US" sz="900">
              <a:latin typeface="ＭＳ Ｐゴシック" panose="020B0600070205080204" pitchFamily="50" charset="-128"/>
              <a:ea typeface="ＭＳ Ｐゴシック" panose="020B0600070205080204" pitchFamily="50" charset="-128"/>
            </a:rPr>
            <a:t>人多い状態であり、年齢構成の補正を行いながら、今後も引き続き第３次宇陀市行政改革大綱において類似施設の統廃合、民間委託の導入などにより適正な定員管理に取り組む</a:t>
          </a:r>
          <a:r>
            <a:rPr kumimoji="1" lang="ja-JP" altLang="en-US" sz="1000">
              <a:latin typeface="ＭＳ Ｐゴシック" panose="020B0600070205080204" pitchFamily="50" charset="-128"/>
              <a:ea typeface="ＭＳ Ｐゴシック" panose="020B0600070205080204" pitchFamily="50" charset="-128"/>
            </a:rPr>
            <a:t>。</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当該資料作成時点において平成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71786</xdr:rowOff>
    </xdr:from>
    <xdr:to>
      <xdr:col>81</xdr:col>
      <xdr:colOff>44450</xdr:colOff>
      <xdr:row>63</xdr:row>
      <xdr:rowOff>92468</xdr:rowOff>
    </xdr:to>
    <xdr:cxnSp macro="">
      <xdr:nvCxnSpPr>
        <xdr:cNvPr id="322" name="直線コネクタ 321"/>
        <xdr:cNvCxnSpPr/>
      </xdr:nvCxnSpPr>
      <xdr:spPr>
        <a:xfrm>
          <a:off x="16179800" y="1087313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71786</xdr:rowOff>
    </xdr:from>
    <xdr:to>
      <xdr:col>77</xdr:col>
      <xdr:colOff>44450</xdr:colOff>
      <xdr:row>63</xdr:row>
      <xdr:rowOff>85574</xdr:rowOff>
    </xdr:to>
    <xdr:cxnSp macro="">
      <xdr:nvCxnSpPr>
        <xdr:cNvPr id="325" name="直線コネクタ 324"/>
        <xdr:cNvCxnSpPr/>
      </xdr:nvCxnSpPr>
      <xdr:spPr>
        <a:xfrm flipV="1">
          <a:off x="15290800" y="108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85574</xdr:rowOff>
    </xdr:from>
    <xdr:to>
      <xdr:col>72</xdr:col>
      <xdr:colOff>203200</xdr:colOff>
      <xdr:row>63</xdr:row>
      <xdr:rowOff>100512</xdr:rowOff>
    </xdr:to>
    <xdr:cxnSp macro="">
      <xdr:nvCxnSpPr>
        <xdr:cNvPr id="328" name="直線コネクタ 327"/>
        <xdr:cNvCxnSpPr/>
      </xdr:nvCxnSpPr>
      <xdr:spPr>
        <a:xfrm flipV="1">
          <a:off x="14401800" y="108869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100512</xdr:rowOff>
    </xdr:from>
    <xdr:to>
      <xdr:col>68</xdr:col>
      <xdr:colOff>152400</xdr:colOff>
      <xdr:row>63</xdr:row>
      <xdr:rowOff>109704</xdr:rowOff>
    </xdr:to>
    <xdr:cxnSp macro="">
      <xdr:nvCxnSpPr>
        <xdr:cNvPr id="331" name="直線コネクタ 330"/>
        <xdr:cNvCxnSpPr/>
      </xdr:nvCxnSpPr>
      <xdr:spPr>
        <a:xfrm flipV="1">
          <a:off x="13512800" y="109018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41668</xdr:rowOff>
    </xdr:from>
    <xdr:to>
      <xdr:col>81</xdr:col>
      <xdr:colOff>95250</xdr:colOff>
      <xdr:row>63</xdr:row>
      <xdr:rowOff>143268</xdr:rowOff>
    </xdr:to>
    <xdr:sp macro="" textlink="">
      <xdr:nvSpPr>
        <xdr:cNvPr id="341" name="楕円 340"/>
        <xdr:cNvSpPr/>
      </xdr:nvSpPr>
      <xdr:spPr>
        <a:xfrm>
          <a:off x="169672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13745</xdr:rowOff>
    </xdr:from>
    <xdr:ext cx="762000" cy="259045"/>
    <xdr:sp macro="" textlink="">
      <xdr:nvSpPr>
        <xdr:cNvPr id="342" name="定員管理の状況該当値テキスト"/>
        <xdr:cNvSpPr txBox="1"/>
      </xdr:nvSpPr>
      <xdr:spPr>
        <a:xfrm>
          <a:off x="17106900" y="1081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20986</xdr:rowOff>
    </xdr:from>
    <xdr:to>
      <xdr:col>77</xdr:col>
      <xdr:colOff>95250</xdr:colOff>
      <xdr:row>63</xdr:row>
      <xdr:rowOff>122586</xdr:rowOff>
    </xdr:to>
    <xdr:sp macro="" textlink="">
      <xdr:nvSpPr>
        <xdr:cNvPr id="343" name="楕円 342"/>
        <xdr:cNvSpPr/>
      </xdr:nvSpPr>
      <xdr:spPr>
        <a:xfrm>
          <a:off x="16129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107363</xdr:rowOff>
    </xdr:from>
    <xdr:ext cx="736600" cy="259045"/>
    <xdr:sp macro="" textlink="">
      <xdr:nvSpPr>
        <xdr:cNvPr id="344" name="テキスト ボックス 343"/>
        <xdr:cNvSpPr txBox="1"/>
      </xdr:nvSpPr>
      <xdr:spPr>
        <a:xfrm>
          <a:off x="15798800" y="1090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34774</xdr:rowOff>
    </xdr:from>
    <xdr:to>
      <xdr:col>73</xdr:col>
      <xdr:colOff>44450</xdr:colOff>
      <xdr:row>63</xdr:row>
      <xdr:rowOff>136374</xdr:rowOff>
    </xdr:to>
    <xdr:sp macro="" textlink="">
      <xdr:nvSpPr>
        <xdr:cNvPr id="345" name="楕円 344"/>
        <xdr:cNvSpPr/>
      </xdr:nvSpPr>
      <xdr:spPr>
        <a:xfrm>
          <a:off x="15240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121151</xdr:rowOff>
    </xdr:from>
    <xdr:ext cx="762000" cy="259045"/>
    <xdr:sp macro="" textlink="">
      <xdr:nvSpPr>
        <xdr:cNvPr id="346" name="テキスト ボックス 345"/>
        <xdr:cNvSpPr txBox="1"/>
      </xdr:nvSpPr>
      <xdr:spPr>
        <a:xfrm>
          <a:off x="14909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49712</xdr:rowOff>
    </xdr:from>
    <xdr:to>
      <xdr:col>68</xdr:col>
      <xdr:colOff>203200</xdr:colOff>
      <xdr:row>63</xdr:row>
      <xdr:rowOff>151312</xdr:rowOff>
    </xdr:to>
    <xdr:sp macro="" textlink="">
      <xdr:nvSpPr>
        <xdr:cNvPr id="347" name="楕円 346"/>
        <xdr:cNvSpPr/>
      </xdr:nvSpPr>
      <xdr:spPr>
        <a:xfrm>
          <a:off x="14351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136089</xdr:rowOff>
    </xdr:from>
    <xdr:ext cx="762000" cy="259045"/>
    <xdr:sp macro="" textlink="">
      <xdr:nvSpPr>
        <xdr:cNvPr id="348" name="テキスト ボックス 347"/>
        <xdr:cNvSpPr txBox="1"/>
      </xdr:nvSpPr>
      <xdr:spPr>
        <a:xfrm>
          <a:off x="14020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58904</xdr:rowOff>
    </xdr:from>
    <xdr:to>
      <xdr:col>64</xdr:col>
      <xdr:colOff>152400</xdr:colOff>
      <xdr:row>63</xdr:row>
      <xdr:rowOff>160504</xdr:rowOff>
    </xdr:to>
    <xdr:sp macro="" textlink="">
      <xdr:nvSpPr>
        <xdr:cNvPr id="349" name="楕円 348"/>
        <xdr:cNvSpPr/>
      </xdr:nvSpPr>
      <xdr:spPr>
        <a:xfrm>
          <a:off x="13462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145281</xdr:rowOff>
    </xdr:from>
    <xdr:ext cx="762000" cy="259045"/>
    <xdr:sp macro="" textlink="">
      <xdr:nvSpPr>
        <xdr:cNvPr id="350" name="テキスト ボックス 349"/>
        <xdr:cNvSpPr txBox="1"/>
      </xdr:nvSpPr>
      <xdr:spPr>
        <a:xfrm>
          <a:off x="13131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前より財源を地方債に求めてきたため、旧町村での過疎対策事業債や公住債、土地開発公社の健全化による用先債、合併特例債等の償還により高い水準で推移している。近年は新規発行額の抑制及び普通交付税算入率の高い起債発行により年々改善してお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％減少したが、類似団体平均も減少しているため、依然として平均より</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％高い。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元利償還額の減少により今後も緩やかに改善していくと考えられる。引き続き適正な公債管理に取り組む。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132609</xdr:rowOff>
    </xdr:from>
    <xdr:to>
      <xdr:col>81</xdr:col>
      <xdr:colOff>44450</xdr:colOff>
      <xdr:row>37</xdr:row>
      <xdr:rowOff>148696</xdr:rowOff>
    </xdr:to>
    <xdr:cxnSp macro="">
      <xdr:nvCxnSpPr>
        <xdr:cNvPr id="384" name="直線コネクタ 383"/>
        <xdr:cNvCxnSpPr/>
      </xdr:nvCxnSpPr>
      <xdr:spPr>
        <a:xfrm flipV="1">
          <a:off x="16179800" y="64762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38</xdr:row>
      <xdr:rowOff>1376</xdr:rowOff>
    </xdr:to>
    <xdr:cxnSp macro="">
      <xdr:nvCxnSpPr>
        <xdr:cNvPr id="387" name="直線コネクタ 386"/>
        <xdr:cNvCxnSpPr/>
      </xdr:nvCxnSpPr>
      <xdr:spPr>
        <a:xfrm flipV="1">
          <a:off x="15290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23495</xdr:rowOff>
    </xdr:to>
    <xdr:cxnSp macro="">
      <xdr:nvCxnSpPr>
        <xdr:cNvPr id="390" name="直線コネクタ 389"/>
        <xdr:cNvCxnSpPr/>
      </xdr:nvCxnSpPr>
      <xdr:spPr>
        <a:xfrm flipV="1">
          <a:off x="14401800" y="65164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23495</xdr:rowOff>
    </xdr:from>
    <xdr:to>
      <xdr:col>68</xdr:col>
      <xdr:colOff>152400</xdr:colOff>
      <xdr:row>38</xdr:row>
      <xdr:rowOff>27517</xdr:rowOff>
    </xdr:to>
    <xdr:cxnSp macro="">
      <xdr:nvCxnSpPr>
        <xdr:cNvPr id="393" name="直線コネクタ 392"/>
        <xdr:cNvCxnSpPr/>
      </xdr:nvCxnSpPr>
      <xdr:spPr>
        <a:xfrm flipV="1">
          <a:off x="13512800" y="653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81809</xdr:rowOff>
    </xdr:from>
    <xdr:to>
      <xdr:col>81</xdr:col>
      <xdr:colOff>95250</xdr:colOff>
      <xdr:row>38</xdr:row>
      <xdr:rowOff>11959</xdr:rowOff>
    </xdr:to>
    <xdr:sp macro="" textlink="">
      <xdr:nvSpPr>
        <xdr:cNvPr id="403" name="楕円 402"/>
        <xdr:cNvSpPr/>
      </xdr:nvSpPr>
      <xdr:spPr>
        <a:xfrm>
          <a:off x="169672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53886</xdr:rowOff>
    </xdr:from>
    <xdr:ext cx="762000" cy="259045"/>
    <xdr:sp macro="" textlink="">
      <xdr:nvSpPr>
        <xdr:cNvPr id="404" name="公債費負担の状況該当値テキスト"/>
        <xdr:cNvSpPr txBox="1"/>
      </xdr:nvSpPr>
      <xdr:spPr>
        <a:xfrm>
          <a:off x="17106900" y="63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05" name="楕円 404"/>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12823</xdr:rowOff>
    </xdr:from>
    <xdr:ext cx="736600" cy="259045"/>
    <xdr:sp macro="" textlink="">
      <xdr:nvSpPr>
        <xdr:cNvPr id="406" name="テキスト ボックス 405"/>
        <xdr:cNvSpPr txBox="1"/>
      </xdr:nvSpPr>
      <xdr:spPr>
        <a:xfrm>
          <a:off x="15798800" y="652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122026</xdr:rowOff>
    </xdr:from>
    <xdr:to>
      <xdr:col>73</xdr:col>
      <xdr:colOff>44450</xdr:colOff>
      <xdr:row>38</xdr:row>
      <xdr:rowOff>52176</xdr:rowOff>
    </xdr:to>
    <xdr:sp macro="" textlink="">
      <xdr:nvSpPr>
        <xdr:cNvPr id="407" name="楕円 406"/>
        <xdr:cNvSpPr/>
      </xdr:nvSpPr>
      <xdr:spPr>
        <a:xfrm>
          <a:off x="15240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36953</xdr:rowOff>
    </xdr:from>
    <xdr:ext cx="762000" cy="259045"/>
    <xdr:sp macro="" textlink="">
      <xdr:nvSpPr>
        <xdr:cNvPr id="408" name="テキスト ボックス 407"/>
        <xdr:cNvSpPr txBox="1"/>
      </xdr:nvSpPr>
      <xdr:spPr>
        <a:xfrm>
          <a:off x="14909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144145</xdr:rowOff>
    </xdr:from>
    <xdr:to>
      <xdr:col>68</xdr:col>
      <xdr:colOff>203200</xdr:colOff>
      <xdr:row>38</xdr:row>
      <xdr:rowOff>74295</xdr:rowOff>
    </xdr:to>
    <xdr:sp macro="" textlink="">
      <xdr:nvSpPr>
        <xdr:cNvPr id="409" name="楕円 408"/>
        <xdr:cNvSpPr/>
      </xdr:nvSpPr>
      <xdr:spPr>
        <a:xfrm>
          <a:off x="14351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59072</xdr:rowOff>
    </xdr:from>
    <xdr:ext cx="762000" cy="259045"/>
    <xdr:sp macro="" textlink="">
      <xdr:nvSpPr>
        <xdr:cNvPr id="410" name="テキスト ボックス 409"/>
        <xdr:cNvSpPr txBox="1"/>
      </xdr:nvSpPr>
      <xdr:spPr>
        <a:xfrm>
          <a:off x="140208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1" name="楕円 410"/>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63094</xdr:rowOff>
    </xdr:from>
    <xdr:ext cx="762000" cy="259045"/>
    <xdr:sp macro="" textlink="">
      <xdr:nvSpPr>
        <xdr:cNvPr id="412" name="テキスト ボックス 411"/>
        <xdr:cNvSpPr txBox="1"/>
      </xdr:nvSpPr>
      <xdr:spPr>
        <a:xfrm>
          <a:off x="13131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類似団体と比較して高い理由は、地方債現在高が高いこと、公営企業債等繰入見込額が高いこと、職員数が多いため退職手当負担額が高いことが要因となっている。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昨年度より</a:t>
          </a:r>
          <a:r>
            <a:rPr kumimoji="1" lang="en-US" altLang="ja-JP" sz="1200">
              <a:latin typeface="ＭＳ Ｐゴシック" panose="020B0600070205080204" pitchFamily="50" charset="-128"/>
              <a:ea typeface="ＭＳ Ｐゴシック" panose="020B0600070205080204" pitchFamily="50" charset="-128"/>
            </a:rPr>
            <a:t>18.7</a:t>
          </a:r>
          <a:r>
            <a:rPr kumimoji="1" lang="ja-JP" altLang="en-US" sz="1200">
              <a:latin typeface="ＭＳ Ｐゴシック" panose="020B0600070205080204" pitchFamily="50" charset="-128"/>
              <a:ea typeface="ＭＳ Ｐゴシック" panose="020B0600070205080204" pitchFamily="50" charset="-128"/>
            </a:rPr>
            <a:t>％改善した理由は、地方債現在高の減少、公営企業債等繰入見込額の減少及び退職手当負担額が減少したためである。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今後は財政調整基金等の充当可能基金の減少や普通交付税の減による、分母である標準財政規模の減少が考えられるが、市債の発行抑制などにより、地方債残高の減少に努める。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164567</xdr:rowOff>
    </xdr:from>
    <xdr:to>
      <xdr:col>81</xdr:col>
      <xdr:colOff>44450</xdr:colOff>
      <xdr:row>16</xdr:row>
      <xdr:rowOff>38240</xdr:rowOff>
    </xdr:to>
    <xdr:cxnSp macro="">
      <xdr:nvCxnSpPr>
        <xdr:cNvPr id="444" name="直線コネクタ 443"/>
        <xdr:cNvCxnSpPr/>
      </xdr:nvCxnSpPr>
      <xdr:spPr>
        <a:xfrm flipV="1">
          <a:off x="16179800" y="2736317"/>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38240</xdr:rowOff>
    </xdr:from>
    <xdr:to>
      <xdr:col>77</xdr:col>
      <xdr:colOff>44450</xdr:colOff>
      <xdr:row>16</xdr:row>
      <xdr:rowOff>53442</xdr:rowOff>
    </xdr:to>
    <xdr:cxnSp macro="">
      <xdr:nvCxnSpPr>
        <xdr:cNvPr id="447" name="直線コネクタ 446"/>
        <xdr:cNvCxnSpPr/>
      </xdr:nvCxnSpPr>
      <xdr:spPr>
        <a:xfrm flipV="1">
          <a:off x="15290800" y="278144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97358</xdr:rowOff>
    </xdr:to>
    <xdr:cxnSp macro="">
      <xdr:nvCxnSpPr>
        <xdr:cNvPr id="450" name="直線コネクタ 449"/>
        <xdr:cNvCxnSpPr/>
      </xdr:nvCxnSpPr>
      <xdr:spPr>
        <a:xfrm flipV="1">
          <a:off x="14401800" y="2796642"/>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97358</xdr:rowOff>
    </xdr:from>
    <xdr:to>
      <xdr:col>68</xdr:col>
      <xdr:colOff>152400</xdr:colOff>
      <xdr:row>16</xdr:row>
      <xdr:rowOff>128968</xdr:rowOff>
    </xdr:to>
    <xdr:cxnSp macro="">
      <xdr:nvCxnSpPr>
        <xdr:cNvPr id="453" name="直線コネクタ 452"/>
        <xdr:cNvCxnSpPr/>
      </xdr:nvCxnSpPr>
      <xdr:spPr>
        <a:xfrm flipV="1">
          <a:off x="13512800" y="2840558"/>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113767</xdr:rowOff>
    </xdr:from>
    <xdr:to>
      <xdr:col>81</xdr:col>
      <xdr:colOff>95250</xdr:colOff>
      <xdr:row>16</xdr:row>
      <xdr:rowOff>43917</xdr:rowOff>
    </xdr:to>
    <xdr:sp macro="" textlink="">
      <xdr:nvSpPr>
        <xdr:cNvPr id="463" name="楕円 462"/>
        <xdr:cNvSpPr/>
      </xdr:nvSpPr>
      <xdr:spPr>
        <a:xfrm>
          <a:off x="16967200" y="26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85844</xdr:rowOff>
    </xdr:from>
    <xdr:ext cx="762000" cy="259045"/>
    <xdr:sp macro="" textlink="">
      <xdr:nvSpPr>
        <xdr:cNvPr id="464" name="将来負担の状況該当値テキスト"/>
        <xdr:cNvSpPr txBox="1"/>
      </xdr:nvSpPr>
      <xdr:spPr>
        <a:xfrm>
          <a:off x="17106900" y="265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158890</xdr:rowOff>
    </xdr:from>
    <xdr:to>
      <xdr:col>77</xdr:col>
      <xdr:colOff>95250</xdr:colOff>
      <xdr:row>16</xdr:row>
      <xdr:rowOff>89040</xdr:rowOff>
    </xdr:to>
    <xdr:sp macro="" textlink="">
      <xdr:nvSpPr>
        <xdr:cNvPr id="465" name="楕円 464"/>
        <xdr:cNvSpPr/>
      </xdr:nvSpPr>
      <xdr:spPr>
        <a:xfrm>
          <a:off x="16129000" y="2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73817</xdr:rowOff>
    </xdr:from>
    <xdr:ext cx="736600" cy="259045"/>
    <xdr:sp macro="" textlink="">
      <xdr:nvSpPr>
        <xdr:cNvPr id="466" name="テキスト ボックス 465"/>
        <xdr:cNvSpPr txBox="1"/>
      </xdr:nvSpPr>
      <xdr:spPr>
        <a:xfrm>
          <a:off x="15798800" y="281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67" name="楕円 466"/>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68" name="テキスト ボックス 467"/>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46558</xdr:rowOff>
    </xdr:from>
    <xdr:to>
      <xdr:col>68</xdr:col>
      <xdr:colOff>203200</xdr:colOff>
      <xdr:row>16</xdr:row>
      <xdr:rowOff>148158</xdr:rowOff>
    </xdr:to>
    <xdr:sp macro="" textlink="">
      <xdr:nvSpPr>
        <xdr:cNvPr id="469" name="楕円 468"/>
        <xdr:cNvSpPr/>
      </xdr:nvSpPr>
      <xdr:spPr>
        <a:xfrm>
          <a:off x="14351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132935</xdr:rowOff>
    </xdr:from>
    <xdr:ext cx="762000" cy="259045"/>
    <xdr:sp macro="" textlink="">
      <xdr:nvSpPr>
        <xdr:cNvPr id="470" name="テキスト ボックス 469"/>
        <xdr:cNvSpPr txBox="1"/>
      </xdr:nvSpPr>
      <xdr:spPr>
        <a:xfrm>
          <a:off x="14020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78168</xdr:rowOff>
    </xdr:from>
    <xdr:to>
      <xdr:col>64</xdr:col>
      <xdr:colOff>152400</xdr:colOff>
      <xdr:row>17</xdr:row>
      <xdr:rowOff>8318</xdr:rowOff>
    </xdr:to>
    <xdr:sp macro="" textlink="">
      <xdr:nvSpPr>
        <xdr:cNvPr id="471" name="楕円 470"/>
        <xdr:cNvSpPr/>
      </xdr:nvSpPr>
      <xdr:spPr>
        <a:xfrm>
          <a:off x="13462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164545</xdr:rowOff>
    </xdr:from>
    <xdr:ext cx="762000" cy="259045"/>
    <xdr:sp macro="" textlink="">
      <xdr:nvSpPr>
        <xdr:cNvPr id="472" name="テキスト ボックス 471"/>
        <xdr:cNvSpPr txBox="1"/>
      </xdr:nvSpPr>
      <xdr:spPr>
        <a:xfrm>
          <a:off x="13131800" y="29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類似団体平均と比べて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ポイント高いが、前年度より改善した。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平均と比較して人件費が多い要因は、合併前の職員を引き継いでいること、施設が多いことによるものである。職員数については、第２次宇陀市行政改革大綱において、平成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年間で普通会計職員数を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％削減することを目標としていたが、早期勧奨退職制度の導入等により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％近く削減することができた。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他団体と比較すると年齢構成が高い傾向にあり、依然として人件費が多い状況にあるので、第３次宇陀市行政改革大綱に基づき、人件費の抑制に努めていく。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4" name="直線コネクタ 63"/>
        <xdr:cNvCxnSpPr/>
      </xdr:nvCxnSpPr>
      <xdr:spPr>
        <a:xfrm flipV="1">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7" name="直線コネクタ 66"/>
        <xdr:cNvCxnSpPr/>
      </xdr:nvCxnSpPr>
      <xdr:spPr>
        <a:xfrm>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37</xdr:row>
      <xdr:rowOff>170434</xdr:rowOff>
    </xdr:to>
    <xdr:cxnSp macro="">
      <xdr:nvCxnSpPr>
        <xdr:cNvPr id="70" name="直線コネクタ 69"/>
        <xdr:cNvCxnSpPr/>
      </xdr:nvCxnSpPr>
      <xdr:spPr>
        <a:xfrm flipV="1">
          <a:off x="2209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170434</xdr:rowOff>
    </xdr:to>
    <xdr:cxnSp macro="">
      <xdr:nvCxnSpPr>
        <xdr:cNvPr id="73" name="直線コネクタ 72"/>
        <xdr:cNvCxnSpPr/>
      </xdr:nvCxnSpPr>
      <xdr:spPr>
        <a:xfrm>
          <a:off x="1320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類似団体平均と比較して良好な状態にあるが、前年度より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ポイント増加した。類似団体平均が前年度比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ポイントの増に対し、本市の前年度比が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ポイントの増のため類似団体内順位も落としている。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増加の主な要因は委託料の増加によるものであり、今後は施設の老朽化に伴い修繕料も増加すると見込まれる。歳出全体のバランスを考慮しながら物件費についても適正な執行を行っていく。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148771</xdr:rowOff>
    </xdr:to>
    <xdr:cxnSp macro="">
      <xdr:nvCxnSpPr>
        <xdr:cNvPr id="127" name="直線コネクタ 126"/>
        <xdr:cNvCxnSpPr/>
      </xdr:nvCxnSpPr>
      <xdr:spPr>
        <a:xfrm>
          <a:off x="15671800" y="24728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72571</xdr:rowOff>
    </xdr:to>
    <xdr:cxnSp macro="">
      <xdr:nvCxnSpPr>
        <xdr:cNvPr id="130" name="直線コネクタ 129"/>
        <xdr:cNvCxnSpPr/>
      </xdr:nvCxnSpPr>
      <xdr:spPr>
        <a:xfrm>
          <a:off x="14782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50800</xdr:rowOff>
    </xdr:to>
    <xdr:cxnSp macro="">
      <xdr:nvCxnSpPr>
        <xdr:cNvPr id="133" name="直線コネクタ 132"/>
        <xdr:cNvCxnSpPr/>
      </xdr:nvCxnSpPr>
      <xdr:spPr>
        <a:xfrm>
          <a:off x="13893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14</xdr:row>
      <xdr:rowOff>50800</xdr:rowOff>
    </xdr:to>
    <xdr:cxnSp macro="">
      <xdr:nvCxnSpPr>
        <xdr:cNvPr id="136" name="直線コネクタ 135"/>
        <xdr:cNvCxnSpPr/>
      </xdr:nvCxnSpPr>
      <xdr:spPr>
        <a:xfrm>
          <a:off x="13004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6" name="楕円 145"/>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7"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48" name="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4" name="楕円 153"/>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5" name="テキスト ボックス 154"/>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扶助費については、類似団体平均を下回っており良好な状態にあるが、前年度と比べて増加した。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主な要因は生活保護費が大きく増加したことによるもので、社会福祉費や児童福祉費も微増しているため、扶助費総額が年々増加傾向にある。引き続き今後も適正な資格審査等、管理に努める。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4535</xdr:rowOff>
    </xdr:to>
    <xdr:cxnSp macro="">
      <xdr:nvCxnSpPr>
        <xdr:cNvPr id="189" name="直線コネクタ 188"/>
        <xdr:cNvCxnSpPr/>
      </xdr:nvCxnSpPr>
      <xdr:spPr>
        <a:xfrm>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88900</xdr:rowOff>
    </xdr:to>
    <xdr:cxnSp macro="">
      <xdr:nvCxnSpPr>
        <xdr:cNvPr id="192" name="直線コネクタ 191"/>
        <xdr:cNvCxnSpPr/>
      </xdr:nvCxnSpPr>
      <xdr:spPr>
        <a:xfrm>
          <a:off x="3098800" y="966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78015</xdr:rowOff>
    </xdr:to>
    <xdr:cxnSp macro="">
      <xdr:nvCxnSpPr>
        <xdr:cNvPr id="195" name="直線コネクタ 194"/>
        <xdr:cNvCxnSpPr/>
      </xdr:nvCxnSpPr>
      <xdr:spPr>
        <a:xfrm flipV="1">
          <a:off x="2209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198" name="直線コネクタ 197"/>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8" name="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9"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2" name="楕円 211"/>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3" name="テキスト ボックス 212"/>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4" name="楕円 213"/>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5" name="テキスト ボックス 21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6" name="楕円 215"/>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7" name="テキスト ボックス 216"/>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その他については、類似団体平均と比較して良好な状態にある。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率は前年度と変わらず、類似団体平均とも大きく違わない。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齢化による介護保険事業会計繰出金の増、施設老朽化に伴う維持補修費の増は続く予想であるが、第３次宇陀市行政改革大綱により、各特別会計の安定運営に向けて推進し、その結果普通会計の負担額を減らすよう、今後も適正な管理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151493</xdr:rowOff>
    </xdr:to>
    <xdr:cxnSp macro="">
      <xdr:nvCxnSpPr>
        <xdr:cNvPr id="252" name="直線コネクタ 251"/>
        <xdr:cNvCxnSpPr/>
      </xdr:nvCxnSpPr>
      <xdr:spPr>
        <a:xfrm>
          <a:off x="15671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74749</xdr:rowOff>
    </xdr:from>
    <xdr:to>
      <xdr:col>78</xdr:col>
      <xdr:colOff>69850</xdr:colOff>
      <xdr:row>55</xdr:row>
      <xdr:rowOff>151493</xdr:rowOff>
    </xdr:to>
    <xdr:cxnSp macro="">
      <xdr:nvCxnSpPr>
        <xdr:cNvPr id="255" name="直線コネクタ 254"/>
        <xdr:cNvCxnSpPr/>
      </xdr:nvCxnSpPr>
      <xdr:spPr>
        <a:xfrm>
          <a:off x="14782800" y="933304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68217</xdr:rowOff>
    </xdr:from>
    <xdr:to>
      <xdr:col>73</xdr:col>
      <xdr:colOff>180975</xdr:colOff>
      <xdr:row>54</xdr:row>
      <xdr:rowOff>74749</xdr:rowOff>
    </xdr:to>
    <xdr:cxnSp macro="">
      <xdr:nvCxnSpPr>
        <xdr:cNvPr id="258" name="直線コネクタ 257"/>
        <xdr:cNvCxnSpPr/>
      </xdr:nvCxnSpPr>
      <xdr:spPr>
        <a:xfrm>
          <a:off x="13893800" y="9326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54</xdr:row>
      <xdr:rowOff>68217</xdr:rowOff>
    </xdr:to>
    <xdr:cxnSp macro="">
      <xdr:nvCxnSpPr>
        <xdr:cNvPr id="261" name="直線コネクタ 260"/>
        <xdr:cNvCxnSpPr/>
      </xdr:nvCxnSpPr>
      <xdr:spPr>
        <a:xfrm>
          <a:off x="13004800" y="9300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1" name="楕円 270"/>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2"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23949</xdr:rowOff>
    </xdr:from>
    <xdr:to>
      <xdr:col>74</xdr:col>
      <xdr:colOff>31750</xdr:colOff>
      <xdr:row>54</xdr:row>
      <xdr:rowOff>125549</xdr:rowOff>
    </xdr:to>
    <xdr:sp macro="" textlink="">
      <xdr:nvSpPr>
        <xdr:cNvPr id="275" name="楕円 274"/>
        <xdr:cNvSpPr/>
      </xdr:nvSpPr>
      <xdr:spPr>
        <a:xfrm>
          <a:off x="14732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135726</xdr:rowOff>
    </xdr:from>
    <xdr:ext cx="762000" cy="259045"/>
    <xdr:sp macro="" textlink="">
      <xdr:nvSpPr>
        <xdr:cNvPr id="276" name="テキスト ボックス 275"/>
        <xdr:cNvSpPr txBox="1"/>
      </xdr:nvSpPr>
      <xdr:spPr>
        <a:xfrm>
          <a:off x="14401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17417</xdr:rowOff>
    </xdr:from>
    <xdr:to>
      <xdr:col>69</xdr:col>
      <xdr:colOff>142875</xdr:colOff>
      <xdr:row>54</xdr:row>
      <xdr:rowOff>119017</xdr:rowOff>
    </xdr:to>
    <xdr:sp macro="" textlink="">
      <xdr:nvSpPr>
        <xdr:cNvPr id="277" name="楕円 276"/>
        <xdr:cNvSpPr/>
      </xdr:nvSpPr>
      <xdr:spPr>
        <a:xfrm>
          <a:off x="13843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129194</xdr:rowOff>
    </xdr:from>
    <xdr:ext cx="762000" cy="259045"/>
    <xdr:sp macro="" textlink="">
      <xdr:nvSpPr>
        <xdr:cNvPr id="278" name="テキスト ボックス 277"/>
        <xdr:cNvSpPr txBox="1"/>
      </xdr:nvSpPr>
      <xdr:spPr>
        <a:xfrm>
          <a:off x="13512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162741</xdr:rowOff>
    </xdr:from>
    <xdr:to>
      <xdr:col>65</xdr:col>
      <xdr:colOff>53975</xdr:colOff>
      <xdr:row>54</xdr:row>
      <xdr:rowOff>92891</xdr:rowOff>
    </xdr:to>
    <xdr:sp macro="" textlink="">
      <xdr:nvSpPr>
        <xdr:cNvPr id="279" name="楕円 278"/>
        <xdr:cNvSpPr/>
      </xdr:nvSpPr>
      <xdr:spPr>
        <a:xfrm>
          <a:off x="12954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103068</xdr:rowOff>
    </xdr:from>
    <xdr:ext cx="762000" cy="259045"/>
    <xdr:sp macro="" textlink="">
      <xdr:nvSpPr>
        <xdr:cNvPr id="280" name="テキスト ボックス 279"/>
        <xdr:cNvSpPr txBox="1"/>
      </xdr:nvSpPr>
      <xdr:spPr>
        <a:xfrm>
          <a:off x="12623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た。主な要因は簡易水道事業が上水道事業に統合されたことにより、上水道事業会計繰出金が大きく増加したことによる。類似団体平均と比較して高い要因は、法適公営企業への繰出金が多いこと以外に、消防業務やごみ収集業務、し尿処理などの一部事務組合への負担金も多いことなど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法適公営企業に対しての繰出金について、各企業の事業効率化等により縮減に努める。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12700</xdr:rowOff>
    </xdr:to>
    <xdr:cxnSp macro="">
      <xdr:nvCxnSpPr>
        <xdr:cNvPr id="310" name="直線コネクタ 309"/>
        <xdr:cNvCxnSpPr/>
      </xdr:nvCxnSpPr>
      <xdr:spPr>
        <a:xfrm>
          <a:off x="15671800" y="64409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3556</xdr:rowOff>
    </xdr:to>
    <xdr:cxnSp macro="">
      <xdr:nvCxnSpPr>
        <xdr:cNvPr id="313" name="直線コネクタ 312"/>
        <xdr:cNvCxnSpPr/>
      </xdr:nvCxnSpPr>
      <xdr:spPr>
        <a:xfrm flipV="1">
          <a:off x="14782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3556</xdr:rowOff>
    </xdr:to>
    <xdr:cxnSp macro="">
      <xdr:nvCxnSpPr>
        <xdr:cNvPr id="316" name="直線コネクタ 315"/>
        <xdr:cNvCxnSpPr/>
      </xdr:nvCxnSpPr>
      <xdr:spPr>
        <a:xfrm>
          <a:off x="13893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3556</xdr:rowOff>
    </xdr:to>
    <xdr:cxnSp macro="">
      <xdr:nvCxnSpPr>
        <xdr:cNvPr id="319" name="直線コネクタ 318"/>
        <xdr:cNvCxnSpPr/>
      </xdr:nvCxnSpPr>
      <xdr:spPr>
        <a:xfrm>
          <a:off x="13004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9" name="楕円 328"/>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0"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1" name="楕円 330"/>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2" name="テキスト ボックス 331"/>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3" name="楕円 332"/>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4" name="テキスト ボックス 333"/>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5" name="楕円 334"/>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6" name="テキスト ボックス 335"/>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償還額の減少により、年々率は改善しているが、依然として類似団体平均と比較して</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ポイント上回っている。自主財源に乏しいため、普通会計において合併以前は、地総債、過疎対策事業債、公住債等に、合併後は特に合併特例債に財源を求めてきた。公債費比率を抑制するため、第３次宇陀市行政改革大綱において、投資的事業における新規発行額の抑制を策定し、また奈良県市町村財政健全化支援事業貸付金などの有利な借換を利用したことで改善を進めてき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今後は施設等の老朽化が進んでいるが、引き続き新規発行額の抑制に努め、適正な公債管理に取り組む。</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147955</xdr:rowOff>
    </xdr:to>
    <xdr:cxnSp macro="">
      <xdr:nvCxnSpPr>
        <xdr:cNvPr id="370" name="直線コネクタ 369"/>
        <xdr:cNvCxnSpPr/>
      </xdr:nvCxnSpPr>
      <xdr:spPr>
        <a:xfrm flipV="1">
          <a:off x="3987800" y="129838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147955</xdr:rowOff>
    </xdr:from>
    <xdr:to>
      <xdr:col>19</xdr:col>
      <xdr:colOff>187325</xdr:colOff>
      <xdr:row>75</xdr:row>
      <xdr:rowOff>157480</xdr:rowOff>
    </xdr:to>
    <xdr:cxnSp macro="">
      <xdr:nvCxnSpPr>
        <xdr:cNvPr id="373" name="直線コネクタ 372"/>
        <xdr:cNvCxnSpPr/>
      </xdr:nvCxnSpPr>
      <xdr:spPr>
        <a:xfrm flipV="1">
          <a:off x="3098800" y="13006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20320</xdr:rowOff>
    </xdr:to>
    <xdr:cxnSp macro="">
      <xdr:nvCxnSpPr>
        <xdr:cNvPr id="376" name="直線コネクタ 375"/>
        <xdr:cNvCxnSpPr/>
      </xdr:nvCxnSpPr>
      <xdr:spPr>
        <a:xfrm flipV="1">
          <a:off x="2209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26036</xdr:rowOff>
    </xdr:to>
    <xdr:cxnSp macro="">
      <xdr:nvCxnSpPr>
        <xdr:cNvPr id="379" name="直線コネクタ 378"/>
        <xdr:cNvCxnSpPr/>
      </xdr:nvCxnSpPr>
      <xdr:spPr>
        <a:xfrm flipV="1">
          <a:off x="1320800" y="13050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9" name="楕円 388"/>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0" name="公債費該当値テキスト"/>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97155</xdr:rowOff>
    </xdr:from>
    <xdr:to>
      <xdr:col>20</xdr:col>
      <xdr:colOff>38100</xdr:colOff>
      <xdr:row>76</xdr:row>
      <xdr:rowOff>27305</xdr:rowOff>
    </xdr:to>
    <xdr:sp macro="" textlink="">
      <xdr:nvSpPr>
        <xdr:cNvPr id="391" name="楕円 390"/>
        <xdr:cNvSpPr/>
      </xdr:nvSpPr>
      <xdr:spPr>
        <a:xfrm>
          <a:off x="3937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12082</xdr:rowOff>
    </xdr:from>
    <xdr:ext cx="736600" cy="259045"/>
    <xdr:sp macro="" textlink="">
      <xdr:nvSpPr>
        <xdr:cNvPr id="392" name="テキスト ボックス 391"/>
        <xdr:cNvSpPr txBox="1"/>
      </xdr:nvSpPr>
      <xdr:spPr>
        <a:xfrm>
          <a:off x="3606800" y="130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93" name="楕円 392"/>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21607</xdr:rowOff>
    </xdr:from>
    <xdr:ext cx="762000" cy="259045"/>
    <xdr:sp macro="" textlink="">
      <xdr:nvSpPr>
        <xdr:cNvPr id="394" name="テキスト ボックス 393"/>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55897</xdr:rowOff>
    </xdr:from>
    <xdr:ext cx="762000" cy="259045"/>
    <xdr:sp macro="" textlink="">
      <xdr:nvSpPr>
        <xdr:cNvPr id="396" name="テキスト ボックス 395"/>
        <xdr:cNvSpPr txBox="1"/>
      </xdr:nvSpPr>
      <xdr:spPr>
        <a:xfrm>
          <a:off x="1828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146686</xdr:rowOff>
    </xdr:from>
    <xdr:to>
      <xdr:col>6</xdr:col>
      <xdr:colOff>171450</xdr:colOff>
      <xdr:row>76</xdr:row>
      <xdr:rowOff>76836</xdr:rowOff>
    </xdr:to>
    <xdr:sp macro="" textlink="">
      <xdr:nvSpPr>
        <xdr:cNvPr id="397" name="楕円 396"/>
        <xdr:cNvSpPr/>
      </xdr:nvSpPr>
      <xdr:spPr>
        <a:xfrm>
          <a:off x="1270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61613</xdr:rowOff>
    </xdr:from>
    <xdr:ext cx="762000" cy="259045"/>
    <xdr:sp macro="" textlink="">
      <xdr:nvSpPr>
        <xdr:cNvPr id="398" name="テキスト ボックス 397"/>
        <xdr:cNvSpPr txBox="1"/>
      </xdr:nvSpPr>
      <xdr:spPr>
        <a:xfrm>
          <a:off x="939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公債費以外については、これまでは若干類似団体より良好な値であったが、前年度で同率となり今年度は平均を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の減少に伴い、一部事務組合負担金や公営企業繰出金、公共交通維持への補助等、補助費等の高止まりや国民健康保険事業会計や介護保険事業会計、下水道事業会計など特別会計への繰出金が増加しているためである。今後も適正な管理を維持するよう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66039</xdr:rowOff>
    </xdr:to>
    <xdr:cxnSp macro="">
      <xdr:nvCxnSpPr>
        <xdr:cNvPr id="431" name="直線コネクタ 430"/>
        <xdr:cNvCxnSpPr/>
      </xdr:nvCxnSpPr>
      <xdr:spPr>
        <a:xfrm>
          <a:off x="15671800" y="133286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127000</xdr:rowOff>
    </xdr:to>
    <xdr:cxnSp macro="">
      <xdr:nvCxnSpPr>
        <xdr:cNvPr id="434" name="直線コネクタ 433"/>
        <xdr:cNvCxnSpPr/>
      </xdr:nvCxnSpPr>
      <xdr:spPr>
        <a:xfrm>
          <a:off x="14782800" y="1321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20320</xdr:rowOff>
    </xdr:to>
    <xdr:cxnSp macro="">
      <xdr:nvCxnSpPr>
        <xdr:cNvPr id="437" name="直線コネクタ 436"/>
        <xdr:cNvCxnSpPr/>
      </xdr:nvCxnSpPr>
      <xdr:spPr>
        <a:xfrm flipV="1">
          <a:off x="13893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20320</xdr:rowOff>
    </xdr:to>
    <xdr:cxnSp macro="">
      <xdr:nvCxnSpPr>
        <xdr:cNvPr id="440" name="直線コネクタ 439"/>
        <xdr:cNvCxnSpPr/>
      </xdr:nvCxnSpPr>
      <xdr:spPr>
        <a:xfrm>
          <a:off x="13004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0" name="楕円 449"/>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1"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52" name="楕円 451"/>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53" name="テキスト ボックス 452"/>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4" name="楕円 45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5" name="テキスト ボックス 45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6" name="楕円 455"/>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7" name="テキスト ボックス 456"/>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8" name="楕円 457"/>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9" name="テキスト ボックス 458"/>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119532</xdr:rowOff>
    </xdr:from>
    <xdr:to>
      <xdr:col>29</xdr:col>
      <xdr:colOff>127000</xdr:colOff>
      <xdr:row>14</xdr:row>
      <xdr:rowOff>120028</xdr:rowOff>
    </xdr:to>
    <xdr:cxnSp macro="">
      <xdr:nvCxnSpPr>
        <xdr:cNvPr id="50" name="直線コネクタ 49"/>
        <xdr:cNvCxnSpPr/>
      </xdr:nvCxnSpPr>
      <xdr:spPr bwMode="auto">
        <a:xfrm>
          <a:off x="5003800" y="2567457"/>
          <a:ext cx="6477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98641</xdr:rowOff>
    </xdr:from>
    <xdr:to>
      <xdr:col>26</xdr:col>
      <xdr:colOff>50800</xdr:colOff>
      <xdr:row>14</xdr:row>
      <xdr:rowOff>119532</xdr:rowOff>
    </xdr:to>
    <xdr:cxnSp macro="">
      <xdr:nvCxnSpPr>
        <xdr:cNvPr id="53" name="直線コネクタ 52"/>
        <xdr:cNvCxnSpPr/>
      </xdr:nvCxnSpPr>
      <xdr:spPr bwMode="auto">
        <a:xfrm>
          <a:off x="4305300" y="2546566"/>
          <a:ext cx="6985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98641</xdr:rowOff>
    </xdr:from>
    <xdr:to>
      <xdr:col>22</xdr:col>
      <xdr:colOff>114300</xdr:colOff>
      <xdr:row>14</xdr:row>
      <xdr:rowOff>111912</xdr:rowOff>
    </xdr:to>
    <xdr:cxnSp macro="">
      <xdr:nvCxnSpPr>
        <xdr:cNvPr id="56" name="直線コネクタ 55"/>
        <xdr:cNvCxnSpPr/>
      </xdr:nvCxnSpPr>
      <xdr:spPr bwMode="auto">
        <a:xfrm flipV="1">
          <a:off x="3606800" y="2546566"/>
          <a:ext cx="698500" cy="1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111912</xdr:rowOff>
    </xdr:from>
    <xdr:to>
      <xdr:col>18</xdr:col>
      <xdr:colOff>177800</xdr:colOff>
      <xdr:row>14</xdr:row>
      <xdr:rowOff>163906</xdr:rowOff>
    </xdr:to>
    <xdr:cxnSp macro="">
      <xdr:nvCxnSpPr>
        <xdr:cNvPr id="59" name="直線コネクタ 58"/>
        <xdr:cNvCxnSpPr/>
      </xdr:nvCxnSpPr>
      <xdr:spPr bwMode="auto">
        <a:xfrm flipV="1">
          <a:off x="2908300" y="2559837"/>
          <a:ext cx="698500" cy="5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69228</xdr:rowOff>
    </xdr:from>
    <xdr:to>
      <xdr:col>29</xdr:col>
      <xdr:colOff>177800</xdr:colOff>
      <xdr:row>14</xdr:row>
      <xdr:rowOff>170828</xdr:rowOff>
    </xdr:to>
    <xdr:sp macro="" textlink="">
      <xdr:nvSpPr>
        <xdr:cNvPr id="69" name="楕円 68"/>
        <xdr:cNvSpPr/>
      </xdr:nvSpPr>
      <xdr:spPr bwMode="auto">
        <a:xfrm>
          <a:off x="56007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85755</xdr:rowOff>
    </xdr:from>
    <xdr:ext cx="762000" cy="259045"/>
    <xdr:sp macro="" textlink="">
      <xdr:nvSpPr>
        <xdr:cNvPr id="70" name="人口1人当たり決算額の推移該当値テキスト130"/>
        <xdr:cNvSpPr txBox="1"/>
      </xdr:nvSpPr>
      <xdr:spPr>
        <a:xfrm>
          <a:off x="5740400" y="236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68732</xdr:rowOff>
    </xdr:from>
    <xdr:to>
      <xdr:col>26</xdr:col>
      <xdr:colOff>101600</xdr:colOff>
      <xdr:row>14</xdr:row>
      <xdr:rowOff>170332</xdr:rowOff>
    </xdr:to>
    <xdr:sp macro="" textlink="">
      <xdr:nvSpPr>
        <xdr:cNvPr id="71" name="楕円 70"/>
        <xdr:cNvSpPr/>
      </xdr:nvSpPr>
      <xdr:spPr bwMode="auto">
        <a:xfrm>
          <a:off x="49530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9059</xdr:rowOff>
    </xdr:from>
    <xdr:ext cx="736600" cy="259045"/>
    <xdr:sp macro="" textlink="">
      <xdr:nvSpPr>
        <xdr:cNvPr id="72" name="テキスト ボックス 71"/>
        <xdr:cNvSpPr txBox="1"/>
      </xdr:nvSpPr>
      <xdr:spPr>
        <a:xfrm>
          <a:off x="4622800" y="22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47841</xdr:rowOff>
    </xdr:from>
    <xdr:to>
      <xdr:col>22</xdr:col>
      <xdr:colOff>165100</xdr:colOff>
      <xdr:row>14</xdr:row>
      <xdr:rowOff>149441</xdr:rowOff>
    </xdr:to>
    <xdr:sp macro="" textlink="">
      <xdr:nvSpPr>
        <xdr:cNvPr id="73" name="楕円 72"/>
        <xdr:cNvSpPr/>
      </xdr:nvSpPr>
      <xdr:spPr bwMode="auto">
        <a:xfrm>
          <a:off x="42545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159618</xdr:rowOff>
    </xdr:from>
    <xdr:ext cx="762000" cy="259045"/>
    <xdr:sp macro="" textlink="">
      <xdr:nvSpPr>
        <xdr:cNvPr id="74" name="テキスト ボックス 73"/>
        <xdr:cNvSpPr txBox="1"/>
      </xdr:nvSpPr>
      <xdr:spPr>
        <a:xfrm>
          <a:off x="3924300" y="226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61112</xdr:rowOff>
    </xdr:from>
    <xdr:to>
      <xdr:col>19</xdr:col>
      <xdr:colOff>38100</xdr:colOff>
      <xdr:row>14</xdr:row>
      <xdr:rowOff>162712</xdr:rowOff>
    </xdr:to>
    <xdr:sp macro="" textlink="">
      <xdr:nvSpPr>
        <xdr:cNvPr id="75" name="楕円 74"/>
        <xdr:cNvSpPr/>
      </xdr:nvSpPr>
      <xdr:spPr bwMode="auto">
        <a:xfrm>
          <a:off x="35560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1439</xdr:rowOff>
    </xdr:from>
    <xdr:ext cx="762000" cy="259045"/>
    <xdr:sp macro="" textlink="">
      <xdr:nvSpPr>
        <xdr:cNvPr id="76" name="テキスト ボックス 75"/>
        <xdr:cNvSpPr txBox="1"/>
      </xdr:nvSpPr>
      <xdr:spPr>
        <a:xfrm>
          <a:off x="3225800" y="227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113106</xdr:rowOff>
    </xdr:from>
    <xdr:to>
      <xdr:col>15</xdr:col>
      <xdr:colOff>101600</xdr:colOff>
      <xdr:row>15</xdr:row>
      <xdr:rowOff>43256</xdr:rowOff>
    </xdr:to>
    <xdr:sp macro="" textlink="">
      <xdr:nvSpPr>
        <xdr:cNvPr id="77" name="楕円 76"/>
        <xdr:cNvSpPr/>
      </xdr:nvSpPr>
      <xdr:spPr bwMode="auto">
        <a:xfrm>
          <a:off x="2857500" y="256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53433</xdr:rowOff>
    </xdr:from>
    <xdr:ext cx="762000" cy="259045"/>
    <xdr:sp macro="" textlink="">
      <xdr:nvSpPr>
        <xdr:cNvPr id="78" name="テキスト ボックス 77"/>
        <xdr:cNvSpPr txBox="1"/>
      </xdr:nvSpPr>
      <xdr:spPr>
        <a:xfrm>
          <a:off x="2527300" y="23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154084</xdr:rowOff>
    </xdr:from>
    <xdr:to>
      <xdr:col>29</xdr:col>
      <xdr:colOff>127000</xdr:colOff>
      <xdr:row>37</xdr:row>
      <xdr:rowOff>167449</xdr:rowOff>
    </xdr:to>
    <xdr:cxnSp macro="">
      <xdr:nvCxnSpPr>
        <xdr:cNvPr id="110" name="直線コネクタ 109"/>
        <xdr:cNvCxnSpPr/>
      </xdr:nvCxnSpPr>
      <xdr:spPr bwMode="auto">
        <a:xfrm>
          <a:off x="5003800" y="7278784"/>
          <a:ext cx="647700" cy="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149051</xdr:rowOff>
    </xdr:from>
    <xdr:to>
      <xdr:col>26</xdr:col>
      <xdr:colOff>50800</xdr:colOff>
      <xdr:row>37</xdr:row>
      <xdr:rowOff>154084</xdr:rowOff>
    </xdr:to>
    <xdr:cxnSp macro="">
      <xdr:nvCxnSpPr>
        <xdr:cNvPr id="113" name="直線コネクタ 112"/>
        <xdr:cNvCxnSpPr/>
      </xdr:nvCxnSpPr>
      <xdr:spPr bwMode="auto">
        <a:xfrm>
          <a:off x="4305300" y="7273751"/>
          <a:ext cx="698500" cy="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136940</xdr:rowOff>
    </xdr:from>
    <xdr:to>
      <xdr:col>22</xdr:col>
      <xdr:colOff>114300</xdr:colOff>
      <xdr:row>37</xdr:row>
      <xdr:rowOff>149051</xdr:rowOff>
    </xdr:to>
    <xdr:cxnSp macro="">
      <xdr:nvCxnSpPr>
        <xdr:cNvPr id="116" name="直線コネクタ 115"/>
        <xdr:cNvCxnSpPr/>
      </xdr:nvCxnSpPr>
      <xdr:spPr bwMode="auto">
        <a:xfrm>
          <a:off x="3606800" y="7261640"/>
          <a:ext cx="698500" cy="1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111739</xdr:rowOff>
    </xdr:from>
    <xdr:to>
      <xdr:col>18</xdr:col>
      <xdr:colOff>177800</xdr:colOff>
      <xdr:row>37</xdr:row>
      <xdr:rowOff>136940</xdr:rowOff>
    </xdr:to>
    <xdr:cxnSp macro="">
      <xdr:nvCxnSpPr>
        <xdr:cNvPr id="119" name="直線コネクタ 118"/>
        <xdr:cNvCxnSpPr/>
      </xdr:nvCxnSpPr>
      <xdr:spPr bwMode="auto">
        <a:xfrm>
          <a:off x="2908300" y="7236439"/>
          <a:ext cx="698500" cy="2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116649</xdr:rowOff>
    </xdr:from>
    <xdr:to>
      <xdr:col>29</xdr:col>
      <xdr:colOff>177800</xdr:colOff>
      <xdr:row>37</xdr:row>
      <xdr:rowOff>218249</xdr:rowOff>
    </xdr:to>
    <xdr:sp macro="" textlink="">
      <xdr:nvSpPr>
        <xdr:cNvPr id="129" name="楕円 128"/>
        <xdr:cNvSpPr/>
      </xdr:nvSpPr>
      <xdr:spPr bwMode="auto">
        <a:xfrm>
          <a:off x="5600700" y="724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133176</xdr:rowOff>
    </xdr:from>
    <xdr:ext cx="762000" cy="259045"/>
    <xdr:sp macro="" textlink="">
      <xdr:nvSpPr>
        <xdr:cNvPr id="130" name="人口1人当たり決算額の推移該当値テキスト445"/>
        <xdr:cNvSpPr txBox="1"/>
      </xdr:nvSpPr>
      <xdr:spPr>
        <a:xfrm>
          <a:off x="5740400" y="708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103284</xdr:rowOff>
    </xdr:from>
    <xdr:to>
      <xdr:col>26</xdr:col>
      <xdr:colOff>101600</xdr:colOff>
      <xdr:row>37</xdr:row>
      <xdr:rowOff>204884</xdr:rowOff>
    </xdr:to>
    <xdr:sp macro="" textlink="">
      <xdr:nvSpPr>
        <xdr:cNvPr id="131" name="楕円 130"/>
        <xdr:cNvSpPr/>
      </xdr:nvSpPr>
      <xdr:spPr bwMode="auto">
        <a:xfrm>
          <a:off x="4953000" y="722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43611</xdr:rowOff>
    </xdr:from>
    <xdr:ext cx="736600" cy="259045"/>
    <xdr:sp macro="" textlink="">
      <xdr:nvSpPr>
        <xdr:cNvPr id="132" name="テキスト ボックス 131"/>
        <xdr:cNvSpPr txBox="1"/>
      </xdr:nvSpPr>
      <xdr:spPr>
        <a:xfrm>
          <a:off x="4622800" y="69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98251</xdr:rowOff>
    </xdr:from>
    <xdr:to>
      <xdr:col>22</xdr:col>
      <xdr:colOff>165100</xdr:colOff>
      <xdr:row>37</xdr:row>
      <xdr:rowOff>199851</xdr:rowOff>
    </xdr:to>
    <xdr:sp macro="" textlink="">
      <xdr:nvSpPr>
        <xdr:cNvPr id="133" name="楕円 132"/>
        <xdr:cNvSpPr/>
      </xdr:nvSpPr>
      <xdr:spPr bwMode="auto">
        <a:xfrm>
          <a:off x="4254500" y="722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38578</xdr:rowOff>
    </xdr:from>
    <xdr:ext cx="762000" cy="259045"/>
    <xdr:sp macro="" textlink="">
      <xdr:nvSpPr>
        <xdr:cNvPr id="134" name="テキスト ボックス 133"/>
        <xdr:cNvSpPr txBox="1"/>
      </xdr:nvSpPr>
      <xdr:spPr>
        <a:xfrm>
          <a:off x="3924300" y="699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86140</xdr:rowOff>
    </xdr:from>
    <xdr:to>
      <xdr:col>19</xdr:col>
      <xdr:colOff>38100</xdr:colOff>
      <xdr:row>37</xdr:row>
      <xdr:rowOff>187740</xdr:rowOff>
    </xdr:to>
    <xdr:sp macro="" textlink="">
      <xdr:nvSpPr>
        <xdr:cNvPr id="135" name="楕円 134"/>
        <xdr:cNvSpPr/>
      </xdr:nvSpPr>
      <xdr:spPr bwMode="auto">
        <a:xfrm>
          <a:off x="3556000" y="721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26467</xdr:rowOff>
    </xdr:from>
    <xdr:ext cx="762000" cy="259045"/>
    <xdr:sp macro="" textlink="">
      <xdr:nvSpPr>
        <xdr:cNvPr id="136" name="テキスト ボックス 135"/>
        <xdr:cNvSpPr txBox="1"/>
      </xdr:nvSpPr>
      <xdr:spPr>
        <a:xfrm>
          <a:off x="3225800" y="69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60939</xdr:rowOff>
    </xdr:from>
    <xdr:to>
      <xdr:col>15</xdr:col>
      <xdr:colOff>101600</xdr:colOff>
      <xdr:row>37</xdr:row>
      <xdr:rowOff>162539</xdr:rowOff>
    </xdr:to>
    <xdr:sp macro="" textlink="">
      <xdr:nvSpPr>
        <xdr:cNvPr id="137" name="楕円 136"/>
        <xdr:cNvSpPr/>
      </xdr:nvSpPr>
      <xdr:spPr bwMode="auto">
        <a:xfrm>
          <a:off x="2857500" y="718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1266</xdr:rowOff>
    </xdr:from>
    <xdr:ext cx="762000" cy="259045"/>
    <xdr:sp macro="" textlink="">
      <xdr:nvSpPr>
        <xdr:cNvPr id="138" name="テキスト ボックス 137"/>
        <xdr:cNvSpPr txBox="1"/>
      </xdr:nvSpPr>
      <xdr:spPr>
        <a:xfrm>
          <a:off x="2527300" y="695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59677</xdr:rowOff>
    </xdr:from>
    <xdr:to>
      <xdr:col>24</xdr:col>
      <xdr:colOff>63500</xdr:colOff>
      <xdr:row>33</xdr:row>
      <xdr:rowOff>102464</xdr:rowOff>
    </xdr:to>
    <xdr:cxnSp macro="">
      <xdr:nvCxnSpPr>
        <xdr:cNvPr id="61" name="直線コネクタ 60"/>
        <xdr:cNvCxnSpPr/>
      </xdr:nvCxnSpPr>
      <xdr:spPr>
        <a:xfrm>
          <a:off x="3797300" y="5717527"/>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44602</xdr:rowOff>
    </xdr:from>
    <xdr:to>
      <xdr:col>19</xdr:col>
      <xdr:colOff>177800</xdr:colOff>
      <xdr:row>33</xdr:row>
      <xdr:rowOff>59677</xdr:rowOff>
    </xdr:to>
    <xdr:cxnSp macro="">
      <xdr:nvCxnSpPr>
        <xdr:cNvPr id="64" name="直線コネクタ 63"/>
        <xdr:cNvCxnSpPr/>
      </xdr:nvCxnSpPr>
      <xdr:spPr>
        <a:xfrm>
          <a:off x="2908300" y="570245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44602</xdr:rowOff>
    </xdr:from>
    <xdr:to>
      <xdr:col>15</xdr:col>
      <xdr:colOff>50800</xdr:colOff>
      <xdr:row>33</xdr:row>
      <xdr:rowOff>62827</xdr:rowOff>
    </xdr:to>
    <xdr:cxnSp macro="">
      <xdr:nvCxnSpPr>
        <xdr:cNvPr id="67" name="直線コネクタ 66"/>
        <xdr:cNvCxnSpPr/>
      </xdr:nvCxnSpPr>
      <xdr:spPr>
        <a:xfrm flipV="1">
          <a:off x="2019300" y="570245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60681</xdr:rowOff>
    </xdr:from>
    <xdr:to>
      <xdr:col>10</xdr:col>
      <xdr:colOff>114300</xdr:colOff>
      <xdr:row>33</xdr:row>
      <xdr:rowOff>62827</xdr:rowOff>
    </xdr:to>
    <xdr:cxnSp macro="">
      <xdr:nvCxnSpPr>
        <xdr:cNvPr id="70" name="直線コネクタ 69"/>
        <xdr:cNvCxnSpPr/>
      </xdr:nvCxnSpPr>
      <xdr:spPr>
        <a:xfrm>
          <a:off x="1130300" y="571853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51664</xdr:rowOff>
    </xdr:from>
    <xdr:to>
      <xdr:col>24</xdr:col>
      <xdr:colOff>114300</xdr:colOff>
      <xdr:row>33</xdr:row>
      <xdr:rowOff>153264</xdr:rowOff>
    </xdr:to>
    <xdr:sp macro="" textlink="">
      <xdr:nvSpPr>
        <xdr:cNvPr id="80" name="楕円 79"/>
        <xdr:cNvSpPr/>
      </xdr:nvSpPr>
      <xdr:spPr>
        <a:xfrm>
          <a:off x="4584700" y="5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74541</xdr:rowOff>
    </xdr:from>
    <xdr:ext cx="599010" cy="259045"/>
    <xdr:sp macro="" textlink="">
      <xdr:nvSpPr>
        <xdr:cNvPr id="81" name="人件費該当値テキスト"/>
        <xdr:cNvSpPr txBox="1"/>
      </xdr:nvSpPr>
      <xdr:spPr>
        <a:xfrm>
          <a:off x="4686300" y="55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8877</xdr:rowOff>
    </xdr:from>
    <xdr:to>
      <xdr:col>20</xdr:col>
      <xdr:colOff>38100</xdr:colOff>
      <xdr:row>33</xdr:row>
      <xdr:rowOff>110477</xdr:rowOff>
    </xdr:to>
    <xdr:sp macro="" textlink="">
      <xdr:nvSpPr>
        <xdr:cNvPr id="82" name="楕円 81"/>
        <xdr:cNvSpPr/>
      </xdr:nvSpPr>
      <xdr:spPr>
        <a:xfrm>
          <a:off x="3746500" y="56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127004</xdr:rowOff>
    </xdr:from>
    <xdr:ext cx="599010" cy="259045"/>
    <xdr:sp macro="" textlink="">
      <xdr:nvSpPr>
        <xdr:cNvPr id="83" name="テキスト ボックス 82"/>
        <xdr:cNvSpPr txBox="1"/>
      </xdr:nvSpPr>
      <xdr:spPr>
        <a:xfrm>
          <a:off x="3497795" y="544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165252</xdr:rowOff>
    </xdr:from>
    <xdr:to>
      <xdr:col>15</xdr:col>
      <xdr:colOff>101600</xdr:colOff>
      <xdr:row>33</xdr:row>
      <xdr:rowOff>95402</xdr:rowOff>
    </xdr:to>
    <xdr:sp macro="" textlink="">
      <xdr:nvSpPr>
        <xdr:cNvPr id="84" name="楕円 83"/>
        <xdr:cNvSpPr/>
      </xdr:nvSpPr>
      <xdr:spPr>
        <a:xfrm>
          <a:off x="2857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111929</xdr:rowOff>
    </xdr:from>
    <xdr:ext cx="599010" cy="259045"/>
    <xdr:sp macro="" textlink="">
      <xdr:nvSpPr>
        <xdr:cNvPr id="85" name="テキスト ボックス 84"/>
        <xdr:cNvSpPr txBox="1"/>
      </xdr:nvSpPr>
      <xdr:spPr>
        <a:xfrm>
          <a:off x="2608795" y="5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12027</xdr:rowOff>
    </xdr:from>
    <xdr:to>
      <xdr:col>10</xdr:col>
      <xdr:colOff>165100</xdr:colOff>
      <xdr:row>33</xdr:row>
      <xdr:rowOff>113627</xdr:rowOff>
    </xdr:to>
    <xdr:sp macro="" textlink="">
      <xdr:nvSpPr>
        <xdr:cNvPr id="86" name="楕円 85"/>
        <xdr:cNvSpPr/>
      </xdr:nvSpPr>
      <xdr:spPr>
        <a:xfrm>
          <a:off x="1968500" y="5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130154</xdr:rowOff>
    </xdr:from>
    <xdr:ext cx="599010" cy="259045"/>
    <xdr:sp macro="" textlink="">
      <xdr:nvSpPr>
        <xdr:cNvPr id="87" name="テキスト ボックス 86"/>
        <xdr:cNvSpPr txBox="1"/>
      </xdr:nvSpPr>
      <xdr:spPr>
        <a:xfrm>
          <a:off x="1719795" y="544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9881</xdr:rowOff>
    </xdr:from>
    <xdr:to>
      <xdr:col>6</xdr:col>
      <xdr:colOff>38100</xdr:colOff>
      <xdr:row>33</xdr:row>
      <xdr:rowOff>111481</xdr:rowOff>
    </xdr:to>
    <xdr:sp macro="" textlink="">
      <xdr:nvSpPr>
        <xdr:cNvPr id="88" name="楕円 87"/>
        <xdr:cNvSpPr/>
      </xdr:nvSpPr>
      <xdr:spPr>
        <a:xfrm>
          <a:off x="1079500" y="56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128008</xdr:rowOff>
    </xdr:from>
    <xdr:ext cx="599010" cy="259045"/>
    <xdr:sp macro="" textlink="">
      <xdr:nvSpPr>
        <xdr:cNvPr id="89" name="テキスト ボックス 88"/>
        <xdr:cNvSpPr txBox="1"/>
      </xdr:nvSpPr>
      <xdr:spPr>
        <a:xfrm>
          <a:off x="830795" y="54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104343</xdr:rowOff>
    </xdr:from>
    <xdr:to>
      <xdr:col>24</xdr:col>
      <xdr:colOff>63500</xdr:colOff>
      <xdr:row>56</xdr:row>
      <xdr:rowOff>6477</xdr:rowOff>
    </xdr:to>
    <xdr:cxnSp macro="">
      <xdr:nvCxnSpPr>
        <xdr:cNvPr id="119" name="直線コネクタ 118"/>
        <xdr:cNvCxnSpPr/>
      </xdr:nvCxnSpPr>
      <xdr:spPr>
        <a:xfrm flipV="1">
          <a:off x="3797300" y="9534093"/>
          <a:ext cx="838200" cy="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6477</xdr:rowOff>
    </xdr:from>
    <xdr:to>
      <xdr:col>19</xdr:col>
      <xdr:colOff>177800</xdr:colOff>
      <xdr:row>56</xdr:row>
      <xdr:rowOff>16701</xdr:rowOff>
    </xdr:to>
    <xdr:cxnSp macro="">
      <xdr:nvCxnSpPr>
        <xdr:cNvPr id="122" name="直線コネクタ 121"/>
        <xdr:cNvCxnSpPr/>
      </xdr:nvCxnSpPr>
      <xdr:spPr>
        <a:xfrm flipV="1">
          <a:off x="2908300" y="9607677"/>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16701</xdr:rowOff>
    </xdr:from>
    <xdr:to>
      <xdr:col>15</xdr:col>
      <xdr:colOff>50800</xdr:colOff>
      <xdr:row>56</xdr:row>
      <xdr:rowOff>118249</xdr:rowOff>
    </xdr:to>
    <xdr:cxnSp macro="">
      <xdr:nvCxnSpPr>
        <xdr:cNvPr id="125" name="直線コネクタ 124"/>
        <xdr:cNvCxnSpPr/>
      </xdr:nvCxnSpPr>
      <xdr:spPr>
        <a:xfrm flipV="1">
          <a:off x="2019300" y="961790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118249</xdr:rowOff>
    </xdr:from>
    <xdr:to>
      <xdr:col>10</xdr:col>
      <xdr:colOff>114300</xdr:colOff>
      <xdr:row>56</xdr:row>
      <xdr:rowOff>170244</xdr:rowOff>
    </xdr:to>
    <xdr:cxnSp macro="">
      <xdr:nvCxnSpPr>
        <xdr:cNvPr id="128" name="直線コネクタ 127"/>
        <xdr:cNvCxnSpPr/>
      </xdr:nvCxnSpPr>
      <xdr:spPr>
        <a:xfrm flipV="1">
          <a:off x="1130300" y="9719449"/>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53543</xdr:rowOff>
    </xdr:from>
    <xdr:to>
      <xdr:col>24</xdr:col>
      <xdr:colOff>114300</xdr:colOff>
      <xdr:row>55</xdr:row>
      <xdr:rowOff>155143</xdr:rowOff>
    </xdr:to>
    <xdr:sp macro="" textlink="">
      <xdr:nvSpPr>
        <xdr:cNvPr id="138" name="楕円 137"/>
        <xdr:cNvSpPr/>
      </xdr:nvSpPr>
      <xdr:spPr>
        <a:xfrm>
          <a:off x="4584700" y="9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76420</xdr:rowOff>
    </xdr:from>
    <xdr:ext cx="534377" cy="259045"/>
    <xdr:sp macro="" textlink="">
      <xdr:nvSpPr>
        <xdr:cNvPr id="139" name="物件費該当値テキスト"/>
        <xdr:cNvSpPr txBox="1"/>
      </xdr:nvSpPr>
      <xdr:spPr>
        <a:xfrm>
          <a:off x="4686300"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127127</xdr:rowOff>
    </xdr:from>
    <xdr:to>
      <xdr:col>20</xdr:col>
      <xdr:colOff>38100</xdr:colOff>
      <xdr:row>56</xdr:row>
      <xdr:rowOff>57277</xdr:rowOff>
    </xdr:to>
    <xdr:sp macro="" textlink="">
      <xdr:nvSpPr>
        <xdr:cNvPr id="140" name="楕円 139"/>
        <xdr:cNvSpPr/>
      </xdr:nvSpPr>
      <xdr:spPr>
        <a:xfrm>
          <a:off x="3746500" y="95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48404</xdr:rowOff>
    </xdr:from>
    <xdr:ext cx="534377" cy="259045"/>
    <xdr:sp macro="" textlink="">
      <xdr:nvSpPr>
        <xdr:cNvPr id="141" name="テキスト ボックス 140"/>
        <xdr:cNvSpPr txBox="1"/>
      </xdr:nvSpPr>
      <xdr:spPr>
        <a:xfrm>
          <a:off x="3530111" y="96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137351</xdr:rowOff>
    </xdr:from>
    <xdr:to>
      <xdr:col>15</xdr:col>
      <xdr:colOff>101600</xdr:colOff>
      <xdr:row>56</xdr:row>
      <xdr:rowOff>67501</xdr:rowOff>
    </xdr:to>
    <xdr:sp macro="" textlink="">
      <xdr:nvSpPr>
        <xdr:cNvPr id="142" name="楕円 141"/>
        <xdr:cNvSpPr/>
      </xdr:nvSpPr>
      <xdr:spPr>
        <a:xfrm>
          <a:off x="2857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84028</xdr:rowOff>
    </xdr:from>
    <xdr:ext cx="534377" cy="259045"/>
    <xdr:sp macro="" textlink="">
      <xdr:nvSpPr>
        <xdr:cNvPr id="143" name="テキスト ボックス 142"/>
        <xdr:cNvSpPr txBox="1"/>
      </xdr:nvSpPr>
      <xdr:spPr>
        <a:xfrm>
          <a:off x="2641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67449</xdr:rowOff>
    </xdr:from>
    <xdr:to>
      <xdr:col>10</xdr:col>
      <xdr:colOff>165100</xdr:colOff>
      <xdr:row>56</xdr:row>
      <xdr:rowOff>169049</xdr:rowOff>
    </xdr:to>
    <xdr:sp macro="" textlink="">
      <xdr:nvSpPr>
        <xdr:cNvPr id="144" name="楕円 143"/>
        <xdr:cNvSpPr/>
      </xdr:nvSpPr>
      <xdr:spPr>
        <a:xfrm>
          <a:off x="1968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160176</xdr:rowOff>
    </xdr:from>
    <xdr:ext cx="534377" cy="259045"/>
    <xdr:sp macro="" textlink="">
      <xdr:nvSpPr>
        <xdr:cNvPr id="145" name="テキスト ボックス 144"/>
        <xdr:cNvSpPr txBox="1"/>
      </xdr:nvSpPr>
      <xdr:spPr>
        <a:xfrm>
          <a:off x="1752111"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119444</xdr:rowOff>
    </xdr:from>
    <xdr:to>
      <xdr:col>6</xdr:col>
      <xdr:colOff>38100</xdr:colOff>
      <xdr:row>57</xdr:row>
      <xdr:rowOff>49594</xdr:rowOff>
    </xdr:to>
    <xdr:sp macro="" textlink="">
      <xdr:nvSpPr>
        <xdr:cNvPr id="146" name="楕円 145"/>
        <xdr:cNvSpPr/>
      </xdr:nvSpPr>
      <xdr:spPr>
        <a:xfrm>
          <a:off x="1079500" y="97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40721</xdr:rowOff>
    </xdr:from>
    <xdr:ext cx="534377" cy="259045"/>
    <xdr:sp macro="" textlink="">
      <xdr:nvSpPr>
        <xdr:cNvPr id="147" name="テキスト ボックス 146"/>
        <xdr:cNvSpPr txBox="1"/>
      </xdr:nvSpPr>
      <xdr:spPr>
        <a:xfrm>
          <a:off x="863111" y="98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157265</xdr:rowOff>
    </xdr:from>
    <xdr:to>
      <xdr:col>24</xdr:col>
      <xdr:colOff>63500</xdr:colOff>
      <xdr:row>79</xdr:row>
      <xdr:rowOff>2293</xdr:rowOff>
    </xdr:to>
    <xdr:cxnSp macro="">
      <xdr:nvCxnSpPr>
        <xdr:cNvPr id="176" name="直線コネクタ 175"/>
        <xdr:cNvCxnSpPr/>
      </xdr:nvCxnSpPr>
      <xdr:spPr>
        <a:xfrm flipV="1">
          <a:off x="3797300" y="1353036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2293</xdr:rowOff>
    </xdr:from>
    <xdr:to>
      <xdr:col>19</xdr:col>
      <xdr:colOff>177800</xdr:colOff>
      <xdr:row>79</xdr:row>
      <xdr:rowOff>23058</xdr:rowOff>
    </xdr:to>
    <xdr:cxnSp macro="">
      <xdr:nvCxnSpPr>
        <xdr:cNvPr id="179" name="直線コネクタ 178"/>
        <xdr:cNvCxnSpPr/>
      </xdr:nvCxnSpPr>
      <xdr:spPr>
        <a:xfrm flipV="1">
          <a:off x="2908300" y="13546843"/>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23058</xdr:rowOff>
    </xdr:from>
    <xdr:to>
      <xdr:col>15</xdr:col>
      <xdr:colOff>50800</xdr:colOff>
      <xdr:row>79</xdr:row>
      <xdr:rowOff>28772</xdr:rowOff>
    </xdr:to>
    <xdr:cxnSp macro="">
      <xdr:nvCxnSpPr>
        <xdr:cNvPr id="182" name="直線コネクタ 181"/>
        <xdr:cNvCxnSpPr/>
      </xdr:nvCxnSpPr>
      <xdr:spPr>
        <a:xfrm flipV="1">
          <a:off x="2019300" y="1356760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28772</xdr:rowOff>
    </xdr:from>
    <xdr:to>
      <xdr:col>10</xdr:col>
      <xdr:colOff>114300</xdr:colOff>
      <xdr:row>79</xdr:row>
      <xdr:rowOff>32183</xdr:rowOff>
    </xdr:to>
    <xdr:cxnSp macro="">
      <xdr:nvCxnSpPr>
        <xdr:cNvPr id="185" name="直線コネクタ 184"/>
        <xdr:cNvCxnSpPr/>
      </xdr:nvCxnSpPr>
      <xdr:spPr>
        <a:xfrm flipV="1">
          <a:off x="1130300" y="13573322"/>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106465</xdr:rowOff>
    </xdr:from>
    <xdr:to>
      <xdr:col>24</xdr:col>
      <xdr:colOff>114300</xdr:colOff>
      <xdr:row>79</xdr:row>
      <xdr:rowOff>36615</xdr:rowOff>
    </xdr:to>
    <xdr:sp macro="" textlink="">
      <xdr:nvSpPr>
        <xdr:cNvPr id="195" name="楕円 194"/>
        <xdr:cNvSpPr/>
      </xdr:nvSpPr>
      <xdr:spPr>
        <a:xfrm>
          <a:off x="45847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21392</xdr:rowOff>
    </xdr:from>
    <xdr:ext cx="469744" cy="259045"/>
    <xdr:sp macro="" textlink="">
      <xdr:nvSpPr>
        <xdr:cNvPr id="196" name="維持補修費該当値テキスト"/>
        <xdr:cNvSpPr txBox="1"/>
      </xdr:nvSpPr>
      <xdr:spPr>
        <a:xfrm>
          <a:off x="4686300" y="133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122943</xdr:rowOff>
    </xdr:from>
    <xdr:to>
      <xdr:col>20</xdr:col>
      <xdr:colOff>38100</xdr:colOff>
      <xdr:row>79</xdr:row>
      <xdr:rowOff>53093</xdr:rowOff>
    </xdr:to>
    <xdr:sp macro="" textlink="">
      <xdr:nvSpPr>
        <xdr:cNvPr id="197" name="楕円 196"/>
        <xdr:cNvSpPr/>
      </xdr:nvSpPr>
      <xdr:spPr>
        <a:xfrm>
          <a:off x="3746500" y="134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44220</xdr:rowOff>
    </xdr:from>
    <xdr:ext cx="469744" cy="259045"/>
    <xdr:sp macro="" textlink="">
      <xdr:nvSpPr>
        <xdr:cNvPr id="198" name="テキスト ボックス 197"/>
        <xdr:cNvSpPr txBox="1"/>
      </xdr:nvSpPr>
      <xdr:spPr>
        <a:xfrm>
          <a:off x="3562428" y="135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143708</xdr:rowOff>
    </xdr:from>
    <xdr:to>
      <xdr:col>15</xdr:col>
      <xdr:colOff>101600</xdr:colOff>
      <xdr:row>79</xdr:row>
      <xdr:rowOff>73858</xdr:rowOff>
    </xdr:to>
    <xdr:sp macro="" textlink="">
      <xdr:nvSpPr>
        <xdr:cNvPr id="199" name="楕円 198"/>
        <xdr:cNvSpPr/>
      </xdr:nvSpPr>
      <xdr:spPr>
        <a:xfrm>
          <a:off x="2857500" y="13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64985</xdr:rowOff>
    </xdr:from>
    <xdr:ext cx="469744" cy="259045"/>
    <xdr:sp macro="" textlink="">
      <xdr:nvSpPr>
        <xdr:cNvPr id="200" name="テキスト ボックス 199"/>
        <xdr:cNvSpPr txBox="1"/>
      </xdr:nvSpPr>
      <xdr:spPr>
        <a:xfrm>
          <a:off x="2673428" y="136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149422</xdr:rowOff>
    </xdr:from>
    <xdr:to>
      <xdr:col>10</xdr:col>
      <xdr:colOff>165100</xdr:colOff>
      <xdr:row>79</xdr:row>
      <xdr:rowOff>79572</xdr:rowOff>
    </xdr:to>
    <xdr:sp macro="" textlink="">
      <xdr:nvSpPr>
        <xdr:cNvPr id="201" name="楕円 200"/>
        <xdr:cNvSpPr/>
      </xdr:nvSpPr>
      <xdr:spPr>
        <a:xfrm>
          <a:off x="1968500" y="135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70699</xdr:rowOff>
    </xdr:from>
    <xdr:ext cx="378565" cy="259045"/>
    <xdr:sp macro="" textlink="">
      <xdr:nvSpPr>
        <xdr:cNvPr id="202" name="テキスト ボックス 201"/>
        <xdr:cNvSpPr txBox="1"/>
      </xdr:nvSpPr>
      <xdr:spPr>
        <a:xfrm>
          <a:off x="1830017" y="1361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152833</xdr:rowOff>
    </xdr:from>
    <xdr:to>
      <xdr:col>6</xdr:col>
      <xdr:colOff>38100</xdr:colOff>
      <xdr:row>79</xdr:row>
      <xdr:rowOff>82983</xdr:rowOff>
    </xdr:to>
    <xdr:sp macro="" textlink="">
      <xdr:nvSpPr>
        <xdr:cNvPr id="203" name="楕円 202"/>
        <xdr:cNvSpPr/>
      </xdr:nvSpPr>
      <xdr:spPr>
        <a:xfrm>
          <a:off x="1079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74110</xdr:rowOff>
    </xdr:from>
    <xdr:ext cx="378565" cy="259045"/>
    <xdr:sp macro="" textlink="">
      <xdr:nvSpPr>
        <xdr:cNvPr id="204" name="テキスト ボックス 203"/>
        <xdr:cNvSpPr txBox="1"/>
      </xdr:nvSpPr>
      <xdr:spPr>
        <a:xfrm>
          <a:off x="941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81623</xdr:rowOff>
    </xdr:from>
    <xdr:to>
      <xdr:col>24</xdr:col>
      <xdr:colOff>63500</xdr:colOff>
      <xdr:row>97</xdr:row>
      <xdr:rowOff>136804</xdr:rowOff>
    </xdr:to>
    <xdr:cxnSp macro="">
      <xdr:nvCxnSpPr>
        <xdr:cNvPr id="234" name="直線コネクタ 233"/>
        <xdr:cNvCxnSpPr/>
      </xdr:nvCxnSpPr>
      <xdr:spPr>
        <a:xfrm flipV="1">
          <a:off x="3797300" y="16712273"/>
          <a:ext cx="8382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136804</xdr:rowOff>
    </xdr:from>
    <xdr:to>
      <xdr:col>19</xdr:col>
      <xdr:colOff>177800</xdr:colOff>
      <xdr:row>98</xdr:row>
      <xdr:rowOff>35750</xdr:rowOff>
    </xdr:to>
    <xdr:cxnSp macro="">
      <xdr:nvCxnSpPr>
        <xdr:cNvPr id="237" name="直線コネクタ 236"/>
        <xdr:cNvCxnSpPr/>
      </xdr:nvCxnSpPr>
      <xdr:spPr>
        <a:xfrm flipV="1">
          <a:off x="2908300" y="16767454"/>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35750</xdr:rowOff>
    </xdr:from>
    <xdr:to>
      <xdr:col>15</xdr:col>
      <xdr:colOff>50800</xdr:colOff>
      <xdr:row>98</xdr:row>
      <xdr:rowOff>59855</xdr:rowOff>
    </xdr:to>
    <xdr:cxnSp macro="">
      <xdr:nvCxnSpPr>
        <xdr:cNvPr id="240" name="直線コネクタ 239"/>
        <xdr:cNvCxnSpPr/>
      </xdr:nvCxnSpPr>
      <xdr:spPr>
        <a:xfrm flipV="1">
          <a:off x="2019300" y="16837850"/>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59855</xdr:rowOff>
    </xdr:from>
    <xdr:to>
      <xdr:col>10</xdr:col>
      <xdr:colOff>114300</xdr:colOff>
      <xdr:row>98</xdr:row>
      <xdr:rowOff>156896</xdr:rowOff>
    </xdr:to>
    <xdr:cxnSp macro="">
      <xdr:nvCxnSpPr>
        <xdr:cNvPr id="243" name="直線コネクタ 242"/>
        <xdr:cNvCxnSpPr/>
      </xdr:nvCxnSpPr>
      <xdr:spPr>
        <a:xfrm flipV="1">
          <a:off x="1130300" y="1686195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30823</xdr:rowOff>
    </xdr:from>
    <xdr:to>
      <xdr:col>24</xdr:col>
      <xdr:colOff>114300</xdr:colOff>
      <xdr:row>97</xdr:row>
      <xdr:rowOff>132423</xdr:rowOff>
    </xdr:to>
    <xdr:sp macro="" textlink="">
      <xdr:nvSpPr>
        <xdr:cNvPr id="253" name="楕円 252"/>
        <xdr:cNvSpPr/>
      </xdr:nvSpPr>
      <xdr:spPr>
        <a:xfrm>
          <a:off x="45847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9250</xdr:rowOff>
    </xdr:from>
    <xdr:ext cx="534377" cy="259045"/>
    <xdr:sp macro="" textlink="">
      <xdr:nvSpPr>
        <xdr:cNvPr id="254" name="扶助費該当値テキスト"/>
        <xdr:cNvSpPr txBox="1"/>
      </xdr:nvSpPr>
      <xdr:spPr>
        <a:xfrm>
          <a:off x="4686300"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86004</xdr:rowOff>
    </xdr:from>
    <xdr:to>
      <xdr:col>20</xdr:col>
      <xdr:colOff>38100</xdr:colOff>
      <xdr:row>98</xdr:row>
      <xdr:rowOff>16154</xdr:rowOff>
    </xdr:to>
    <xdr:sp macro="" textlink="">
      <xdr:nvSpPr>
        <xdr:cNvPr id="255" name="楕円 254"/>
        <xdr:cNvSpPr/>
      </xdr:nvSpPr>
      <xdr:spPr>
        <a:xfrm>
          <a:off x="3746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7281</xdr:rowOff>
    </xdr:from>
    <xdr:ext cx="534377" cy="259045"/>
    <xdr:sp macro="" textlink="">
      <xdr:nvSpPr>
        <xdr:cNvPr id="256" name="テキスト ボックス 255"/>
        <xdr:cNvSpPr txBox="1"/>
      </xdr:nvSpPr>
      <xdr:spPr>
        <a:xfrm>
          <a:off x="3530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156400</xdr:rowOff>
    </xdr:from>
    <xdr:to>
      <xdr:col>15</xdr:col>
      <xdr:colOff>101600</xdr:colOff>
      <xdr:row>98</xdr:row>
      <xdr:rowOff>86550</xdr:rowOff>
    </xdr:to>
    <xdr:sp macro="" textlink="">
      <xdr:nvSpPr>
        <xdr:cNvPr id="257" name="楕円 256"/>
        <xdr:cNvSpPr/>
      </xdr:nvSpPr>
      <xdr:spPr>
        <a:xfrm>
          <a:off x="2857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77677</xdr:rowOff>
    </xdr:from>
    <xdr:ext cx="534377" cy="259045"/>
    <xdr:sp macro="" textlink="">
      <xdr:nvSpPr>
        <xdr:cNvPr id="258" name="テキスト ボックス 257"/>
        <xdr:cNvSpPr txBox="1"/>
      </xdr:nvSpPr>
      <xdr:spPr>
        <a:xfrm>
          <a:off x="2641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9055</xdr:rowOff>
    </xdr:from>
    <xdr:to>
      <xdr:col>10</xdr:col>
      <xdr:colOff>165100</xdr:colOff>
      <xdr:row>98</xdr:row>
      <xdr:rowOff>110655</xdr:rowOff>
    </xdr:to>
    <xdr:sp macro="" textlink="">
      <xdr:nvSpPr>
        <xdr:cNvPr id="259" name="楕円 258"/>
        <xdr:cNvSpPr/>
      </xdr:nvSpPr>
      <xdr:spPr>
        <a:xfrm>
          <a:off x="1968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101782</xdr:rowOff>
    </xdr:from>
    <xdr:ext cx="534377" cy="259045"/>
    <xdr:sp macro="" textlink="">
      <xdr:nvSpPr>
        <xdr:cNvPr id="260" name="テキスト ボックス 259"/>
        <xdr:cNvSpPr txBox="1"/>
      </xdr:nvSpPr>
      <xdr:spPr>
        <a:xfrm>
          <a:off x="1752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106096</xdr:rowOff>
    </xdr:from>
    <xdr:to>
      <xdr:col>6</xdr:col>
      <xdr:colOff>38100</xdr:colOff>
      <xdr:row>99</xdr:row>
      <xdr:rowOff>36246</xdr:rowOff>
    </xdr:to>
    <xdr:sp macro="" textlink="">
      <xdr:nvSpPr>
        <xdr:cNvPr id="261" name="楕円 260"/>
        <xdr:cNvSpPr/>
      </xdr:nvSpPr>
      <xdr:spPr>
        <a:xfrm>
          <a:off x="1079500" y="16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27373</xdr:rowOff>
    </xdr:from>
    <xdr:ext cx="534377" cy="259045"/>
    <xdr:sp macro="" textlink="">
      <xdr:nvSpPr>
        <xdr:cNvPr id="262" name="テキスト ボックス 261"/>
        <xdr:cNvSpPr txBox="1"/>
      </xdr:nvSpPr>
      <xdr:spPr>
        <a:xfrm>
          <a:off x="863111" y="17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83754</xdr:rowOff>
    </xdr:from>
    <xdr:to>
      <xdr:col>55</xdr:col>
      <xdr:colOff>0</xdr:colOff>
      <xdr:row>35</xdr:row>
      <xdr:rowOff>170058</xdr:rowOff>
    </xdr:to>
    <xdr:cxnSp macro="">
      <xdr:nvCxnSpPr>
        <xdr:cNvPr id="291" name="直線コネクタ 290"/>
        <xdr:cNvCxnSpPr/>
      </xdr:nvCxnSpPr>
      <xdr:spPr>
        <a:xfrm flipV="1">
          <a:off x="9639300" y="6084504"/>
          <a:ext cx="838200" cy="8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112161</xdr:rowOff>
    </xdr:from>
    <xdr:to>
      <xdr:col>50</xdr:col>
      <xdr:colOff>114300</xdr:colOff>
      <xdr:row>35</xdr:row>
      <xdr:rowOff>170058</xdr:rowOff>
    </xdr:to>
    <xdr:cxnSp macro="">
      <xdr:nvCxnSpPr>
        <xdr:cNvPr id="294" name="直線コネクタ 293"/>
        <xdr:cNvCxnSpPr/>
      </xdr:nvCxnSpPr>
      <xdr:spPr>
        <a:xfrm>
          <a:off x="8750300" y="6112911"/>
          <a:ext cx="889000" cy="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106385</xdr:rowOff>
    </xdr:from>
    <xdr:to>
      <xdr:col>45</xdr:col>
      <xdr:colOff>177800</xdr:colOff>
      <xdr:row>35</xdr:row>
      <xdr:rowOff>112161</xdr:rowOff>
    </xdr:to>
    <xdr:cxnSp macro="">
      <xdr:nvCxnSpPr>
        <xdr:cNvPr id="297" name="直線コネクタ 296"/>
        <xdr:cNvCxnSpPr/>
      </xdr:nvCxnSpPr>
      <xdr:spPr>
        <a:xfrm>
          <a:off x="7861300" y="6107135"/>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106385</xdr:rowOff>
    </xdr:from>
    <xdr:to>
      <xdr:col>41</xdr:col>
      <xdr:colOff>50800</xdr:colOff>
      <xdr:row>35</xdr:row>
      <xdr:rowOff>134374</xdr:rowOff>
    </xdr:to>
    <xdr:cxnSp macro="">
      <xdr:nvCxnSpPr>
        <xdr:cNvPr id="300" name="直線コネクタ 299"/>
        <xdr:cNvCxnSpPr/>
      </xdr:nvCxnSpPr>
      <xdr:spPr>
        <a:xfrm flipV="1">
          <a:off x="6972300" y="6107135"/>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32954</xdr:rowOff>
    </xdr:from>
    <xdr:to>
      <xdr:col>55</xdr:col>
      <xdr:colOff>50800</xdr:colOff>
      <xdr:row>35</xdr:row>
      <xdr:rowOff>134554</xdr:rowOff>
    </xdr:to>
    <xdr:sp macro="" textlink="">
      <xdr:nvSpPr>
        <xdr:cNvPr id="310" name="楕円 309"/>
        <xdr:cNvSpPr/>
      </xdr:nvSpPr>
      <xdr:spPr>
        <a:xfrm>
          <a:off x="10426700" y="60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55831</xdr:rowOff>
    </xdr:from>
    <xdr:ext cx="534377" cy="259045"/>
    <xdr:sp macro="" textlink="">
      <xdr:nvSpPr>
        <xdr:cNvPr id="311" name="補助費等該当値テキスト"/>
        <xdr:cNvSpPr txBox="1"/>
      </xdr:nvSpPr>
      <xdr:spPr>
        <a:xfrm>
          <a:off x="10528300" y="58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119258</xdr:rowOff>
    </xdr:from>
    <xdr:to>
      <xdr:col>50</xdr:col>
      <xdr:colOff>165100</xdr:colOff>
      <xdr:row>36</xdr:row>
      <xdr:rowOff>49408</xdr:rowOff>
    </xdr:to>
    <xdr:sp macro="" textlink="">
      <xdr:nvSpPr>
        <xdr:cNvPr id="312" name="楕円 311"/>
        <xdr:cNvSpPr/>
      </xdr:nvSpPr>
      <xdr:spPr>
        <a:xfrm>
          <a:off x="9588500" y="61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65935</xdr:rowOff>
    </xdr:from>
    <xdr:ext cx="534377" cy="259045"/>
    <xdr:sp macro="" textlink="">
      <xdr:nvSpPr>
        <xdr:cNvPr id="313" name="テキスト ボックス 312"/>
        <xdr:cNvSpPr txBox="1"/>
      </xdr:nvSpPr>
      <xdr:spPr>
        <a:xfrm>
          <a:off x="9372111" y="58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61361</xdr:rowOff>
    </xdr:from>
    <xdr:to>
      <xdr:col>46</xdr:col>
      <xdr:colOff>38100</xdr:colOff>
      <xdr:row>35</xdr:row>
      <xdr:rowOff>162961</xdr:rowOff>
    </xdr:to>
    <xdr:sp macro="" textlink="">
      <xdr:nvSpPr>
        <xdr:cNvPr id="314" name="楕円 313"/>
        <xdr:cNvSpPr/>
      </xdr:nvSpPr>
      <xdr:spPr>
        <a:xfrm>
          <a:off x="8699500" y="60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8038</xdr:rowOff>
    </xdr:from>
    <xdr:ext cx="534377" cy="259045"/>
    <xdr:sp macro="" textlink="">
      <xdr:nvSpPr>
        <xdr:cNvPr id="315" name="テキスト ボックス 314"/>
        <xdr:cNvSpPr txBox="1"/>
      </xdr:nvSpPr>
      <xdr:spPr>
        <a:xfrm>
          <a:off x="8483111" y="58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55585</xdr:rowOff>
    </xdr:from>
    <xdr:to>
      <xdr:col>41</xdr:col>
      <xdr:colOff>101600</xdr:colOff>
      <xdr:row>35</xdr:row>
      <xdr:rowOff>157185</xdr:rowOff>
    </xdr:to>
    <xdr:sp macro="" textlink="">
      <xdr:nvSpPr>
        <xdr:cNvPr id="316" name="楕円 315"/>
        <xdr:cNvSpPr/>
      </xdr:nvSpPr>
      <xdr:spPr>
        <a:xfrm>
          <a:off x="7810500" y="60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2262</xdr:rowOff>
    </xdr:from>
    <xdr:ext cx="534377" cy="259045"/>
    <xdr:sp macro="" textlink="">
      <xdr:nvSpPr>
        <xdr:cNvPr id="317" name="テキスト ボックス 316"/>
        <xdr:cNvSpPr txBox="1"/>
      </xdr:nvSpPr>
      <xdr:spPr>
        <a:xfrm>
          <a:off x="7594111" y="58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83574</xdr:rowOff>
    </xdr:from>
    <xdr:to>
      <xdr:col>36</xdr:col>
      <xdr:colOff>165100</xdr:colOff>
      <xdr:row>36</xdr:row>
      <xdr:rowOff>13724</xdr:rowOff>
    </xdr:to>
    <xdr:sp macro="" textlink="">
      <xdr:nvSpPr>
        <xdr:cNvPr id="318" name="楕円 317"/>
        <xdr:cNvSpPr/>
      </xdr:nvSpPr>
      <xdr:spPr>
        <a:xfrm>
          <a:off x="6921500" y="60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30251</xdr:rowOff>
    </xdr:from>
    <xdr:ext cx="534377" cy="259045"/>
    <xdr:sp macro="" textlink="">
      <xdr:nvSpPr>
        <xdr:cNvPr id="319" name="テキスト ボックス 318"/>
        <xdr:cNvSpPr txBox="1"/>
      </xdr:nvSpPr>
      <xdr:spPr>
        <a:xfrm>
          <a:off x="6705111" y="58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38992</xdr:rowOff>
    </xdr:from>
    <xdr:to>
      <xdr:col>55</xdr:col>
      <xdr:colOff>0</xdr:colOff>
      <xdr:row>57</xdr:row>
      <xdr:rowOff>40538</xdr:rowOff>
    </xdr:to>
    <xdr:cxnSp macro="">
      <xdr:nvCxnSpPr>
        <xdr:cNvPr id="346" name="直線コネクタ 345"/>
        <xdr:cNvCxnSpPr/>
      </xdr:nvCxnSpPr>
      <xdr:spPr>
        <a:xfrm flipV="1">
          <a:off x="9639300" y="9811642"/>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139320</xdr:rowOff>
    </xdr:from>
    <xdr:to>
      <xdr:col>50</xdr:col>
      <xdr:colOff>114300</xdr:colOff>
      <xdr:row>57</xdr:row>
      <xdr:rowOff>40538</xdr:rowOff>
    </xdr:to>
    <xdr:cxnSp macro="">
      <xdr:nvCxnSpPr>
        <xdr:cNvPr id="349" name="直線コネクタ 348"/>
        <xdr:cNvCxnSpPr/>
      </xdr:nvCxnSpPr>
      <xdr:spPr>
        <a:xfrm>
          <a:off x="8750300" y="9740520"/>
          <a:ext cx="8890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120767</xdr:rowOff>
    </xdr:from>
    <xdr:to>
      <xdr:col>45</xdr:col>
      <xdr:colOff>177800</xdr:colOff>
      <xdr:row>56</xdr:row>
      <xdr:rowOff>139320</xdr:rowOff>
    </xdr:to>
    <xdr:cxnSp macro="">
      <xdr:nvCxnSpPr>
        <xdr:cNvPr id="352" name="直線コネクタ 351"/>
        <xdr:cNvCxnSpPr/>
      </xdr:nvCxnSpPr>
      <xdr:spPr>
        <a:xfrm>
          <a:off x="7861300" y="97219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120767</xdr:rowOff>
    </xdr:from>
    <xdr:to>
      <xdr:col>41</xdr:col>
      <xdr:colOff>50800</xdr:colOff>
      <xdr:row>56</xdr:row>
      <xdr:rowOff>150344</xdr:rowOff>
    </xdr:to>
    <xdr:cxnSp macro="">
      <xdr:nvCxnSpPr>
        <xdr:cNvPr id="355" name="直線コネクタ 354"/>
        <xdr:cNvCxnSpPr/>
      </xdr:nvCxnSpPr>
      <xdr:spPr>
        <a:xfrm flipV="1">
          <a:off x="6972300" y="972196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159642</xdr:rowOff>
    </xdr:from>
    <xdr:to>
      <xdr:col>55</xdr:col>
      <xdr:colOff>50800</xdr:colOff>
      <xdr:row>57</xdr:row>
      <xdr:rowOff>89792</xdr:rowOff>
    </xdr:to>
    <xdr:sp macro="" textlink="">
      <xdr:nvSpPr>
        <xdr:cNvPr id="365" name="楕円 364"/>
        <xdr:cNvSpPr/>
      </xdr:nvSpPr>
      <xdr:spPr>
        <a:xfrm>
          <a:off x="104267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138069</xdr:rowOff>
    </xdr:from>
    <xdr:ext cx="534377" cy="259045"/>
    <xdr:sp macro="" textlink="">
      <xdr:nvSpPr>
        <xdr:cNvPr id="366" name="普通建設事業費該当値テキスト"/>
        <xdr:cNvSpPr txBox="1"/>
      </xdr:nvSpPr>
      <xdr:spPr>
        <a:xfrm>
          <a:off x="10528300" y="97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161188</xdr:rowOff>
    </xdr:from>
    <xdr:to>
      <xdr:col>50</xdr:col>
      <xdr:colOff>165100</xdr:colOff>
      <xdr:row>57</xdr:row>
      <xdr:rowOff>91338</xdr:rowOff>
    </xdr:to>
    <xdr:sp macro="" textlink="">
      <xdr:nvSpPr>
        <xdr:cNvPr id="367" name="楕円 366"/>
        <xdr:cNvSpPr/>
      </xdr:nvSpPr>
      <xdr:spPr>
        <a:xfrm>
          <a:off x="9588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82465</xdr:rowOff>
    </xdr:from>
    <xdr:ext cx="534377" cy="259045"/>
    <xdr:sp macro="" textlink="">
      <xdr:nvSpPr>
        <xdr:cNvPr id="368" name="テキスト ボックス 367"/>
        <xdr:cNvSpPr txBox="1"/>
      </xdr:nvSpPr>
      <xdr:spPr>
        <a:xfrm>
          <a:off x="9372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88520</xdr:rowOff>
    </xdr:from>
    <xdr:to>
      <xdr:col>46</xdr:col>
      <xdr:colOff>38100</xdr:colOff>
      <xdr:row>57</xdr:row>
      <xdr:rowOff>18670</xdr:rowOff>
    </xdr:to>
    <xdr:sp macro="" textlink="">
      <xdr:nvSpPr>
        <xdr:cNvPr id="369" name="楕円 368"/>
        <xdr:cNvSpPr/>
      </xdr:nvSpPr>
      <xdr:spPr>
        <a:xfrm>
          <a:off x="8699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9797</xdr:rowOff>
    </xdr:from>
    <xdr:ext cx="534377" cy="259045"/>
    <xdr:sp macro="" textlink="">
      <xdr:nvSpPr>
        <xdr:cNvPr id="370" name="テキスト ボックス 369"/>
        <xdr:cNvSpPr txBox="1"/>
      </xdr:nvSpPr>
      <xdr:spPr>
        <a:xfrm>
          <a:off x="8483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69967</xdr:rowOff>
    </xdr:from>
    <xdr:to>
      <xdr:col>41</xdr:col>
      <xdr:colOff>101600</xdr:colOff>
      <xdr:row>57</xdr:row>
      <xdr:rowOff>117</xdr:rowOff>
    </xdr:to>
    <xdr:sp macro="" textlink="">
      <xdr:nvSpPr>
        <xdr:cNvPr id="371" name="楕円 370"/>
        <xdr:cNvSpPr/>
      </xdr:nvSpPr>
      <xdr:spPr>
        <a:xfrm>
          <a:off x="7810500" y="96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162694</xdr:rowOff>
    </xdr:from>
    <xdr:ext cx="534377" cy="259045"/>
    <xdr:sp macro="" textlink="">
      <xdr:nvSpPr>
        <xdr:cNvPr id="372" name="テキスト ボックス 371"/>
        <xdr:cNvSpPr txBox="1"/>
      </xdr:nvSpPr>
      <xdr:spPr>
        <a:xfrm>
          <a:off x="7594111" y="97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99544</xdr:rowOff>
    </xdr:from>
    <xdr:to>
      <xdr:col>36</xdr:col>
      <xdr:colOff>165100</xdr:colOff>
      <xdr:row>57</xdr:row>
      <xdr:rowOff>29694</xdr:rowOff>
    </xdr:to>
    <xdr:sp macro="" textlink="">
      <xdr:nvSpPr>
        <xdr:cNvPr id="373" name="楕円 372"/>
        <xdr:cNvSpPr/>
      </xdr:nvSpPr>
      <xdr:spPr>
        <a:xfrm>
          <a:off x="6921500" y="9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20821</xdr:rowOff>
    </xdr:from>
    <xdr:ext cx="534377" cy="259045"/>
    <xdr:sp macro="" textlink="">
      <xdr:nvSpPr>
        <xdr:cNvPr id="374" name="テキスト ボックス 373"/>
        <xdr:cNvSpPr txBox="1"/>
      </xdr:nvSpPr>
      <xdr:spPr>
        <a:xfrm>
          <a:off x="6705111" y="97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7503</xdr:rowOff>
    </xdr:from>
    <xdr:to>
      <xdr:col>55</xdr:col>
      <xdr:colOff>0</xdr:colOff>
      <xdr:row>79</xdr:row>
      <xdr:rowOff>1223</xdr:rowOff>
    </xdr:to>
    <xdr:cxnSp macro="">
      <xdr:nvCxnSpPr>
        <xdr:cNvPr id="405" name="直線コネクタ 404"/>
        <xdr:cNvCxnSpPr/>
      </xdr:nvCxnSpPr>
      <xdr:spPr>
        <a:xfrm>
          <a:off x="9639300" y="13380603"/>
          <a:ext cx="8382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62520</xdr:rowOff>
    </xdr:from>
    <xdr:to>
      <xdr:col>50</xdr:col>
      <xdr:colOff>114300</xdr:colOff>
      <xdr:row>78</xdr:row>
      <xdr:rowOff>7503</xdr:rowOff>
    </xdr:to>
    <xdr:cxnSp macro="">
      <xdr:nvCxnSpPr>
        <xdr:cNvPr id="408" name="直線コネクタ 407"/>
        <xdr:cNvCxnSpPr/>
      </xdr:nvCxnSpPr>
      <xdr:spPr>
        <a:xfrm>
          <a:off x="8750300" y="13092720"/>
          <a:ext cx="889000" cy="28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62520</xdr:rowOff>
    </xdr:from>
    <xdr:to>
      <xdr:col>45</xdr:col>
      <xdr:colOff>177800</xdr:colOff>
      <xdr:row>78</xdr:row>
      <xdr:rowOff>116427</xdr:rowOff>
    </xdr:to>
    <xdr:cxnSp macro="">
      <xdr:nvCxnSpPr>
        <xdr:cNvPr id="411" name="直線コネクタ 410"/>
        <xdr:cNvCxnSpPr/>
      </xdr:nvCxnSpPr>
      <xdr:spPr>
        <a:xfrm flipV="1">
          <a:off x="7861300" y="13092720"/>
          <a:ext cx="889000" cy="39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121873</xdr:rowOff>
    </xdr:from>
    <xdr:to>
      <xdr:col>55</xdr:col>
      <xdr:colOff>50800</xdr:colOff>
      <xdr:row>79</xdr:row>
      <xdr:rowOff>52023</xdr:rowOff>
    </xdr:to>
    <xdr:sp macro="" textlink="">
      <xdr:nvSpPr>
        <xdr:cNvPr id="421" name="楕円 420"/>
        <xdr:cNvSpPr/>
      </xdr:nvSpPr>
      <xdr:spPr>
        <a:xfrm>
          <a:off x="10426700" y="134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36800</xdr:rowOff>
    </xdr:from>
    <xdr:ext cx="469744" cy="259045"/>
    <xdr:sp macro="" textlink="">
      <xdr:nvSpPr>
        <xdr:cNvPr id="422" name="普通建設事業費 （ うち新規整備　）該当値テキスト"/>
        <xdr:cNvSpPr txBox="1"/>
      </xdr:nvSpPr>
      <xdr:spPr>
        <a:xfrm>
          <a:off x="10528300" y="1340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128153</xdr:rowOff>
    </xdr:from>
    <xdr:to>
      <xdr:col>50</xdr:col>
      <xdr:colOff>165100</xdr:colOff>
      <xdr:row>78</xdr:row>
      <xdr:rowOff>58303</xdr:rowOff>
    </xdr:to>
    <xdr:sp macro="" textlink="">
      <xdr:nvSpPr>
        <xdr:cNvPr id="423" name="楕円 422"/>
        <xdr:cNvSpPr/>
      </xdr:nvSpPr>
      <xdr:spPr>
        <a:xfrm>
          <a:off x="9588500" y="133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49430</xdr:rowOff>
    </xdr:from>
    <xdr:ext cx="534377" cy="259045"/>
    <xdr:sp macro="" textlink="">
      <xdr:nvSpPr>
        <xdr:cNvPr id="424" name="テキスト ボックス 423"/>
        <xdr:cNvSpPr txBox="1"/>
      </xdr:nvSpPr>
      <xdr:spPr>
        <a:xfrm>
          <a:off x="9372111" y="134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11720</xdr:rowOff>
    </xdr:from>
    <xdr:to>
      <xdr:col>46</xdr:col>
      <xdr:colOff>38100</xdr:colOff>
      <xdr:row>76</xdr:row>
      <xdr:rowOff>113320</xdr:rowOff>
    </xdr:to>
    <xdr:sp macro="" textlink="">
      <xdr:nvSpPr>
        <xdr:cNvPr id="425" name="楕円 424"/>
        <xdr:cNvSpPr/>
      </xdr:nvSpPr>
      <xdr:spPr>
        <a:xfrm>
          <a:off x="8699500" y="130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129847</xdr:rowOff>
    </xdr:from>
    <xdr:ext cx="534377" cy="259045"/>
    <xdr:sp macro="" textlink="">
      <xdr:nvSpPr>
        <xdr:cNvPr id="426" name="テキスト ボックス 425"/>
        <xdr:cNvSpPr txBox="1"/>
      </xdr:nvSpPr>
      <xdr:spPr>
        <a:xfrm>
          <a:off x="8483111" y="128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65627</xdr:rowOff>
    </xdr:from>
    <xdr:to>
      <xdr:col>41</xdr:col>
      <xdr:colOff>101600</xdr:colOff>
      <xdr:row>78</xdr:row>
      <xdr:rowOff>167227</xdr:rowOff>
    </xdr:to>
    <xdr:sp macro="" textlink="">
      <xdr:nvSpPr>
        <xdr:cNvPr id="427" name="楕円 426"/>
        <xdr:cNvSpPr/>
      </xdr:nvSpPr>
      <xdr:spPr>
        <a:xfrm>
          <a:off x="7810500" y="134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158354</xdr:rowOff>
    </xdr:from>
    <xdr:ext cx="534377" cy="259045"/>
    <xdr:sp macro="" textlink="">
      <xdr:nvSpPr>
        <xdr:cNvPr id="428" name="テキスト ボックス 427"/>
        <xdr:cNvSpPr txBox="1"/>
      </xdr:nvSpPr>
      <xdr:spPr>
        <a:xfrm>
          <a:off x="7594111" y="135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44427</xdr:rowOff>
    </xdr:from>
    <xdr:to>
      <xdr:col>55</xdr:col>
      <xdr:colOff>0</xdr:colOff>
      <xdr:row>97</xdr:row>
      <xdr:rowOff>158164</xdr:rowOff>
    </xdr:to>
    <xdr:cxnSp macro="">
      <xdr:nvCxnSpPr>
        <xdr:cNvPr id="457" name="直線コネクタ 456"/>
        <xdr:cNvCxnSpPr/>
      </xdr:nvCxnSpPr>
      <xdr:spPr>
        <a:xfrm flipV="1">
          <a:off x="9639300" y="16675077"/>
          <a:ext cx="8382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158164</xdr:rowOff>
    </xdr:from>
    <xdr:to>
      <xdr:col>50</xdr:col>
      <xdr:colOff>114300</xdr:colOff>
      <xdr:row>98</xdr:row>
      <xdr:rowOff>68187</xdr:rowOff>
    </xdr:to>
    <xdr:cxnSp macro="">
      <xdr:nvCxnSpPr>
        <xdr:cNvPr id="460" name="直線コネクタ 459"/>
        <xdr:cNvCxnSpPr/>
      </xdr:nvCxnSpPr>
      <xdr:spPr>
        <a:xfrm flipV="1">
          <a:off x="8750300" y="16788814"/>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47391</xdr:rowOff>
    </xdr:from>
    <xdr:to>
      <xdr:col>45</xdr:col>
      <xdr:colOff>177800</xdr:colOff>
      <xdr:row>98</xdr:row>
      <xdr:rowOff>68187</xdr:rowOff>
    </xdr:to>
    <xdr:cxnSp macro="">
      <xdr:nvCxnSpPr>
        <xdr:cNvPr id="463" name="直線コネクタ 462"/>
        <xdr:cNvCxnSpPr/>
      </xdr:nvCxnSpPr>
      <xdr:spPr>
        <a:xfrm>
          <a:off x="7861300" y="16678041"/>
          <a:ext cx="889000" cy="19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165077</xdr:rowOff>
    </xdr:from>
    <xdr:to>
      <xdr:col>55</xdr:col>
      <xdr:colOff>50800</xdr:colOff>
      <xdr:row>97</xdr:row>
      <xdr:rowOff>95227</xdr:rowOff>
    </xdr:to>
    <xdr:sp macro="" textlink="">
      <xdr:nvSpPr>
        <xdr:cNvPr id="473" name="楕円 472"/>
        <xdr:cNvSpPr/>
      </xdr:nvSpPr>
      <xdr:spPr>
        <a:xfrm>
          <a:off x="10426700" y="166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143504</xdr:rowOff>
    </xdr:from>
    <xdr:ext cx="534377" cy="259045"/>
    <xdr:sp macro="" textlink="">
      <xdr:nvSpPr>
        <xdr:cNvPr id="474" name="普通建設事業費 （ うち更新整備　）該当値テキスト"/>
        <xdr:cNvSpPr txBox="1"/>
      </xdr:nvSpPr>
      <xdr:spPr>
        <a:xfrm>
          <a:off x="10528300" y="166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107364</xdr:rowOff>
    </xdr:from>
    <xdr:to>
      <xdr:col>50</xdr:col>
      <xdr:colOff>165100</xdr:colOff>
      <xdr:row>98</xdr:row>
      <xdr:rowOff>37514</xdr:rowOff>
    </xdr:to>
    <xdr:sp macro="" textlink="">
      <xdr:nvSpPr>
        <xdr:cNvPr id="475" name="楕円 474"/>
        <xdr:cNvSpPr/>
      </xdr:nvSpPr>
      <xdr:spPr>
        <a:xfrm>
          <a:off x="9588500" y="1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28641</xdr:rowOff>
    </xdr:from>
    <xdr:ext cx="534377" cy="259045"/>
    <xdr:sp macro="" textlink="">
      <xdr:nvSpPr>
        <xdr:cNvPr id="476" name="テキスト ボックス 475"/>
        <xdr:cNvSpPr txBox="1"/>
      </xdr:nvSpPr>
      <xdr:spPr>
        <a:xfrm>
          <a:off x="9372111" y="1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17387</xdr:rowOff>
    </xdr:from>
    <xdr:to>
      <xdr:col>46</xdr:col>
      <xdr:colOff>38100</xdr:colOff>
      <xdr:row>98</xdr:row>
      <xdr:rowOff>118987</xdr:rowOff>
    </xdr:to>
    <xdr:sp macro="" textlink="">
      <xdr:nvSpPr>
        <xdr:cNvPr id="477" name="楕円 476"/>
        <xdr:cNvSpPr/>
      </xdr:nvSpPr>
      <xdr:spPr>
        <a:xfrm>
          <a:off x="8699500" y="16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110114</xdr:rowOff>
    </xdr:from>
    <xdr:ext cx="534377" cy="259045"/>
    <xdr:sp macro="" textlink="">
      <xdr:nvSpPr>
        <xdr:cNvPr id="478" name="テキスト ボックス 477"/>
        <xdr:cNvSpPr txBox="1"/>
      </xdr:nvSpPr>
      <xdr:spPr>
        <a:xfrm>
          <a:off x="8483111" y="16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168041</xdr:rowOff>
    </xdr:from>
    <xdr:to>
      <xdr:col>41</xdr:col>
      <xdr:colOff>101600</xdr:colOff>
      <xdr:row>97</xdr:row>
      <xdr:rowOff>98191</xdr:rowOff>
    </xdr:to>
    <xdr:sp macro="" textlink="">
      <xdr:nvSpPr>
        <xdr:cNvPr id="479" name="楕円 478"/>
        <xdr:cNvSpPr/>
      </xdr:nvSpPr>
      <xdr:spPr>
        <a:xfrm>
          <a:off x="7810500" y="1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114718</xdr:rowOff>
    </xdr:from>
    <xdr:ext cx="534377" cy="259045"/>
    <xdr:sp macro="" textlink="">
      <xdr:nvSpPr>
        <xdr:cNvPr id="480" name="テキスト ボックス 479"/>
        <xdr:cNvSpPr txBox="1"/>
      </xdr:nvSpPr>
      <xdr:spPr>
        <a:xfrm>
          <a:off x="7594111" y="164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113588</xdr:rowOff>
    </xdr:from>
    <xdr:to>
      <xdr:col>85</xdr:col>
      <xdr:colOff>127000</xdr:colOff>
      <xdr:row>39</xdr:row>
      <xdr:rowOff>19342</xdr:rowOff>
    </xdr:to>
    <xdr:cxnSp macro="">
      <xdr:nvCxnSpPr>
        <xdr:cNvPr id="509" name="直線コネクタ 508"/>
        <xdr:cNvCxnSpPr/>
      </xdr:nvCxnSpPr>
      <xdr:spPr>
        <a:xfrm flipV="1">
          <a:off x="15481300" y="6628688"/>
          <a:ext cx="8382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12446</xdr:rowOff>
    </xdr:from>
    <xdr:to>
      <xdr:col>81</xdr:col>
      <xdr:colOff>50800</xdr:colOff>
      <xdr:row>39</xdr:row>
      <xdr:rowOff>19342</xdr:rowOff>
    </xdr:to>
    <xdr:cxnSp macro="">
      <xdr:nvCxnSpPr>
        <xdr:cNvPr id="512" name="直線コネクタ 511"/>
        <xdr:cNvCxnSpPr/>
      </xdr:nvCxnSpPr>
      <xdr:spPr>
        <a:xfrm>
          <a:off x="14592300" y="66989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169787</xdr:rowOff>
    </xdr:from>
    <xdr:to>
      <xdr:col>76</xdr:col>
      <xdr:colOff>114300</xdr:colOff>
      <xdr:row>39</xdr:row>
      <xdr:rowOff>12446</xdr:rowOff>
    </xdr:to>
    <xdr:cxnSp macro="">
      <xdr:nvCxnSpPr>
        <xdr:cNvPr id="515" name="直線コネクタ 514"/>
        <xdr:cNvCxnSpPr/>
      </xdr:nvCxnSpPr>
      <xdr:spPr>
        <a:xfrm>
          <a:off x="13703300" y="6684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169787</xdr:rowOff>
    </xdr:from>
    <xdr:to>
      <xdr:col>71</xdr:col>
      <xdr:colOff>177800</xdr:colOff>
      <xdr:row>39</xdr:row>
      <xdr:rowOff>19139</xdr:rowOff>
    </xdr:to>
    <xdr:cxnSp macro="">
      <xdr:nvCxnSpPr>
        <xdr:cNvPr id="518" name="直線コネクタ 517"/>
        <xdr:cNvCxnSpPr/>
      </xdr:nvCxnSpPr>
      <xdr:spPr>
        <a:xfrm flipV="1">
          <a:off x="12814300" y="6684887"/>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62788</xdr:rowOff>
    </xdr:from>
    <xdr:to>
      <xdr:col>85</xdr:col>
      <xdr:colOff>177800</xdr:colOff>
      <xdr:row>38</xdr:row>
      <xdr:rowOff>164388</xdr:rowOff>
    </xdr:to>
    <xdr:sp macro="" textlink="">
      <xdr:nvSpPr>
        <xdr:cNvPr id="528" name="楕円 527"/>
        <xdr:cNvSpPr/>
      </xdr:nvSpPr>
      <xdr:spPr>
        <a:xfrm>
          <a:off x="16268700" y="6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22166</xdr:rowOff>
    </xdr:from>
    <xdr:ext cx="469744" cy="259045"/>
    <xdr:sp macro="" textlink="">
      <xdr:nvSpPr>
        <xdr:cNvPr id="529" name="災害復旧事業費該当値テキスト"/>
        <xdr:cNvSpPr txBox="1"/>
      </xdr:nvSpPr>
      <xdr:spPr>
        <a:xfrm>
          <a:off x="16370300"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139992</xdr:rowOff>
    </xdr:from>
    <xdr:to>
      <xdr:col>81</xdr:col>
      <xdr:colOff>101600</xdr:colOff>
      <xdr:row>39</xdr:row>
      <xdr:rowOff>70142</xdr:rowOff>
    </xdr:to>
    <xdr:sp macro="" textlink="">
      <xdr:nvSpPr>
        <xdr:cNvPr id="530" name="楕円 529"/>
        <xdr:cNvSpPr/>
      </xdr:nvSpPr>
      <xdr:spPr>
        <a:xfrm>
          <a:off x="15430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61269</xdr:rowOff>
    </xdr:from>
    <xdr:ext cx="469744" cy="259045"/>
    <xdr:sp macro="" textlink="">
      <xdr:nvSpPr>
        <xdr:cNvPr id="531" name="テキスト ボックス 530"/>
        <xdr:cNvSpPr txBox="1"/>
      </xdr:nvSpPr>
      <xdr:spPr>
        <a:xfrm>
          <a:off x="15246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133096</xdr:rowOff>
    </xdr:from>
    <xdr:to>
      <xdr:col>76</xdr:col>
      <xdr:colOff>165100</xdr:colOff>
      <xdr:row>39</xdr:row>
      <xdr:rowOff>63246</xdr:rowOff>
    </xdr:to>
    <xdr:sp macro="" textlink="">
      <xdr:nvSpPr>
        <xdr:cNvPr id="532" name="楕円 531"/>
        <xdr:cNvSpPr/>
      </xdr:nvSpPr>
      <xdr:spPr>
        <a:xfrm>
          <a:off x="14541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54373</xdr:rowOff>
    </xdr:from>
    <xdr:ext cx="469744" cy="259045"/>
    <xdr:sp macro="" textlink="">
      <xdr:nvSpPr>
        <xdr:cNvPr id="533" name="テキスト ボックス 532"/>
        <xdr:cNvSpPr txBox="1"/>
      </xdr:nvSpPr>
      <xdr:spPr>
        <a:xfrm>
          <a:off x="14357428"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118987</xdr:rowOff>
    </xdr:from>
    <xdr:to>
      <xdr:col>72</xdr:col>
      <xdr:colOff>38100</xdr:colOff>
      <xdr:row>39</xdr:row>
      <xdr:rowOff>49137</xdr:rowOff>
    </xdr:to>
    <xdr:sp macro="" textlink="">
      <xdr:nvSpPr>
        <xdr:cNvPr id="534" name="楕円 533"/>
        <xdr:cNvSpPr/>
      </xdr:nvSpPr>
      <xdr:spPr>
        <a:xfrm>
          <a:off x="13652500" y="66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40264</xdr:rowOff>
    </xdr:from>
    <xdr:ext cx="469744" cy="259045"/>
    <xdr:sp macro="" textlink="">
      <xdr:nvSpPr>
        <xdr:cNvPr id="535" name="テキスト ボックス 534"/>
        <xdr:cNvSpPr txBox="1"/>
      </xdr:nvSpPr>
      <xdr:spPr>
        <a:xfrm>
          <a:off x="13468428" y="67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139789</xdr:rowOff>
    </xdr:from>
    <xdr:to>
      <xdr:col>67</xdr:col>
      <xdr:colOff>101600</xdr:colOff>
      <xdr:row>39</xdr:row>
      <xdr:rowOff>69939</xdr:rowOff>
    </xdr:to>
    <xdr:sp macro="" textlink="">
      <xdr:nvSpPr>
        <xdr:cNvPr id="536" name="楕円 535"/>
        <xdr:cNvSpPr/>
      </xdr:nvSpPr>
      <xdr:spPr>
        <a:xfrm>
          <a:off x="12763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61066</xdr:rowOff>
    </xdr:from>
    <xdr:ext cx="469744" cy="259045"/>
    <xdr:sp macro="" textlink="">
      <xdr:nvSpPr>
        <xdr:cNvPr id="537" name="テキスト ボックス 536"/>
        <xdr:cNvSpPr txBox="1"/>
      </xdr:nvSpPr>
      <xdr:spPr>
        <a:xfrm>
          <a:off x="12579428"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14968</xdr:rowOff>
    </xdr:from>
    <xdr:to>
      <xdr:col>85</xdr:col>
      <xdr:colOff>127000</xdr:colOff>
      <xdr:row>77</xdr:row>
      <xdr:rowOff>35950</xdr:rowOff>
    </xdr:to>
    <xdr:cxnSp macro="">
      <xdr:nvCxnSpPr>
        <xdr:cNvPr id="623" name="直線コネクタ 622"/>
        <xdr:cNvCxnSpPr/>
      </xdr:nvCxnSpPr>
      <xdr:spPr>
        <a:xfrm>
          <a:off x="15481300" y="13216618"/>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160925</xdr:rowOff>
    </xdr:from>
    <xdr:to>
      <xdr:col>81</xdr:col>
      <xdr:colOff>50800</xdr:colOff>
      <xdr:row>77</xdr:row>
      <xdr:rowOff>14968</xdr:rowOff>
    </xdr:to>
    <xdr:cxnSp macro="">
      <xdr:nvCxnSpPr>
        <xdr:cNvPr id="626" name="直線コネクタ 625"/>
        <xdr:cNvCxnSpPr/>
      </xdr:nvCxnSpPr>
      <xdr:spPr>
        <a:xfrm>
          <a:off x="14592300" y="13191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155812</xdr:rowOff>
    </xdr:from>
    <xdr:to>
      <xdr:col>76</xdr:col>
      <xdr:colOff>114300</xdr:colOff>
      <xdr:row>76</xdr:row>
      <xdr:rowOff>160925</xdr:rowOff>
    </xdr:to>
    <xdr:cxnSp macro="">
      <xdr:nvCxnSpPr>
        <xdr:cNvPr id="629" name="直線コネクタ 628"/>
        <xdr:cNvCxnSpPr/>
      </xdr:nvCxnSpPr>
      <xdr:spPr>
        <a:xfrm>
          <a:off x="13703300" y="13186012"/>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147837</xdr:rowOff>
    </xdr:from>
    <xdr:to>
      <xdr:col>71</xdr:col>
      <xdr:colOff>177800</xdr:colOff>
      <xdr:row>76</xdr:row>
      <xdr:rowOff>155812</xdr:rowOff>
    </xdr:to>
    <xdr:cxnSp macro="">
      <xdr:nvCxnSpPr>
        <xdr:cNvPr id="632" name="直線コネクタ 631"/>
        <xdr:cNvCxnSpPr/>
      </xdr:nvCxnSpPr>
      <xdr:spPr>
        <a:xfrm>
          <a:off x="12814300" y="1317803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156600</xdr:rowOff>
    </xdr:from>
    <xdr:to>
      <xdr:col>85</xdr:col>
      <xdr:colOff>177800</xdr:colOff>
      <xdr:row>77</xdr:row>
      <xdr:rowOff>86750</xdr:rowOff>
    </xdr:to>
    <xdr:sp macro="" textlink="">
      <xdr:nvSpPr>
        <xdr:cNvPr id="642" name="楕円 641"/>
        <xdr:cNvSpPr/>
      </xdr:nvSpPr>
      <xdr:spPr>
        <a:xfrm>
          <a:off x="16268700" y="131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8027</xdr:rowOff>
    </xdr:from>
    <xdr:ext cx="534377" cy="259045"/>
    <xdr:sp macro="" textlink="">
      <xdr:nvSpPr>
        <xdr:cNvPr id="643" name="公債費該当値テキスト"/>
        <xdr:cNvSpPr txBox="1"/>
      </xdr:nvSpPr>
      <xdr:spPr>
        <a:xfrm>
          <a:off x="16370300" y="130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135618</xdr:rowOff>
    </xdr:from>
    <xdr:to>
      <xdr:col>81</xdr:col>
      <xdr:colOff>101600</xdr:colOff>
      <xdr:row>77</xdr:row>
      <xdr:rowOff>65768</xdr:rowOff>
    </xdr:to>
    <xdr:sp macro="" textlink="">
      <xdr:nvSpPr>
        <xdr:cNvPr id="644" name="楕円 643"/>
        <xdr:cNvSpPr/>
      </xdr:nvSpPr>
      <xdr:spPr>
        <a:xfrm>
          <a:off x="15430500" y="131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82295</xdr:rowOff>
    </xdr:from>
    <xdr:ext cx="534377" cy="259045"/>
    <xdr:sp macro="" textlink="">
      <xdr:nvSpPr>
        <xdr:cNvPr id="645" name="テキスト ボックス 644"/>
        <xdr:cNvSpPr txBox="1"/>
      </xdr:nvSpPr>
      <xdr:spPr>
        <a:xfrm>
          <a:off x="15214111" y="129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110125</xdr:rowOff>
    </xdr:from>
    <xdr:to>
      <xdr:col>76</xdr:col>
      <xdr:colOff>165100</xdr:colOff>
      <xdr:row>77</xdr:row>
      <xdr:rowOff>40275</xdr:rowOff>
    </xdr:to>
    <xdr:sp macro="" textlink="">
      <xdr:nvSpPr>
        <xdr:cNvPr id="646" name="楕円 645"/>
        <xdr:cNvSpPr/>
      </xdr:nvSpPr>
      <xdr:spPr>
        <a:xfrm>
          <a:off x="145415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56803</xdr:rowOff>
    </xdr:from>
    <xdr:ext cx="599010" cy="259045"/>
    <xdr:sp macro="" textlink="">
      <xdr:nvSpPr>
        <xdr:cNvPr id="647" name="テキスト ボックス 646"/>
        <xdr:cNvSpPr txBox="1"/>
      </xdr:nvSpPr>
      <xdr:spPr>
        <a:xfrm>
          <a:off x="14292795" y="129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105012</xdr:rowOff>
    </xdr:from>
    <xdr:to>
      <xdr:col>72</xdr:col>
      <xdr:colOff>38100</xdr:colOff>
      <xdr:row>77</xdr:row>
      <xdr:rowOff>35162</xdr:rowOff>
    </xdr:to>
    <xdr:sp macro="" textlink="">
      <xdr:nvSpPr>
        <xdr:cNvPr id="648" name="楕円 647"/>
        <xdr:cNvSpPr/>
      </xdr:nvSpPr>
      <xdr:spPr>
        <a:xfrm>
          <a:off x="13652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51689</xdr:rowOff>
    </xdr:from>
    <xdr:ext cx="599010" cy="259045"/>
    <xdr:sp macro="" textlink="">
      <xdr:nvSpPr>
        <xdr:cNvPr id="649" name="テキスト ボックス 648"/>
        <xdr:cNvSpPr txBox="1"/>
      </xdr:nvSpPr>
      <xdr:spPr>
        <a:xfrm>
          <a:off x="13403795"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97037</xdr:rowOff>
    </xdr:from>
    <xdr:to>
      <xdr:col>67</xdr:col>
      <xdr:colOff>101600</xdr:colOff>
      <xdr:row>77</xdr:row>
      <xdr:rowOff>27187</xdr:rowOff>
    </xdr:to>
    <xdr:sp macro="" textlink="">
      <xdr:nvSpPr>
        <xdr:cNvPr id="650" name="楕円 649"/>
        <xdr:cNvSpPr/>
      </xdr:nvSpPr>
      <xdr:spPr>
        <a:xfrm>
          <a:off x="127635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43715</xdr:rowOff>
    </xdr:from>
    <xdr:ext cx="599010" cy="259045"/>
    <xdr:sp macro="" textlink="">
      <xdr:nvSpPr>
        <xdr:cNvPr id="651" name="テキスト ボックス 650"/>
        <xdr:cNvSpPr txBox="1"/>
      </xdr:nvSpPr>
      <xdr:spPr>
        <a:xfrm>
          <a:off x="12514795" y="129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64002</xdr:rowOff>
    </xdr:from>
    <xdr:to>
      <xdr:col>85</xdr:col>
      <xdr:colOff>127000</xdr:colOff>
      <xdr:row>98</xdr:row>
      <xdr:rowOff>97896</xdr:rowOff>
    </xdr:to>
    <xdr:cxnSp macro="">
      <xdr:nvCxnSpPr>
        <xdr:cNvPr id="680" name="直線コネクタ 679"/>
        <xdr:cNvCxnSpPr/>
      </xdr:nvCxnSpPr>
      <xdr:spPr>
        <a:xfrm>
          <a:off x="15481300" y="16866102"/>
          <a:ext cx="8382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64002</xdr:rowOff>
    </xdr:from>
    <xdr:to>
      <xdr:col>81</xdr:col>
      <xdr:colOff>50800</xdr:colOff>
      <xdr:row>99</xdr:row>
      <xdr:rowOff>20219</xdr:rowOff>
    </xdr:to>
    <xdr:cxnSp macro="">
      <xdr:nvCxnSpPr>
        <xdr:cNvPr id="683" name="直線コネクタ 682"/>
        <xdr:cNvCxnSpPr/>
      </xdr:nvCxnSpPr>
      <xdr:spPr>
        <a:xfrm flipV="1">
          <a:off x="14592300" y="16866102"/>
          <a:ext cx="889000" cy="1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159733</xdr:rowOff>
    </xdr:from>
    <xdr:to>
      <xdr:col>76</xdr:col>
      <xdr:colOff>114300</xdr:colOff>
      <xdr:row>99</xdr:row>
      <xdr:rowOff>20219</xdr:rowOff>
    </xdr:to>
    <xdr:cxnSp macro="">
      <xdr:nvCxnSpPr>
        <xdr:cNvPr id="686" name="直線コネクタ 685"/>
        <xdr:cNvCxnSpPr/>
      </xdr:nvCxnSpPr>
      <xdr:spPr>
        <a:xfrm>
          <a:off x="13703300" y="1696183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72834</xdr:rowOff>
    </xdr:from>
    <xdr:to>
      <xdr:col>71</xdr:col>
      <xdr:colOff>177800</xdr:colOff>
      <xdr:row>98</xdr:row>
      <xdr:rowOff>159733</xdr:rowOff>
    </xdr:to>
    <xdr:cxnSp macro="">
      <xdr:nvCxnSpPr>
        <xdr:cNvPr id="689" name="直線コネクタ 688"/>
        <xdr:cNvCxnSpPr/>
      </xdr:nvCxnSpPr>
      <xdr:spPr>
        <a:xfrm>
          <a:off x="12814300" y="16874934"/>
          <a:ext cx="889000" cy="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47096</xdr:rowOff>
    </xdr:from>
    <xdr:to>
      <xdr:col>85</xdr:col>
      <xdr:colOff>177800</xdr:colOff>
      <xdr:row>98</xdr:row>
      <xdr:rowOff>148696</xdr:rowOff>
    </xdr:to>
    <xdr:sp macro="" textlink="">
      <xdr:nvSpPr>
        <xdr:cNvPr id="699" name="楕円 698"/>
        <xdr:cNvSpPr/>
      </xdr:nvSpPr>
      <xdr:spPr>
        <a:xfrm>
          <a:off x="16268700" y="168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13202</xdr:rowOff>
    </xdr:from>
    <xdr:to>
      <xdr:col>81</xdr:col>
      <xdr:colOff>101600</xdr:colOff>
      <xdr:row>98</xdr:row>
      <xdr:rowOff>114802</xdr:rowOff>
    </xdr:to>
    <xdr:sp macro="" textlink="">
      <xdr:nvSpPr>
        <xdr:cNvPr id="701" name="楕円 700"/>
        <xdr:cNvSpPr/>
      </xdr:nvSpPr>
      <xdr:spPr>
        <a:xfrm>
          <a:off x="154305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105929</xdr:rowOff>
    </xdr:from>
    <xdr:ext cx="534377" cy="259045"/>
    <xdr:sp macro="" textlink="">
      <xdr:nvSpPr>
        <xdr:cNvPr id="702" name="テキスト ボックス 701"/>
        <xdr:cNvSpPr txBox="1"/>
      </xdr:nvSpPr>
      <xdr:spPr>
        <a:xfrm>
          <a:off x="15214111" y="169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140869</xdr:rowOff>
    </xdr:from>
    <xdr:to>
      <xdr:col>76</xdr:col>
      <xdr:colOff>165100</xdr:colOff>
      <xdr:row>99</xdr:row>
      <xdr:rowOff>71019</xdr:rowOff>
    </xdr:to>
    <xdr:sp macro="" textlink="">
      <xdr:nvSpPr>
        <xdr:cNvPr id="703" name="楕円 702"/>
        <xdr:cNvSpPr/>
      </xdr:nvSpPr>
      <xdr:spPr>
        <a:xfrm>
          <a:off x="14541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62146</xdr:rowOff>
    </xdr:from>
    <xdr:ext cx="469744" cy="259045"/>
    <xdr:sp macro="" textlink="">
      <xdr:nvSpPr>
        <xdr:cNvPr id="704" name="テキスト ボックス 703"/>
        <xdr:cNvSpPr txBox="1"/>
      </xdr:nvSpPr>
      <xdr:spPr>
        <a:xfrm>
          <a:off x="14357428"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108933</xdr:rowOff>
    </xdr:from>
    <xdr:to>
      <xdr:col>72</xdr:col>
      <xdr:colOff>38100</xdr:colOff>
      <xdr:row>99</xdr:row>
      <xdr:rowOff>39083</xdr:rowOff>
    </xdr:to>
    <xdr:sp macro="" textlink="">
      <xdr:nvSpPr>
        <xdr:cNvPr id="705" name="楕円 704"/>
        <xdr:cNvSpPr/>
      </xdr:nvSpPr>
      <xdr:spPr>
        <a:xfrm>
          <a:off x="13652500" y="169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30210</xdr:rowOff>
    </xdr:from>
    <xdr:ext cx="469744" cy="259045"/>
    <xdr:sp macro="" textlink="">
      <xdr:nvSpPr>
        <xdr:cNvPr id="706" name="テキスト ボックス 705"/>
        <xdr:cNvSpPr txBox="1"/>
      </xdr:nvSpPr>
      <xdr:spPr>
        <a:xfrm>
          <a:off x="13468428" y="170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22034</xdr:rowOff>
    </xdr:from>
    <xdr:to>
      <xdr:col>67</xdr:col>
      <xdr:colOff>101600</xdr:colOff>
      <xdr:row>98</xdr:row>
      <xdr:rowOff>123634</xdr:rowOff>
    </xdr:to>
    <xdr:sp macro="" textlink="">
      <xdr:nvSpPr>
        <xdr:cNvPr id="707" name="楕円 706"/>
        <xdr:cNvSpPr/>
      </xdr:nvSpPr>
      <xdr:spPr>
        <a:xfrm>
          <a:off x="12763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114761</xdr:rowOff>
    </xdr:from>
    <xdr:ext cx="534377" cy="259045"/>
    <xdr:sp macro="" textlink="">
      <xdr:nvSpPr>
        <xdr:cNvPr id="708" name="テキスト ボックス 707"/>
        <xdr:cNvSpPr txBox="1"/>
      </xdr:nvSpPr>
      <xdr:spPr>
        <a:xfrm>
          <a:off x="12547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135737</xdr:rowOff>
    </xdr:from>
    <xdr:to>
      <xdr:col>116</xdr:col>
      <xdr:colOff>63500</xdr:colOff>
      <xdr:row>39</xdr:row>
      <xdr:rowOff>19647</xdr:rowOff>
    </xdr:to>
    <xdr:cxnSp macro="">
      <xdr:nvCxnSpPr>
        <xdr:cNvPr id="737" name="直線コネクタ 736"/>
        <xdr:cNvCxnSpPr/>
      </xdr:nvCxnSpPr>
      <xdr:spPr>
        <a:xfrm flipV="1">
          <a:off x="21323300" y="6650837"/>
          <a:ext cx="8382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19418</xdr:rowOff>
    </xdr:from>
    <xdr:to>
      <xdr:col>111</xdr:col>
      <xdr:colOff>177800</xdr:colOff>
      <xdr:row>39</xdr:row>
      <xdr:rowOff>19647</xdr:rowOff>
    </xdr:to>
    <xdr:cxnSp macro="">
      <xdr:nvCxnSpPr>
        <xdr:cNvPr id="740" name="直線コネクタ 739"/>
        <xdr:cNvCxnSpPr/>
      </xdr:nvCxnSpPr>
      <xdr:spPr>
        <a:xfrm>
          <a:off x="20434300" y="67059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167513</xdr:rowOff>
    </xdr:from>
    <xdr:to>
      <xdr:col>107</xdr:col>
      <xdr:colOff>50800</xdr:colOff>
      <xdr:row>39</xdr:row>
      <xdr:rowOff>19418</xdr:rowOff>
    </xdr:to>
    <xdr:cxnSp macro="">
      <xdr:nvCxnSpPr>
        <xdr:cNvPr id="743" name="直線コネクタ 742"/>
        <xdr:cNvCxnSpPr/>
      </xdr:nvCxnSpPr>
      <xdr:spPr>
        <a:xfrm>
          <a:off x="19545300" y="6682613"/>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128194</xdr:rowOff>
    </xdr:from>
    <xdr:to>
      <xdr:col>102</xdr:col>
      <xdr:colOff>114300</xdr:colOff>
      <xdr:row>38</xdr:row>
      <xdr:rowOff>167513</xdr:rowOff>
    </xdr:to>
    <xdr:cxnSp macro="">
      <xdr:nvCxnSpPr>
        <xdr:cNvPr id="746" name="直線コネクタ 745"/>
        <xdr:cNvCxnSpPr/>
      </xdr:nvCxnSpPr>
      <xdr:spPr>
        <a:xfrm>
          <a:off x="18656300" y="664329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56" name="楕円 755"/>
        <xdr:cNvSpPr/>
      </xdr:nvSpPr>
      <xdr:spPr>
        <a:xfrm>
          <a:off x="221107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469744" cy="259045"/>
    <xdr:sp macro="" textlink="">
      <xdr:nvSpPr>
        <xdr:cNvPr id="757" name="投資及び出資金該当値テキスト"/>
        <xdr:cNvSpPr txBox="1"/>
      </xdr:nvSpPr>
      <xdr:spPr>
        <a:xfrm>
          <a:off x="22212300" y="657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140297</xdr:rowOff>
    </xdr:from>
    <xdr:to>
      <xdr:col>112</xdr:col>
      <xdr:colOff>38100</xdr:colOff>
      <xdr:row>39</xdr:row>
      <xdr:rowOff>70447</xdr:rowOff>
    </xdr:to>
    <xdr:sp macro="" textlink="">
      <xdr:nvSpPr>
        <xdr:cNvPr id="758" name="楕円 757"/>
        <xdr:cNvSpPr/>
      </xdr:nvSpPr>
      <xdr:spPr>
        <a:xfrm>
          <a:off x="21272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61574</xdr:rowOff>
    </xdr:from>
    <xdr:ext cx="378565" cy="259045"/>
    <xdr:sp macro="" textlink="">
      <xdr:nvSpPr>
        <xdr:cNvPr id="759" name="テキスト ボックス 758"/>
        <xdr:cNvSpPr txBox="1"/>
      </xdr:nvSpPr>
      <xdr:spPr>
        <a:xfrm>
          <a:off x="21134017" y="674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140068</xdr:rowOff>
    </xdr:from>
    <xdr:to>
      <xdr:col>107</xdr:col>
      <xdr:colOff>101600</xdr:colOff>
      <xdr:row>39</xdr:row>
      <xdr:rowOff>70218</xdr:rowOff>
    </xdr:to>
    <xdr:sp macro="" textlink="">
      <xdr:nvSpPr>
        <xdr:cNvPr id="760" name="楕円 759"/>
        <xdr:cNvSpPr/>
      </xdr:nvSpPr>
      <xdr:spPr>
        <a:xfrm>
          <a:off x="20383500" y="66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61345</xdr:rowOff>
    </xdr:from>
    <xdr:ext cx="378565" cy="259045"/>
    <xdr:sp macro="" textlink="">
      <xdr:nvSpPr>
        <xdr:cNvPr id="761" name="テキスト ボックス 760"/>
        <xdr:cNvSpPr txBox="1"/>
      </xdr:nvSpPr>
      <xdr:spPr>
        <a:xfrm>
          <a:off x="20245017" y="674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116713</xdr:rowOff>
    </xdr:from>
    <xdr:to>
      <xdr:col>102</xdr:col>
      <xdr:colOff>165100</xdr:colOff>
      <xdr:row>39</xdr:row>
      <xdr:rowOff>46863</xdr:rowOff>
    </xdr:to>
    <xdr:sp macro="" textlink="">
      <xdr:nvSpPr>
        <xdr:cNvPr id="762" name="楕円 761"/>
        <xdr:cNvSpPr/>
      </xdr:nvSpPr>
      <xdr:spPr>
        <a:xfrm>
          <a:off x="19494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37990</xdr:rowOff>
    </xdr:from>
    <xdr:ext cx="469744" cy="259045"/>
    <xdr:sp macro="" textlink="">
      <xdr:nvSpPr>
        <xdr:cNvPr id="763" name="テキスト ボックス 762"/>
        <xdr:cNvSpPr txBox="1"/>
      </xdr:nvSpPr>
      <xdr:spPr>
        <a:xfrm>
          <a:off x="19310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77394</xdr:rowOff>
    </xdr:from>
    <xdr:to>
      <xdr:col>98</xdr:col>
      <xdr:colOff>38100</xdr:colOff>
      <xdr:row>39</xdr:row>
      <xdr:rowOff>7544</xdr:rowOff>
    </xdr:to>
    <xdr:sp macro="" textlink="">
      <xdr:nvSpPr>
        <xdr:cNvPr id="764" name="楕円 763"/>
        <xdr:cNvSpPr/>
      </xdr:nvSpPr>
      <xdr:spPr>
        <a:xfrm>
          <a:off x="18605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24071</xdr:rowOff>
    </xdr:from>
    <xdr:ext cx="469744" cy="259045"/>
    <xdr:sp macro="" textlink="">
      <xdr:nvSpPr>
        <xdr:cNvPr id="765" name="テキスト ボックス 764"/>
        <xdr:cNvSpPr txBox="1"/>
      </xdr:nvSpPr>
      <xdr:spPr>
        <a:xfrm>
          <a:off x="18421428" y="63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139014</xdr:rowOff>
    </xdr:to>
    <xdr:cxnSp macro="">
      <xdr:nvCxnSpPr>
        <xdr:cNvPr id="792" name="直線コネクタ 791"/>
        <xdr:cNvCxnSpPr/>
      </xdr:nvCxnSpPr>
      <xdr:spPr>
        <a:xfrm flipV="1">
          <a:off x="21323300" y="100828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138992</xdr:rowOff>
    </xdr:from>
    <xdr:to>
      <xdr:col>111</xdr:col>
      <xdr:colOff>177800</xdr:colOff>
      <xdr:row>58</xdr:row>
      <xdr:rowOff>139014</xdr:rowOff>
    </xdr:to>
    <xdr:cxnSp macro="">
      <xdr:nvCxnSpPr>
        <xdr:cNvPr id="795" name="直線コネクタ 794"/>
        <xdr:cNvCxnSpPr/>
      </xdr:nvCxnSpPr>
      <xdr:spPr>
        <a:xfrm>
          <a:off x="20434300" y="1008309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138992</xdr:rowOff>
    </xdr:from>
    <xdr:to>
      <xdr:col>107</xdr:col>
      <xdr:colOff>50800</xdr:colOff>
      <xdr:row>58</xdr:row>
      <xdr:rowOff>138992</xdr:rowOff>
    </xdr:to>
    <xdr:cxnSp macro="">
      <xdr:nvCxnSpPr>
        <xdr:cNvPr id="798" name="直線コネクタ 797"/>
        <xdr:cNvCxnSpPr/>
      </xdr:nvCxnSpPr>
      <xdr:spPr>
        <a:xfrm>
          <a:off x="19545300" y="1008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138946</xdr:rowOff>
    </xdr:from>
    <xdr:to>
      <xdr:col>102</xdr:col>
      <xdr:colOff>114300</xdr:colOff>
      <xdr:row>58</xdr:row>
      <xdr:rowOff>138992</xdr:rowOff>
    </xdr:to>
    <xdr:cxnSp macro="">
      <xdr:nvCxnSpPr>
        <xdr:cNvPr id="801" name="直線コネクタ 800"/>
        <xdr:cNvCxnSpPr/>
      </xdr:nvCxnSpPr>
      <xdr:spPr>
        <a:xfrm>
          <a:off x="18656300" y="1008304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11" name="楕円 810"/>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12"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88214</xdr:rowOff>
    </xdr:from>
    <xdr:to>
      <xdr:col>112</xdr:col>
      <xdr:colOff>38100</xdr:colOff>
      <xdr:row>59</xdr:row>
      <xdr:rowOff>18364</xdr:rowOff>
    </xdr:to>
    <xdr:sp macro="" textlink="">
      <xdr:nvSpPr>
        <xdr:cNvPr id="813" name="楕円 812"/>
        <xdr:cNvSpPr/>
      </xdr:nvSpPr>
      <xdr:spPr>
        <a:xfrm>
          <a:off x="21272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9491</xdr:rowOff>
    </xdr:from>
    <xdr:ext cx="313932" cy="259045"/>
    <xdr:sp macro="" textlink="">
      <xdr:nvSpPr>
        <xdr:cNvPr id="814" name="テキスト ボックス 813"/>
        <xdr:cNvSpPr txBox="1"/>
      </xdr:nvSpPr>
      <xdr:spPr>
        <a:xfrm>
          <a:off x="21166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88192</xdr:rowOff>
    </xdr:from>
    <xdr:to>
      <xdr:col>107</xdr:col>
      <xdr:colOff>101600</xdr:colOff>
      <xdr:row>59</xdr:row>
      <xdr:rowOff>18342</xdr:rowOff>
    </xdr:to>
    <xdr:sp macro="" textlink="">
      <xdr:nvSpPr>
        <xdr:cNvPr id="815" name="楕円 814"/>
        <xdr:cNvSpPr/>
      </xdr:nvSpPr>
      <xdr:spPr>
        <a:xfrm>
          <a:off x="20383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9469</xdr:rowOff>
    </xdr:from>
    <xdr:ext cx="313932" cy="259045"/>
    <xdr:sp macro="" textlink="">
      <xdr:nvSpPr>
        <xdr:cNvPr id="816" name="テキスト ボックス 815"/>
        <xdr:cNvSpPr txBox="1"/>
      </xdr:nvSpPr>
      <xdr:spPr>
        <a:xfrm>
          <a:off x="20277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88192</xdr:rowOff>
    </xdr:from>
    <xdr:to>
      <xdr:col>102</xdr:col>
      <xdr:colOff>165100</xdr:colOff>
      <xdr:row>59</xdr:row>
      <xdr:rowOff>18342</xdr:rowOff>
    </xdr:to>
    <xdr:sp macro="" textlink="">
      <xdr:nvSpPr>
        <xdr:cNvPr id="817" name="楕円 816"/>
        <xdr:cNvSpPr/>
      </xdr:nvSpPr>
      <xdr:spPr>
        <a:xfrm>
          <a:off x="19494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9469</xdr:rowOff>
    </xdr:from>
    <xdr:ext cx="313932" cy="259045"/>
    <xdr:sp macro="" textlink="">
      <xdr:nvSpPr>
        <xdr:cNvPr id="818" name="テキスト ボックス 817"/>
        <xdr:cNvSpPr txBox="1"/>
      </xdr:nvSpPr>
      <xdr:spPr>
        <a:xfrm>
          <a:off x="19388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88146</xdr:rowOff>
    </xdr:from>
    <xdr:to>
      <xdr:col>98</xdr:col>
      <xdr:colOff>38100</xdr:colOff>
      <xdr:row>59</xdr:row>
      <xdr:rowOff>18296</xdr:rowOff>
    </xdr:to>
    <xdr:sp macro="" textlink="">
      <xdr:nvSpPr>
        <xdr:cNvPr id="819" name="楕円 818"/>
        <xdr:cNvSpPr/>
      </xdr:nvSpPr>
      <xdr:spPr>
        <a:xfrm>
          <a:off x="18605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9423</xdr:rowOff>
    </xdr:from>
    <xdr:ext cx="313932" cy="259045"/>
    <xdr:sp macro="" textlink="">
      <xdr:nvSpPr>
        <xdr:cNvPr id="820" name="テキスト ボックス 819"/>
        <xdr:cNvSpPr txBox="1"/>
      </xdr:nvSpPr>
      <xdr:spPr>
        <a:xfrm>
          <a:off x="18499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28273</xdr:rowOff>
    </xdr:from>
    <xdr:to>
      <xdr:col>116</xdr:col>
      <xdr:colOff>63500</xdr:colOff>
      <xdr:row>75</xdr:row>
      <xdr:rowOff>136809</xdr:rowOff>
    </xdr:to>
    <xdr:cxnSp macro="">
      <xdr:nvCxnSpPr>
        <xdr:cNvPr id="852" name="直線コネクタ 851"/>
        <xdr:cNvCxnSpPr/>
      </xdr:nvCxnSpPr>
      <xdr:spPr>
        <a:xfrm>
          <a:off x="21323300" y="12887023"/>
          <a:ext cx="8382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28273</xdr:rowOff>
    </xdr:from>
    <xdr:to>
      <xdr:col>111</xdr:col>
      <xdr:colOff>177800</xdr:colOff>
      <xdr:row>76</xdr:row>
      <xdr:rowOff>44962</xdr:rowOff>
    </xdr:to>
    <xdr:cxnSp macro="">
      <xdr:nvCxnSpPr>
        <xdr:cNvPr id="855" name="直線コネクタ 854"/>
        <xdr:cNvCxnSpPr/>
      </xdr:nvCxnSpPr>
      <xdr:spPr>
        <a:xfrm flipV="1">
          <a:off x="20434300" y="12887023"/>
          <a:ext cx="8890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44962</xdr:rowOff>
    </xdr:from>
    <xdr:to>
      <xdr:col>107</xdr:col>
      <xdr:colOff>50800</xdr:colOff>
      <xdr:row>76</xdr:row>
      <xdr:rowOff>164046</xdr:rowOff>
    </xdr:to>
    <xdr:cxnSp macro="">
      <xdr:nvCxnSpPr>
        <xdr:cNvPr id="858" name="直線コネクタ 857"/>
        <xdr:cNvCxnSpPr/>
      </xdr:nvCxnSpPr>
      <xdr:spPr>
        <a:xfrm flipV="1">
          <a:off x="19545300" y="13075162"/>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164046</xdr:rowOff>
    </xdr:from>
    <xdr:to>
      <xdr:col>102</xdr:col>
      <xdr:colOff>114300</xdr:colOff>
      <xdr:row>77</xdr:row>
      <xdr:rowOff>27017</xdr:rowOff>
    </xdr:to>
    <xdr:cxnSp macro="">
      <xdr:nvCxnSpPr>
        <xdr:cNvPr id="861" name="直線コネクタ 860"/>
        <xdr:cNvCxnSpPr/>
      </xdr:nvCxnSpPr>
      <xdr:spPr>
        <a:xfrm flipV="1">
          <a:off x="18656300" y="13194246"/>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86009</xdr:rowOff>
    </xdr:from>
    <xdr:to>
      <xdr:col>116</xdr:col>
      <xdr:colOff>114300</xdr:colOff>
      <xdr:row>76</xdr:row>
      <xdr:rowOff>16160</xdr:rowOff>
    </xdr:to>
    <xdr:sp macro="" textlink="">
      <xdr:nvSpPr>
        <xdr:cNvPr id="871" name="楕円 870"/>
        <xdr:cNvSpPr/>
      </xdr:nvSpPr>
      <xdr:spPr>
        <a:xfrm>
          <a:off x="221107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64436</xdr:rowOff>
    </xdr:from>
    <xdr:ext cx="534377" cy="259045"/>
    <xdr:sp macro="" textlink="">
      <xdr:nvSpPr>
        <xdr:cNvPr id="872" name="繰出金該当値テキスト"/>
        <xdr:cNvSpPr txBox="1"/>
      </xdr:nvSpPr>
      <xdr:spPr>
        <a:xfrm>
          <a:off x="22212300" y="129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148923</xdr:rowOff>
    </xdr:from>
    <xdr:to>
      <xdr:col>112</xdr:col>
      <xdr:colOff>38100</xdr:colOff>
      <xdr:row>75</xdr:row>
      <xdr:rowOff>79073</xdr:rowOff>
    </xdr:to>
    <xdr:sp macro="" textlink="">
      <xdr:nvSpPr>
        <xdr:cNvPr id="873" name="楕円 872"/>
        <xdr:cNvSpPr/>
      </xdr:nvSpPr>
      <xdr:spPr>
        <a:xfrm>
          <a:off x="212725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95600</xdr:rowOff>
    </xdr:from>
    <xdr:ext cx="534377" cy="259045"/>
    <xdr:sp macro="" textlink="">
      <xdr:nvSpPr>
        <xdr:cNvPr id="874" name="テキスト ボックス 873"/>
        <xdr:cNvSpPr txBox="1"/>
      </xdr:nvSpPr>
      <xdr:spPr>
        <a:xfrm>
          <a:off x="21056111" y="126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165612</xdr:rowOff>
    </xdr:from>
    <xdr:to>
      <xdr:col>107</xdr:col>
      <xdr:colOff>101600</xdr:colOff>
      <xdr:row>76</xdr:row>
      <xdr:rowOff>95762</xdr:rowOff>
    </xdr:to>
    <xdr:sp macro="" textlink="">
      <xdr:nvSpPr>
        <xdr:cNvPr id="875" name="楕円 874"/>
        <xdr:cNvSpPr/>
      </xdr:nvSpPr>
      <xdr:spPr>
        <a:xfrm>
          <a:off x="20383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86889</xdr:rowOff>
    </xdr:from>
    <xdr:ext cx="534377" cy="259045"/>
    <xdr:sp macro="" textlink="">
      <xdr:nvSpPr>
        <xdr:cNvPr id="876" name="テキスト ボックス 875"/>
        <xdr:cNvSpPr txBox="1"/>
      </xdr:nvSpPr>
      <xdr:spPr>
        <a:xfrm>
          <a:off x="20167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113246</xdr:rowOff>
    </xdr:from>
    <xdr:to>
      <xdr:col>102</xdr:col>
      <xdr:colOff>165100</xdr:colOff>
      <xdr:row>77</xdr:row>
      <xdr:rowOff>43396</xdr:rowOff>
    </xdr:to>
    <xdr:sp macro="" textlink="">
      <xdr:nvSpPr>
        <xdr:cNvPr id="877" name="楕円 876"/>
        <xdr:cNvSpPr/>
      </xdr:nvSpPr>
      <xdr:spPr>
        <a:xfrm>
          <a:off x="19494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34523</xdr:rowOff>
    </xdr:from>
    <xdr:ext cx="534377" cy="259045"/>
    <xdr:sp macro="" textlink="">
      <xdr:nvSpPr>
        <xdr:cNvPr id="878" name="テキスト ボックス 877"/>
        <xdr:cNvSpPr txBox="1"/>
      </xdr:nvSpPr>
      <xdr:spPr>
        <a:xfrm>
          <a:off x="19278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147667</xdr:rowOff>
    </xdr:from>
    <xdr:to>
      <xdr:col>98</xdr:col>
      <xdr:colOff>38100</xdr:colOff>
      <xdr:row>77</xdr:row>
      <xdr:rowOff>77817</xdr:rowOff>
    </xdr:to>
    <xdr:sp macro="" textlink="">
      <xdr:nvSpPr>
        <xdr:cNvPr id="879" name="楕円 878"/>
        <xdr:cNvSpPr/>
      </xdr:nvSpPr>
      <xdr:spPr>
        <a:xfrm>
          <a:off x="18605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68944</xdr:rowOff>
    </xdr:from>
    <xdr:ext cx="534377" cy="259045"/>
    <xdr:sp macro="" textlink="">
      <xdr:nvSpPr>
        <xdr:cNvPr id="880" name="テキスト ボックス 879"/>
        <xdr:cNvSpPr txBox="1"/>
      </xdr:nvSpPr>
      <xdr:spPr>
        <a:xfrm>
          <a:off x="18389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性質別の決算額を各年度の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日の人口（例：平成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年度決算額を平成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日現在人口で割る。）で割って、それぞれの値を算出している。人口はＨ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630</a:t>
          </a:r>
          <a:r>
            <a:rPr kumimoji="1" lang="ja-JP" altLang="en-US" sz="1200">
              <a:latin typeface="ＭＳ Ｐゴシック" panose="020B0600070205080204" pitchFamily="50" charset="-128"/>
              <a:ea typeface="ＭＳ Ｐゴシック" panose="020B0600070205080204" pitchFamily="50" charset="-128"/>
            </a:rPr>
            <a:t>人減、Ｈ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498</a:t>
          </a:r>
          <a:r>
            <a:rPr kumimoji="1" lang="ja-JP" altLang="en-US" sz="1200">
              <a:latin typeface="ＭＳ Ｐゴシック" panose="020B0600070205080204" pitchFamily="50" charset="-128"/>
              <a:ea typeface="ＭＳ Ｐゴシック" panose="020B0600070205080204" pitchFamily="50" charset="-128"/>
            </a:rPr>
            <a:t>人減少し、この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6,000</a:t>
          </a:r>
          <a:r>
            <a:rPr kumimoji="1" lang="ja-JP" altLang="en-US" sz="1200">
              <a:latin typeface="ＭＳ Ｐゴシック" panose="020B0600070205080204" pitchFamily="50" charset="-128"/>
              <a:ea typeface="ＭＳ Ｐゴシック" panose="020B0600070205080204" pitchFamily="50" charset="-128"/>
            </a:rPr>
            <a:t>人以上減少している。全体の歳出決算総額は、Ｈ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は減少したが、Ｈ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と比べて</a:t>
          </a:r>
          <a:r>
            <a:rPr kumimoji="1" lang="en-US" altLang="ja-JP" sz="1200">
              <a:latin typeface="ＭＳ Ｐゴシック" panose="020B0600070205080204" pitchFamily="50" charset="-128"/>
              <a:ea typeface="ＭＳ Ｐゴシック" panose="020B0600070205080204" pitchFamily="50" charset="-128"/>
            </a:rPr>
            <a:t>27,942</a:t>
          </a:r>
          <a:r>
            <a:rPr kumimoji="1" lang="ja-JP" altLang="en-US" sz="1200">
              <a:latin typeface="ＭＳ Ｐゴシック" panose="020B0600070205080204" pitchFamily="50" charset="-128"/>
              <a:ea typeface="ＭＳ Ｐゴシック" panose="020B0600070205080204" pitchFamily="50" charset="-128"/>
            </a:rPr>
            <a:t>千円増加しており、歳出総額における住民一人当たりの値は、Ｈ</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573,949</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580,795</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584,590</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594,829</a:t>
          </a:r>
          <a:r>
            <a:rPr kumimoji="1" lang="ja-JP" altLang="en-US" sz="1200">
              <a:latin typeface="ＭＳ Ｐゴシック" panose="020B0600070205080204" pitchFamily="50" charset="-128"/>
              <a:ea typeface="ＭＳ Ｐゴシック" panose="020B0600070205080204" pitchFamily="50" charset="-128"/>
            </a:rPr>
            <a:t>円と年々増加している。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類似団体平均と比べて住民一人当たりの性質別歳出で高い主なものは人件費、補助費等、公債費であるが、人件費及び公債費は類似団体平均との差が年々縮減されている。補助費等はＨ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より簡易水道事業が上水道事業へ統合されたことにより繰出金から補助費へ性質変更したことで大きく増加し、類似団体平均とも遠ざかっている。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物件費は類似団体平均と近いところに位置しているが、年々増加しているため経費抑制が必要である。また普通建設事業費は住民一人当たり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59,527</a:t>
          </a:r>
          <a:r>
            <a:rPr kumimoji="1" lang="ja-JP" altLang="en-US" sz="1200">
              <a:latin typeface="ＭＳ Ｐゴシック" panose="020B0600070205080204" pitchFamily="50" charset="-128"/>
              <a:ea typeface="ＭＳ Ｐゴシック" panose="020B0600070205080204" pitchFamily="50" charset="-128"/>
            </a:rPr>
            <a:t>円となっており、前年度と同程度となっている。今後は事業の取捨選択を徹底し、適正な執行を行っていく。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21780</xdr:rowOff>
    </xdr:from>
    <xdr:to>
      <xdr:col>24</xdr:col>
      <xdr:colOff>63500</xdr:colOff>
      <xdr:row>36</xdr:row>
      <xdr:rowOff>131128</xdr:rowOff>
    </xdr:to>
    <xdr:cxnSp macro="">
      <xdr:nvCxnSpPr>
        <xdr:cNvPr id="61" name="直線コネクタ 60"/>
        <xdr:cNvCxnSpPr/>
      </xdr:nvCxnSpPr>
      <xdr:spPr>
        <a:xfrm flipV="1">
          <a:off x="3797300" y="6193980"/>
          <a:ext cx="8382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73597</xdr:rowOff>
    </xdr:from>
    <xdr:to>
      <xdr:col>19</xdr:col>
      <xdr:colOff>177800</xdr:colOff>
      <xdr:row>36</xdr:row>
      <xdr:rowOff>131128</xdr:rowOff>
    </xdr:to>
    <xdr:cxnSp macro="">
      <xdr:nvCxnSpPr>
        <xdr:cNvPr id="64" name="直線コネクタ 63"/>
        <xdr:cNvCxnSpPr/>
      </xdr:nvCxnSpPr>
      <xdr:spPr>
        <a:xfrm>
          <a:off x="2908300" y="62457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73597</xdr:rowOff>
    </xdr:from>
    <xdr:to>
      <xdr:col>15</xdr:col>
      <xdr:colOff>50800</xdr:colOff>
      <xdr:row>36</xdr:row>
      <xdr:rowOff>103124</xdr:rowOff>
    </xdr:to>
    <xdr:cxnSp macro="">
      <xdr:nvCxnSpPr>
        <xdr:cNvPr id="67" name="直線コネクタ 66"/>
        <xdr:cNvCxnSpPr/>
      </xdr:nvCxnSpPr>
      <xdr:spPr>
        <a:xfrm flipV="1">
          <a:off x="2019300" y="624579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59690</xdr:rowOff>
    </xdr:from>
    <xdr:to>
      <xdr:col>10</xdr:col>
      <xdr:colOff>114300</xdr:colOff>
      <xdr:row>36</xdr:row>
      <xdr:rowOff>103124</xdr:rowOff>
    </xdr:to>
    <xdr:cxnSp macro="">
      <xdr:nvCxnSpPr>
        <xdr:cNvPr id="70" name="直線コネクタ 69"/>
        <xdr:cNvCxnSpPr/>
      </xdr:nvCxnSpPr>
      <xdr:spPr>
        <a:xfrm>
          <a:off x="1130300" y="62318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142430</xdr:rowOff>
    </xdr:from>
    <xdr:to>
      <xdr:col>24</xdr:col>
      <xdr:colOff>114300</xdr:colOff>
      <xdr:row>36</xdr:row>
      <xdr:rowOff>72580</xdr:rowOff>
    </xdr:to>
    <xdr:sp macro="" textlink="">
      <xdr:nvSpPr>
        <xdr:cNvPr id="80" name="楕円 79"/>
        <xdr:cNvSpPr/>
      </xdr:nvSpPr>
      <xdr:spPr>
        <a:xfrm>
          <a:off x="45847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120857</xdr:rowOff>
    </xdr:from>
    <xdr:ext cx="469744" cy="259045"/>
    <xdr:sp macro="" textlink="">
      <xdr:nvSpPr>
        <xdr:cNvPr id="81" name="議会費該当値テキスト"/>
        <xdr:cNvSpPr txBox="1"/>
      </xdr:nvSpPr>
      <xdr:spPr>
        <a:xfrm>
          <a:off x="4686300" y="612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80328</xdr:rowOff>
    </xdr:from>
    <xdr:to>
      <xdr:col>20</xdr:col>
      <xdr:colOff>38100</xdr:colOff>
      <xdr:row>37</xdr:row>
      <xdr:rowOff>10478</xdr:rowOff>
    </xdr:to>
    <xdr:sp macro="" textlink="">
      <xdr:nvSpPr>
        <xdr:cNvPr id="82" name="楕円 81"/>
        <xdr:cNvSpPr/>
      </xdr:nvSpPr>
      <xdr:spPr>
        <a:xfrm>
          <a:off x="3746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1605</xdr:rowOff>
    </xdr:from>
    <xdr:ext cx="469744" cy="259045"/>
    <xdr:sp macro="" textlink="">
      <xdr:nvSpPr>
        <xdr:cNvPr id="83" name="テキスト ボックス 82"/>
        <xdr:cNvSpPr txBox="1"/>
      </xdr:nvSpPr>
      <xdr:spPr>
        <a:xfrm>
          <a:off x="3562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22797</xdr:rowOff>
    </xdr:from>
    <xdr:to>
      <xdr:col>15</xdr:col>
      <xdr:colOff>101600</xdr:colOff>
      <xdr:row>36</xdr:row>
      <xdr:rowOff>124397</xdr:rowOff>
    </xdr:to>
    <xdr:sp macro="" textlink="">
      <xdr:nvSpPr>
        <xdr:cNvPr id="84" name="楕円 83"/>
        <xdr:cNvSpPr/>
      </xdr:nvSpPr>
      <xdr:spPr>
        <a:xfrm>
          <a:off x="2857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115524</xdr:rowOff>
    </xdr:from>
    <xdr:ext cx="469744" cy="259045"/>
    <xdr:sp macro="" textlink="">
      <xdr:nvSpPr>
        <xdr:cNvPr id="85" name="テキスト ボックス 84"/>
        <xdr:cNvSpPr txBox="1"/>
      </xdr:nvSpPr>
      <xdr:spPr>
        <a:xfrm>
          <a:off x="2673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52324</xdr:rowOff>
    </xdr:from>
    <xdr:to>
      <xdr:col>10</xdr:col>
      <xdr:colOff>165100</xdr:colOff>
      <xdr:row>36</xdr:row>
      <xdr:rowOff>153924</xdr:rowOff>
    </xdr:to>
    <xdr:sp macro="" textlink="">
      <xdr:nvSpPr>
        <xdr:cNvPr id="86" name="楕円 85"/>
        <xdr:cNvSpPr/>
      </xdr:nvSpPr>
      <xdr:spPr>
        <a:xfrm>
          <a:off x="1968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145051</xdr:rowOff>
    </xdr:from>
    <xdr:ext cx="469744" cy="259045"/>
    <xdr:sp macro="" textlink="">
      <xdr:nvSpPr>
        <xdr:cNvPr id="87" name="テキスト ボックス 86"/>
        <xdr:cNvSpPr txBox="1"/>
      </xdr:nvSpPr>
      <xdr:spPr>
        <a:xfrm>
          <a:off x="1784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xdr:rowOff>
    </xdr:from>
    <xdr:to>
      <xdr:col>6</xdr:col>
      <xdr:colOff>38100</xdr:colOff>
      <xdr:row>36</xdr:row>
      <xdr:rowOff>110490</xdr:rowOff>
    </xdr:to>
    <xdr:sp macro="" textlink="">
      <xdr:nvSpPr>
        <xdr:cNvPr id="88" name="楕円 87"/>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101617</xdr:rowOff>
    </xdr:from>
    <xdr:ext cx="469744" cy="259045"/>
    <xdr:sp macro="" textlink="">
      <xdr:nvSpPr>
        <xdr:cNvPr id="89" name="テキスト ボックス 88"/>
        <xdr:cNvSpPr txBox="1"/>
      </xdr:nvSpPr>
      <xdr:spPr>
        <a:xfrm>
          <a:off x="895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104080</xdr:rowOff>
    </xdr:from>
    <xdr:to>
      <xdr:col>24</xdr:col>
      <xdr:colOff>63500</xdr:colOff>
      <xdr:row>56</xdr:row>
      <xdr:rowOff>105625</xdr:rowOff>
    </xdr:to>
    <xdr:cxnSp macro="">
      <xdr:nvCxnSpPr>
        <xdr:cNvPr id="116" name="直線コネクタ 115"/>
        <xdr:cNvCxnSpPr/>
      </xdr:nvCxnSpPr>
      <xdr:spPr>
        <a:xfrm>
          <a:off x="3797300" y="9705280"/>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104080</xdr:rowOff>
    </xdr:from>
    <xdr:to>
      <xdr:col>19</xdr:col>
      <xdr:colOff>177800</xdr:colOff>
      <xdr:row>57</xdr:row>
      <xdr:rowOff>11286</xdr:rowOff>
    </xdr:to>
    <xdr:cxnSp macro="">
      <xdr:nvCxnSpPr>
        <xdr:cNvPr id="119" name="直線コネクタ 118"/>
        <xdr:cNvCxnSpPr/>
      </xdr:nvCxnSpPr>
      <xdr:spPr>
        <a:xfrm flipV="1">
          <a:off x="2908300" y="9705280"/>
          <a:ext cx="889000" cy="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146234</xdr:rowOff>
    </xdr:from>
    <xdr:to>
      <xdr:col>15</xdr:col>
      <xdr:colOff>50800</xdr:colOff>
      <xdr:row>57</xdr:row>
      <xdr:rowOff>11286</xdr:rowOff>
    </xdr:to>
    <xdr:cxnSp macro="">
      <xdr:nvCxnSpPr>
        <xdr:cNvPr id="122" name="直線コネクタ 121"/>
        <xdr:cNvCxnSpPr/>
      </xdr:nvCxnSpPr>
      <xdr:spPr>
        <a:xfrm>
          <a:off x="2019300" y="9747434"/>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141885</xdr:rowOff>
    </xdr:from>
    <xdr:to>
      <xdr:col>10</xdr:col>
      <xdr:colOff>114300</xdr:colOff>
      <xdr:row>56</xdr:row>
      <xdr:rowOff>146234</xdr:rowOff>
    </xdr:to>
    <xdr:cxnSp macro="">
      <xdr:nvCxnSpPr>
        <xdr:cNvPr id="125" name="直線コネクタ 124"/>
        <xdr:cNvCxnSpPr/>
      </xdr:nvCxnSpPr>
      <xdr:spPr>
        <a:xfrm>
          <a:off x="1130300" y="974308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54825</xdr:rowOff>
    </xdr:from>
    <xdr:to>
      <xdr:col>24</xdr:col>
      <xdr:colOff>114300</xdr:colOff>
      <xdr:row>56</xdr:row>
      <xdr:rowOff>156425</xdr:rowOff>
    </xdr:to>
    <xdr:sp macro="" textlink="">
      <xdr:nvSpPr>
        <xdr:cNvPr id="135" name="楕円 134"/>
        <xdr:cNvSpPr/>
      </xdr:nvSpPr>
      <xdr:spPr>
        <a:xfrm>
          <a:off x="4584700" y="9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33252</xdr:rowOff>
    </xdr:from>
    <xdr:ext cx="534377" cy="259045"/>
    <xdr:sp macro="" textlink="">
      <xdr:nvSpPr>
        <xdr:cNvPr id="136" name="総務費該当値テキスト"/>
        <xdr:cNvSpPr txBox="1"/>
      </xdr:nvSpPr>
      <xdr:spPr>
        <a:xfrm>
          <a:off x="4686300" y="9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53280</xdr:rowOff>
    </xdr:from>
    <xdr:to>
      <xdr:col>20</xdr:col>
      <xdr:colOff>38100</xdr:colOff>
      <xdr:row>56</xdr:row>
      <xdr:rowOff>154880</xdr:rowOff>
    </xdr:to>
    <xdr:sp macro="" textlink="">
      <xdr:nvSpPr>
        <xdr:cNvPr id="137" name="楕円 136"/>
        <xdr:cNvSpPr/>
      </xdr:nvSpPr>
      <xdr:spPr>
        <a:xfrm>
          <a:off x="3746500" y="96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146007</xdr:rowOff>
    </xdr:from>
    <xdr:ext cx="534377" cy="259045"/>
    <xdr:sp macro="" textlink="">
      <xdr:nvSpPr>
        <xdr:cNvPr id="138" name="テキスト ボックス 137"/>
        <xdr:cNvSpPr txBox="1"/>
      </xdr:nvSpPr>
      <xdr:spPr>
        <a:xfrm>
          <a:off x="3530111" y="97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131936</xdr:rowOff>
    </xdr:from>
    <xdr:to>
      <xdr:col>15</xdr:col>
      <xdr:colOff>101600</xdr:colOff>
      <xdr:row>57</xdr:row>
      <xdr:rowOff>62086</xdr:rowOff>
    </xdr:to>
    <xdr:sp macro="" textlink="">
      <xdr:nvSpPr>
        <xdr:cNvPr id="139" name="楕円 138"/>
        <xdr:cNvSpPr/>
      </xdr:nvSpPr>
      <xdr:spPr>
        <a:xfrm>
          <a:off x="2857500" y="97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53213</xdr:rowOff>
    </xdr:from>
    <xdr:ext cx="534377" cy="259045"/>
    <xdr:sp macro="" textlink="">
      <xdr:nvSpPr>
        <xdr:cNvPr id="140" name="テキスト ボックス 139"/>
        <xdr:cNvSpPr txBox="1"/>
      </xdr:nvSpPr>
      <xdr:spPr>
        <a:xfrm>
          <a:off x="2641111" y="9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95434</xdr:rowOff>
    </xdr:from>
    <xdr:to>
      <xdr:col>10</xdr:col>
      <xdr:colOff>165100</xdr:colOff>
      <xdr:row>57</xdr:row>
      <xdr:rowOff>25584</xdr:rowOff>
    </xdr:to>
    <xdr:sp macro="" textlink="">
      <xdr:nvSpPr>
        <xdr:cNvPr id="141" name="楕円 140"/>
        <xdr:cNvSpPr/>
      </xdr:nvSpPr>
      <xdr:spPr>
        <a:xfrm>
          <a:off x="1968500" y="9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xdr:rowOff>
    </xdr:from>
    <xdr:ext cx="534377" cy="259045"/>
    <xdr:sp macro="" textlink="">
      <xdr:nvSpPr>
        <xdr:cNvPr id="142" name="テキスト ボックス 141"/>
        <xdr:cNvSpPr txBox="1"/>
      </xdr:nvSpPr>
      <xdr:spPr>
        <a:xfrm>
          <a:off x="1752111" y="9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91085</xdr:rowOff>
    </xdr:from>
    <xdr:to>
      <xdr:col>6</xdr:col>
      <xdr:colOff>38100</xdr:colOff>
      <xdr:row>57</xdr:row>
      <xdr:rowOff>21235</xdr:rowOff>
    </xdr:to>
    <xdr:sp macro="" textlink="">
      <xdr:nvSpPr>
        <xdr:cNvPr id="143" name="楕円 142"/>
        <xdr:cNvSpPr/>
      </xdr:nvSpPr>
      <xdr:spPr>
        <a:xfrm>
          <a:off x="1079500" y="96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xdr:rowOff>
    </xdr:from>
    <xdr:ext cx="534377" cy="259045"/>
    <xdr:sp macro="" textlink="">
      <xdr:nvSpPr>
        <xdr:cNvPr id="144" name="テキスト ボックス 143"/>
        <xdr:cNvSpPr txBox="1"/>
      </xdr:nvSpPr>
      <xdr:spPr>
        <a:xfrm>
          <a:off x="863111" y="97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90695</xdr:rowOff>
    </xdr:from>
    <xdr:to>
      <xdr:col>24</xdr:col>
      <xdr:colOff>63500</xdr:colOff>
      <xdr:row>76</xdr:row>
      <xdr:rowOff>154118</xdr:rowOff>
    </xdr:to>
    <xdr:cxnSp macro="">
      <xdr:nvCxnSpPr>
        <xdr:cNvPr id="174" name="直線コネクタ 173"/>
        <xdr:cNvCxnSpPr/>
      </xdr:nvCxnSpPr>
      <xdr:spPr>
        <a:xfrm flipV="1">
          <a:off x="3797300" y="13120895"/>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154118</xdr:rowOff>
    </xdr:from>
    <xdr:to>
      <xdr:col>19</xdr:col>
      <xdr:colOff>177800</xdr:colOff>
      <xdr:row>77</xdr:row>
      <xdr:rowOff>30939</xdr:rowOff>
    </xdr:to>
    <xdr:cxnSp macro="">
      <xdr:nvCxnSpPr>
        <xdr:cNvPr id="177" name="直線コネクタ 176"/>
        <xdr:cNvCxnSpPr/>
      </xdr:nvCxnSpPr>
      <xdr:spPr>
        <a:xfrm flipV="1">
          <a:off x="2908300" y="13184318"/>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30939</xdr:rowOff>
    </xdr:from>
    <xdr:to>
      <xdr:col>15</xdr:col>
      <xdr:colOff>50800</xdr:colOff>
      <xdr:row>77</xdr:row>
      <xdr:rowOff>82085</xdr:rowOff>
    </xdr:to>
    <xdr:cxnSp macro="">
      <xdr:nvCxnSpPr>
        <xdr:cNvPr id="180" name="直線コネクタ 179"/>
        <xdr:cNvCxnSpPr/>
      </xdr:nvCxnSpPr>
      <xdr:spPr>
        <a:xfrm flipV="1">
          <a:off x="2019300" y="13232589"/>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82085</xdr:rowOff>
    </xdr:from>
    <xdr:to>
      <xdr:col>10</xdr:col>
      <xdr:colOff>114300</xdr:colOff>
      <xdr:row>77</xdr:row>
      <xdr:rowOff>130685</xdr:rowOff>
    </xdr:to>
    <xdr:cxnSp macro="">
      <xdr:nvCxnSpPr>
        <xdr:cNvPr id="183" name="直線コネクタ 182"/>
        <xdr:cNvCxnSpPr/>
      </xdr:nvCxnSpPr>
      <xdr:spPr>
        <a:xfrm flipV="1">
          <a:off x="1130300" y="13283735"/>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39895</xdr:rowOff>
    </xdr:from>
    <xdr:to>
      <xdr:col>24</xdr:col>
      <xdr:colOff>114300</xdr:colOff>
      <xdr:row>76</xdr:row>
      <xdr:rowOff>141495</xdr:rowOff>
    </xdr:to>
    <xdr:sp macro="" textlink="">
      <xdr:nvSpPr>
        <xdr:cNvPr id="193" name="楕円 192"/>
        <xdr:cNvSpPr/>
      </xdr:nvSpPr>
      <xdr:spPr>
        <a:xfrm>
          <a:off x="4584700" y="130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18322</xdr:rowOff>
    </xdr:from>
    <xdr:ext cx="599010" cy="259045"/>
    <xdr:sp macro="" textlink="">
      <xdr:nvSpPr>
        <xdr:cNvPr id="194" name="民生費該当値テキスト"/>
        <xdr:cNvSpPr txBox="1"/>
      </xdr:nvSpPr>
      <xdr:spPr>
        <a:xfrm>
          <a:off x="4686300" y="1304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103318</xdr:rowOff>
    </xdr:from>
    <xdr:to>
      <xdr:col>20</xdr:col>
      <xdr:colOff>38100</xdr:colOff>
      <xdr:row>77</xdr:row>
      <xdr:rowOff>33468</xdr:rowOff>
    </xdr:to>
    <xdr:sp macro="" textlink="">
      <xdr:nvSpPr>
        <xdr:cNvPr id="195" name="楕円 194"/>
        <xdr:cNvSpPr/>
      </xdr:nvSpPr>
      <xdr:spPr>
        <a:xfrm>
          <a:off x="3746500" y="13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24595</xdr:rowOff>
    </xdr:from>
    <xdr:ext cx="599010" cy="259045"/>
    <xdr:sp macro="" textlink="">
      <xdr:nvSpPr>
        <xdr:cNvPr id="196" name="テキスト ボックス 195"/>
        <xdr:cNvSpPr txBox="1"/>
      </xdr:nvSpPr>
      <xdr:spPr>
        <a:xfrm>
          <a:off x="3497795" y="132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151589</xdr:rowOff>
    </xdr:from>
    <xdr:to>
      <xdr:col>15</xdr:col>
      <xdr:colOff>101600</xdr:colOff>
      <xdr:row>77</xdr:row>
      <xdr:rowOff>81739</xdr:rowOff>
    </xdr:to>
    <xdr:sp macro="" textlink="">
      <xdr:nvSpPr>
        <xdr:cNvPr id="197" name="楕円 196"/>
        <xdr:cNvSpPr/>
      </xdr:nvSpPr>
      <xdr:spPr>
        <a:xfrm>
          <a:off x="28575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72866</xdr:rowOff>
    </xdr:from>
    <xdr:ext cx="599010" cy="259045"/>
    <xdr:sp macro="" textlink="">
      <xdr:nvSpPr>
        <xdr:cNvPr id="198" name="テキスト ボックス 197"/>
        <xdr:cNvSpPr txBox="1"/>
      </xdr:nvSpPr>
      <xdr:spPr>
        <a:xfrm>
          <a:off x="2608795" y="13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31285</xdr:rowOff>
    </xdr:from>
    <xdr:to>
      <xdr:col>10</xdr:col>
      <xdr:colOff>165100</xdr:colOff>
      <xdr:row>77</xdr:row>
      <xdr:rowOff>132885</xdr:rowOff>
    </xdr:to>
    <xdr:sp macro="" textlink="">
      <xdr:nvSpPr>
        <xdr:cNvPr id="199" name="楕円 198"/>
        <xdr:cNvSpPr/>
      </xdr:nvSpPr>
      <xdr:spPr>
        <a:xfrm>
          <a:off x="1968500" y="132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124012</xdr:rowOff>
    </xdr:from>
    <xdr:ext cx="599010" cy="259045"/>
    <xdr:sp macro="" textlink="">
      <xdr:nvSpPr>
        <xdr:cNvPr id="200" name="テキスト ボックス 199"/>
        <xdr:cNvSpPr txBox="1"/>
      </xdr:nvSpPr>
      <xdr:spPr>
        <a:xfrm>
          <a:off x="1719795" y="1332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79885</xdr:rowOff>
    </xdr:from>
    <xdr:to>
      <xdr:col>6</xdr:col>
      <xdr:colOff>38100</xdr:colOff>
      <xdr:row>78</xdr:row>
      <xdr:rowOff>10035</xdr:rowOff>
    </xdr:to>
    <xdr:sp macro="" textlink="">
      <xdr:nvSpPr>
        <xdr:cNvPr id="201" name="楕円 200"/>
        <xdr:cNvSpPr/>
      </xdr:nvSpPr>
      <xdr:spPr>
        <a:xfrm>
          <a:off x="1079500" y="132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1162</xdr:rowOff>
    </xdr:from>
    <xdr:ext cx="599010" cy="259045"/>
    <xdr:sp macro="" textlink="">
      <xdr:nvSpPr>
        <xdr:cNvPr id="202" name="テキスト ボックス 201"/>
        <xdr:cNvSpPr txBox="1"/>
      </xdr:nvSpPr>
      <xdr:spPr>
        <a:xfrm>
          <a:off x="830795" y="133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138374</xdr:rowOff>
    </xdr:from>
    <xdr:to>
      <xdr:col>24</xdr:col>
      <xdr:colOff>63500</xdr:colOff>
      <xdr:row>96</xdr:row>
      <xdr:rowOff>141292</xdr:rowOff>
    </xdr:to>
    <xdr:cxnSp macro="">
      <xdr:nvCxnSpPr>
        <xdr:cNvPr id="231" name="直線コネクタ 230"/>
        <xdr:cNvCxnSpPr/>
      </xdr:nvCxnSpPr>
      <xdr:spPr>
        <a:xfrm flipV="1">
          <a:off x="3797300" y="16597574"/>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141292</xdr:rowOff>
    </xdr:from>
    <xdr:to>
      <xdr:col>19</xdr:col>
      <xdr:colOff>177800</xdr:colOff>
      <xdr:row>96</xdr:row>
      <xdr:rowOff>150795</xdr:rowOff>
    </xdr:to>
    <xdr:cxnSp macro="">
      <xdr:nvCxnSpPr>
        <xdr:cNvPr id="234" name="直線コネクタ 233"/>
        <xdr:cNvCxnSpPr/>
      </xdr:nvCxnSpPr>
      <xdr:spPr>
        <a:xfrm flipV="1">
          <a:off x="2908300" y="1660049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150795</xdr:rowOff>
    </xdr:from>
    <xdr:to>
      <xdr:col>15</xdr:col>
      <xdr:colOff>50800</xdr:colOff>
      <xdr:row>96</xdr:row>
      <xdr:rowOff>161311</xdr:rowOff>
    </xdr:to>
    <xdr:cxnSp macro="">
      <xdr:nvCxnSpPr>
        <xdr:cNvPr id="237" name="直線コネクタ 236"/>
        <xdr:cNvCxnSpPr/>
      </xdr:nvCxnSpPr>
      <xdr:spPr>
        <a:xfrm flipV="1">
          <a:off x="2019300" y="1660999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161311</xdr:rowOff>
    </xdr:from>
    <xdr:to>
      <xdr:col>10</xdr:col>
      <xdr:colOff>114300</xdr:colOff>
      <xdr:row>97</xdr:row>
      <xdr:rowOff>17376</xdr:rowOff>
    </xdr:to>
    <xdr:cxnSp macro="">
      <xdr:nvCxnSpPr>
        <xdr:cNvPr id="240" name="直線コネクタ 239"/>
        <xdr:cNvCxnSpPr/>
      </xdr:nvCxnSpPr>
      <xdr:spPr>
        <a:xfrm flipV="1">
          <a:off x="1130300" y="16620511"/>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87574</xdr:rowOff>
    </xdr:from>
    <xdr:to>
      <xdr:col>24</xdr:col>
      <xdr:colOff>114300</xdr:colOff>
      <xdr:row>97</xdr:row>
      <xdr:rowOff>17724</xdr:rowOff>
    </xdr:to>
    <xdr:sp macro="" textlink="">
      <xdr:nvSpPr>
        <xdr:cNvPr id="250" name="楕円 249"/>
        <xdr:cNvSpPr/>
      </xdr:nvSpPr>
      <xdr:spPr>
        <a:xfrm>
          <a:off x="4584700" y="1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110451</xdr:rowOff>
    </xdr:from>
    <xdr:ext cx="534377" cy="259045"/>
    <xdr:sp macro="" textlink="">
      <xdr:nvSpPr>
        <xdr:cNvPr id="251" name="衛生費該当値テキスト"/>
        <xdr:cNvSpPr txBox="1"/>
      </xdr:nvSpPr>
      <xdr:spPr>
        <a:xfrm>
          <a:off x="4686300" y="163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90492</xdr:rowOff>
    </xdr:from>
    <xdr:to>
      <xdr:col>20</xdr:col>
      <xdr:colOff>38100</xdr:colOff>
      <xdr:row>97</xdr:row>
      <xdr:rowOff>20642</xdr:rowOff>
    </xdr:to>
    <xdr:sp macro="" textlink="">
      <xdr:nvSpPr>
        <xdr:cNvPr id="252" name="楕円 251"/>
        <xdr:cNvSpPr/>
      </xdr:nvSpPr>
      <xdr:spPr>
        <a:xfrm>
          <a:off x="3746500" y="165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37169</xdr:rowOff>
    </xdr:from>
    <xdr:ext cx="534377" cy="259045"/>
    <xdr:sp macro="" textlink="">
      <xdr:nvSpPr>
        <xdr:cNvPr id="253" name="テキスト ボックス 252"/>
        <xdr:cNvSpPr txBox="1"/>
      </xdr:nvSpPr>
      <xdr:spPr>
        <a:xfrm>
          <a:off x="3530111" y="163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99995</xdr:rowOff>
    </xdr:from>
    <xdr:to>
      <xdr:col>15</xdr:col>
      <xdr:colOff>101600</xdr:colOff>
      <xdr:row>97</xdr:row>
      <xdr:rowOff>30145</xdr:rowOff>
    </xdr:to>
    <xdr:sp macro="" textlink="">
      <xdr:nvSpPr>
        <xdr:cNvPr id="254" name="楕円 253"/>
        <xdr:cNvSpPr/>
      </xdr:nvSpPr>
      <xdr:spPr>
        <a:xfrm>
          <a:off x="2857500" y="165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46672</xdr:rowOff>
    </xdr:from>
    <xdr:ext cx="534377" cy="259045"/>
    <xdr:sp macro="" textlink="">
      <xdr:nvSpPr>
        <xdr:cNvPr id="255" name="テキスト ボックス 254"/>
        <xdr:cNvSpPr txBox="1"/>
      </xdr:nvSpPr>
      <xdr:spPr>
        <a:xfrm>
          <a:off x="2641111" y="163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110511</xdr:rowOff>
    </xdr:from>
    <xdr:to>
      <xdr:col>10</xdr:col>
      <xdr:colOff>165100</xdr:colOff>
      <xdr:row>97</xdr:row>
      <xdr:rowOff>40661</xdr:rowOff>
    </xdr:to>
    <xdr:sp macro="" textlink="">
      <xdr:nvSpPr>
        <xdr:cNvPr id="256" name="楕円 255"/>
        <xdr:cNvSpPr/>
      </xdr:nvSpPr>
      <xdr:spPr>
        <a:xfrm>
          <a:off x="1968500" y="165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57188</xdr:rowOff>
    </xdr:from>
    <xdr:ext cx="534377" cy="259045"/>
    <xdr:sp macro="" textlink="">
      <xdr:nvSpPr>
        <xdr:cNvPr id="257" name="テキスト ボックス 256"/>
        <xdr:cNvSpPr txBox="1"/>
      </xdr:nvSpPr>
      <xdr:spPr>
        <a:xfrm>
          <a:off x="1752111" y="163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138026</xdr:rowOff>
    </xdr:from>
    <xdr:to>
      <xdr:col>6</xdr:col>
      <xdr:colOff>38100</xdr:colOff>
      <xdr:row>97</xdr:row>
      <xdr:rowOff>68176</xdr:rowOff>
    </xdr:to>
    <xdr:sp macro="" textlink="">
      <xdr:nvSpPr>
        <xdr:cNvPr id="258" name="楕円 257"/>
        <xdr:cNvSpPr/>
      </xdr:nvSpPr>
      <xdr:spPr>
        <a:xfrm>
          <a:off x="1079500" y="165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84703</xdr:rowOff>
    </xdr:from>
    <xdr:ext cx="534377" cy="259045"/>
    <xdr:sp macro="" textlink="">
      <xdr:nvSpPr>
        <xdr:cNvPr id="259" name="テキスト ボックス 258"/>
        <xdr:cNvSpPr txBox="1"/>
      </xdr:nvSpPr>
      <xdr:spPr>
        <a:xfrm>
          <a:off x="863111" y="1637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22788</xdr:rowOff>
    </xdr:from>
    <xdr:to>
      <xdr:col>55</xdr:col>
      <xdr:colOff>0</xdr:colOff>
      <xdr:row>39</xdr:row>
      <xdr:rowOff>28666</xdr:rowOff>
    </xdr:to>
    <xdr:cxnSp macro="">
      <xdr:nvCxnSpPr>
        <xdr:cNvPr id="290" name="直線コネクタ 289"/>
        <xdr:cNvCxnSpPr/>
      </xdr:nvCxnSpPr>
      <xdr:spPr>
        <a:xfrm>
          <a:off x="9639300" y="6537888"/>
          <a:ext cx="8382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22788</xdr:rowOff>
    </xdr:from>
    <xdr:to>
      <xdr:col>50</xdr:col>
      <xdr:colOff>114300</xdr:colOff>
      <xdr:row>38</xdr:row>
      <xdr:rowOff>85162</xdr:rowOff>
    </xdr:to>
    <xdr:cxnSp macro="">
      <xdr:nvCxnSpPr>
        <xdr:cNvPr id="293" name="直線コネクタ 292"/>
        <xdr:cNvCxnSpPr/>
      </xdr:nvCxnSpPr>
      <xdr:spPr>
        <a:xfrm flipV="1">
          <a:off x="8750300" y="6537888"/>
          <a:ext cx="8890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76019</xdr:rowOff>
    </xdr:from>
    <xdr:to>
      <xdr:col>45</xdr:col>
      <xdr:colOff>177800</xdr:colOff>
      <xdr:row>38</xdr:row>
      <xdr:rowOff>85162</xdr:rowOff>
    </xdr:to>
    <xdr:cxnSp macro="">
      <xdr:nvCxnSpPr>
        <xdr:cNvPr id="296" name="直線コネクタ 295"/>
        <xdr:cNvCxnSpPr/>
      </xdr:nvCxnSpPr>
      <xdr:spPr>
        <a:xfrm>
          <a:off x="7861300" y="659111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146231</xdr:rowOff>
    </xdr:from>
    <xdr:to>
      <xdr:col>41</xdr:col>
      <xdr:colOff>50800</xdr:colOff>
      <xdr:row>38</xdr:row>
      <xdr:rowOff>76019</xdr:rowOff>
    </xdr:to>
    <xdr:cxnSp macro="">
      <xdr:nvCxnSpPr>
        <xdr:cNvPr id="299" name="直線コネクタ 298"/>
        <xdr:cNvCxnSpPr/>
      </xdr:nvCxnSpPr>
      <xdr:spPr>
        <a:xfrm>
          <a:off x="6972300" y="6318431"/>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149316</xdr:rowOff>
    </xdr:from>
    <xdr:to>
      <xdr:col>55</xdr:col>
      <xdr:colOff>50800</xdr:colOff>
      <xdr:row>39</xdr:row>
      <xdr:rowOff>79466</xdr:rowOff>
    </xdr:to>
    <xdr:sp macro="" textlink="">
      <xdr:nvSpPr>
        <xdr:cNvPr id="309" name="楕円 308"/>
        <xdr:cNvSpPr/>
      </xdr:nvSpPr>
      <xdr:spPr>
        <a:xfrm>
          <a:off x="10426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64243</xdr:rowOff>
    </xdr:from>
    <xdr:ext cx="378565" cy="259045"/>
    <xdr:sp macro="" textlink="">
      <xdr:nvSpPr>
        <xdr:cNvPr id="310" name="労働費該当値テキスト"/>
        <xdr:cNvSpPr txBox="1"/>
      </xdr:nvSpPr>
      <xdr:spPr>
        <a:xfrm>
          <a:off x="10528300" y="657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143437</xdr:rowOff>
    </xdr:from>
    <xdr:to>
      <xdr:col>50</xdr:col>
      <xdr:colOff>165100</xdr:colOff>
      <xdr:row>38</xdr:row>
      <xdr:rowOff>73588</xdr:rowOff>
    </xdr:to>
    <xdr:sp macro="" textlink="">
      <xdr:nvSpPr>
        <xdr:cNvPr id="311" name="楕円 310"/>
        <xdr:cNvSpPr/>
      </xdr:nvSpPr>
      <xdr:spPr>
        <a:xfrm>
          <a:off x="9588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64715</xdr:rowOff>
    </xdr:from>
    <xdr:ext cx="378565" cy="259045"/>
    <xdr:sp macro="" textlink="">
      <xdr:nvSpPr>
        <xdr:cNvPr id="312" name="テキスト ボックス 311"/>
        <xdr:cNvSpPr txBox="1"/>
      </xdr:nvSpPr>
      <xdr:spPr>
        <a:xfrm>
          <a:off x="9450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34362</xdr:rowOff>
    </xdr:from>
    <xdr:to>
      <xdr:col>46</xdr:col>
      <xdr:colOff>38100</xdr:colOff>
      <xdr:row>38</xdr:row>
      <xdr:rowOff>135962</xdr:rowOff>
    </xdr:to>
    <xdr:sp macro="" textlink="">
      <xdr:nvSpPr>
        <xdr:cNvPr id="313" name="楕円 312"/>
        <xdr:cNvSpPr/>
      </xdr:nvSpPr>
      <xdr:spPr>
        <a:xfrm>
          <a:off x="8699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127089</xdr:rowOff>
    </xdr:from>
    <xdr:ext cx="378565" cy="259045"/>
    <xdr:sp macro="" textlink="">
      <xdr:nvSpPr>
        <xdr:cNvPr id="314" name="テキスト ボックス 313"/>
        <xdr:cNvSpPr txBox="1"/>
      </xdr:nvSpPr>
      <xdr:spPr>
        <a:xfrm>
          <a:off x="8561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25219</xdr:rowOff>
    </xdr:from>
    <xdr:to>
      <xdr:col>41</xdr:col>
      <xdr:colOff>101600</xdr:colOff>
      <xdr:row>38</xdr:row>
      <xdr:rowOff>126819</xdr:rowOff>
    </xdr:to>
    <xdr:sp macro="" textlink="">
      <xdr:nvSpPr>
        <xdr:cNvPr id="315" name="楕円 314"/>
        <xdr:cNvSpPr/>
      </xdr:nvSpPr>
      <xdr:spPr>
        <a:xfrm>
          <a:off x="7810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117946</xdr:rowOff>
    </xdr:from>
    <xdr:ext cx="378565" cy="259045"/>
    <xdr:sp macro="" textlink="">
      <xdr:nvSpPr>
        <xdr:cNvPr id="316" name="テキスト ボックス 315"/>
        <xdr:cNvSpPr txBox="1"/>
      </xdr:nvSpPr>
      <xdr:spPr>
        <a:xfrm>
          <a:off x="7672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95431</xdr:rowOff>
    </xdr:from>
    <xdr:to>
      <xdr:col>36</xdr:col>
      <xdr:colOff>165100</xdr:colOff>
      <xdr:row>37</xdr:row>
      <xdr:rowOff>25581</xdr:rowOff>
    </xdr:to>
    <xdr:sp macro="" textlink="">
      <xdr:nvSpPr>
        <xdr:cNvPr id="317" name="楕円 316"/>
        <xdr:cNvSpPr/>
      </xdr:nvSpPr>
      <xdr:spPr>
        <a:xfrm>
          <a:off x="6921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16708</xdr:rowOff>
    </xdr:from>
    <xdr:ext cx="469744" cy="259045"/>
    <xdr:sp macro="" textlink="">
      <xdr:nvSpPr>
        <xdr:cNvPr id="318" name="テキスト ボックス 317"/>
        <xdr:cNvSpPr txBox="1"/>
      </xdr:nvSpPr>
      <xdr:spPr>
        <a:xfrm>
          <a:off x="6737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131242</xdr:rowOff>
    </xdr:from>
    <xdr:to>
      <xdr:col>55</xdr:col>
      <xdr:colOff>0</xdr:colOff>
      <xdr:row>58</xdr:row>
      <xdr:rowOff>139460</xdr:rowOff>
    </xdr:to>
    <xdr:cxnSp macro="">
      <xdr:nvCxnSpPr>
        <xdr:cNvPr id="349" name="直線コネクタ 348"/>
        <xdr:cNvCxnSpPr/>
      </xdr:nvCxnSpPr>
      <xdr:spPr>
        <a:xfrm flipV="1">
          <a:off x="9639300" y="10075342"/>
          <a:ext cx="8382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139460</xdr:rowOff>
    </xdr:from>
    <xdr:to>
      <xdr:col>50</xdr:col>
      <xdr:colOff>114300</xdr:colOff>
      <xdr:row>58</xdr:row>
      <xdr:rowOff>143989</xdr:rowOff>
    </xdr:to>
    <xdr:cxnSp macro="">
      <xdr:nvCxnSpPr>
        <xdr:cNvPr id="352" name="直線コネクタ 351"/>
        <xdr:cNvCxnSpPr/>
      </xdr:nvCxnSpPr>
      <xdr:spPr>
        <a:xfrm flipV="1">
          <a:off x="8750300" y="10083560"/>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130970</xdr:rowOff>
    </xdr:from>
    <xdr:to>
      <xdr:col>45</xdr:col>
      <xdr:colOff>177800</xdr:colOff>
      <xdr:row>58</xdr:row>
      <xdr:rowOff>143989</xdr:rowOff>
    </xdr:to>
    <xdr:cxnSp macro="">
      <xdr:nvCxnSpPr>
        <xdr:cNvPr id="355" name="直線コネクタ 354"/>
        <xdr:cNvCxnSpPr/>
      </xdr:nvCxnSpPr>
      <xdr:spPr>
        <a:xfrm>
          <a:off x="7861300" y="10075070"/>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129555</xdr:rowOff>
    </xdr:from>
    <xdr:to>
      <xdr:col>41</xdr:col>
      <xdr:colOff>50800</xdr:colOff>
      <xdr:row>58</xdr:row>
      <xdr:rowOff>130970</xdr:rowOff>
    </xdr:to>
    <xdr:cxnSp macro="">
      <xdr:nvCxnSpPr>
        <xdr:cNvPr id="358" name="直線コネクタ 357"/>
        <xdr:cNvCxnSpPr/>
      </xdr:nvCxnSpPr>
      <xdr:spPr>
        <a:xfrm>
          <a:off x="6972300" y="1007365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80442</xdr:rowOff>
    </xdr:from>
    <xdr:to>
      <xdr:col>55</xdr:col>
      <xdr:colOff>50800</xdr:colOff>
      <xdr:row>59</xdr:row>
      <xdr:rowOff>10592</xdr:rowOff>
    </xdr:to>
    <xdr:sp macro="" textlink="">
      <xdr:nvSpPr>
        <xdr:cNvPr id="368" name="楕円 367"/>
        <xdr:cNvSpPr/>
      </xdr:nvSpPr>
      <xdr:spPr>
        <a:xfrm>
          <a:off x="104267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166819</xdr:rowOff>
    </xdr:from>
    <xdr:ext cx="534377" cy="259045"/>
    <xdr:sp macro="" textlink="">
      <xdr:nvSpPr>
        <xdr:cNvPr id="369" name="農林水産業費該当値テキスト"/>
        <xdr:cNvSpPr txBox="1"/>
      </xdr:nvSpPr>
      <xdr:spPr>
        <a:xfrm>
          <a:off x="10528300" y="99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88660</xdr:rowOff>
    </xdr:from>
    <xdr:to>
      <xdr:col>50</xdr:col>
      <xdr:colOff>165100</xdr:colOff>
      <xdr:row>59</xdr:row>
      <xdr:rowOff>18810</xdr:rowOff>
    </xdr:to>
    <xdr:sp macro="" textlink="">
      <xdr:nvSpPr>
        <xdr:cNvPr id="370" name="楕円 369"/>
        <xdr:cNvSpPr/>
      </xdr:nvSpPr>
      <xdr:spPr>
        <a:xfrm>
          <a:off x="9588500" y="10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9937</xdr:rowOff>
    </xdr:from>
    <xdr:ext cx="534377" cy="259045"/>
    <xdr:sp macro="" textlink="">
      <xdr:nvSpPr>
        <xdr:cNvPr id="371" name="テキスト ボックス 370"/>
        <xdr:cNvSpPr txBox="1"/>
      </xdr:nvSpPr>
      <xdr:spPr>
        <a:xfrm>
          <a:off x="9372111" y="1012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93189</xdr:rowOff>
    </xdr:from>
    <xdr:to>
      <xdr:col>46</xdr:col>
      <xdr:colOff>38100</xdr:colOff>
      <xdr:row>59</xdr:row>
      <xdr:rowOff>23339</xdr:rowOff>
    </xdr:to>
    <xdr:sp macro="" textlink="">
      <xdr:nvSpPr>
        <xdr:cNvPr id="372" name="楕円 371"/>
        <xdr:cNvSpPr/>
      </xdr:nvSpPr>
      <xdr:spPr>
        <a:xfrm>
          <a:off x="8699500" y="100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14466</xdr:rowOff>
    </xdr:from>
    <xdr:ext cx="534377" cy="259045"/>
    <xdr:sp macro="" textlink="">
      <xdr:nvSpPr>
        <xdr:cNvPr id="373" name="テキスト ボックス 372"/>
        <xdr:cNvSpPr txBox="1"/>
      </xdr:nvSpPr>
      <xdr:spPr>
        <a:xfrm>
          <a:off x="8483111" y="101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80170</xdr:rowOff>
    </xdr:from>
    <xdr:to>
      <xdr:col>41</xdr:col>
      <xdr:colOff>101600</xdr:colOff>
      <xdr:row>59</xdr:row>
      <xdr:rowOff>10320</xdr:rowOff>
    </xdr:to>
    <xdr:sp macro="" textlink="">
      <xdr:nvSpPr>
        <xdr:cNvPr id="374" name="楕円 373"/>
        <xdr:cNvSpPr/>
      </xdr:nvSpPr>
      <xdr:spPr>
        <a:xfrm>
          <a:off x="7810500" y="10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1447</xdr:rowOff>
    </xdr:from>
    <xdr:ext cx="534377" cy="259045"/>
    <xdr:sp macro="" textlink="">
      <xdr:nvSpPr>
        <xdr:cNvPr id="375" name="テキスト ボックス 374"/>
        <xdr:cNvSpPr txBox="1"/>
      </xdr:nvSpPr>
      <xdr:spPr>
        <a:xfrm>
          <a:off x="7594111" y="101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78755</xdr:rowOff>
    </xdr:from>
    <xdr:to>
      <xdr:col>36</xdr:col>
      <xdr:colOff>165100</xdr:colOff>
      <xdr:row>59</xdr:row>
      <xdr:rowOff>8905</xdr:rowOff>
    </xdr:to>
    <xdr:sp macro="" textlink="">
      <xdr:nvSpPr>
        <xdr:cNvPr id="376" name="楕円 375"/>
        <xdr:cNvSpPr/>
      </xdr:nvSpPr>
      <xdr:spPr>
        <a:xfrm>
          <a:off x="6921500" y="100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xdr:rowOff>
    </xdr:from>
    <xdr:ext cx="534377" cy="259045"/>
    <xdr:sp macro="" textlink="">
      <xdr:nvSpPr>
        <xdr:cNvPr id="377" name="テキスト ボックス 376"/>
        <xdr:cNvSpPr txBox="1"/>
      </xdr:nvSpPr>
      <xdr:spPr>
        <a:xfrm>
          <a:off x="6705111" y="101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83944</xdr:rowOff>
    </xdr:from>
    <xdr:to>
      <xdr:col>55</xdr:col>
      <xdr:colOff>0</xdr:colOff>
      <xdr:row>78</xdr:row>
      <xdr:rowOff>105578</xdr:rowOff>
    </xdr:to>
    <xdr:cxnSp macro="">
      <xdr:nvCxnSpPr>
        <xdr:cNvPr id="406" name="直線コネクタ 405"/>
        <xdr:cNvCxnSpPr/>
      </xdr:nvCxnSpPr>
      <xdr:spPr>
        <a:xfrm flipV="1">
          <a:off x="9639300" y="13457044"/>
          <a:ext cx="8382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98597</xdr:rowOff>
    </xdr:from>
    <xdr:to>
      <xdr:col>50</xdr:col>
      <xdr:colOff>114300</xdr:colOff>
      <xdr:row>78</xdr:row>
      <xdr:rowOff>105578</xdr:rowOff>
    </xdr:to>
    <xdr:cxnSp macro="">
      <xdr:nvCxnSpPr>
        <xdr:cNvPr id="409" name="直線コネクタ 408"/>
        <xdr:cNvCxnSpPr/>
      </xdr:nvCxnSpPr>
      <xdr:spPr>
        <a:xfrm>
          <a:off x="8750300" y="13471697"/>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98597</xdr:rowOff>
    </xdr:from>
    <xdr:to>
      <xdr:col>45</xdr:col>
      <xdr:colOff>177800</xdr:colOff>
      <xdr:row>78</xdr:row>
      <xdr:rowOff>131425</xdr:rowOff>
    </xdr:to>
    <xdr:cxnSp macro="">
      <xdr:nvCxnSpPr>
        <xdr:cNvPr id="412" name="直線コネクタ 411"/>
        <xdr:cNvCxnSpPr/>
      </xdr:nvCxnSpPr>
      <xdr:spPr>
        <a:xfrm flipV="1">
          <a:off x="7861300" y="13471697"/>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131425</xdr:rowOff>
    </xdr:from>
    <xdr:to>
      <xdr:col>41</xdr:col>
      <xdr:colOff>50800</xdr:colOff>
      <xdr:row>78</xdr:row>
      <xdr:rowOff>133970</xdr:rowOff>
    </xdr:to>
    <xdr:cxnSp macro="">
      <xdr:nvCxnSpPr>
        <xdr:cNvPr id="415" name="直線コネクタ 414"/>
        <xdr:cNvCxnSpPr/>
      </xdr:nvCxnSpPr>
      <xdr:spPr>
        <a:xfrm flipV="1">
          <a:off x="6972300" y="13504525"/>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33144</xdr:rowOff>
    </xdr:from>
    <xdr:to>
      <xdr:col>55</xdr:col>
      <xdr:colOff>50800</xdr:colOff>
      <xdr:row>78</xdr:row>
      <xdr:rowOff>134744</xdr:rowOff>
    </xdr:to>
    <xdr:sp macro="" textlink="">
      <xdr:nvSpPr>
        <xdr:cNvPr id="425" name="楕円 424"/>
        <xdr:cNvSpPr/>
      </xdr:nvSpPr>
      <xdr:spPr>
        <a:xfrm>
          <a:off x="104267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54778</xdr:rowOff>
    </xdr:from>
    <xdr:to>
      <xdr:col>50</xdr:col>
      <xdr:colOff>165100</xdr:colOff>
      <xdr:row>78</xdr:row>
      <xdr:rowOff>156378</xdr:rowOff>
    </xdr:to>
    <xdr:sp macro="" textlink="">
      <xdr:nvSpPr>
        <xdr:cNvPr id="427" name="楕円 426"/>
        <xdr:cNvSpPr/>
      </xdr:nvSpPr>
      <xdr:spPr>
        <a:xfrm>
          <a:off x="9588500" y="134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147505</xdr:rowOff>
    </xdr:from>
    <xdr:ext cx="534377" cy="259045"/>
    <xdr:sp macro="" textlink="">
      <xdr:nvSpPr>
        <xdr:cNvPr id="428" name="テキスト ボックス 427"/>
        <xdr:cNvSpPr txBox="1"/>
      </xdr:nvSpPr>
      <xdr:spPr>
        <a:xfrm>
          <a:off x="9372111" y="13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47797</xdr:rowOff>
    </xdr:from>
    <xdr:to>
      <xdr:col>46</xdr:col>
      <xdr:colOff>38100</xdr:colOff>
      <xdr:row>78</xdr:row>
      <xdr:rowOff>149397</xdr:rowOff>
    </xdr:to>
    <xdr:sp macro="" textlink="">
      <xdr:nvSpPr>
        <xdr:cNvPr id="429" name="楕円 428"/>
        <xdr:cNvSpPr/>
      </xdr:nvSpPr>
      <xdr:spPr>
        <a:xfrm>
          <a:off x="8699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140524</xdr:rowOff>
    </xdr:from>
    <xdr:ext cx="534377" cy="259045"/>
    <xdr:sp macro="" textlink="">
      <xdr:nvSpPr>
        <xdr:cNvPr id="430" name="テキスト ボックス 429"/>
        <xdr:cNvSpPr txBox="1"/>
      </xdr:nvSpPr>
      <xdr:spPr>
        <a:xfrm>
          <a:off x="8483111" y="135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80625</xdr:rowOff>
    </xdr:from>
    <xdr:to>
      <xdr:col>41</xdr:col>
      <xdr:colOff>101600</xdr:colOff>
      <xdr:row>79</xdr:row>
      <xdr:rowOff>10775</xdr:rowOff>
    </xdr:to>
    <xdr:sp macro="" textlink="">
      <xdr:nvSpPr>
        <xdr:cNvPr id="431" name="楕円 430"/>
        <xdr:cNvSpPr/>
      </xdr:nvSpPr>
      <xdr:spPr>
        <a:xfrm>
          <a:off x="7810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1902</xdr:rowOff>
    </xdr:from>
    <xdr:ext cx="534377" cy="259045"/>
    <xdr:sp macro="" textlink="">
      <xdr:nvSpPr>
        <xdr:cNvPr id="432" name="テキスト ボックス 431"/>
        <xdr:cNvSpPr txBox="1"/>
      </xdr:nvSpPr>
      <xdr:spPr>
        <a:xfrm>
          <a:off x="7594111" y="135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83170</xdr:rowOff>
    </xdr:from>
    <xdr:to>
      <xdr:col>36</xdr:col>
      <xdr:colOff>165100</xdr:colOff>
      <xdr:row>79</xdr:row>
      <xdr:rowOff>13320</xdr:rowOff>
    </xdr:to>
    <xdr:sp macro="" textlink="">
      <xdr:nvSpPr>
        <xdr:cNvPr id="433" name="楕円 432"/>
        <xdr:cNvSpPr/>
      </xdr:nvSpPr>
      <xdr:spPr>
        <a:xfrm>
          <a:off x="6921500" y="134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4447</xdr:rowOff>
    </xdr:from>
    <xdr:ext cx="534377" cy="259045"/>
    <xdr:sp macro="" textlink="">
      <xdr:nvSpPr>
        <xdr:cNvPr id="434" name="テキスト ボックス 433"/>
        <xdr:cNvSpPr txBox="1"/>
      </xdr:nvSpPr>
      <xdr:spPr>
        <a:xfrm>
          <a:off x="6705111" y="135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155085</xdr:rowOff>
    </xdr:from>
    <xdr:to>
      <xdr:col>55</xdr:col>
      <xdr:colOff>0</xdr:colOff>
      <xdr:row>97</xdr:row>
      <xdr:rowOff>54806</xdr:rowOff>
    </xdr:to>
    <xdr:cxnSp macro="">
      <xdr:nvCxnSpPr>
        <xdr:cNvPr id="463" name="直線コネクタ 462"/>
        <xdr:cNvCxnSpPr/>
      </xdr:nvCxnSpPr>
      <xdr:spPr>
        <a:xfrm flipV="1">
          <a:off x="9639300" y="16614285"/>
          <a:ext cx="8382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54806</xdr:rowOff>
    </xdr:from>
    <xdr:to>
      <xdr:col>50</xdr:col>
      <xdr:colOff>114300</xdr:colOff>
      <xdr:row>97</xdr:row>
      <xdr:rowOff>108229</xdr:rowOff>
    </xdr:to>
    <xdr:cxnSp macro="">
      <xdr:nvCxnSpPr>
        <xdr:cNvPr id="466" name="直線コネクタ 465"/>
        <xdr:cNvCxnSpPr/>
      </xdr:nvCxnSpPr>
      <xdr:spPr>
        <a:xfrm flipV="1">
          <a:off x="8750300" y="16685456"/>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21148</xdr:rowOff>
    </xdr:from>
    <xdr:to>
      <xdr:col>45</xdr:col>
      <xdr:colOff>177800</xdr:colOff>
      <xdr:row>97</xdr:row>
      <xdr:rowOff>108229</xdr:rowOff>
    </xdr:to>
    <xdr:cxnSp macro="">
      <xdr:nvCxnSpPr>
        <xdr:cNvPr id="469" name="直線コネクタ 468"/>
        <xdr:cNvCxnSpPr/>
      </xdr:nvCxnSpPr>
      <xdr:spPr>
        <a:xfrm>
          <a:off x="7861300" y="16651798"/>
          <a:ext cx="889000" cy="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169974</xdr:rowOff>
    </xdr:from>
    <xdr:to>
      <xdr:col>41</xdr:col>
      <xdr:colOff>50800</xdr:colOff>
      <xdr:row>97</xdr:row>
      <xdr:rowOff>21148</xdr:rowOff>
    </xdr:to>
    <xdr:cxnSp macro="">
      <xdr:nvCxnSpPr>
        <xdr:cNvPr id="472" name="直線コネクタ 471"/>
        <xdr:cNvCxnSpPr/>
      </xdr:nvCxnSpPr>
      <xdr:spPr>
        <a:xfrm>
          <a:off x="6972300" y="16629174"/>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104285</xdr:rowOff>
    </xdr:from>
    <xdr:to>
      <xdr:col>55</xdr:col>
      <xdr:colOff>50800</xdr:colOff>
      <xdr:row>97</xdr:row>
      <xdr:rowOff>34435</xdr:rowOff>
    </xdr:to>
    <xdr:sp macro="" textlink="">
      <xdr:nvSpPr>
        <xdr:cNvPr id="482" name="楕円 481"/>
        <xdr:cNvSpPr/>
      </xdr:nvSpPr>
      <xdr:spPr>
        <a:xfrm>
          <a:off x="10426700" y="165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82712</xdr:rowOff>
    </xdr:from>
    <xdr:ext cx="534377" cy="259045"/>
    <xdr:sp macro="" textlink="">
      <xdr:nvSpPr>
        <xdr:cNvPr id="483" name="土木費該当値テキスト"/>
        <xdr:cNvSpPr txBox="1"/>
      </xdr:nvSpPr>
      <xdr:spPr>
        <a:xfrm>
          <a:off x="10528300" y="165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4006</xdr:rowOff>
    </xdr:from>
    <xdr:to>
      <xdr:col>50</xdr:col>
      <xdr:colOff>165100</xdr:colOff>
      <xdr:row>97</xdr:row>
      <xdr:rowOff>105606</xdr:rowOff>
    </xdr:to>
    <xdr:sp macro="" textlink="">
      <xdr:nvSpPr>
        <xdr:cNvPr id="484" name="楕円 483"/>
        <xdr:cNvSpPr/>
      </xdr:nvSpPr>
      <xdr:spPr>
        <a:xfrm>
          <a:off x="9588500" y="166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96733</xdr:rowOff>
    </xdr:from>
    <xdr:ext cx="534377" cy="259045"/>
    <xdr:sp macro="" textlink="">
      <xdr:nvSpPr>
        <xdr:cNvPr id="485" name="テキスト ボックス 484"/>
        <xdr:cNvSpPr txBox="1"/>
      </xdr:nvSpPr>
      <xdr:spPr>
        <a:xfrm>
          <a:off x="9372111" y="167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57429</xdr:rowOff>
    </xdr:from>
    <xdr:to>
      <xdr:col>46</xdr:col>
      <xdr:colOff>38100</xdr:colOff>
      <xdr:row>97</xdr:row>
      <xdr:rowOff>159029</xdr:rowOff>
    </xdr:to>
    <xdr:sp macro="" textlink="">
      <xdr:nvSpPr>
        <xdr:cNvPr id="486" name="楕円 485"/>
        <xdr:cNvSpPr/>
      </xdr:nvSpPr>
      <xdr:spPr>
        <a:xfrm>
          <a:off x="86995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150156</xdr:rowOff>
    </xdr:from>
    <xdr:ext cx="534377" cy="259045"/>
    <xdr:sp macro="" textlink="">
      <xdr:nvSpPr>
        <xdr:cNvPr id="487" name="テキスト ボックス 486"/>
        <xdr:cNvSpPr txBox="1"/>
      </xdr:nvSpPr>
      <xdr:spPr>
        <a:xfrm>
          <a:off x="8483111" y="167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141798</xdr:rowOff>
    </xdr:from>
    <xdr:to>
      <xdr:col>41</xdr:col>
      <xdr:colOff>101600</xdr:colOff>
      <xdr:row>97</xdr:row>
      <xdr:rowOff>71948</xdr:rowOff>
    </xdr:to>
    <xdr:sp macro="" textlink="">
      <xdr:nvSpPr>
        <xdr:cNvPr id="488" name="楕円 487"/>
        <xdr:cNvSpPr/>
      </xdr:nvSpPr>
      <xdr:spPr>
        <a:xfrm>
          <a:off x="7810500" y="16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63075</xdr:rowOff>
    </xdr:from>
    <xdr:ext cx="534377" cy="259045"/>
    <xdr:sp macro="" textlink="">
      <xdr:nvSpPr>
        <xdr:cNvPr id="489" name="テキスト ボックス 488"/>
        <xdr:cNvSpPr txBox="1"/>
      </xdr:nvSpPr>
      <xdr:spPr>
        <a:xfrm>
          <a:off x="7594111" y="166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119174</xdr:rowOff>
    </xdr:from>
    <xdr:to>
      <xdr:col>36</xdr:col>
      <xdr:colOff>165100</xdr:colOff>
      <xdr:row>97</xdr:row>
      <xdr:rowOff>49324</xdr:rowOff>
    </xdr:to>
    <xdr:sp macro="" textlink="">
      <xdr:nvSpPr>
        <xdr:cNvPr id="490" name="楕円 489"/>
        <xdr:cNvSpPr/>
      </xdr:nvSpPr>
      <xdr:spPr>
        <a:xfrm>
          <a:off x="6921500" y="165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40451</xdr:rowOff>
    </xdr:from>
    <xdr:ext cx="534377" cy="259045"/>
    <xdr:sp macro="" textlink="">
      <xdr:nvSpPr>
        <xdr:cNvPr id="491" name="テキスト ボックス 490"/>
        <xdr:cNvSpPr txBox="1"/>
      </xdr:nvSpPr>
      <xdr:spPr>
        <a:xfrm>
          <a:off x="6705111" y="166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20240</xdr:rowOff>
    </xdr:from>
    <xdr:to>
      <xdr:col>85</xdr:col>
      <xdr:colOff>127000</xdr:colOff>
      <xdr:row>35</xdr:row>
      <xdr:rowOff>155849</xdr:rowOff>
    </xdr:to>
    <xdr:cxnSp macro="">
      <xdr:nvCxnSpPr>
        <xdr:cNvPr id="522" name="直線コネクタ 521"/>
        <xdr:cNvCxnSpPr/>
      </xdr:nvCxnSpPr>
      <xdr:spPr>
        <a:xfrm>
          <a:off x="15481300" y="6020990"/>
          <a:ext cx="838200" cy="1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114701</xdr:rowOff>
    </xdr:from>
    <xdr:to>
      <xdr:col>81</xdr:col>
      <xdr:colOff>50800</xdr:colOff>
      <xdr:row>35</xdr:row>
      <xdr:rowOff>20240</xdr:rowOff>
    </xdr:to>
    <xdr:cxnSp macro="">
      <xdr:nvCxnSpPr>
        <xdr:cNvPr id="525" name="直線コネクタ 524"/>
        <xdr:cNvCxnSpPr/>
      </xdr:nvCxnSpPr>
      <xdr:spPr>
        <a:xfrm>
          <a:off x="14592300" y="5944001"/>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114701</xdr:rowOff>
    </xdr:from>
    <xdr:to>
      <xdr:col>76</xdr:col>
      <xdr:colOff>114300</xdr:colOff>
      <xdr:row>35</xdr:row>
      <xdr:rowOff>148501</xdr:rowOff>
    </xdr:to>
    <xdr:cxnSp macro="">
      <xdr:nvCxnSpPr>
        <xdr:cNvPr id="528" name="直線コネクタ 527"/>
        <xdr:cNvCxnSpPr/>
      </xdr:nvCxnSpPr>
      <xdr:spPr>
        <a:xfrm flipV="1">
          <a:off x="13703300" y="5944001"/>
          <a:ext cx="889000" cy="2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148501</xdr:rowOff>
    </xdr:from>
    <xdr:to>
      <xdr:col>71</xdr:col>
      <xdr:colOff>177800</xdr:colOff>
      <xdr:row>36</xdr:row>
      <xdr:rowOff>34920</xdr:rowOff>
    </xdr:to>
    <xdr:cxnSp macro="">
      <xdr:nvCxnSpPr>
        <xdr:cNvPr id="531" name="直線コネクタ 530"/>
        <xdr:cNvCxnSpPr/>
      </xdr:nvCxnSpPr>
      <xdr:spPr>
        <a:xfrm flipV="1">
          <a:off x="12814300" y="6149251"/>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105049</xdr:rowOff>
    </xdr:from>
    <xdr:to>
      <xdr:col>85</xdr:col>
      <xdr:colOff>177800</xdr:colOff>
      <xdr:row>36</xdr:row>
      <xdr:rowOff>35199</xdr:rowOff>
    </xdr:to>
    <xdr:sp macro="" textlink="">
      <xdr:nvSpPr>
        <xdr:cNvPr id="541" name="楕円 540"/>
        <xdr:cNvSpPr/>
      </xdr:nvSpPr>
      <xdr:spPr>
        <a:xfrm>
          <a:off x="16268700" y="61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127926</xdr:rowOff>
    </xdr:from>
    <xdr:ext cx="534377" cy="259045"/>
    <xdr:sp macro="" textlink="">
      <xdr:nvSpPr>
        <xdr:cNvPr id="542" name="消防費該当値テキスト"/>
        <xdr:cNvSpPr txBox="1"/>
      </xdr:nvSpPr>
      <xdr:spPr>
        <a:xfrm>
          <a:off x="16370300" y="59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140890</xdr:rowOff>
    </xdr:from>
    <xdr:to>
      <xdr:col>81</xdr:col>
      <xdr:colOff>101600</xdr:colOff>
      <xdr:row>35</xdr:row>
      <xdr:rowOff>71040</xdr:rowOff>
    </xdr:to>
    <xdr:sp macro="" textlink="">
      <xdr:nvSpPr>
        <xdr:cNvPr id="543" name="楕円 542"/>
        <xdr:cNvSpPr/>
      </xdr:nvSpPr>
      <xdr:spPr>
        <a:xfrm>
          <a:off x="15430500" y="59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87567</xdr:rowOff>
    </xdr:from>
    <xdr:ext cx="534377" cy="259045"/>
    <xdr:sp macro="" textlink="">
      <xdr:nvSpPr>
        <xdr:cNvPr id="544" name="テキスト ボックス 543"/>
        <xdr:cNvSpPr txBox="1"/>
      </xdr:nvSpPr>
      <xdr:spPr>
        <a:xfrm>
          <a:off x="15214111" y="57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63901</xdr:rowOff>
    </xdr:from>
    <xdr:to>
      <xdr:col>76</xdr:col>
      <xdr:colOff>165100</xdr:colOff>
      <xdr:row>34</xdr:row>
      <xdr:rowOff>165501</xdr:rowOff>
    </xdr:to>
    <xdr:sp macro="" textlink="">
      <xdr:nvSpPr>
        <xdr:cNvPr id="545" name="楕円 544"/>
        <xdr:cNvSpPr/>
      </xdr:nvSpPr>
      <xdr:spPr>
        <a:xfrm>
          <a:off x="14541500" y="58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10578</xdr:rowOff>
    </xdr:from>
    <xdr:ext cx="534377" cy="259045"/>
    <xdr:sp macro="" textlink="">
      <xdr:nvSpPr>
        <xdr:cNvPr id="546" name="テキスト ボックス 545"/>
        <xdr:cNvSpPr txBox="1"/>
      </xdr:nvSpPr>
      <xdr:spPr>
        <a:xfrm>
          <a:off x="14325111" y="56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97701</xdr:rowOff>
    </xdr:from>
    <xdr:to>
      <xdr:col>72</xdr:col>
      <xdr:colOff>38100</xdr:colOff>
      <xdr:row>36</xdr:row>
      <xdr:rowOff>27851</xdr:rowOff>
    </xdr:to>
    <xdr:sp macro="" textlink="">
      <xdr:nvSpPr>
        <xdr:cNvPr id="547" name="楕円 546"/>
        <xdr:cNvSpPr/>
      </xdr:nvSpPr>
      <xdr:spPr>
        <a:xfrm>
          <a:off x="13652500" y="6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44378</xdr:rowOff>
    </xdr:from>
    <xdr:ext cx="534377" cy="259045"/>
    <xdr:sp macro="" textlink="">
      <xdr:nvSpPr>
        <xdr:cNvPr id="548" name="テキスト ボックス 547"/>
        <xdr:cNvSpPr txBox="1"/>
      </xdr:nvSpPr>
      <xdr:spPr>
        <a:xfrm>
          <a:off x="13436111" y="58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155570</xdr:rowOff>
    </xdr:from>
    <xdr:to>
      <xdr:col>67</xdr:col>
      <xdr:colOff>101600</xdr:colOff>
      <xdr:row>36</xdr:row>
      <xdr:rowOff>85720</xdr:rowOff>
    </xdr:to>
    <xdr:sp macro="" textlink="">
      <xdr:nvSpPr>
        <xdr:cNvPr id="549" name="楕円 548"/>
        <xdr:cNvSpPr/>
      </xdr:nvSpPr>
      <xdr:spPr>
        <a:xfrm>
          <a:off x="12763500" y="61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102247</xdr:rowOff>
    </xdr:from>
    <xdr:ext cx="534377" cy="259045"/>
    <xdr:sp macro="" textlink="">
      <xdr:nvSpPr>
        <xdr:cNvPr id="550" name="テキスト ボックス 549"/>
        <xdr:cNvSpPr txBox="1"/>
      </xdr:nvSpPr>
      <xdr:spPr>
        <a:xfrm>
          <a:off x="12547111" y="59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8438</xdr:rowOff>
    </xdr:from>
    <xdr:to>
      <xdr:col>85</xdr:col>
      <xdr:colOff>127000</xdr:colOff>
      <xdr:row>56</xdr:row>
      <xdr:rowOff>34049</xdr:rowOff>
    </xdr:to>
    <xdr:cxnSp macro="">
      <xdr:nvCxnSpPr>
        <xdr:cNvPr id="579" name="直線コネクタ 578"/>
        <xdr:cNvCxnSpPr/>
      </xdr:nvCxnSpPr>
      <xdr:spPr>
        <a:xfrm>
          <a:off x="15481300" y="9609638"/>
          <a:ext cx="8382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62212</xdr:rowOff>
    </xdr:from>
    <xdr:to>
      <xdr:col>81</xdr:col>
      <xdr:colOff>50800</xdr:colOff>
      <xdr:row>56</xdr:row>
      <xdr:rowOff>8438</xdr:rowOff>
    </xdr:to>
    <xdr:cxnSp macro="">
      <xdr:nvCxnSpPr>
        <xdr:cNvPr id="582" name="直線コネクタ 581"/>
        <xdr:cNvCxnSpPr/>
      </xdr:nvCxnSpPr>
      <xdr:spPr>
        <a:xfrm>
          <a:off x="14592300" y="9491962"/>
          <a:ext cx="8890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62212</xdr:rowOff>
    </xdr:from>
    <xdr:to>
      <xdr:col>76</xdr:col>
      <xdr:colOff>114300</xdr:colOff>
      <xdr:row>55</xdr:row>
      <xdr:rowOff>102674</xdr:rowOff>
    </xdr:to>
    <xdr:cxnSp macro="">
      <xdr:nvCxnSpPr>
        <xdr:cNvPr id="585" name="直線コネクタ 584"/>
        <xdr:cNvCxnSpPr/>
      </xdr:nvCxnSpPr>
      <xdr:spPr>
        <a:xfrm flipV="1">
          <a:off x="13703300" y="94919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102674</xdr:rowOff>
    </xdr:from>
    <xdr:to>
      <xdr:col>71</xdr:col>
      <xdr:colOff>177800</xdr:colOff>
      <xdr:row>55</xdr:row>
      <xdr:rowOff>120262</xdr:rowOff>
    </xdr:to>
    <xdr:cxnSp macro="">
      <xdr:nvCxnSpPr>
        <xdr:cNvPr id="588" name="直線コネクタ 587"/>
        <xdr:cNvCxnSpPr/>
      </xdr:nvCxnSpPr>
      <xdr:spPr>
        <a:xfrm flipV="1">
          <a:off x="12814300" y="9532424"/>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154699</xdr:rowOff>
    </xdr:from>
    <xdr:to>
      <xdr:col>85</xdr:col>
      <xdr:colOff>177800</xdr:colOff>
      <xdr:row>56</xdr:row>
      <xdr:rowOff>84849</xdr:rowOff>
    </xdr:to>
    <xdr:sp macro="" textlink="">
      <xdr:nvSpPr>
        <xdr:cNvPr id="598" name="楕円 597"/>
        <xdr:cNvSpPr/>
      </xdr:nvSpPr>
      <xdr:spPr>
        <a:xfrm>
          <a:off x="162687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6126</xdr:rowOff>
    </xdr:from>
    <xdr:ext cx="534377" cy="259045"/>
    <xdr:sp macro="" textlink="">
      <xdr:nvSpPr>
        <xdr:cNvPr id="599" name="教育費該当値テキスト"/>
        <xdr:cNvSpPr txBox="1"/>
      </xdr:nvSpPr>
      <xdr:spPr>
        <a:xfrm>
          <a:off x="16370300" y="94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129088</xdr:rowOff>
    </xdr:from>
    <xdr:to>
      <xdr:col>81</xdr:col>
      <xdr:colOff>101600</xdr:colOff>
      <xdr:row>56</xdr:row>
      <xdr:rowOff>59238</xdr:rowOff>
    </xdr:to>
    <xdr:sp macro="" textlink="">
      <xdr:nvSpPr>
        <xdr:cNvPr id="600" name="楕円 599"/>
        <xdr:cNvSpPr/>
      </xdr:nvSpPr>
      <xdr:spPr>
        <a:xfrm>
          <a:off x="15430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75765</xdr:rowOff>
    </xdr:from>
    <xdr:ext cx="534377" cy="259045"/>
    <xdr:sp macro="" textlink="">
      <xdr:nvSpPr>
        <xdr:cNvPr id="601" name="テキスト ボックス 600"/>
        <xdr:cNvSpPr txBox="1"/>
      </xdr:nvSpPr>
      <xdr:spPr>
        <a:xfrm>
          <a:off x="15214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11412</xdr:rowOff>
    </xdr:from>
    <xdr:to>
      <xdr:col>76</xdr:col>
      <xdr:colOff>165100</xdr:colOff>
      <xdr:row>55</xdr:row>
      <xdr:rowOff>113012</xdr:rowOff>
    </xdr:to>
    <xdr:sp macro="" textlink="">
      <xdr:nvSpPr>
        <xdr:cNvPr id="602" name="楕円 601"/>
        <xdr:cNvSpPr/>
      </xdr:nvSpPr>
      <xdr:spPr>
        <a:xfrm>
          <a:off x="14541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129539</xdr:rowOff>
    </xdr:from>
    <xdr:ext cx="534377" cy="259045"/>
    <xdr:sp macro="" textlink="">
      <xdr:nvSpPr>
        <xdr:cNvPr id="603" name="テキスト ボックス 602"/>
        <xdr:cNvSpPr txBox="1"/>
      </xdr:nvSpPr>
      <xdr:spPr>
        <a:xfrm>
          <a:off x="14325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51874</xdr:rowOff>
    </xdr:from>
    <xdr:to>
      <xdr:col>72</xdr:col>
      <xdr:colOff>38100</xdr:colOff>
      <xdr:row>55</xdr:row>
      <xdr:rowOff>153474</xdr:rowOff>
    </xdr:to>
    <xdr:sp macro="" textlink="">
      <xdr:nvSpPr>
        <xdr:cNvPr id="604" name="楕円 603"/>
        <xdr:cNvSpPr/>
      </xdr:nvSpPr>
      <xdr:spPr>
        <a:xfrm>
          <a:off x="13652500" y="94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170001</xdr:rowOff>
    </xdr:from>
    <xdr:ext cx="534377" cy="259045"/>
    <xdr:sp macro="" textlink="">
      <xdr:nvSpPr>
        <xdr:cNvPr id="605" name="テキスト ボックス 604"/>
        <xdr:cNvSpPr txBox="1"/>
      </xdr:nvSpPr>
      <xdr:spPr>
        <a:xfrm>
          <a:off x="13436111" y="92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69462</xdr:rowOff>
    </xdr:from>
    <xdr:to>
      <xdr:col>67</xdr:col>
      <xdr:colOff>101600</xdr:colOff>
      <xdr:row>55</xdr:row>
      <xdr:rowOff>171062</xdr:rowOff>
    </xdr:to>
    <xdr:sp macro="" textlink="">
      <xdr:nvSpPr>
        <xdr:cNvPr id="606" name="楕円 605"/>
        <xdr:cNvSpPr/>
      </xdr:nvSpPr>
      <xdr:spPr>
        <a:xfrm>
          <a:off x="12763500" y="9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16139</xdr:rowOff>
    </xdr:from>
    <xdr:ext cx="534377" cy="259045"/>
    <xdr:sp macro="" textlink="">
      <xdr:nvSpPr>
        <xdr:cNvPr id="607" name="テキスト ボックス 606"/>
        <xdr:cNvSpPr txBox="1"/>
      </xdr:nvSpPr>
      <xdr:spPr>
        <a:xfrm>
          <a:off x="12547111" y="9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113588</xdr:rowOff>
    </xdr:from>
    <xdr:to>
      <xdr:col>85</xdr:col>
      <xdr:colOff>127000</xdr:colOff>
      <xdr:row>79</xdr:row>
      <xdr:rowOff>19341</xdr:rowOff>
    </xdr:to>
    <xdr:cxnSp macro="">
      <xdr:nvCxnSpPr>
        <xdr:cNvPr id="636" name="直線コネクタ 635"/>
        <xdr:cNvCxnSpPr/>
      </xdr:nvCxnSpPr>
      <xdr:spPr>
        <a:xfrm flipV="1">
          <a:off x="15481300" y="13486688"/>
          <a:ext cx="8382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12446</xdr:rowOff>
    </xdr:from>
    <xdr:to>
      <xdr:col>81</xdr:col>
      <xdr:colOff>50800</xdr:colOff>
      <xdr:row>79</xdr:row>
      <xdr:rowOff>19341</xdr:rowOff>
    </xdr:to>
    <xdr:cxnSp macro="">
      <xdr:nvCxnSpPr>
        <xdr:cNvPr id="639" name="直線コネクタ 638"/>
        <xdr:cNvCxnSpPr/>
      </xdr:nvCxnSpPr>
      <xdr:spPr>
        <a:xfrm>
          <a:off x="14592300" y="1355699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169787</xdr:rowOff>
    </xdr:from>
    <xdr:to>
      <xdr:col>76</xdr:col>
      <xdr:colOff>114300</xdr:colOff>
      <xdr:row>79</xdr:row>
      <xdr:rowOff>12446</xdr:rowOff>
    </xdr:to>
    <xdr:cxnSp macro="">
      <xdr:nvCxnSpPr>
        <xdr:cNvPr id="642" name="直線コネクタ 641"/>
        <xdr:cNvCxnSpPr/>
      </xdr:nvCxnSpPr>
      <xdr:spPr>
        <a:xfrm>
          <a:off x="13703300" y="13542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169787</xdr:rowOff>
    </xdr:from>
    <xdr:to>
      <xdr:col>71</xdr:col>
      <xdr:colOff>177800</xdr:colOff>
      <xdr:row>79</xdr:row>
      <xdr:rowOff>19138</xdr:rowOff>
    </xdr:to>
    <xdr:cxnSp macro="">
      <xdr:nvCxnSpPr>
        <xdr:cNvPr id="645" name="直線コネクタ 644"/>
        <xdr:cNvCxnSpPr/>
      </xdr:nvCxnSpPr>
      <xdr:spPr>
        <a:xfrm flipV="1">
          <a:off x="12814300" y="13542887"/>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62788</xdr:rowOff>
    </xdr:from>
    <xdr:to>
      <xdr:col>85</xdr:col>
      <xdr:colOff>177800</xdr:colOff>
      <xdr:row>78</xdr:row>
      <xdr:rowOff>164388</xdr:rowOff>
    </xdr:to>
    <xdr:sp macro="" textlink="">
      <xdr:nvSpPr>
        <xdr:cNvPr id="655" name="楕円 654"/>
        <xdr:cNvSpPr/>
      </xdr:nvSpPr>
      <xdr:spPr>
        <a:xfrm>
          <a:off x="162687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22165</xdr:rowOff>
    </xdr:from>
    <xdr:ext cx="469744" cy="259045"/>
    <xdr:sp macro="" textlink="">
      <xdr:nvSpPr>
        <xdr:cNvPr id="656" name="災害復旧費該当値テキスト"/>
        <xdr:cNvSpPr txBox="1"/>
      </xdr:nvSpPr>
      <xdr:spPr>
        <a:xfrm>
          <a:off x="16370300"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139991</xdr:rowOff>
    </xdr:from>
    <xdr:to>
      <xdr:col>81</xdr:col>
      <xdr:colOff>101600</xdr:colOff>
      <xdr:row>79</xdr:row>
      <xdr:rowOff>70141</xdr:rowOff>
    </xdr:to>
    <xdr:sp macro="" textlink="">
      <xdr:nvSpPr>
        <xdr:cNvPr id="657" name="楕円 656"/>
        <xdr:cNvSpPr/>
      </xdr:nvSpPr>
      <xdr:spPr>
        <a:xfrm>
          <a:off x="15430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61268</xdr:rowOff>
    </xdr:from>
    <xdr:ext cx="469744" cy="259045"/>
    <xdr:sp macro="" textlink="">
      <xdr:nvSpPr>
        <xdr:cNvPr id="658" name="テキスト ボックス 657"/>
        <xdr:cNvSpPr txBox="1"/>
      </xdr:nvSpPr>
      <xdr:spPr>
        <a:xfrm>
          <a:off x="15246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133096</xdr:rowOff>
    </xdr:from>
    <xdr:to>
      <xdr:col>76</xdr:col>
      <xdr:colOff>165100</xdr:colOff>
      <xdr:row>79</xdr:row>
      <xdr:rowOff>63246</xdr:rowOff>
    </xdr:to>
    <xdr:sp macro="" textlink="">
      <xdr:nvSpPr>
        <xdr:cNvPr id="659" name="楕円 658"/>
        <xdr:cNvSpPr/>
      </xdr:nvSpPr>
      <xdr:spPr>
        <a:xfrm>
          <a:off x="14541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54373</xdr:rowOff>
    </xdr:from>
    <xdr:ext cx="469744" cy="259045"/>
    <xdr:sp macro="" textlink="">
      <xdr:nvSpPr>
        <xdr:cNvPr id="660" name="テキスト ボックス 659"/>
        <xdr:cNvSpPr txBox="1"/>
      </xdr:nvSpPr>
      <xdr:spPr>
        <a:xfrm>
          <a:off x="14357428" y="135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118987</xdr:rowOff>
    </xdr:from>
    <xdr:to>
      <xdr:col>72</xdr:col>
      <xdr:colOff>38100</xdr:colOff>
      <xdr:row>79</xdr:row>
      <xdr:rowOff>49137</xdr:rowOff>
    </xdr:to>
    <xdr:sp macro="" textlink="">
      <xdr:nvSpPr>
        <xdr:cNvPr id="661" name="楕円 660"/>
        <xdr:cNvSpPr/>
      </xdr:nvSpPr>
      <xdr:spPr>
        <a:xfrm>
          <a:off x="13652500" y="134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40264</xdr:rowOff>
    </xdr:from>
    <xdr:ext cx="469744" cy="259045"/>
    <xdr:sp macro="" textlink="">
      <xdr:nvSpPr>
        <xdr:cNvPr id="662" name="テキスト ボックス 661"/>
        <xdr:cNvSpPr txBox="1"/>
      </xdr:nvSpPr>
      <xdr:spPr>
        <a:xfrm>
          <a:off x="13468428" y="135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139788</xdr:rowOff>
    </xdr:from>
    <xdr:to>
      <xdr:col>67</xdr:col>
      <xdr:colOff>101600</xdr:colOff>
      <xdr:row>79</xdr:row>
      <xdr:rowOff>69938</xdr:rowOff>
    </xdr:to>
    <xdr:sp macro="" textlink="">
      <xdr:nvSpPr>
        <xdr:cNvPr id="663" name="楕円 662"/>
        <xdr:cNvSpPr/>
      </xdr:nvSpPr>
      <xdr:spPr>
        <a:xfrm>
          <a:off x="12763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61065</xdr:rowOff>
    </xdr:from>
    <xdr:ext cx="469744" cy="259045"/>
    <xdr:sp macro="" textlink="">
      <xdr:nvSpPr>
        <xdr:cNvPr id="664" name="テキスト ボックス 663"/>
        <xdr:cNvSpPr txBox="1"/>
      </xdr:nvSpPr>
      <xdr:spPr>
        <a:xfrm>
          <a:off x="12579428"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14968</xdr:rowOff>
    </xdr:from>
    <xdr:to>
      <xdr:col>85</xdr:col>
      <xdr:colOff>127000</xdr:colOff>
      <xdr:row>97</xdr:row>
      <xdr:rowOff>35950</xdr:rowOff>
    </xdr:to>
    <xdr:cxnSp macro="">
      <xdr:nvCxnSpPr>
        <xdr:cNvPr id="693" name="直線コネクタ 692"/>
        <xdr:cNvCxnSpPr/>
      </xdr:nvCxnSpPr>
      <xdr:spPr>
        <a:xfrm>
          <a:off x="15481300" y="16645618"/>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160925</xdr:rowOff>
    </xdr:from>
    <xdr:to>
      <xdr:col>81</xdr:col>
      <xdr:colOff>50800</xdr:colOff>
      <xdr:row>97</xdr:row>
      <xdr:rowOff>14968</xdr:rowOff>
    </xdr:to>
    <xdr:cxnSp macro="">
      <xdr:nvCxnSpPr>
        <xdr:cNvPr id="696" name="直線コネクタ 695"/>
        <xdr:cNvCxnSpPr/>
      </xdr:nvCxnSpPr>
      <xdr:spPr>
        <a:xfrm>
          <a:off x="14592300" y="16620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153919</xdr:rowOff>
    </xdr:from>
    <xdr:to>
      <xdr:col>76</xdr:col>
      <xdr:colOff>114300</xdr:colOff>
      <xdr:row>96</xdr:row>
      <xdr:rowOff>160925</xdr:rowOff>
    </xdr:to>
    <xdr:cxnSp macro="">
      <xdr:nvCxnSpPr>
        <xdr:cNvPr id="699" name="直線コネクタ 698"/>
        <xdr:cNvCxnSpPr/>
      </xdr:nvCxnSpPr>
      <xdr:spPr>
        <a:xfrm>
          <a:off x="13703300" y="16613119"/>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147837</xdr:rowOff>
    </xdr:from>
    <xdr:to>
      <xdr:col>71</xdr:col>
      <xdr:colOff>177800</xdr:colOff>
      <xdr:row>96</xdr:row>
      <xdr:rowOff>153919</xdr:rowOff>
    </xdr:to>
    <xdr:cxnSp macro="">
      <xdr:nvCxnSpPr>
        <xdr:cNvPr id="702" name="直線コネクタ 701"/>
        <xdr:cNvCxnSpPr/>
      </xdr:nvCxnSpPr>
      <xdr:spPr>
        <a:xfrm>
          <a:off x="12814300" y="1660703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156600</xdr:rowOff>
    </xdr:from>
    <xdr:to>
      <xdr:col>85</xdr:col>
      <xdr:colOff>177800</xdr:colOff>
      <xdr:row>97</xdr:row>
      <xdr:rowOff>86750</xdr:rowOff>
    </xdr:to>
    <xdr:sp macro="" textlink="">
      <xdr:nvSpPr>
        <xdr:cNvPr id="712" name="楕円 711"/>
        <xdr:cNvSpPr/>
      </xdr:nvSpPr>
      <xdr:spPr>
        <a:xfrm>
          <a:off x="16268700" y="166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8027</xdr:rowOff>
    </xdr:from>
    <xdr:ext cx="534377" cy="259045"/>
    <xdr:sp macro="" textlink="">
      <xdr:nvSpPr>
        <xdr:cNvPr id="713" name="公債費該当値テキスト"/>
        <xdr:cNvSpPr txBox="1"/>
      </xdr:nvSpPr>
      <xdr:spPr>
        <a:xfrm>
          <a:off x="16370300" y="164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135618</xdr:rowOff>
    </xdr:from>
    <xdr:to>
      <xdr:col>81</xdr:col>
      <xdr:colOff>101600</xdr:colOff>
      <xdr:row>97</xdr:row>
      <xdr:rowOff>65768</xdr:rowOff>
    </xdr:to>
    <xdr:sp macro="" textlink="">
      <xdr:nvSpPr>
        <xdr:cNvPr id="714" name="楕円 713"/>
        <xdr:cNvSpPr/>
      </xdr:nvSpPr>
      <xdr:spPr>
        <a:xfrm>
          <a:off x="154305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82295</xdr:rowOff>
    </xdr:from>
    <xdr:ext cx="534377" cy="259045"/>
    <xdr:sp macro="" textlink="">
      <xdr:nvSpPr>
        <xdr:cNvPr id="715" name="テキスト ボックス 714"/>
        <xdr:cNvSpPr txBox="1"/>
      </xdr:nvSpPr>
      <xdr:spPr>
        <a:xfrm>
          <a:off x="15214111" y="163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110125</xdr:rowOff>
    </xdr:from>
    <xdr:to>
      <xdr:col>76</xdr:col>
      <xdr:colOff>165100</xdr:colOff>
      <xdr:row>97</xdr:row>
      <xdr:rowOff>40275</xdr:rowOff>
    </xdr:to>
    <xdr:sp macro="" textlink="">
      <xdr:nvSpPr>
        <xdr:cNvPr id="716" name="楕円 715"/>
        <xdr:cNvSpPr/>
      </xdr:nvSpPr>
      <xdr:spPr>
        <a:xfrm>
          <a:off x="145415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56802</xdr:rowOff>
    </xdr:from>
    <xdr:ext cx="599010" cy="259045"/>
    <xdr:sp macro="" textlink="">
      <xdr:nvSpPr>
        <xdr:cNvPr id="717" name="テキスト ボックス 716"/>
        <xdr:cNvSpPr txBox="1"/>
      </xdr:nvSpPr>
      <xdr:spPr>
        <a:xfrm>
          <a:off x="14292795" y="163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103119</xdr:rowOff>
    </xdr:from>
    <xdr:to>
      <xdr:col>72</xdr:col>
      <xdr:colOff>38100</xdr:colOff>
      <xdr:row>97</xdr:row>
      <xdr:rowOff>33269</xdr:rowOff>
    </xdr:to>
    <xdr:sp macro="" textlink="">
      <xdr:nvSpPr>
        <xdr:cNvPr id="718" name="楕円 717"/>
        <xdr:cNvSpPr/>
      </xdr:nvSpPr>
      <xdr:spPr>
        <a:xfrm>
          <a:off x="13652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49796</xdr:rowOff>
    </xdr:from>
    <xdr:ext cx="599010" cy="259045"/>
    <xdr:sp macro="" textlink="">
      <xdr:nvSpPr>
        <xdr:cNvPr id="719" name="テキスト ボックス 718"/>
        <xdr:cNvSpPr txBox="1"/>
      </xdr:nvSpPr>
      <xdr:spPr>
        <a:xfrm>
          <a:off x="13403795"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97037</xdr:rowOff>
    </xdr:from>
    <xdr:to>
      <xdr:col>67</xdr:col>
      <xdr:colOff>101600</xdr:colOff>
      <xdr:row>97</xdr:row>
      <xdr:rowOff>27187</xdr:rowOff>
    </xdr:to>
    <xdr:sp macro="" textlink="">
      <xdr:nvSpPr>
        <xdr:cNvPr id="720" name="楕円 719"/>
        <xdr:cNvSpPr/>
      </xdr:nvSpPr>
      <xdr:spPr>
        <a:xfrm>
          <a:off x="12763500" y="16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43714</xdr:rowOff>
    </xdr:from>
    <xdr:ext cx="599010" cy="259045"/>
    <xdr:sp macro="" textlink="">
      <xdr:nvSpPr>
        <xdr:cNvPr id="721" name="テキスト ボックス 720"/>
        <xdr:cNvSpPr txBox="1"/>
      </xdr:nvSpPr>
      <xdr:spPr>
        <a:xfrm>
          <a:off x="12514795" y="163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mn-lt"/>
              <a:ea typeface="+mn-ea"/>
              <a:cs typeface="+mn-cs"/>
            </a:rPr>
            <a:t>目的</a:t>
          </a:r>
          <a:r>
            <a:rPr kumimoji="1" lang="ja-JP" altLang="ja-JP" sz="1200">
              <a:solidFill>
                <a:schemeClr val="dk1"/>
              </a:solidFill>
              <a:effectLst/>
              <a:latin typeface="+mn-lt"/>
              <a:ea typeface="+mn-ea"/>
              <a:cs typeface="+mn-cs"/>
            </a:rPr>
            <a:t>別の決算額を各年度の</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日の人口（例：平成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年度決算額を平成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日現在人口で割る。）で割って、それぞれの値を算出している。人口はＨ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630</a:t>
          </a:r>
          <a:r>
            <a:rPr kumimoji="1" lang="ja-JP" altLang="ja-JP" sz="1200">
              <a:solidFill>
                <a:schemeClr val="dk1"/>
              </a:solidFill>
              <a:effectLst/>
              <a:latin typeface="+mn-lt"/>
              <a:ea typeface="+mn-ea"/>
              <a:cs typeface="+mn-cs"/>
            </a:rPr>
            <a:t>人減、Ｈ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498</a:t>
          </a:r>
          <a:r>
            <a:rPr kumimoji="1" lang="ja-JP" altLang="ja-JP" sz="1200">
              <a:solidFill>
                <a:schemeClr val="dk1"/>
              </a:solidFill>
              <a:effectLst/>
              <a:latin typeface="+mn-lt"/>
              <a:ea typeface="+mn-ea"/>
              <a:cs typeface="+mn-cs"/>
            </a:rPr>
            <a:t>人減少し、この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6,000</a:t>
          </a:r>
          <a:r>
            <a:rPr kumimoji="1" lang="ja-JP" altLang="ja-JP" sz="1200">
              <a:solidFill>
                <a:schemeClr val="dk1"/>
              </a:solidFill>
              <a:effectLst/>
              <a:latin typeface="+mn-lt"/>
              <a:ea typeface="+mn-ea"/>
              <a:cs typeface="+mn-cs"/>
            </a:rPr>
            <a:t>人以上減少している。全体の歳出決算総額は、Ｈ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減少し</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はＨ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と比べて</a:t>
          </a:r>
          <a:r>
            <a:rPr kumimoji="1" lang="en-US" altLang="ja-JP" sz="1200">
              <a:solidFill>
                <a:schemeClr val="dk1"/>
              </a:solidFill>
              <a:effectLst/>
              <a:latin typeface="+mn-lt"/>
              <a:ea typeface="+mn-ea"/>
              <a:cs typeface="+mn-cs"/>
            </a:rPr>
            <a:t>27,942</a:t>
          </a:r>
          <a:r>
            <a:rPr kumimoji="1" lang="ja-JP" altLang="ja-JP" sz="1200">
              <a:solidFill>
                <a:schemeClr val="dk1"/>
              </a:solidFill>
              <a:effectLst/>
              <a:latin typeface="+mn-lt"/>
              <a:ea typeface="+mn-ea"/>
              <a:cs typeface="+mn-cs"/>
            </a:rPr>
            <a:t>千円増加しており、歳出総額における住民一人当たりの値は、Ｈ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573,949</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580,795</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584,590</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594,829</a:t>
          </a:r>
          <a:r>
            <a:rPr kumimoji="1" lang="ja-JP" altLang="ja-JP" sz="1200">
              <a:solidFill>
                <a:schemeClr val="dk1"/>
              </a:solidFill>
              <a:effectLst/>
              <a:latin typeface="+mn-lt"/>
              <a:ea typeface="+mn-ea"/>
              <a:cs typeface="+mn-cs"/>
            </a:rPr>
            <a:t>円と年々増加している。</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類似団体平均と比べて高い住民一人当たりの目的別歳出は衛生費、消防費、教育費、災害復旧費、公債費であり、災害復旧費以外は前年度と変わりない。衛生費、消防費、教育費、公債費ともＨ</a:t>
          </a:r>
          <a:r>
            <a:rPr lang="en-US" altLang="ja-JP" sz="1200">
              <a:effectLst/>
            </a:rPr>
            <a:t>28</a:t>
          </a:r>
          <a:r>
            <a:rPr lang="ja-JP" altLang="en-US" sz="1200">
              <a:effectLst/>
            </a:rPr>
            <a:t>と比べると決算総額が減少している。衛生費は病院事業会計の繰出金や衛生組合の負担金により類似団体平均値より多い。消防費は主に防災行政無線整備事業にかかる費用が大きく減少したが、消防組合への負担金が大きく、</a:t>
          </a:r>
          <a:r>
            <a:rPr lang="en-US" altLang="ja-JP" sz="1200">
              <a:effectLst/>
            </a:rPr>
            <a:t>128</a:t>
          </a:r>
          <a:r>
            <a:rPr lang="ja-JP" altLang="en-US" sz="1200">
              <a:effectLst/>
            </a:rPr>
            <a:t>団体中</a:t>
          </a:r>
          <a:r>
            <a:rPr lang="en-US" altLang="ja-JP" sz="1200">
              <a:effectLst/>
            </a:rPr>
            <a:t>13</a:t>
          </a:r>
          <a:r>
            <a:rPr lang="ja-JP" altLang="en-US" sz="1200">
              <a:effectLst/>
            </a:rPr>
            <a:t>位という高さである。教育費は教育施設の大規模改修や耐震改修事業等がＨ</a:t>
          </a:r>
          <a:r>
            <a:rPr lang="en-US" altLang="ja-JP" sz="1200">
              <a:effectLst/>
            </a:rPr>
            <a:t>28</a:t>
          </a:r>
          <a:r>
            <a:rPr lang="ja-JP" altLang="en-US" sz="1200">
              <a:effectLst/>
            </a:rPr>
            <a:t>から継続して行われており、普通建設事業費は若干減少したが、社会教育・保健体育など教育施設が多いため、類似団体と比較して経費が大きくなっている。公債費については減少しており、類似団体平均との差が年々縮減されている。災害復旧費は平成</a:t>
          </a:r>
          <a:r>
            <a:rPr lang="en-US" altLang="ja-JP" sz="1200">
              <a:effectLst/>
            </a:rPr>
            <a:t>29</a:t>
          </a:r>
          <a:r>
            <a:rPr lang="ja-JP" altLang="en-US" sz="1200">
              <a:effectLst/>
            </a:rPr>
            <a:t>年</a:t>
          </a:r>
          <a:r>
            <a:rPr lang="en-US" altLang="ja-JP" sz="1200">
              <a:effectLst/>
            </a:rPr>
            <a:t>10</a:t>
          </a:r>
          <a:r>
            <a:rPr lang="ja-JP" altLang="en-US" sz="1200">
              <a:effectLst/>
            </a:rPr>
            <a:t>月の台風により大きく被災したため例年に比べて増加したものである。</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今後も老朽化した各施設改修や維持管理費等の増が見込まれるので、行政改革を含め、事業の取捨選択を行い、各目的への経費配分を適正に行っていく。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合併直後には、歳入不足により基金繰入等で不足額を補っていたため、実質単年度収支がマイナスとなっていたが、行財政改革の取組により歳入確保や歳出執行管理に努めた結果、プラスに転じた。平成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年度には、財政調整基金残高を標準財政規模の</a:t>
          </a:r>
          <a:r>
            <a:rPr kumimoji="1" lang="en-US" altLang="ja-JP" sz="1000">
              <a:latin typeface="ＭＳ ゴシック" pitchFamily="49" charset="-128"/>
              <a:ea typeface="ＭＳ ゴシック" pitchFamily="49" charset="-128"/>
            </a:rPr>
            <a:t>19.47</a:t>
          </a:r>
          <a:r>
            <a:rPr kumimoji="1" lang="ja-JP" altLang="en-US" sz="1000">
              <a:latin typeface="ＭＳ ゴシック" pitchFamily="49" charset="-128"/>
              <a:ea typeface="ＭＳ ゴシック" pitchFamily="49" charset="-128"/>
            </a:rPr>
            <a:t>％まで積み立てることが出来たが、</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年度以来</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年ぶりに基金の取り崩しを行った。ただし、</a:t>
          </a:r>
          <a:r>
            <a:rPr kumimoji="1" lang="en-US" altLang="ja-JP" sz="1000">
              <a:latin typeface="ＭＳ ゴシック" pitchFamily="49" charset="-128"/>
              <a:ea typeface="ＭＳ ゴシック" pitchFamily="49" charset="-128"/>
            </a:rPr>
            <a:t>400</a:t>
          </a:r>
          <a:r>
            <a:rPr kumimoji="1" lang="ja-JP" altLang="en-US" sz="1000">
              <a:latin typeface="ＭＳ ゴシック" pitchFamily="49" charset="-128"/>
              <a:ea typeface="ＭＳ ゴシック" pitchFamily="49" charset="-128"/>
            </a:rPr>
            <a:t>百万円の取り崩しに対し、</a:t>
          </a:r>
          <a:r>
            <a:rPr kumimoji="1" lang="en-US" altLang="ja-JP" sz="1000">
              <a:latin typeface="ＭＳ ゴシック" pitchFamily="49" charset="-128"/>
              <a:ea typeface="ＭＳ ゴシック" pitchFamily="49" charset="-128"/>
            </a:rPr>
            <a:t>500</a:t>
          </a:r>
          <a:r>
            <a:rPr kumimoji="1" lang="ja-JP" altLang="en-US" sz="1000">
              <a:latin typeface="ＭＳ ゴシック" pitchFamily="49" charset="-128"/>
              <a:ea typeface="ＭＳ ゴシック" pitchFamily="49" charset="-128"/>
            </a:rPr>
            <a:t>百万円の積み立てを行ったため、結果として基金残高割合は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％を越えた。しかし</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700</a:t>
          </a:r>
          <a:r>
            <a:rPr kumimoji="1" lang="ja-JP" altLang="en-US" sz="1000">
              <a:latin typeface="ＭＳ ゴシック" pitchFamily="49" charset="-128"/>
              <a:ea typeface="ＭＳ ゴシック" pitchFamily="49" charset="-128"/>
            </a:rPr>
            <a:t>百万円の取り崩しに対し、</a:t>
          </a:r>
          <a:r>
            <a:rPr kumimoji="1" lang="en-US" altLang="ja-JP" sz="1000">
              <a:latin typeface="ＭＳ ゴシック" pitchFamily="49" charset="-128"/>
              <a:ea typeface="ＭＳ ゴシック" pitchFamily="49" charset="-128"/>
            </a:rPr>
            <a:t>340</a:t>
          </a:r>
          <a:r>
            <a:rPr kumimoji="1" lang="ja-JP" altLang="en-US" sz="1000">
              <a:latin typeface="ＭＳ ゴシック" pitchFamily="49" charset="-128"/>
              <a:ea typeface="ＭＳ ゴシック" pitchFamily="49" charset="-128"/>
            </a:rPr>
            <a:t>百万円の積み立てとなったため財政調整基金残高は減少した。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今後も財政調整基金からの繰入が見込まれるが、行政改革大綱に基づいた行財政改革に取り組む。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赤字となっている事業会計は、住宅新築資金等貸付事業特別会計と保養センター事業特別会計である。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また保養センター事業特別会計については、市直営で実施している観光事業で、昭和</a:t>
          </a: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年の開設以来事業規模を拡大していたが、近隣での類似施設の整備や施設の老朽化などが要因となり年々累積赤字が拡大していった。そのため民間事業者による指定管理者制度を導入し、平成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年度から運営全般を指定管理者に委託して事業を実施するとともに、それまで勤務していた職員を普通会計に引き上げて事業を行い、平成</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年度までに赤字を解消する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保養センター事業特別会計経営健全化計画</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を策定した。現在は計画に沿って赤字解消を進め、負債は減少している。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水道事業特別会計においては、平成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年度より簡易水道事業と統合して</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事業</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会計で行っている。今後においては、給水人口の減少に伴い料金収入の減少が見込まれる反面、管路や機械類を含めた水道施設全体の老朽化に対しての補修・更新等への経費の増加が見込まれることから収益確保が必要とな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市全体として特別会計の安定運営に向けて推進するよう努める。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19101877</v>
      </c>
      <c r="BO4" s="441"/>
      <c r="BP4" s="441"/>
      <c r="BQ4" s="441"/>
      <c r="BR4" s="441"/>
      <c r="BS4" s="441"/>
      <c r="BT4" s="441"/>
      <c r="BU4" s="442"/>
      <c r="BV4" s="440">
        <v>18904761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18536076</v>
      </c>
      <c r="BO5" s="446"/>
      <c r="BP5" s="446"/>
      <c r="BQ5" s="446"/>
      <c r="BR5" s="446"/>
      <c r="BS5" s="446"/>
      <c r="BT5" s="446"/>
      <c r="BU5" s="447"/>
      <c r="BV5" s="445">
        <v>18508134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99.3</v>
      </c>
      <c r="CU5" s="416"/>
      <c r="CV5" s="416"/>
      <c r="CW5" s="416"/>
      <c r="CX5" s="416"/>
      <c r="CY5" s="416"/>
      <c r="CZ5" s="416"/>
      <c r="DA5" s="417"/>
      <c r="DB5" s="415">
        <v>97.6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565801</v>
      </c>
      <c r="BO6" s="446"/>
      <c r="BP6" s="446"/>
      <c r="BQ6" s="446"/>
      <c r="BR6" s="446"/>
      <c r="BS6" s="446"/>
      <c r="BT6" s="446"/>
      <c r="BU6" s="447"/>
      <c r="BV6" s="445">
        <v>396627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103.9</v>
      </c>
      <c r="CU6" s="596"/>
      <c r="CV6" s="596"/>
      <c r="CW6" s="596"/>
      <c r="CX6" s="596"/>
      <c r="CY6" s="596"/>
      <c r="CZ6" s="596"/>
      <c r="DA6" s="597"/>
      <c r="DB6" s="595">
        <v>102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199775</v>
      </c>
      <c r="BO7" s="446"/>
      <c r="BP7" s="446"/>
      <c r="BQ7" s="446"/>
      <c r="BR7" s="446"/>
      <c r="BS7" s="446"/>
      <c r="BT7" s="446"/>
      <c r="BU7" s="447"/>
      <c r="BV7" s="445">
        <v>28290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11250525</v>
      </c>
      <c r="CU7" s="446"/>
      <c r="CV7" s="446"/>
      <c r="CW7" s="446"/>
      <c r="CX7" s="446"/>
      <c r="CY7" s="446"/>
      <c r="CZ7" s="446"/>
      <c r="DA7" s="447"/>
      <c r="DB7" s="445">
        <v>11629850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366026</v>
      </c>
      <c r="BO8" s="446"/>
      <c r="BP8" s="446"/>
      <c r="BQ8" s="446"/>
      <c r="BR8" s="446"/>
      <c r="BS8" s="446"/>
      <c r="BT8" s="446"/>
      <c r="BU8" s="447"/>
      <c r="BV8" s="445">
        <v>368337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31105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-2311</v>
      </c>
      <c r="BO9" s="446"/>
      <c r="BP9" s="446"/>
      <c r="BQ9" s="446"/>
      <c r="BR9" s="446"/>
      <c r="BS9" s="446"/>
      <c r="BT9" s="446"/>
      <c r="BU9" s="447"/>
      <c r="BV9" s="445">
        <v>-273831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20.399999999999999</v>
      </c>
      <c r="CU9" s="416"/>
      <c r="CV9" s="416"/>
      <c r="CW9" s="416"/>
      <c r="CX9" s="416"/>
      <c r="CY9" s="416"/>
      <c r="CZ9" s="416"/>
      <c r="DA9" s="417"/>
      <c r="DB9" s="415">
        <v>21.8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34227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342547</v>
      </c>
      <c r="BO10" s="446"/>
      <c r="BP10" s="446"/>
      <c r="BQ10" s="446"/>
      <c r="BR10" s="446"/>
      <c r="BS10" s="446"/>
      <c r="BT10" s="446"/>
      <c r="BU10" s="447"/>
      <c r="BV10" s="445">
        <v>504227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102</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31162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700000</v>
      </c>
      <c r="BO12" s="446"/>
      <c r="BP12" s="446"/>
      <c r="BQ12" s="446"/>
      <c r="BR12" s="446"/>
      <c r="BS12" s="446"/>
      <c r="BT12" s="446"/>
      <c r="BU12" s="447"/>
      <c r="BV12" s="445">
        <v>400000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30952</v>
      </c>
      <c r="S13" s="549"/>
      <c r="T13" s="549"/>
      <c r="U13" s="549"/>
      <c r="V13" s="550"/>
      <c r="W13" s="536" t="s">
        <v>134</v>
      </c>
      <c r="X13" s="458"/>
      <c r="Y13" s="458"/>
      <c r="Z13" s="458"/>
      <c r="AA13" s="458"/>
      <c r="AB13" s="459"/>
      <c r="AC13" s="421">
        <v>1204</v>
      </c>
      <c r="AD13" s="422"/>
      <c r="AE13" s="422"/>
      <c r="AF13" s="422"/>
      <c r="AG13" s="423"/>
      <c r="AH13" s="421">
        <v>1086</v>
      </c>
      <c r="AI13" s="422"/>
      <c r="AJ13" s="422"/>
      <c r="AK13" s="422"/>
      <c r="AL13" s="424"/>
      <c r="AM13" s="514" t="s">
        <v>135</v>
      </c>
      <c r="AN13" s="419"/>
      <c r="AO13" s="419"/>
      <c r="AP13" s="419"/>
      <c r="AQ13" s="419"/>
      <c r="AR13" s="419"/>
      <c r="AS13" s="419"/>
      <c r="AT13" s="420"/>
      <c r="AU13" s="502" t="s">
        <v>102</v>
      </c>
      <c r="AV13" s="503"/>
      <c r="AW13" s="503"/>
      <c r="AX13" s="503"/>
      <c r="AY13" s="425" t="s">
        <v>136</v>
      </c>
      <c r="AZ13" s="426"/>
      <c r="BA13" s="426"/>
      <c r="BB13" s="426"/>
      <c r="BC13" s="426"/>
      <c r="BD13" s="426"/>
      <c r="BE13" s="426"/>
      <c r="BF13" s="426"/>
      <c r="BG13" s="426"/>
      <c r="BH13" s="426"/>
      <c r="BI13" s="426"/>
      <c r="BJ13" s="426"/>
      <c r="BK13" s="426"/>
      <c r="BL13" s="426"/>
      <c r="BM13" s="427"/>
      <c r="BN13" s="445">
        <v>-359764</v>
      </c>
      <c r="BO13" s="446"/>
      <c r="BP13" s="446"/>
      <c r="BQ13" s="446"/>
      <c r="BR13" s="446"/>
      <c r="BS13" s="446"/>
      <c r="BT13" s="446"/>
      <c r="BU13" s="447"/>
      <c r="BV13" s="445">
        <v>-169604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14.7</v>
      </c>
      <c r="CU13" s="416"/>
      <c r="CV13" s="416"/>
      <c r="CW13" s="416"/>
      <c r="CX13" s="416"/>
      <c r="CY13" s="416"/>
      <c r="CZ13" s="416"/>
      <c r="DA13" s="417"/>
      <c r="DB13" s="415">
        <v>15.5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31660</v>
      </c>
      <c r="S14" s="549"/>
      <c r="T14" s="549"/>
      <c r="U14" s="549"/>
      <c r="V14" s="550"/>
      <c r="W14" s="551"/>
      <c r="X14" s="461"/>
      <c r="Y14" s="461"/>
      <c r="Z14" s="461"/>
      <c r="AA14" s="461"/>
      <c r="AB14" s="462"/>
      <c r="AC14" s="541">
        <v>8.9</v>
      </c>
      <c r="AD14" s="542"/>
      <c r="AE14" s="542"/>
      <c r="AF14" s="542"/>
      <c r="AG14" s="543"/>
      <c r="AH14" s="541">
        <v>7.5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118.2</v>
      </c>
      <c r="CU14" s="553"/>
      <c r="CV14" s="553"/>
      <c r="CW14" s="553"/>
      <c r="CX14" s="553"/>
      <c r="CY14" s="553"/>
      <c r="CZ14" s="553"/>
      <c r="DA14" s="554"/>
      <c r="DB14" s="552">
        <v>136.9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31450</v>
      </c>
      <c r="S15" s="549"/>
      <c r="T15" s="549"/>
      <c r="U15" s="549"/>
      <c r="V15" s="550"/>
      <c r="W15" s="536" t="s">
        <v>141</v>
      </c>
      <c r="X15" s="458"/>
      <c r="Y15" s="458"/>
      <c r="Z15" s="458"/>
      <c r="AA15" s="458"/>
      <c r="AB15" s="459"/>
      <c r="AC15" s="421">
        <v>3057</v>
      </c>
      <c r="AD15" s="422"/>
      <c r="AE15" s="422"/>
      <c r="AF15" s="422"/>
      <c r="AG15" s="423"/>
      <c r="AH15" s="421">
        <v>3376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2749330</v>
      </c>
      <c r="BO15" s="441"/>
      <c r="BP15" s="441"/>
      <c r="BQ15" s="441"/>
      <c r="BR15" s="441"/>
      <c r="BS15" s="441"/>
      <c r="BT15" s="441"/>
      <c r="BU15" s="442"/>
      <c r="BV15" s="440">
        <v>2854285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22.7</v>
      </c>
      <c r="AD16" s="542"/>
      <c r="AE16" s="542"/>
      <c r="AF16" s="542"/>
      <c r="AG16" s="543"/>
      <c r="AH16" s="541">
        <v>23.5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9359983</v>
      </c>
      <c r="BO16" s="446"/>
      <c r="BP16" s="446"/>
      <c r="BQ16" s="446"/>
      <c r="BR16" s="446"/>
      <c r="BS16" s="446"/>
      <c r="BT16" s="446"/>
      <c r="BU16" s="447"/>
      <c r="BV16" s="445">
        <v>9460109</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55.9</v>
      </c>
      <c r="CU16" s="416"/>
      <c r="CV16" s="416"/>
      <c r="CW16" s="416"/>
      <c r="CX16" s="416"/>
      <c r="CY16" s="416"/>
      <c r="CZ16" s="416"/>
      <c r="DA16" s="417"/>
      <c r="DB16" s="415">
        <v>94.2</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145</v>
      </c>
      <c r="S17" s="534"/>
      <c r="T17" s="534"/>
      <c r="U17" s="534"/>
      <c r="V17" s="535"/>
      <c r="W17" s="536" t="s">
        <v>149</v>
      </c>
      <c r="X17" s="458"/>
      <c r="Y17" s="458"/>
      <c r="Z17" s="458"/>
      <c r="AA17" s="458"/>
      <c r="AB17" s="459"/>
      <c r="AC17" s="421">
        <v>9230</v>
      </c>
      <c r="AD17" s="422"/>
      <c r="AE17" s="422"/>
      <c r="AF17" s="422"/>
      <c r="AG17" s="423"/>
      <c r="AH17" s="421">
        <v>9923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3458180</v>
      </c>
      <c r="BO17" s="446"/>
      <c r="BP17" s="446"/>
      <c r="BQ17" s="446"/>
      <c r="BR17" s="446"/>
      <c r="BS17" s="446"/>
      <c r="BT17" s="446"/>
      <c r="BU17" s="447"/>
      <c r="BV17" s="445">
        <v>3570822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247.5</v>
      </c>
      <c r="M18" s="510"/>
      <c r="N18" s="510"/>
      <c r="O18" s="510"/>
      <c r="P18" s="510"/>
      <c r="Q18" s="510"/>
      <c r="R18" s="511"/>
      <c r="S18" s="511"/>
      <c r="T18" s="511"/>
      <c r="U18" s="511"/>
      <c r="V18" s="512"/>
      <c r="W18" s="526"/>
      <c r="X18" s="527"/>
      <c r="Y18" s="527"/>
      <c r="Z18" s="527"/>
      <c r="AA18" s="527"/>
      <c r="AB18" s="537"/>
      <c r="AC18" s="409">
        <v>68.400000000000006</v>
      </c>
      <c r="AD18" s="410"/>
      <c r="AE18" s="410"/>
      <c r="AF18" s="410"/>
      <c r="AG18" s="513"/>
      <c r="AH18" s="409">
        <v>69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11262712</v>
      </c>
      <c r="BO18" s="446"/>
      <c r="BP18" s="446"/>
      <c r="BQ18" s="446"/>
      <c r="BR18" s="446"/>
      <c r="BS18" s="446"/>
      <c r="BT18" s="446"/>
      <c r="BU18" s="447"/>
      <c r="BV18" s="445">
        <v>11315863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13821428</v>
      </c>
      <c r="BO19" s="446"/>
      <c r="BP19" s="446"/>
      <c r="BQ19" s="446"/>
      <c r="BR19" s="446"/>
      <c r="BS19" s="446"/>
      <c r="BT19" s="446"/>
      <c r="BU19" s="447"/>
      <c r="BV19" s="445">
        <v>13919985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11155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25692570</v>
      </c>
      <c r="BO23" s="446"/>
      <c r="BP23" s="446"/>
      <c r="BQ23" s="446"/>
      <c r="BR23" s="446"/>
      <c r="BS23" s="446"/>
      <c r="BT23" s="446"/>
      <c r="BU23" s="447"/>
      <c r="BV23" s="445">
        <v>26136582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6970</v>
      </c>
      <c r="R24" s="422"/>
      <c r="S24" s="422"/>
      <c r="T24" s="422"/>
      <c r="U24" s="422"/>
      <c r="V24" s="423"/>
      <c r="W24" s="487"/>
      <c r="X24" s="478"/>
      <c r="Y24" s="479"/>
      <c r="Z24" s="418" t="s">
        <v>165</v>
      </c>
      <c r="AA24" s="419"/>
      <c r="AB24" s="419"/>
      <c r="AC24" s="419"/>
      <c r="AD24" s="419"/>
      <c r="AE24" s="419"/>
      <c r="AF24" s="419"/>
      <c r="AG24" s="420"/>
      <c r="AH24" s="421">
        <v>337</v>
      </c>
      <c r="AI24" s="422"/>
      <c r="AJ24" s="422"/>
      <c r="AK24" s="422"/>
      <c r="AL24" s="423"/>
      <c r="AM24" s="421">
        <v>1140408</v>
      </c>
      <c r="AN24" s="422"/>
      <c r="AO24" s="422"/>
      <c r="AP24" s="422"/>
      <c r="AQ24" s="422"/>
      <c r="AR24" s="423"/>
      <c r="AS24" s="421">
        <v>3384</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15237279</v>
      </c>
      <c r="BO24" s="446"/>
      <c r="BP24" s="446"/>
      <c r="BQ24" s="446"/>
      <c r="BR24" s="446"/>
      <c r="BS24" s="446"/>
      <c r="BT24" s="446"/>
      <c r="BU24" s="447"/>
      <c r="BV24" s="445">
        <v>15492006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6120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596581</v>
      </c>
      <c r="BO25" s="441"/>
      <c r="BP25" s="441"/>
      <c r="BQ25" s="441"/>
      <c r="BR25" s="441"/>
      <c r="BS25" s="441"/>
      <c r="BT25" s="441"/>
      <c r="BU25" s="442"/>
      <c r="BV25" s="440">
        <v>536039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5130</v>
      </c>
      <c r="R26" s="422"/>
      <c r="S26" s="422"/>
      <c r="T26" s="422"/>
      <c r="U26" s="422"/>
      <c r="V26" s="423"/>
      <c r="W26" s="487"/>
      <c r="X26" s="478"/>
      <c r="Y26" s="479"/>
      <c r="Z26" s="418" t="s">
        <v>172</v>
      </c>
      <c r="AA26" s="500"/>
      <c r="AB26" s="500"/>
      <c r="AC26" s="500"/>
      <c r="AD26" s="500"/>
      <c r="AE26" s="500"/>
      <c r="AF26" s="500"/>
      <c r="AG26" s="501"/>
      <c r="AH26" s="421">
        <v>33</v>
      </c>
      <c r="AI26" s="422"/>
      <c r="AJ26" s="422"/>
      <c r="AK26" s="422"/>
      <c r="AL26" s="423"/>
      <c r="AM26" s="421">
        <v>105072</v>
      </c>
      <c r="AN26" s="422"/>
      <c r="AO26" s="422"/>
      <c r="AP26" s="422"/>
      <c r="AQ26" s="422"/>
      <c r="AR26" s="423"/>
      <c r="AS26" s="421">
        <v>3184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4300</v>
      </c>
      <c r="R27" s="422"/>
      <c r="S27" s="422"/>
      <c r="T27" s="422"/>
      <c r="U27" s="422"/>
      <c r="V27" s="423"/>
      <c r="W27" s="487"/>
      <c r="X27" s="478"/>
      <c r="Y27" s="479"/>
      <c r="Z27" s="418" t="s">
        <v>175</v>
      </c>
      <c r="AA27" s="419"/>
      <c r="AB27" s="419"/>
      <c r="AC27" s="419"/>
      <c r="AD27" s="419"/>
      <c r="AE27" s="419"/>
      <c r="AF27" s="419"/>
      <c r="AG27" s="420"/>
      <c r="AH27" s="421">
        <v>17</v>
      </c>
      <c r="AI27" s="422"/>
      <c r="AJ27" s="422"/>
      <c r="AK27" s="422"/>
      <c r="AL27" s="423"/>
      <c r="AM27" s="421">
        <v>59873</v>
      </c>
      <c r="AN27" s="422"/>
      <c r="AO27" s="422"/>
      <c r="AP27" s="422"/>
      <c r="AQ27" s="422"/>
      <c r="AR27" s="423"/>
      <c r="AS27" s="421">
        <v>3522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169</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3600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179</v>
      </c>
      <c r="AN28" s="422"/>
      <c r="AO28" s="422"/>
      <c r="AP28" s="422"/>
      <c r="AQ28" s="422"/>
      <c r="AR28" s="423"/>
      <c r="AS28" s="421" t="s">
        <v>179</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2079443</v>
      </c>
      <c r="BO28" s="441"/>
      <c r="BP28" s="441"/>
      <c r="BQ28" s="441"/>
      <c r="BR28" s="441"/>
      <c r="BS28" s="441"/>
      <c r="BT28" s="441"/>
      <c r="BU28" s="442"/>
      <c r="BV28" s="440">
        <v>2436896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11</v>
      </c>
      <c r="M29" s="422"/>
      <c r="N29" s="422"/>
      <c r="O29" s="422"/>
      <c r="P29" s="423"/>
      <c r="Q29" s="421">
        <v>3300</v>
      </c>
      <c r="R29" s="422"/>
      <c r="S29" s="422"/>
      <c r="T29" s="422"/>
      <c r="U29" s="422"/>
      <c r="V29" s="423"/>
      <c r="W29" s="488"/>
      <c r="X29" s="489"/>
      <c r="Y29" s="490"/>
      <c r="Z29" s="418" t="s">
        <v>182</v>
      </c>
      <c r="AA29" s="419"/>
      <c r="AB29" s="419"/>
      <c r="AC29" s="419"/>
      <c r="AD29" s="419"/>
      <c r="AE29" s="419"/>
      <c r="AF29" s="419"/>
      <c r="AG29" s="420"/>
      <c r="AH29" s="421">
        <v>354</v>
      </c>
      <c r="AI29" s="422"/>
      <c r="AJ29" s="422"/>
      <c r="AK29" s="422"/>
      <c r="AL29" s="423"/>
      <c r="AM29" s="421">
        <v>1200281</v>
      </c>
      <c r="AN29" s="422"/>
      <c r="AO29" s="422"/>
      <c r="AP29" s="422"/>
      <c r="AQ29" s="422"/>
      <c r="AR29" s="423"/>
      <c r="AS29" s="421">
        <v>3391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328487</v>
      </c>
      <c r="BO29" s="446"/>
      <c r="BP29" s="446"/>
      <c r="BQ29" s="446"/>
      <c r="BR29" s="446"/>
      <c r="BS29" s="446"/>
      <c r="BT29" s="446"/>
      <c r="BU29" s="447"/>
      <c r="BV29" s="445">
        <v>328043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2206790</v>
      </c>
      <c r="BO30" s="449"/>
      <c r="BP30" s="449"/>
      <c r="BQ30" s="449"/>
      <c r="BR30" s="449"/>
      <c r="BS30" s="449"/>
      <c r="BT30" s="449"/>
      <c r="BU30" s="450"/>
      <c r="BV30" s="448">
        <v>2107294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保養センター事業特別会計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宇陀衛生一部事務組合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宇陀市土地開発公社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病院事業特別会計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奈良県市町村総合事務組合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霊苑事業特別会計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介護老人保健施設事業特別会計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東宇陀環境衛生組合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土地取得事業特別会計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IF('各会計、関係団体の財政状況及び健全化判断比率'!B34="","",'各会計、関係団体の財政状況及び健全化判断比率'!B34)</f>
        <v>水道事業特別会計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奈良広域水質検査センター組合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桜井宇陀広域連合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奈良県住宅新築資金等貸付回収管理組合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奈良県後期高齢者医療広域連合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奈良県広域消防組合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3sSc46P8wMu3du3k+cYZpsMVzZUxH9RUuG90tjNIOTszk7+TB9G2MYEmJ8p6OPe54v7jwlFvExcYtbm4/fy6Q==" saltValue="bnZQpm7lqVbLdAC1lNIf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571</v>
      </c>
      <c r="D34" s="1224"/>
      <c r="E34" s="1225"/>
      <c r="F34" s="32" t="s">
        <v>572</v>
      </c>
      <c r="G34" s="33" t="s">
        <v>573</v>
      </c>
      <c r="H34" s="33" t="s">
        <v>574</v>
      </c>
      <c r="I34" s="33" t="s">
        <v>575</v>
      </c>
      <c r="J34" s="34" t="s">
        <v>576</v>
      </c>
      <c r="K34" s="22"/>
      <c r="L34" s="22"/>
      <c r="M34" s="22"/>
      <c r="N34" s="22"/>
      <c r="O34" s="22"/>
      <c r="P34" s="22"/>
    </row>
    <row r="35" spans="1:16" ht="39" customHeight="1" x14ac:dyDescent="0.15">
      <c r="A35" s="22"/>
      <c r="B35" s="35"/>
      <c r="C35" s="1218" t="s">
        <v>577</v>
      </c>
      <c r="D35" s="1219"/>
      <c r="E35" s="1220"/>
      <c r="F35" s="36" t="s">
        <v>578</v>
      </c>
      <c r="G35" s="37" t="s">
        <v>579</v>
      </c>
      <c r="H35" s="37" t="s">
        <v>580</v>
      </c>
      <c r="I35" s="37" t="s">
        <v>581</v>
      </c>
      <c r="J35" s="38" t="s">
        <v>582</v>
      </c>
      <c r="K35" s="22"/>
      <c r="L35" s="22"/>
      <c r="M35" s="22"/>
      <c r="N35" s="22"/>
      <c r="O35" s="22"/>
      <c r="P35" s="22"/>
    </row>
    <row r="36" spans="1:16" ht="39" customHeight="1" x14ac:dyDescent="0.15">
      <c r="A36" s="22"/>
      <c r="B36" s="35"/>
      <c r="C36" s="1218" t="s">
        <v>583</v>
      </c>
      <c r="D36" s="1219"/>
      <c r="E36" s="1220"/>
      <c r="F36" s="36">
        <v>6.92</v>
      </c>
      <c r="G36" s="37">
        <v>7.75</v>
      </c>
      <c r="H36" s="37">
        <v>7.9</v>
      </c>
      <c r="I36" s="37">
        <v>8.39</v>
      </c>
      <c r="J36" s="38">
        <v>9.24</v>
      </c>
      <c r="K36" s="22"/>
      <c r="L36" s="22"/>
      <c r="M36" s="22"/>
      <c r="N36" s="22"/>
      <c r="O36" s="22"/>
      <c r="P36" s="22"/>
    </row>
    <row r="37" spans="1:16" ht="39" customHeight="1" x14ac:dyDescent="0.15">
      <c r="A37" s="22"/>
      <c r="B37" s="35"/>
      <c r="C37" s="1218" t="s">
        <v>584</v>
      </c>
      <c r="D37" s="1219"/>
      <c r="E37" s="1220"/>
      <c r="F37" s="36">
        <v>8.43</v>
      </c>
      <c r="G37" s="37">
        <v>5.08</v>
      </c>
      <c r="H37" s="37">
        <v>8.0299999999999994</v>
      </c>
      <c r="I37" s="37">
        <v>5.82</v>
      </c>
      <c r="J37" s="38">
        <v>5.95</v>
      </c>
      <c r="K37" s="22"/>
      <c r="L37" s="22"/>
      <c r="M37" s="22"/>
      <c r="N37" s="22"/>
      <c r="O37" s="22"/>
      <c r="P37" s="22"/>
    </row>
    <row r="38" spans="1:16" ht="39" customHeight="1" x14ac:dyDescent="0.15">
      <c r="A38" s="22"/>
      <c r="B38" s="35"/>
      <c r="C38" s="1218" t="s">
        <v>585</v>
      </c>
      <c r="D38" s="1219"/>
      <c r="E38" s="1220"/>
      <c r="F38" s="36">
        <v>6.98</v>
      </c>
      <c r="G38" s="37">
        <v>6</v>
      </c>
      <c r="H38" s="37">
        <v>6.27</v>
      </c>
      <c r="I38" s="37">
        <v>6.53</v>
      </c>
      <c r="J38" s="38">
        <v>5.55</v>
      </c>
      <c r="K38" s="22"/>
      <c r="L38" s="22"/>
      <c r="M38" s="22"/>
      <c r="N38" s="22"/>
      <c r="O38" s="22"/>
      <c r="P38" s="22"/>
    </row>
    <row r="39" spans="1:16" ht="39" customHeight="1" x14ac:dyDescent="0.15">
      <c r="A39" s="22"/>
      <c r="B39" s="35"/>
      <c r="C39" s="1218" t="s">
        <v>586</v>
      </c>
      <c r="D39" s="1219"/>
      <c r="E39" s="1220"/>
      <c r="F39" s="36">
        <v>4.67</v>
      </c>
      <c r="G39" s="37">
        <v>4.46</v>
      </c>
      <c r="H39" s="37">
        <v>4.04</v>
      </c>
      <c r="I39" s="37">
        <v>3.79</v>
      </c>
      <c r="J39" s="38">
        <v>3.32</v>
      </c>
      <c r="K39" s="22"/>
      <c r="L39" s="22"/>
      <c r="M39" s="22"/>
      <c r="N39" s="22"/>
      <c r="O39" s="22"/>
      <c r="P39" s="22"/>
    </row>
    <row r="40" spans="1:16" ht="39" customHeight="1" x14ac:dyDescent="0.15">
      <c r="A40" s="22"/>
      <c r="B40" s="35"/>
      <c r="C40" s="1218" t="s">
        <v>587</v>
      </c>
      <c r="D40" s="1219"/>
      <c r="E40" s="1220"/>
      <c r="F40" s="36" t="s">
        <v>588</v>
      </c>
      <c r="G40" s="37" t="s">
        <v>589</v>
      </c>
      <c r="H40" s="37">
        <v>0.06</v>
      </c>
      <c r="I40" s="37">
        <v>2.4900000000000002</v>
      </c>
      <c r="J40" s="38">
        <v>1.35</v>
      </c>
      <c r="K40" s="22"/>
      <c r="L40" s="22"/>
      <c r="M40" s="22"/>
      <c r="N40" s="22"/>
      <c r="O40" s="22"/>
      <c r="P40" s="22"/>
    </row>
    <row r="41" spans="1:16" ht="39" customHeight="1" x14ac:dyDescent="0.15">
      <c r="A41" s="22"/>
      <c r="B41" s="35"/>
      <c r="C41" s="1218" t="s">
        <v>590</v>
      </c>
      <c r="D41" s="1219"/>
      <c r="E41" s="1220"/>
      <c r="F41" s="36">
        <v>0</v>
      </c>
      <c r="G41" s="37">
        <v>0</v>
      </c>
      <c r="H41" s="37">
        <v>0.65</v>
      </c>
      <c r="I41" s="37">
        <v>1.04</v>
      </c>
      <c r="J41" s="38">
        <v>0.79</v>
      </c>
      <c r="K41" s="22"/>
      <c r="L41" s="22"/>
      <c r="M41" s="22"/>
      <c r="N41" s="22"/>
      <c r="O41" s="22"/>
      <c r="P41" s="22"/>
    </row>
    <row r="42" spans="1:16" ht="39" customHeight="1" x14ac:dyDescent="0.15">
      <c r="A42" s="22"/>
      <c r="B42" s="39"/>
      <c r="C42" s="1218" t="s">
        <v>591</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592</v>
      </c>
      <c r="D43" s="1222"/>
      <c r="E43" s="1223"/>
      <c r="F43" s="41">
        <v>0.1</v>
      </c>
      <c r="G43" s="42">
        <v>0.06</v>
      </c>
      <c r="H43" s="42">
        <v>0.1</v>
      </c>
      <c r="I43" s="42">
        <v>0.38</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j50R6bDumVXGv9JXi7ZC5bym0XQ8bGir83joN47sRfb/mQQ2pglF13qcypvkKpJxjNY5awHCZQlVlawGscFTA==" saltValue="N7ryxaZSpIvKiAoG0LJC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3587</v>
      </c>
      <c r="L45" s="60">
        <v>3459</v>
      </c>
      <c r="M45" s="60">
        <v>3298</v>
      </c>
      <c r="N45" s="60">
        <v>3094</v>
      </c>
      <c r="O45" s="61">
        <v>2874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13</v>
      </c>
      <c r="F47" s="1228"/>
      <c r="G47" s="1228"/>
      <c r="H47" s="1228"/>
      <c r="I47" s="1228"/>
      <c r="J47" s="1229"/>
      <c r="K47" s="63">
        <v>1</v>
      </c>
      <c r="L47" s="64">
        <v>1</v>
      </c>
      <c r="M47" s="64">
        <v>1</v>
      </c>
      <c r="N47" s="64">
        <v>1</v>
      </c>
      <c r="O47" s="65">
        <v>1</v>
      </c>
      <c r="P47" s="48"/>
      <c r="Q47" s="48"/>
      <c r="R47" s="48"/>
      <c r="S47" s="48"/>
      <c r="T47" s="48"/>
      <c r="U47" s="48"/>
    </row>
    <row r="48" spans="1:21" ht="30.75" customHeight="1" x14ac:dyDescent="0.15">
      <c r="A48" s="48"/>
      <c r="B48" s="1236"/>
      <c r="C48" s="1237"/>
      <c r="D48" s="62"/>
      <c r="E48" s="1228" t="s">
        <v>14</v>
      </c>
      <c r="F48" s="1228"/>
      <c r="G48" s="1228"/>
      <c r="H48" s="1228"/>
      <c r="I48" s="1228"/>
      <c r="J48" s="1229"/>
      <c r="K48" s="63">
        <v>664</v>
      </c>
      <c r="L48" s="64">
        <v>646</v>
      </c>
      <c r="M48" s="64">
        <v>604</v>
      </c>
      <c r="N48" s="64">
        <v>627</v>
      </c>
      <c r="O48" s="65">
        <v>574</v>
      </c>
      <c r="P48" s="48"/>
      <c r="Q48" s="48"/>
      <c r="R48" s="48"/>
      <c r="S48" s="48"/>
      <c r="T48" s="48"/>
      <c r="U48" s="48"/>
    </row>
    <row r="49" spans="1:21" ht="30.75" customHeight="1" x14ac:dyDescent="0.15">
      <c r="A49" s="48"/>
      <c r="B49" s="1236"/>
      <c r="C49" s="1237"/>
      <c r="D49" s="62"/>
      <c r="E49" s="1228" t="s">
        <v>15</v>
      </c>
      <c r="F49" s="1228"/>
      <c r="G49" s="1228"/>
      <c r="H49" s="1228"/>
      <c r="I49" s="1228"/>
      <c r="J49" s="1229"/>
      <c r="K49" s="63">
        <v>15</v>
      </c>
      <c r="L49" s="64" t="s">
        <v>520</v>
      </c>
      <c r="M49" s="64" t="s">
        <v>520</v>
      </c>
      <c r="N49" s="64" t="s">
        <v>520</v>
      </c>
      <c r="O49" s="65" t="s">
        <v>520</v>
      </c>
      <c r="P49" s="48"/>
      <c r="Q49" s="48"/>
      <c r="R49" s="48"/>
      <c r="S49" s="48"/>
      <c r="T49" s="48"/>
      <c r="U49" s="48"/>
    </row>
    <row r="50" spans="1:21" ht="30.75" customHeight="1" x14ac:dyDescent="0.15">
      <c r="A50" s="48"/>
      <c r="B50" s="1236"/>
      <c r="C50" s="1237"/>
      <c r="D50" s="62"/>
      <c r="E50" s="1228" t="s">
        <v>16</v>
      </c>
      <c r="F50" s="1228"/>
      <c r="G50" s="1228"/>
      <c r="H50" s="1228"/>
      <c r="I50" s="1228"/>
      <c r="J50" s="1229"/>
      <c r="K50" s="63">
        <v>58</v>
      </c>
      <c r="L50" s="64">
        <v>59</v>
      </c>
      <c r="M50" s="64">
        <v>12</v>
      </c>
      <c r="N50" s="64">
        <v>30</v>
      </c>
      <c r="O50" s="65">
        <v>48</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520</v>
      </c>
      <c r="L51" s="64">
        <v>0</v>
      </c>
      <c r="M51" s="64">
        <v>0</v>
      </c>
      <c r="N51" s="64">
        <v>0</v>
      </c>
      <c r="O51" s="65" t="s">
        <v>520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2533</v>
      </c>
      <c r="L52" s="64">
        <v>2587</v>
      </c>
      <c r="M52" s="64">
        <v>2457</v>
      </c>
      <c r="N52" s="64">
        <v>2357</v>
      </c>
      <c r="O52" s="65">
        <v>2215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1792</v>
      </c>
      <c r="L53" s="69">
        <v>1578</v>
      </c>
      <c r="M53" s="69">
        <v>1458</v>
      </c>
      <c r="N53" s="69">
        <v>1395</v>
      </c>
      <c r="O53" s="70">
        <v>1282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Umf5nnuJEUJeGsT752zal+ExByXFb6AzRgGf2SmRMuyNP3rU0AP8AM8CgThzzGgKCe3ZoIZvYyWWtFJFKXp3Q==" saltValue="XnAXIaegtLbrnh7JL4Md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563</v>
      </c>
      <c r="J40" s="79" t="s">
        <v>564</v>
      </c>
      <c r="K40" s="79" t="s">
        <v>565</v>
      </c>
      <c r="L40" s="79" t="s">
        <v>566</v>
      </c>
      <c r="M40" s="80" t="s">
        <v>567</v>
      </c>
    </row>
    <row r="41" spans="2:13" ht="27.75" customHeight="1" x14ac:dyDescent="0.15">
      <c r="B41" s="1254" t="s">
        <v>23</v>
      </c>
      <c r="C41" s="1255"/>
      <c r="D41" s="81"/>
      <c r="E41" s="1256" t="s">
        <v>24</v>
      </c>
      <c r="F41" s="1256"/>
      <c r="G41" s="1256"/>
      <c r="H41" s="1257"/>
      <c r="I41" s="82">
        <v>28591</v>
      </c>
      <c r="J41" s="83">
        <v>27700</v>
      </c>
      <c r="K41" s="83">
        <v>27153</v>
      </c>
      <c r="L41" s="83">
        <v>26137</v>
      </c>
      <c r="M41" s="84">
        <v>25693</v>
      </c>
    </row>
    <row r="42" spans="2:13" ht="27.75" customHeight="1" x14ac:dyDescent="0.15">
      <c r="B42" s="1244"/>
      <c r="C42" s="1245"/>
      <c r="D42" s="85"/>
      <c r="E42" s="1248" t="s">
        <v>25</v>
      </c>
      <c r="F42" s="1248"/>
      <c r="G42" s="1248"/>
      <c r="H42" s="1249"/>
      <c r="I42" s="86">
        <v>46</v>
      </c>
      <c r="J42" s="87" t="s">
        <v>520</v>
      </c>
      <c r="K42" s="87" t="s">
        <v>520</v>
      </c>
      <c r="L42" s="87" t="s">
        <v>520</v>
      </c>
      <c r="M42" s="88" t="s">
        <v>520</v>
      </c>
    </row>
    <row r="43" spans="2:13" ht="27.75" customHeight="1" x14ac:dyDescent="0.15">
      <c r="B43" s="1244"/>
      <c r="C43" s="1245"/>
      <c r="D43" s="85"/>
      <c r="E43" s="1248" t="s">
        <v>26</v>
      </c>
      <c r="F43" s="1248"/>
      <c r="G43" s="1248"/>
      <c r="H43" s="1249"/>
      <c r="I43" s="86">
        <v>9008</v>
      </c>
      <c r="J43" s="87">
        <v>8601</v>
      </c>
      <c r="K43" s="87">
        <v>8085</v>
      </c>
      <c r="L43" s="87">
        <v>7695</v>
      </c>
      <c r="M43" s="88">
        <v>5727</v>
      </c>
    </row>
    <row r="44" spans="2:13" ht="27.75" customHeight="1" x14ac:dyDescent="0.15">
      <c r="B44" s="1244"/>
      <c r="C44" s="1245"/>
      <c r="D44" s="85"/>
      <c r="E44" s="1248" t="s">
        <v>27</v>
      </c>
      <c r="F44" s="1248"/>
      <c r="G44" s="1248"/>
      <c r="H44" s="1249"/>
      <c r="I44" s="86">
        <v>68</v>
      </c>
      <c r="J44" s="87">
        <v>191</v>
      </c>
      <c r="K44" s="87">
        <v>353</v>
      </c>
      <c r="L44" s="87">
        <v>422</v>
      </c>
      <c r="M44" s="88">
        <v>387</v>
      </c>
    </row>
    <row r="45" spans="2:13" ht="27.75" customHeight="1" x14ac:dyDescent="0.15">
      <c r="B45" s="1244"/>
      <c r="C45" s="1245"/>
      <c r="D45" s="85"/>
      <c r="E45" s="1248" t="s">
        <v>28</v>
      </c>
      <c r="F45" s="1248"/>
      <c r="G45" s="1248"/>
      <c r="H45" s="1249"/>
      <c r="I45" s="86">
        <v>5566</v>
      </c>
      <c r="J45" s="87">
        <v>4930</v>
      </c>
      <c r="K45" s="87">
        <v>4653</v>
      </c>
      <c r="L45" s="87">
        <v>4362</v>
      </c>
      <c r="M45" s="88">
        <v>4254</v>
      </c>
    </row>
    <row r="46" spans="2:13" ht="27.75" customHeight="1" x14ac:dyDescent="0.15">
      <c r="B46" s="1244"/>
      <c r="C46" s="1245"/>
      <c r="D46" s="89"/>
      <c r="E46" s="1248" t="s">
        <v>29</v>
      </c>
      <c r="F46" s="1248"/>
      <c r="G46" s="1248"/>
      <c r="H46" s="1249"/>
      <c r="I46" s="86" t="s">
        <v>520</v>
      </c>
      <c r="J46" s="87" t="s">
        <v>520</v>
      </c>
      <c r="K46" s="87" t="s">
        <v>520</v>
      </c>
      <c r="L46" s="87" t="s">
        <v>520</v>
      </c>
      <c r="M46" s="88" t="s">
        <v>520</v>
      </c>
    </row>
    <row r="47" spans="2:13" ht="27.75" customHeight="1" x14ac:dyDescent="0.15">
      <c r="B47" s="1244"/>
      <c r="C47" s="1245"/>
      <c r="D47" s="90"/>
      <c r="E47" s="1258" t="s">
        <v>30</v>
      </c>
      <c r="F47" s="1259"/>
      <c r="G47" s="1259"/>
      <c r="H47" s="1260"/>
      <c r="I47" s="86" t="s">
        <v>520</v>
      </c>
      <c r="J47" s="87" t="s">
        <v>520</v>
      </c>
      <c r="K47" s="87" t="s">
        <v>520</v>
      </c>
      <c r="L47" s="87" t="s">
        <v>520</v>
      </c>
      <c r="M47" s="88" t="s">
        <v>520</v>
      </c>
    </row>
    <row r="48" spans="2:13" ht="27.75" customHeight="1" x14ac:dyDescent="0.15">
      <c r="B48" s="1244"/>
      <c r="C48" s="1245"/>
      <c r="D48" s="85"/>
      <c r="E48" s="1248" t="s">
        <v>31</v>
      </c>
      <c r="F48" s="1248"/>
      <c r="G48" s="1248"/>
      <c r="H48" s="1249"/>
      <c r="I48" s="86" t="s">
        <v>520</v>
      </c>
      <c r="J48" s="87" t="s">
        <v>520</v>
      </c>
      <c r="K48" s="87" t="s">
        <v>520</v>
      </c>
      <c r="L48" s="87" t="s">
        <v>520</v>
      </c>
      <c r="M48" s="88" t="s">
        <v>520</v>
      </c>
    </row>
    <row r="49" spans="2:13" ht="27.75" customHeight="1" x14ac:dyDescent="0.15">
      <c r="B49" s="1246"/>
      <c r="C49" s="1247"/>
      <c r="D49" s="85"/>
      <c r="E49" s="1248" t="s">
        <v>32</v>
      </c>
      <c r="F49" s="1248"/>
      <c r="G49" s="1248"/>
      <c r="H49" s="1249"/>
      <c r="I49" s="86" t="s">
        <v>520</v>
      </c>
      <c r="J49" s="87" t="s">
        <v>520</v>
      </c>
      <c r="K49" s="87" t="s">
        <v>520</v>
      </c>
      <c r="L49" s="87" t="s">
        <v>520</v>
      </c>
      <c r="M49" s="88" t="s">
        <v>520</v>
      </c>
    </row>
    <row r="50" spans="2:13" ht="27.75" customHeight="1" x14ac:dyDescent="0.15">
      <c r="B50" s="1242" t="s">
        <v>33</v>
      </c>
      <c r="C50" s="1243"/>
      <c r="D50" s="91"/>
      <c r="E50" s="1248" t="s">
        <v>34</v>
      </c>
      <c r="F50" s="1248"/>
      <c r="G50" s="1248"/>
      <c r="H50" s="1249"/>
      <c r="I50" s="86">
        <v>2834</v>
      </c>
      <c r="J50" s="87">
        <v>3009</v>
      </c>
      <c r="K50" s="87">
        <v>3087</v>
      </c>
      <c r="L50" s="87">
        <v>3320</v>
      </c>
      <c r="M50" s="88">
        <v>3188</v>
      </c>
    </row>
    <row r="51" spans="2:13" ht="27.75" customHeight="1" x14ac:dyDescent="0.15">
      <c r="B51" s="1244"/>
      <c r="C51" s="1245"/>
      <c r="D51" s="85"/>
      <c r="E51" s="1248" t="s">
        <v>35</v>
      </c>
      <c r="F51" s="1248"/>
      <c r="G51" s="1248"/>
      <c r="H51" s="1249"/>
      <c r="I51" s="86">
        <v>390</v>
      </c>
      <c r="J51" s="87">
        <v>328</v>
      </c>
      <c r="K51" s="87">
        <v>314</v>
      </c>
      <c r="L51" s="87">
        <v>270</v>
      </c>
      <c r="M51" s="88">
        <v>227</v>
      </c>
    </row>
    <row r="52" spans="2:13" ht="27.75" customHeight="1" x14ac:dyDescent="0.15">
      <c r="B52" s="1246"/>
      <c r="C52" s="1247"/>
      <c r="D52" s="85"/>
      <c r="E52" s="1248" t="s">
        <v>36</v>
      </c>
      <c r="F52" s="1248"/>
      <c r="G52" s="1248"/>
      <c r="H52" s="1249"/>
      <c r="I52" s="86">
        <v>23026</v>
      </c>
      <c r="J52" s="87">
        <v>22764</v>
      </c>
      <c r="K52" s="87">
        <v>23113</v>
      </c>
      <c r="L52" s="87">
        <v>22238</v>
      </c>
      <c r="M52" s="88">
        <v>21894</v>
      </c>
    </row>
    <row r="53" spans="2:13" ht="27.75" customHeight="1" thickBot="1" x14ac:dyDescent="0.2">
      <c r="B53" s="1250" t="s">
        <v>37</v>
      </c>
      <c r="C53" s="1251"/>
      <c r="D53" s="92"/>
      <c r="E53" s="1252" t="s">
        <v>38</v>
      </c>
      <c r="F53" s="1252"/>
      <c r="G53" s="1252"/>
      <c r="H53" s="1253"/>
      <c r="I53" s="93">
        <v>17029</v>
      </c>
      <c r="J53" s="94">
        <v>15323</v>
      </c>
      <c r="K53" s="94">
        <v>13730</v>
      </c>
      <c r="L53" s="94">
        <v>12786</v>
      </c>
      <c r="M53" s="95">
        <v>10752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ISOmHl7c8nr00hj8K+bB19UgAAR+Mc5rdhkZxCYMI6hacDTEP5vb193NeBRhsKXgkwlAjNvOHtU40xeNInbvQ==" saltValue="XvD9tQUs6m5Nw3koMeiu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41</v>
      </c>
      <c r="D55" s="1269"/>
      <c r="E55" s="1270"/>
      <c r="F55" s="107">
        <v>2333</v>
      </c>
      <c r="G55" s="107">
        <v>2437</v>
      </c>
      <c r="H55" s="108">
        <v>2079</v>
      </c>
    </row>
    <row r="56" spans="2:8" ht="52.5" customHeight="1" x14ac:dyDescent="0.15">
      <c r="B56" s="109"/>
      <c r="C56" s="1271" t="s">
        <v>42</v>
      </c>
      <c r="D56" s="1271"/>
      <c r="E56" s="1272"/>
      <c r="F56" s="110">
        <v>328</v>
      </c>
      <c r="G56" s="110">
        <v>328</v>
      </c>
      <c r="H56" s="111">
        <v>328</v>
      </c>
    </row>
    <row r="57" spans="2:8" ht="53.25" customHeight="1" x14ac:dyDescent="0.15">
      <c r="B57" s="109"/>
      <c r="C57" s="1273" t="s">
        <v>43</v>
      </c>
      <c r="D57" s="1273"/>
      <c r="E57" s="1274"/>
      <c r="F57" s="112">
        <v>2025</v>
      </c>
      <c r="G57" s="112">
        <v>2107</v>
      </c>
      <c r="H57" s="113">
        <v>2207</v>
      </c>
    </row>
    <row r="58" spans="2:8" ht="45.75" customHeight="1" x14ac:dyDescent="0.15">
      <c r="B58" s="114"/>
      <c r="C58" s="1261" t="s">
        <v>607</v>
      </c>
      <c r="D58" s="1262"/>
      <c r="E58" s="1263"/>
      <c r="F58" s="115">
        <v>1808</v>
      </c>
      <c r="G58" s="115">
        <v>1874</v>
      </c>
      <c r="H58" s="116">
        <v>1969</v>
      </c>
    </row>
    <row r="59" spans="2:8" ht="45.75" customHeight="1" x14ac:dyDescent="0.15">
      <c r="B59" s="114"/>
      <c r="C59" s="1261" t="s">
        <v>608</v>
      </c>
      <c r="D59" s="1262"/>
      <c r="E59" s="1263"/>
      <c r="F59" s="115">
        <v>76</v>
      </c>
      <c r="G59" s="115">
        <v>110</v>
      </c>
      <c r="H59" s="116">
        <v>131</v>
      </c>
    </row>
    <row r="60" spans="2:8" ht="45.75" customHeight="1" x14ac:dyDescent="0.15">
      <c r="B60" s="114"/>
      <c r="C60" s="1261" t="s">
        <v>609</v>
      </c>
      <c r="D60" s="1262"/>
      <c r="E60" s="1263"/>
      <c r="F60" s="115">
        <v>37</v>
      </c>
      <c r="G60" s="115">
        <v>37</v>
      </c>
      <c r="H60" s="116">
        <v>37</v>
      </c>
    </row>
    <row r="61" spans="2:8" ht="45.75" customHeight="1" x14ac:dyDescent="0.15">
      <c r="B61" s="114"/>
      <c r="C61" s="1261" t="s">
        <v>610</v>
      </c>
      <c r="D61" s="1262"/>
      <c r="E61" s="1263"/>
      <c r="F61" s="115">
        <v>60</v>
      </c>
      <c r="G61" s="115">
        <v>42</v>
      </c>
      <c r="H61" s="116">
        <v>31</v>
      </c>
    </row>
    <row r="62" spans="2:8" ht="45.75" customHeight="1" thickBot="1" x14ac:dyDescent="0.2">
      <c r="B62" s="117"/>
      <c r="C62" s="1264" t="s">
        <v>611</v>
      </c>
      <c r="D62" s="1265"/>
      <c r="E62" s="1266"/>
      <c r="F62" s="118">
        <v>7</v>
      </c>
      <c r="G62" s="118">
        <v>7</v>
      </c>
      <c r="H62" s="119">
        <v>7</v>
      </c>
    </row>
    <row r="63" spans="2:8" ht="52.5" customHeight="1" thickBot="1" x14ac:dyDescent="0.2">
      <c r="B63" s="120"/>
      <c r="C63" s="1267" t="s">
        <v>44</v>
      </c>
      <c r="D63" s="1267"/>
      <c r="E63" s="1268"/>
      <c r="F63" s="121">
        <v>4685</v>
      </c>
      <c r="G63" s="121">
        <v>4872</v>
      </c>
      <c r="H63" s="122">
        <v>4615</v>
      </c>
    </row>
    <row r="64" spans="2:8" ht="15" customHeight="1" x14ac:dyDescent="0.15"/>
    <row r="65" ht="0" hidden="1" customHeight="1" x14ac:dyDescent="0.15"/>
    <row r="66" ht="0" hidden="1" customHeight="1" x14ac:dyDescent="0.15"/>
  </sheetData>
  <sheetProtection algorithmName="SHA-512" hashValue="DhQVw7lahc6p/PpHUAuWsu2cqRbhOQRKkPKRUPRzN0ar6Y09CE63E91Wl01KqWf/iUdD6mKNDKfkChd+vAAJOg==" saltValue="tl4LVuV280zFtxegcsFP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560</v>
      </c>
      <c r="G2" s="136"/>
      <c r="H2" s="137"/>
    </row>
    <row r="3" spans="1:8" x14ac:dyDescent="0.15">
      <c r="A3" s="133" t="s">
        <v>553</v>
      </c>
      <c r="B3" s="138"/>
      <c r="C3" s="139"/>
      <c r="D3" s="140">
        <v>72672</v>
      </c>
      <c r="E3" s="141"/>
      <c r="F3" s="142">
        <v>90961</v>
      </c>
      <c r="G3" s="143"/>
      <c r="H3" s="144"/>
    </row>
    <row r="4" spans="1:8" x14ac:dyDescent="0.15">
      <c r="A4" s="145"/>
      <c r="B4" s="146"/>
      <c r="C4" s="147"/>
      <c r="D4" s="148">
        <v>26912</v>
      </c>
      <c r="E4" s="149"/>
      <c r="F4" s="150">
        <v>37720</v>
      </c>
      <c r="G4" s="151"/>
      <c r="H4" s="152"/>
    </row>
    <row r="5" spans="1:8" x14ac:dyDescent="0.15">
      <c r="A5" s="133" t="s">
        <v>555</v>
      </c>
      <c r="B5" s="138"/>
      <c r="C5" s="139"/>
      <c r="D5" s="140">
        <v>79141</v>
      </c>
      <c r="E5" s="141"/>
      <c r="F5" s="142">
        <v>106614</v>
      </c>
      <c r="G5" s="143"/>
      <c r="H5" s="144"/>
    </row>
    <row r="6" spans="1:8" x14ac:dyDescent="0.15">
      <c r="A6" s="145"/>
      <c r="B6" s="146"/>
      <c r="C6" s="147"/>
      <c r="D6" s="148">
        <v>39762</v>
      </c>
      <c r="E6" s="149"/>
      <c r="F6" s="150">
        <v>45545</v>
      </c>
      <c r="G6" s="151"/>
      <c r="H6" s="152"/>
    </row>
    <row r="7" spans="1:8" x14ac:dyDescent="0.15">
      <c r="A7" s="133" t="s">
        <v>556</v>
      </c>
      <c r="B7" s="138"/>
      <c r="C7" s="139"/>
      <c r="D7" s="140">
        <v>75083</v>
      </c>
      <c r="E7" s="141"/>
      <c r="F7" s="142">
        <v>85459</v>
      </c>
      <c r="G7" s="143"/>
      <c r="H7" s="144"/>
    </row>
    <row r="8" spans="1:8" x14ac:dyDescent="0.15">
      <c r="A8" s="145"/>
      <c r="B8" s="146"/>
      <c r="C8" s="147"/>
      <c r="D8" s="148">
        <v>42292</v>
      </c>
      <c r="E8" s="149"/>
      <c r="F8" s="150">
        <v>44378</v>
      </c>
      <c r="G8" s="151"/>
      <c r="H8" s="152"/>
    </row>
    <row r="9" spans="1:8" x14ac:dyDescent="0.15">
      <c r="A9" s="133" t="s">
        <v>557</v>
      </c>
      <c r="B9" s="138"/>
      <c r="C9" s="139"/>
      <c r="D9" s="140">
        <v>59189</v>
      </c>
      <c r="E9" s="141"/>
      <c r="F9" s="142">
        <v>83280</v>
      </c>
      <c r="G9" s="143"/>
      <c r="H9" s="144"/>
    </row>
    <row r="10" spans="1:8" x14ac:dyDescent="0.15">
      <c r="A10" s="145"/>
      <c r="B10" s="146"/>
      <c r="C10" s="147"/>
      <c r="D10" s="148">
        <v>34812</v>
      </c>
      <c r="E10" s="149"/>
      <c r="F10" s="150">
        <v>43123</v>
      </c>
      <c r="G10" s="151"/>
      <c r="H10" s="152"/>
    </row>
    <row r="11" spans="1:8" x14ac:dyDescent="0.15">
      <c r="A11" s="133" t="s">
        <v>558</v>
      </c>
      <c r="B11" s="138"/>
      <c r="C11" s="139"/>
      <c r="D11" s="140">
        <v>59527</v>
      </c>
      <c r="E11" s="141"/>
      <c r="F11" s="142">
        <v>88968</v>
      </c>
      <c r="G11" s="143"/>
      <c r="H11" s="144"/>
    </row>
    <row r="12" spans="1:8" x14ac:dyDescent="0.15">
      <c r="A12" s="145"/>
      <c r="B12" s="146"/>
      <c r="C12" s="153"/>
      <c r="D12" s="148">
        <v>33261</v>
      </c>
      <c r="E12" s="149"/>
      <c r="F12" s="150">
        <v>45482</v>
      </c>
      <c r="G12" s="151"/>
      <c r="H12" s="152"/>
    </row>
    <row r="13" spans="1:8" x14ac:dyDescent="0.15">
      <c r="A13" s="133"/>
      <c r="B13" s="138"/>
      <c r="C13" s="154"/>
      <c r="D13" s="155">
        <v>69122</v>
      </c>
      <c r="E13" s="156"/>
      <c r="F13" s="157">
        <v>91056</v>
      </c>
      <c r="G13" s="158"/>
      <c r="H13" s="144"/>
    </row>
    <row r="14" spans="1:8" x14ac:dyDescent="0.15">
      <c r="A14" s="145"/>
      <c r="B14" s="146"/>
      <c r="C14" s="147"/>
      <c r="D14" s="148">
        <v>35408</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5.61</v>
      </c>
      <c r="C19" s="159">
        <f>ROUND(VALUE(SUBSTITUTE(実質収支比率等に係る経年分析!G$48,"▲","-")),2)</f>
        <v>2.29</v>
      </c>
      <c r="D19" s="159">
        <f>ROUND(VALUE(SUBSTITUTE(実質収支比率等に係る経年分析!H$48,"▲","-")),2)</f>
        <v>5.36</v>
      </c>
      <c r="E19" s="159">
        <f>ROUND(VALUE(SUBSTITUTE(実質収支比率等に係る経年分析!I$48,"▲","-")),2)</f>
        <v>3.17</v>
      </c>
      <c r="F19" s="159">
        <f>ROUND(VALUE(SUBSTITUTE(実質収支比率等に係る経年分析!J$48,"▲","-")),2)</f>
        <v>3.25</v>
      </c>
    </row>
    <row r="20" spans="1:11" x14ac:dyDescent="0.15">
      <c r="A20" s="159" t="s">
        <v>48</v>
      </c>
      <c r="B20" s="159">
        <f>ROUND(VALUE(SUBSTITUTE(実質収支比率等に係る経年分析!F$47,"▲","-")),2)</f>
        <v>17.41</v>
      </c>
      <c r="C20" s="159">
        <f>ROUND(VALUE(SUBSTITUTE(実質収支比率等に係る経年分析!G$47,"▲","-")),2)</f>
        <v>19.39</v>
      </c>
      <c r="D20" s="159">
        <f>ROUND(VALUE(SUBSTITUTE(実質収支比率等に係る経年分析!H$47,"▲","-")),2)</f>
        <v>19.47</v>
      </c>
      <c r="E20" s="159">
        <f>ROUND(VALUE(SUBSTITUTE(実質収支比率等に係る経年分析!I$47,"▲","-")),2)</f>
        <v>20.95</v>
      </c>
      <c r="F20" s="159">
        <f>ROUND(VALUE(SUBSTITUTE(実質収支比率等に係る経年分析!J$47,"▲","-")),2)</f>
        <v>18.48</v>
      </c>
    </row>
    <row r="21" spans="1:11" x14ac:dyDescent="0.15">
      <c r="A21" s="159" t="s">
        <v>49</v>
      </c>
      <c r="B21" s="159">
        <f>IF(ISNUMBER(VALUE(SUBSTITUTE(実質収支比率等に係る経年分析!F$49,"▲","-"))),ROUND(VALUE(SUBSTITUTE(実質収支比率等に係る経年分析!F$49,"▲","-")),2),NA())</f>
        <v>4.12</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3.1</v>
      </c>
      <c r="E21" s="159">
        <f>IF(ISNUMBER(VALUE(SUBSTITUTE(実質収支比率等に係る経年分析!I$49,"▲","-"))),ROUND(VALUE(SUBSTITUTE(実質収支比率等に係る経年分析!I$49,"▲","-")),2),NA())</f>
        <v>-1.46</v>
      </c>
      <c r="F21" s="159">
        <f>IF(ISNUMBER(VALUE(SUBSTITUTE(実質収支比率等に係る経年分析!J$49,"▲","-"))),ROUND(VALUE(SUBSTITUTE(実質収支比率等に係る経年分析!J$49,"▲","-")),2),NA())</f>
        <v>-3.2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0.65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0.79</v>
      </c>
    </row>
    <row r="30" spans="1:11" x14ac:dyDescent="0.15">
      <c r="A30" s="160" t="str">
        <f>IF(連結実質赤字比率に係る赤字・黒字の構成分析!C$40="",NA(),連結実質赤字比率に係る赤字・黒字の構成分析!C$40)</f>
        <v>国民健康保険事業特別会計</v>
      </c>
      <c r="B30" s="160">
        <f>IF(ROUND(VALUE(SUBSTITUTE(連結実質赤字比率に係る赤字・黒字の構成分析!F$40,"▲", "-")), 2) &lt; 0, ABS(ROUND(VALUE(SUBSTITUTE(連結実質赤字比率に係る赤字・黒字の構成分析!F$40,"▲", "-")), 2)), NA())</f>
        <v>0.02</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0.09</v>
      </c>
      <c r="E30" s="160" t="e">
        <f>IF(ROUND(VALUE(SUBSTITUTE(連結実質赤字比率に係る赤字・黒字の構成分析!G$40,"▲", "-")), 2) &gt;= 0, ABS(ROUND(VALUE(SUBSTITUTE(連結実質赤字比率に係る赤字・黒字の構成分析!G$40,"▲", "-")), 2)), NA())</f>
        <v>#N/A</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2.4900000000000002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1.35</v>
      </c>
    </row>
    <row r="31" spans="1:11" x14ac:dyDescent="0.15">
      <c r="A31" s="160" t="str">
        <f>IF(連結実質赤字比率に係る赤字・黒字の構成分析!C$39="",NA(),連結実質赤字比率に係る赤字・黒字の構成分析!C$39)</f>
        <v>介護老人保健施設事業特別会計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4.67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4.46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3.79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3.32</v>
      </c>
    </row>
    <row r="32" spans="1:11" x14ac:dyDescent="0.15">
      <c r="A32" s="160" t="str">
        <f>IF(連結実質赤字比率に係る赤字・黒字の構成分析!C$38="",NA(),連結実質赤字比率に係る赤字・黒字の構成分析!C$38)</f>
        <v>病院事業特別会計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5.55</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8.0299999999999994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5.95</v>
      </c>
    </row>
    <row r="34" spans="1:16" x14ac:dyDescent="0.15">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9.24</v>
      </c>
    </row>
    <row r="35" spans="1:16" x14ac:dyDescent="0.15">
      <c r="A35" s="160" t="str">
        <f>IF(連結実質赤字比率に係る赤字・黒字の構成分析!C$35="",NA(),連結実質赤字比率に係る赤字・黒字の構成分析!C$35)</f>
        <v>保養センター事業特別会計</v>
      </c>
      <c r="B35" s="160">
        <f>IF(ROUND(VALUE(SUBSTITUTE(連結実質赤字比率に係る赤字・黒字の構成分析!F$35,"▲", "-")), 2) &lt; 0, ABS(ROUND(VALUE(SUBSTITUTE(連結実質赤字比率に係る赤字・黒字の構成分析!F$35,"▲", "-")), 2)), NA())</f>
        <v>9.27</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6.66</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4.96</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2.95</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1.82</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2.9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2.69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2.67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2.72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2533</v>
      </c>
      <c r="E42" s="161"/>
      <c r="F42" s="161"/>
      <c r="G42" s="161">
        <f>'実質公債費比率（分子）の構造'!L$52</f>
        <v>2587</v>
      </c>
      <c r="H42" s="161"/>
      <c r="I42" s="161"/>
      <c r="J42" s="161">
        <f>'実質公債費比率（分子）の構造'!M$52</f>
        <v>2457</v>
      </c>
      <c r="K42" s="161"/>
      <c r="L42" s="161"/>
      <c r="M42" s="161">
        <f>'実質公債費比率（分子）の構造'!N$52</f>
        <v>2357</v>
      </c>
      <c r="N42" s="161"/>
      <c r="O42" s="161"/>
      <c r="P42" s="161">
        <f>'実質公債費比率（分子）の構造'!O$52</f>
        <v>2215</v>
      </c>
    </row>
    <row r="43" spans="1:16" x14ac:dyDescent="0.15">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58</v>
      </c>
      <c r="C44" s="161"/>
      <c r="D44" s="161"/>
      <c r="E44" s="161">
        <f>'実質公債費比率（分子）の構造'!L$50</f>
        <v>59</v>
      </c>
      <c r="F44" s="161"/>
      <c r="G44" s="161"/>
      <c r="H44" s="161">
        <f>'実質公債費比率（分子）の構造'!M$50</f>
        <v>12</v>
      </c>
      <c r="I44" s="161"/>
      <c r="J44" s="161"/>
      <c r="K44" s="161">
        <f>'実質公債費比率（分子）の構造'!N$50</f>
        <v>30</v>
      </c>
      <c r="L44" s="161"/>
      <c r="M44" s="161"/>
      <c r="N44" s="161">
        <f>'実質公債費比率（分子）の構造'!O$50</f>
        <v>48</v>
      </c>
      <c r="O44" s="161"/>
      <c r="P44" s="161"/>
    </row>
    <row r="45" spans="1:16" x14ac:dyDescent="0.15">
      <c r="A45" s="161" t="s">
        <v>59</v>
      </c>
      <c r="B45" s="161">
        <f>'実質公債費比率（分子）の構造'!K$49</f>
        <v>15</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664</v>
      </c>
      <c r="C46" s="161"/>
      <c r="D46" s="161"/>
      <c r="E46" s="161">
        <f>'実質公債費比率（分子）の構造'!L$48</f>
        <v>646</v>
      </c>
      <c r="F46" s="161"/>
      <c r="G46" s="161"/>
      <c r="H46" s="161">
        <f>'実質公債費比率（分子）の構造'!M$48</f>
        <v>604</v>
      </c>
      <c r="I46" s="161"/>
      <c r="J46" s="161"/>
      <c r="K46" s="161">
        <f>'実質公債費比率（分子）の構造'!N$48</f>
        <v>627</v>
      </c>
      <c r="L46" s="161"/>
      <c r="M46" s="161"/>
      <c r="N46" s="161">
        <f>'実質公債費比率（分子）の構造'!O$48</f>
        <v>574</v>
      </c>
      <c r="O46" s="161"/>
      <c r="P46" s="161"/>
    </row>
    <row r="47" spans="1:16" x14ac:dyDescent="0.15">
      <c r="A47" s="161" t="s">
        <v>61</v>
      </c>
      <c r="B47" s="161">
        <f>'実質公債費比率（分子）の構造'!K$47</f>
        <v>1</v>
      </c>
      <c r="C47" s="161"/>
      <c r="D47" s="161"/>
      <c r="E47" s="161">
        <f>'実質公債費比率（分子）の構造'!L$47</f>
        <v>1</v>
      </c>
      <c r="F47" s="161"/>
      <c r="G47" s="161"/>
      <c r="H47" s="161">
        <f>'実質公債費比率（分子）の構造'!M$47</f>
        <v>1</v>
      </c>
      <c r="I47" s="161"/>
      <c r="J47" s="161"/>
      <c r="K47" s="161">
        <f>'実質公債費比率（分子）の構造'!N$47</f>
        <v>1</v>
      </c>
      <c r="L47" s="161"/>
      <c r="M47" s="161"/>
      <c r="N47" s="161">
        <f>'実質公債費比率（分子）の構造'!O$47</f>
        <v>1</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3587</v>
      </c>
      <c r="C49" s="161"/>
      <c r="D49" s="161"/>
      <c r="E49" s="161">
        <f>'実質公債費比率（分子）の構造'!L$45</f>
        <v>3459</v>
      </c>
      <c r="F49" s="161"/>
      <c r="G49" s="161"/>
      <c r="H49" s="161">
        <f>'実質公債費比率（分子）の構造'!M$45</f>
        <v>3298</v>
      </c>
      <c r="I49" s="161"/>
      <c r="J49" s="161"/>
      <c r="K49" s="161">
        <f>'実質公債費比率（分子）の構造'!N$45</f>
        <v>3094</v>
      </c>
      <c r="L49" s="161"/>
      <c r="M49" s="161"/>
      <c r="N49" s="161">
        <f>'実質公債費比率（分子）の構造'!O$45</f>
        <v>2874</v>
      </c>
      <c r="O49" s="161"/>
      <c r="P49" s="161"/>
    </row>
    <row r="50" spans="1:16" x14ac:dyDescent="0.15">
      <c r="A50" s="161" t="s">
        <v>64</v>
      </c>
      <c r="B50" s="161" t="e">
        <f>NA()</f>
        <v>#N/A</v>
      </c>
      <c r="C50" s="161">
        <f>IF(ISNUMBER('実質公債費比率（分子）の構造'!K$53),'実質公債費比率（分子）の構造'!K$53,NA())</f>
        <v>1792</v>
      </c>
      <c r="D50" s="161" t="e">
        <f>NA()</f>
        <v>#N/A</v>
      </c>
      <c r="E50" s="161" t="e">
        <f>NA()</f>
        <v>#N/A</v>
      </c>
      <c r="F50" s="161">
        <f>IF(ISNUMBER('実質公債費比率（分子）の構造'!L$53),'実質公債費比率（分子）の構造'!L$53,NA())</f>
        <v>1578</v>
      </c>
      <c r="G50" s="161" t="e">
        <f>NA()</f>
        <v>#N/A</v>
      </c>
      <c r="H50" s="161" t="e">
        <f>NA()</f>
        <v>#N/A</v>
      </c>
      <c r="I50" s="161">
        <f>IF(ISNUMBER('実質公債費比率（分子）の構造'!M$53),'実質公債費比率（分子）の構造'!M$53,NA())</f>
        <v>1458</v>
      </c>
      <c r="J50" s="161" t="e">
        <f>NA()</f>
        <v>#N/A</v>
      </c>
      <c r="K50" s="161" t="e">
        <f>NA()</f>
        <v>#N/A</v>
      </c>
      <c r="L50" s="161">
        <f>IF(ISNUMBER('実質公債費比率（分子）の構造'!N$53),'実質公債費比率（分子）の構造'!N$53,NA())</f>
        <v>1395</v>
      </c>
      <c r="M50" s="161" t="e">
        <f>NA()</f>
        <v>#N/A</v>
      </c>
      <c r="N50" s="161" t="e">
        <f>NA()</f>
        <v>#N/A</v>
      </c>
      <c r="O50" s="161">
        <f>IF(ISNUMBER('実質公債費比率（分子）の構造'!O$53),'実質公債費比率（分子）の構造'!O$53,NA())</f>
        <v>1282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23026</v>
      </c>
      <c r="E56" s="160"/>
      <c r="F56" s="160"/>
      <c r="G56" s="160">
        <f>'将来負担比率（分子）の構造'!J$52</f>
        <v>22764</v>
      </c>
      <c r="H56" s="160"/>
      <c r="I56" s="160"/>
      <c r="J56" s="160">
        <f>'将来負担比率（分子）の構造'!K$52</f>
        <v>23113</v>
      </c>
      <c r="K56" s="160"/>
      <c r="L56" s="160"/>
      <c r="M56" s="160">
        <f>'将来負担比率（分子）の構造'!L$52</f>
        <v>22238</v>
      </c>
      <c r="N56" s="160"/>
      <c r="O56" s="160"/>
      <c r="P56" s="160">
        <f>'将来負担比率（分子）の構造'!M$52</f>
        <v>21894</v>
      </c>
    </row>
    <row r="57" spans="1:16" x14ac:dyDescent="0.15">
      <c r="A57" s="160" t="s">
        <v>35</v>
      </c>
      <c r="B57" s="160"/>
      <c r="C57" s="160"/>
      <c r="D57" s="160">
        <f>'将来負担比率（分子）の構造'!I$51</f>
        <v>390</v>
      </c>
      <c r="E57" s="160"/>
      <c r="F57" s="160"/>
      <c r="G57" s="160">
        <f>'将来負担比率（分子）の構造'!J$51</f>
        <v>328</v>
      </c>
      <c r="H57" s="160"/>
      <c r="I57" s="160"/>
      <c r="J57" s="160">
        <f>'将来負担比率（分子）の構造'!K$51</f>
        <v>314</v>
      </c>
      <c r="K57" s="160"/>
      <c r="L57" s="160"/>
      <c r="M57" s="160">
        <f>'将来負担比率（分子）の構造'!L$51</f>
        <v>270</v>
      </c>
      <c r="N57" s="160"/>
      <c r="O57" s="160"/>
      <c r="P57" s="160">
        <f>'将来負担比率（分子）の構造'!M$51</f>
        <v>227</v>
      </c>
    </row>
    <row r="58" spans="1:16" x14ac:dyDescent="0.15">
      <c r="A58" s="160" t="s">
        <v>34</v>
      </c>
      <c r="B58" s="160"/>
      <c r="C58" s="160"/>
      <c r="D58" s="160">
        <f>'将来負担比率（分子）の構造'!I$50</f>
        <v>2834</v>
      </c>
      <c r="E58" s="160"/>
      <c r="F58" s="160"/>
      <c r="G58" s="160">
        <f>'将来負担比率（分子）の構造'!J$50</f>
        <v>3009</v>
      </c>
      <c r="H58" s="160"/>
      <c r="I58" s="160"/>
      <c r="J58" s="160">
        <f>'将来負担比率（分子）の構造'!K$50</f>
        <v>3087</v>
      </c>
      <c r="K58" s="160"/>
      <c r="L58" s="160"/>
      <c r="M58" s="160">
        <f>'将来負担比率（分子）の構造'!L$50</f>
        <v>3320</v>
      </c>
      <c r="N58" s="160"/>
      <c r="O58" s="160"/>
      <c r="P58" s="160">
        <f>'将来負担比率（分子）の構造'!M$50</f>
        <v>3188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5566</v>
      </c>
      <c r="C62" s="160"/>
      <c r="D62" s="160"/>
      <c r="E62" s="160">
        <f>'将来負担比率（分子）の構造'!J$45</f>
        <v>4930</v>
      </c>
      <c r="F62" s="160"/>
      <c r="G62" s="160"/>
      <c r="H62" s="160">
        <f>'将来負担比率（分子）の構造'!K$45</f>
        <v>4653</v>
      </c>
      <c r="I62" s="160"/>
      <c r="J62" s="160"/>
      <c r="K62" s="160">
        <f>'将来負担比率（分子）の構造'!L$45</f>
        <v>4362</v>
      </c>
      <c r="L62" s="160"/>
      <c r="M62" s="160"/>
      <c r="N62" s="160">
        <f>'将来負担比率（分子）の構造'!M$45</f>
        <v>4254</v>
      </c>
      <c r="O62" s="160"/>
      <c r="P62" s="160"/>
    </row>
    <row r="63" spans="1:16" x14ac:dyDescent="0.15">
      <c r="A63" s="160" t="s">
        <v>27</v>
      </c>
      <c r="B63" s="160">
        <f>'将来負担比率（分子）の構造'!I$44</f>
        <v>68</v>
      </c>
      <c r="C63" s="160"/>
      <c r="D63" s="160"/>
      <c r="E63" s="160">
        <f>'将来負担比率（分子）の構造'!J$44</f>
        <v>191</v>
      </c>
      <c r="F63" s="160"/>
      <c r="G63" s="160"/>
      <c r="H63" s="160">
        <f>'将来負担比率（分子）の構造'!K$44</f>
        <v>353</v>
      </c>
      <c r="I63" s="160"/>
      <c r="J63" s="160"/>
      <c r="K63" s="160">
        <f>'将来負担比率（分子）の構造'!L$44</f>
        <v>422</v>
      </c>
      <c r="L63" s="160"/>
      <c r="M63" s="160"/>
      <c r="N63" s="160">
        <f>'将来負担比率（分子）の構造'!M$44</f>
        <v>387</v>
      </c>
      <c r="O63" s="160"/>
      <c r="P63" s="160"/>
    </row>
    <row r="64" spans="1:16" x14ac:dyDescent="0.15">
      <c r="A64" s="160" t="s">
        <v>26</v>
      </c>
      <c r="B64" s="160">
        <f>'将来負担比率（分子）の構造'!I$43</f>
        <v>9008</v>
      </c>
      <c r="C64" s="160"/>
      <c r="D64" s="160"/>
      <c r="E64" s="160">
        <f>'将来負担比率（分子）の構造'!J$43</f>
        <v>8601</v>
      </c>
      <c r="F64" s="160"/>
      <c r="G64" s="160"/>
      <c r="H64" s="160">
        <f>'将来負担比率（分子）の構造'!K$43</f>
        <v>8085</v>
      </c>
      <c r="I64" s="160"/>
      <c r="J64" s="160"/>
      <c r="K64" s="160">
        <f>'将来負担比率（分子）の構造'!L$43</f>
        <v>7695</v>
      </c>
      <c r="L64" s="160"/>
      <c r="M64" s="160"/>
      <c r="N64" s="160">
        <f>'将来負担比率（分子）の構造'!M$43</f>
        <v>5727</v>
      </c>
      <c r="O64" s="160"/>
      <c r="P64" s="160"/>
    </row>
    <row r="65" spans="1:16" x14ac:dyDescent="0.15">
      <c r="A65" s="160" t="s">
        <v>25</v>
      </c>
      <c r="B65" s="160">
        <f>'将来負担比率（分子）の構造'!I$42</f>
        <v>46</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28591</v>
      </c>
      <c r="C66" s="160"/>
      <c r="D66" s="160"/>
      <c r="E66" s="160">
        <f>'将来負担比率（分子）の構造'!J$41</f>
        <v>27700</v>
      </c>
      <c r="F66" s="160"/>
      <c r="G66" s="160"/>
      <c r="H66" s="160">
        <f>'将来負担比率（分子）の構造'!K$41</f>
        <v>27153</v>
      </c>
      <c r="I66" s="160"/>
      <c r="J66" s="160"/>
      <c r="K66" s="160">
        <f>'将来負担比率（分子）の構造'!L$41</f>
        <v>26137</v>
      </c>
      <c r="L66" s="160"/>
      <c r="M66" s="160"/>
      <c r="N66" s="160">
        <f>'将来負担比率（分子）の構造'!M$41</f>
        <v>25693</v>
      </c>
      <c r="O66" s="160"/>
      <c r="P66" s="160"/>
    </row>
    <row r="67" spans="1:16" x14ac:dyDescent="0.15">
      <c r="A67" s="160" t="s">
        <v>68</v>
      </c>
      <c r="B67" s="160" t="e">
        <f>NA()</f>
        <v>#N/A</v>
      </c>
      <c r="C67" s="160">
        <f>IF(ISNUMBER('将来負担比率（分子）の構造'!I$53), IF('将来負担比率（分子）の構造'!I$53 &lt; 0, 0, '将来負担比率（分子）の構造'!I$53), NA())</f>
        <v>17029</v>
      </c>
      <c r="D67" s="160" t="e">
        <f>NA()</f>
        <v>#N/A</v>
      </c>
      <c r="E67" s="160" t="e">
        <f>NA()</f>
        <v>#N/A</v>
      </c>
      <c r="F67" s="160">
        <f>IF(ISNUMBER('将来負担比率（分子）の構造'!J$53), IF('将来負担比率（分子）の構造'!J$53 &lt; 0, 0, '将来負担比率（分子）の構造'!J$53), NA())</f>
        <v>15323</v>
      </c>
      <c r="G67" s="160" t="e">
        <f>NA()</f>
        <v>#N/A</v>
      </c>
      <c r="H67" s="160" t="e">
        <f>NA()</f>
        <v>#N/A</v>
      </c>
      <c r="I67" s="160">
        <f>IF(ISNUMBER('将来負担比率（分子）の構造'!K$53), IF('将来負担比率（分子）の構造'!K$53 &lt; 0, 0, '将来負担比率（分子）の構造'!K$53), NA())</f>
        <v>13730</v>
      </c>
      <c r="J67" s="160" t="e">
        <f>NA()</f>
        <v>#N/A</v>
      </c>
      <c r="K67" s="160" t="e">
        <f>NA()</f>
        <v>#N/A</v>
      </c>
      <c r="L67" s="160">
        <f>IF(ISNUMBER('将来負担比率（分子）の構造'!L$53), IF('将来負担比率（分子）の構造'!L$53 &lt; 0, 0, '将来負担比率（分子）の構造'!L$53), NA())</f>
        <v>12786</v>
      </c>
      <c r="M67" s="160" t="e">
        <f>NA()</f>
        <v>#N/A</v>
      </c>
      <c r="N67" s="160" t="e">
        <f>NA()</f>
        <v>#N/A</v>
      </c>
      <c r="O67" s="160">
        <f>IF(ISNUMBER('将来負担比率（分子）の構造'!M$53), IF('将来負担比率（分子）の構造'!M$53 &lt; 0, 0, '将来負担比率（分子）の構造'!M$53), NA())</f>
        <v>10752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2333</v>
      </c>
      <c r="C72" s="164">
        <f>基金残高に係る経年分析!G55</f>
        <v>2437</v>
      </c>
      <c r="D72" s="164">
        <f>基金残高に係る経年分析!H55</f>
        <v>2079</v>
      </c>
    </row>
    <row r="73" spans="1:16" x14ac:dyDescent="0.15">
      <c r="A73" s="163" t="s">
        <v>71</v>
      </c>
      <c r="B73" s="164">
        <f>基金残高に係る経年分析!F56</f>
        <v>328</v>
      </c>
      <c r="C73" s="164">
        <f>基金残高に係る経年分析!G56</f>
        <v>328</v>
      </c>
      <c r="D73" s="164">
        <f>基金残高に係る経年分析!H56</f>
        <v>328</v>
      </c>
    </row>
    <row r="74" spans="1:16" x14ac:dyDescent="0.15">
      <c r="A74" s="163" t="s">
        <v>72</v>
      </c>
      <c r="B74" s="164">
        <f>基金残高に係る経年分析!F57</f>
        <v>2025</v>
      </c>
      <c r="C74" s="164">
        <f>基金残高に係る経年分析!G57</f>
        <v>2107</v>
      </c>
      <c r="D74" s="164">
        <f>基金残高に係る経年分析!H57</f>
        <v>2207</v>
      </c>
    </row>
  </sheetData>
  <sheetProtection algorithmName="SHA-512" hashValue="9yXjn6F9HXvzsBQ6IS77babkj5xHAKfdgUNtkfHQZwvZj6DMgz+KQkVL89r5P3+Hd6xeI8DaqoocuxDZAELwlg==" saltValue="ty/gyonshjpc5mFeU3ih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621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621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620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624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616</v>
      </c>
    </row>
    <row r="50" spans="1:109" ht="13.5" x14ac:dyDescent="0.1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366"/>
      <c r="G51" s="1286"/>
      <c r="H51" s="1286"/>
      <c r="I51" s="1287"/>
      <c r="J51" s="1287"/>
      <c r="K51" s="1276"/>
      <c r="L51" s="1276"/>
      <c r="M51" s="1276"/>
      <c r="N51" s="1276"/>
      <c r="AM51" s="373"/>
      <c r="AN51" s="1277" t="s">
        <v>615</v>
      </c>
      <c r="AO51" s="1277"/>
      <c r="AP51" s="1277"/>
      <c r="AQ51" s="1277"/>
      <c r="AR51" s="1277"/>
      <c r="AS51" s="1277"/>
      <c r="AT51" s="1277"/>
      <c r="AU51" s="1277"/>
      <c r="AV51" s="1277"/>
      <c r="AW51" s="1277"/>
      <c r="AX51" s="1277"/>
      <c r="AY51" s="1277"/>
      <c r="AZ51" s="1277"/>
      <c r="BA51" s="1277"/>
      <c r="BB51" s="1277" t="s">
        <v>613</v>
      </c>
      <c r="BC51" s="1277"/>
      <c r="BD51" s="1277"/>
      <c r="BE51" s="1277"/>
      <c r="BF51" s="1277"/>
      <c r="BG51" s="1277"/>
      <c r="BH51" s="1277"/>
      <c r="BI51" s="1277"/>
      <c r="BJ51" s="1277"/>
      <c r="BK51" s="1277"/>
      <c r="BL51" s="1277"/>
      <c r="BM51" s="1277"/>
      <c r="BN51" s="1277"/>
      <c r="BO51" s="1277"/>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75">
        <v>136.9</v>
      </c>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78"/>
      <c r="J53" s="127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619</v>
      </c>
      <c r="BC53" s="1277"/>
      <c r="BD53" s="1277"/>
      <c r="BE53" s="1277"/>
      <c r="BF53" s="1277"/>
      <c r="BG53" s="1277"/>
      <c r="BH53" s="1277"/>
      <c r="BI53" s="1277"/>
      <c r="BJ53" s="1277"/>
      <c r="BK53" s="1277"/>
      <c r="BL53" s="1277"/>
      <c r="BM53" s="1277"/>
      <c r="BN53" s="1277"/>
      <c r="BO53" s="1277"/>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75">
        <v>70.8</v>
      </c>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78"/>
      <c r="J54" s="127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78"/>
      <c r="H55" s="1278"/>
      <c r="I55" s="1278"/>
      <c r="J55" s="1278"/>
      <c r="K55" s="1276"/>
      <c r="L55" s="1276"/>
      <c r="M55" s="1276"/>
      <c r="N55" s="1276"/>
      <c r="AN55" s="1282" t="s">
        <v>614</v>
      </c>
      <c r="AO55" s="1282"/>
      <c r="AP55" s="1282"/>
      <c r="AQ55" s="1282"/>
      <c r="AR55" s="1282"/>
      <c r="AS55" s="1282"/>
      <c r="AT55" s="1282"/>
      <c r="AU55" s="1282"/>
      <c r="AV55" s="1282"/>
      <c r="AW55" s="1282"/>
      <c r="AX55" s="1282"/>
      <c r="AY55" s="1282"/>
      <c r="AZ55" s="1282"/>
      <c r="BA55" s="1282"/>
      <c r="BB55" s="1277" t="s">
        <v>613</v>
      </c>
      <c r="BC55" s="1277"/>
      <c r="BD55" s="1277"/>
      <c r="BE55" s="1277"/>
      <c r="BF55" s="1277"/>
      <c r="BG55" s="1277"/>
      <c r="BH55" s="1277"/>
      <c r="BI55" s="1277"/>
      <c r="BJ55" s="1277"/>
      <c r="BK55" s="1277"/>
      <c r="BL55" s="1277"/>
      <c r="BM55" s="1277"/>
      <c r="BN55" s="1277"/>
      <c r="BO55" s="1277"/>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75">
        <v>54.6</v>
      </c>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78"/>
      <c r="H56" s="1278"/>
      <c r="I56" s="1278"/>
      <c r="J56" s="1278"/>
      <c r="K56" s="1276"/>
      <c r="L56" s="1276"/>
      <c r="M56" s="1276"/>
      <c r="N56" s="1276"/>
      <c r="AN56" s="1282"/>
      <c r="AO56" s="1282"/>
      <c r="AP56" s="1282"/>
      <c r="AQ56" s="1282"/>
      <c r="AR56" s="1282"/>
      <c r="AS56" s="1282"/>
      <c r="AT56" s="1282"/>
      <c r="AU56" s="1282"/>
      <c r="AV56" s="1282"/>
      <c r="AW56" s="1282"/>
      <c r="AX56" s="1282"/>
      <c r="AY56" s="1282"/>
      <c r="AZ56" s="1282"/>
      <c r="BA56" s="128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78"/>
      <c r="H57" s="1278"/>
      <c r="I57" s="1280"/>
      <c r="J57" s="1280"/>
      <c r="K57" s="1276"/>
      <c r="L57" s="1276"/>
      <c r="M57" s="1276"/>
      <c r="N57" s="1276"/>
      <c r="AM57" s="365"/>
      <c r="AN57" s="1282"/>
      <c r="AO57" s="1282"/>
      <c r="AP57" s="1282"/>
      <c r="AQ57" s="1282"/>
      <c r="AR57" s="1282"/>
      <c r="AS57" s="1282"/>
      <c r="AT57" s="1282"/>
      <c r="AU57" s="1282"/>
      <c r="AV57" s="1282"/>
      <c r="AW57" s="1282"/>
      <c r="AX57" s="1282"/>
      <c r="AY57" s="1282"/>
      <c r="AZ57" s="1282"/>
      <c r="BA57" s="1282"/>
      <c r="BB57" s="1277" t="s">
        <v>619</v>
      </c>
      <c r="BC57" s="1277"/>
      <c r="BD57" s="1277"/>
      <c r="BE57" s="1277"/>
      <c r="BF57" s="1277"/>
      <c r="BG57" s="1277"/>
      <c r="BH57" s="1277"/>
      <c r="BI57" s="1277"/>
      <c r="BJ57" s="1277"/>
      <c r="BK57" s="1277"/>
      <c r="BL57" s="1277"/>
      <c r="BM57" s="1277"/>
      <c r="BN57" s="1277"/>
      <c r="BO57" s="1277"/>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75">
        <v>58.3</v>
      </c>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78"/>
      <c r="H58" s="1278"/>
      <c r="I58" s="1280"/>
      <c r="J58" s="1280"/>
      <c r="K58" s="1276"/>
      <c r="L58" s="1276"/>
      <c r="M58" s="1276"/>
      <c r="N58" s="1276"/>
      <c r="AM58" s="365"/>
      <c r="AN58" s="1282"/>
      <c r="AO58" s="1282"/>
      <c r="AP58" s="1282"/>
      <c r="AQ58" s="1282"/>
      <c r="AR58" s="1282"/>
      <c r="AS58" s="1282"/>
      <c r="AT58" s="1282"/>
      <c r="AU58" s="1282"/>
      <c r="AV58" s="1282"/>
      <c r="AW58" s="1282"/>
      <c r="AX58" s="1282"/>
      <c r="AY58" s="1282"/>
      <c r="AZ58" s="1282"/>
      <c r="BA58" s="128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618</v>
      </c>
    </row>
    <row r="64" spans="1:109" ht="13.5" x14ac:dyDescent="0.15">
      <c r="B64" s="366"/>
      <c r="G64" s="382"/>
      <c r="I64" s="384"/>
      <c r="J64" s="384"/>
      <c r="K64" s="384"/>
      <c r="L64" s="384"/>
      <c r="M64" s="384"/>
      <c r="N64" s="383"/>
      <c r="AM64" s="382"/>
      <c r="AN64" s="382" t="s">
        <v>617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616</v>
      </c>
    </row>
    <row r="72" spans="2:107" ht="13.5" x14ac:dyDescent="0.1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ht="13.5" x14ac:dyDescent="0.15">
      <c r="B73" s="366"/>
      <c r="G73" s="1286"/>
      <c r="H73" s="1286"/>
      <c r="I73" s="1286"/>
      <c r="J73" s="1286"/>
      <c r="K73" s="1279"/>
      <c r="L73" s="1279"/>
      <c r="M73" s="1279"/>
      <c r="N73" s="1279"/>
      <c r="AM73" s="373"/>
      <c r="AN73" s="1277" t="s">
        <v>615</v>
      </c>
      <c r="AO73" s="1277"/>
      <c r="AP73" s="1277"/>
      <c r="AQ73" s="1277"/>
      <c r="AR73" s="1277"/>
      <c r="AS73" s="1277"/>
      <c r="AT73" s="1277"/>
      <c r="AU73" s="1277"/>
      <c r="AV73" s="1277"/>
      <c r="AW73" s="1277"/>
      <c r="AX73" s="1277"/>
      <c r="AY73" s="1277"/>
      <c r="AZ73" s="1277"/>
      <c r="BA73" s="1277"/>
      <c r="BB73" s="1277" t="s">
        <v>613</v>
      </c>
      <c r="BC73" s="1277"/>
      <c r="BD73" s="1277"/>
      <c r="BE73" s="1277"/>
      <c r="BF73" s="1277"/>
      <c r="BG73" s="1277"/>
      <c r="BH73" s="1277"/>
      <c r="BI73" s="1277"/>
      <c r="BJ73" s="1277"/>
      <c r="BK73" s="1277"/>
      <c r="BL73" s="1277"/>
      <c r="BM73" s="1277"/>
      <c r="BN73" s="1277"/>
      <c r="BO73" s="1277"/>
      <c r="BP73" s="1275">
        <v>174.5</v>
      </c>
      <c r="BQ73" s="1275"/>
      <c r="BR73" s="1275"/>
      <c r="BS73" s="1275"/>
      <c r="BT73" s="1275"/>
      <c r="BU73" s="1275"/>
      <c r="BV73" s="1275"/>
      <c r="BW73" s="1275"/>
      <c r="BX73" s="1275">
        <v>161.4</v>
      </c>
      <c r="BY73" s="1275"/>
      <c r="BZ73" s="1275"/>
      <c r="CA73" s="1275"/>
      <c r="CB73" s="1275"/>
      <c r="CC73" s="1275"/>
      <c r="CD73" s="1275"/>
      <c r="CE73" s="1275"/>
      <c r="CF73" s="1275">
        <v>143.19999999999999</v>
      </c>
      <c r="CG73" s="1275"/>
      <c r="CH73" s="1275"/>
      <c r="CI73" s="1275"/>
      <c r="CJ73" s="1275"/>
      <c r="CK73" s="1275"/>
      <c r="CL73" s="1275"/>
      <c r="CM73" s="1275"/>
      <c r="CN73" s="1275">
        <v>136.9</v>
      </c>
      <c r="CO73" s="1275"/>
      <c r="CP73" s="1275"/>
      <c r="CQ73" s="1275"/>
      <c r="CR73" s="1275"/>
      <c r="CS73" s="1275"/>
      <c r="CT73" s="1275"/>
      <c r="CU73" s="1275"/>
      <c r="CV73" s="1275">
        <v>118.2</v>
      </c>
      <c r="CW73" s="1275"/>
      <c r="CX73" s="1275"/>
      <c r="CY73" s="1275"/>
      <c r="CZ73" s="1275"/>
      <c r="DA73" s="1275"/>
      <c r="DB73" s="1275"/>
      <c r="DC73" s="1275"/>
    </row>
    <row r="74" spans="2:107" ht="13.5" x14ac:dyDescent="0.15">
      <c r="B74" s="366"/>
      <c r="G74" s="1286"/>
      <c r="H74" s="1286"/>
      <c r="I74" s="1286"/>
      <c r="J74" s="1286"/>
      <c r="K74" s="1279"/>
      <c r="L74" s="1279"/>
      <c r="M74" s="1279"/>
      <c r="N74" s="1279"/>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78"/>
      <c r="J75" s="127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612</v>
      </c>
      <c r="BC75" s="1277"/>
      <c r="BD75" s="1277"/>
      <c r="BE75" s="1277"/>
      <c r="BF75" s="1277"/>
      <c r="BG75" s="1277"/>
      <c r="BH75" s="1277"/>
      <c r="BI75" s="1277"/>
      <c r="BJ75" s="1277"/>
      <c r="BK75" s="1277"/>
      <c r="BL75" s="1277"/>
      <c r="BM75" s="1277"/>
      <c r="BN75" s="1277"/>
      <c r="BO75" s="1277"/>
      <c r="BP75" s="1275">
        <v>18</v>
      </c>
      <c r="BQ75" s="1275"/>
      <c r="BR75" s="1275"/>
      <c r="BS75" s="1275"/>
      <c r="BT75" s="1275"/>
      <c r="BU75" s="1275"/>
      <c r="BV75" s="1275"/>
      <c r="BW75" s="1275"/>
      <c r="BX75" s="1275">
        <v>17.8</v>
      </c>
      <c r="BY75" s="1275"/>
      <c r="BZ75" s="1275"/>
      <c r="CA75" s="1275"/>
      <c r="CB75" s="1275"/>
      <c r="CC75" s="1275"/>
      <c r="CD75" s="1275"/>
      <c r="CE75" s="1275"/>
      <c r="CF75" s="1275">
        <v>16.7</v>
      </c>
      <c r="CG75" s="1275"/>
      <c r="CH75" s="1275"/>
      <c r="CI75" s="1275"/>
      <c r="CJ75" s="1275"/>
      <c r="CK75" s="1275"/>
      <c r="CL75" s="1275"/>
      <c r="CM75" s="1275"/>
      <c r="CN75" s="1275">
        <v>15.5</v>
      </c>
      <c r="CO75" s="1275"/>
      <c r="CP75" s="1275"/>
      <c r="CQ75" s="1275"/>
      <c r="CR75" s="1275"/>
      <c r="CS75" s="1275"/>
      <c r="CT75" s="1275"/>
      <c r="CU75" s="1275"/>
      <c r="CV75" s="1275">
        <v>14.7</v>
      </c>
      <c r="CW75" s="1275"/>
      <c r="CX75" s="1275"/>
      <c r="CY75" s="1275"/>
      <c r="CZ75" s="1275"/>
      <c r="DA75" s="1275"/>
      <c r="DB75" s="1275"/>
      <c r="DC75" s="1275"/>
    </row>
    <row r="76" spans="2:107" ht="13.5" x14ac:dyDescent="0.15">
      <c r="B76" s="366"/>
      <c r="G76" s="1286"/>
      <c r="H76" s="1286"/>
      <c r="I76" s="1278"/>
      <c r="J76" s="127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78"/>
      <c r="H77" s="1278"/>
      <c r="I77" s="1278"/>
      <c r="J77" s="1278"/>
      <c r="K77" s="1279"/>
      <c r="L77" s="1279"/>
      <c r="M77" s="1279"/>
      <c r="N77" s="1279"/>
      <c r="AN77" s="1282" t="s">
        <v>614</v>
      </c>
      <c r="AO77" s="1282"/>
      <c r="AP77" s="1282"/>
      <c r="AQ77" s="1282"/>
      <c r="AR77" s="1282"/>
      <c r="AS77" s="1282"/>
      <c r="AT77" s="1282"/>
      <c r="AU77" s="1282"/>
      <c r="AV77" s="1282"/>
      <c r="AW77" s="1282"/>
      <c r="AX77" s="1282"/>
      <c r="AY77" s="1282"/>
      <c r="AZ77" s="1282"/>
      <c r="BA77" s="1282"/>
      <c r="BB77" s="1277" t="s">
        <v>613</v>
      </c>
      <c r="BC77" s="1277"/>
      <c r="BD77" s="1277"/>
      <c r="BE77" s="1277"/>
      <c r="BF77" s="1277"/>
      <c r="BG77" s="1277"/>
      <c r="BH77" s="1277"/>
      <c r="BI77" s="1277"/>
      <c r="BJ77" s="1277"/>
      <c r="BK77" s="1277"/>
      <c r="BL77" s="1277"/>
      <c r="BM77" s="1277"/>
      <c r="BN77" s="1277"/>
      <c r="BO77" s="1277"/>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x14ac:dyDescent="0.1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7" t="s">
        <v>612</v>
      </c>
      <c r="BC79" s="1277"/>
      <c r="BD79" s="1277"/>
      <c r="BE79" s="1277"/>
      <c r="BF79" s="1277"/>
      <c r="BG79" s="1277"/>
      <c r="BH79" s="1277"/>
      <c r="BI79" s="1277"/>
      <c r="BJ79" s="1277"/>
      <c r="BK79" s="1277"/>
      <c r="BL79" s="1277"/>
      <c r="BM79" s="1277"/>
      <c r="BN79" s="1277"/>
      <c r="BO79" s="1277"/>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x14ac:dyDescent="0.1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nOqJ/X9CTFO5daqsqOdfs/ORvHmUkmryLPoeF4nncQGRPoNlc4SG2uiTX+78k+A7q8TOKOFQv15jTYDJDhjTA==" saltValue="t6vGl4tYQ8K10hTH/pz5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aJJzNEVfxGzDG0J+FHLjRAgfr4CHoeHAq8qJkE6P4hbupB4Xw+MgZ8nFEJT/vFpfkZGeeDEF6kflgTZ9tvrBg==" saltValue="myhho7w8k4AYqXd4wPfC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jw6i62jBi1SKUTjSbnuDRr6a6QAjeKvSHpeOraUqR0eFKSNxjMRpuyj4jhJvSXBYiYd868EW1cNC3SdVydUQA==" saltValue="IVpOKNPPI84+9HMv1c3m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2723092</v>
      </c>
      <c r="S5" s="707"/>
      <c r="T5" s="707"/>
      <c r="U5" s="707"/>
      <c r="V5" s="707"/>
      <c r="W5" s="707"/>
      <c r="X5" s="707"/>
      <c r="Y5" s="753"/>
      <c r="Z5" s="771">
        <v>14.3</v>
      </c>
      <c r="AA5" s="771"/>
      <c r="AB5" s="771"/>
      <c r="AC5" s="771"/>
      <c r="AD5" s="772">
        <v>2723092</v>
      </c>
      <c r="AE5" s="772"/>
      <c r="AF5" s="772"/>
      <c r="AG5" s="772"/>
      <c r="AH5" s="772"/>
      <c r="AI5" s="772"/>
      <c r="AJ5" s="772"/>
      <c r="AK5" s="772"/>
      <c r="AL5" s="754">
        <v>25.1</v>
      </c>
      <c r="AM5" s="723"/>
      <c r="AN5" s="723"/>
      <c r="AO5" s="755"/>
      <c r="AP5" s="740" t="s">
        <v>224</v>
      </c>
      <c r="AQ5" s="741"/>
      <c r="AR5" s="741"/>
      <c r="AS5" s="741"/>
      <c r="AT5" s="741"/>
      <c r="AU5" s="741"/>
      <c r="AV5" s="741"/>
      <c r="AW5" s="741"/>
      <c r="AX5" s="741"/>
      <c r="AY5" s="741"/>
      <c r="AZ5" s="741"/>
      <c r="BA5" s="741"/>
      <c r="BB5" s="741"/>
      <c r="BC5" s="741"/>
      <c r="BD5" s="741"/>
      <c r="BE5" s="741"/>
      <c r="BF5" s="742"/>
      <c r="BG5" s="641">
        <v>2723092</v>
      </c>
      <c r="BH5" s="644"/>
      <c r="BI5" s="644"/>
      <c r="BJ5" s="644"/>
      <c r="BK5" s="644"/>
      <c r="BL5" s="644"/>
      <c r="BM5" s="644"/>
      <c r="BN5" s="645"/>
      <c r="BO5" s="703">
        <v>100</v>
      </c>
      <c r="BP5" s="703"/>
      <c r="BQ5" s="703"/>
      <c r="BR5" s="703"/>
      <c r="BS5" s="704" t="s">
        <v>131</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163985</v>
      </c>
      <c r="S6" s="644"/>
      <c r="T6" s="644"/>
      <c r="U6" s="644"/>
      <c r="V6" s="644"/>
      <c r="W6" s="644"/>
      <c r="X6" s="644"/>
      <c r="Y6" s="645"/>
      <c r="Z6" s="703">
        <v>0.9</v>
      </c>
      <c r="AA6" s="703"/>
      <c r="AB6" s="703"/>
      <c r="AC6" s="703"/>
      <c r="AD6" s="704">
        <v>163985</v>
      </c>
      <c r="AE6" s="704"/>
      <c r="AF6" s="704"/>
      <c r="AG6" s="704"/>
      <c r="AH6" s="704"/>
      <c r="AI6" s="704"/>
      <c r="AJ6" s="704"/>
      <c r="AK6" s="704"/>
      <c r="AL6" s="646">
        <v>1.5</v>
      </c>
      <c r="AM6" s="647"/>
      <c r="AN6" s="647"/>
      <c r="AO6" s="705"/>
      <c r="AP6" s="638" t="s">
        <v>229</v>
      </c>
      <c r="AQ6" s="639"/>
      <c r="AR6" s="639"/>
      <c r="AS6" s="639"/>
      <c r="AT6" s="639"/>
      <c r="AU6" s="639"/>
      <c r="AV6" s="639"/>
      <c r="AW6" s="639"/>
      <c r="AX6" s="639"/>
      <c r="AY6" s="639"/>
      <c r="AZ6" s="639"/>
      <c r="BA6" s="639"/>
      <c r="BB6" s="639"/>
      <c r="BC6" s="639"/>
      <c r="BD6" s="639"/>
      <c r="BE6" s="639"/>
      <c r="BF6" s="640"/>
      <c r="BG6" s="641">
        <v>2723092</v>
      </c>
      <c r="BH6" s="644"/>
      <c r="BI6" s="644"/>
      <c r="BJ6" s="644"/>
      <c r="BK6" s="644"/>
      <c r="BL6" s="644"/>
      <c r="BM6" s="644"/>
      <c r="BN6" s="645"/>
      <c r="BO6" s="703">
        <v>100</v>
      </c>
      <c r="BP6" s="703"/>
      <c r="BQ6" s="703"/>
      <c r="BR6" s="703"/>
      <c r="BS6" s="704" t="s">
        <v>131</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150169</v>
      </c>
      <c r="CS6" s="644"/>
      <c r="CT6" s="644"/>
      <c r="CU6" s="644"/>
      <c r="CV6" s="644"/>
      <c r="CW6" s="644"/>
      <c r="CX6" s="644"/>
      <c r="CY6" s="645"/>
      <c r="CZ6" s="754">
        <v>0.8</v>
      </c>
      <c r="DA6" s="723"/>
      <c r="DB6" s="723"/>
      <c r="DC6" s="757"/>
      <c r="DD6" s="649" t="s">
        <v>131</v>
      </c>
      <c r="DE6" s="644"/>
      <c r="DF6" s="644"/>
      <c r="DG6" s="644"/>
      <c r="DH6" s="644"/>
      <c r="DI6" s="644"/>
      <c r="DJ6" s="644"/>
      <c r="DK6" s="644"/>
      <c r="DL6" s="644"/>
      <c r="DM6" s="644"/>
      <c r="DN6" s="644"/>
      <c r="DO6" s="644"/>
      <c r="DP6" s="645"/>
      <c r="DQ6" s="649">
        <v>150148</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7920</v>
      </c>
      <c r="S7" s="644"/>
      <c r="T7" s="644"/>
      <c r="U7" s="644"/>
      <c r="V7" s="644"/>
      <c r="W7" s="644"/>
      <c r="X7" s="644"/>
      <c r="Y7" s="645"/>
      <c r="Z7" s="703">
        <v>0</v>
      </c>
      <c r="AA7" s="703"/>
      <c r="AB7" s="703"/>
      <c r="AC7" s="703"/>
      <c r="AD7" s="704">
        <v>7920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1276738</v>
      </c>
      <c r="BH7" s="644"/>
      <c r="BI7" s="644"/>
      <c r="BJ7" s="644"/>
      <c r="BK7" s="644"/>
      <c r="BL7" s="644"/>
      <c r="BM7" s="644"/>
      <c r="BN7" s="645"/>
      <c r="BO7" s="703">
        <v>46.9</v>
      </c>
      <c r="BP7" s="703"/>
      <c r="BQ7" s="703"/>
      <c r="BR7" s="703"/>
      <c r="BS7" s="704" t="s">
        <v>131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2569414</v>
      </c>
      <c r="CS7" s="644"/>
      <c r="CT7" s="644"/>
      <c r="CU7" s="644"/>
      <c r="CV7" s="644"/>
      <c r="CW7" s="644"/>
      <c r="CX7" s="644"/>
      <c r="CY7" s="645"/>
      <c r="CZ7" s="703">
        <v>13.9</v>
      </c>
      <c r="DA7" s="703"/>
      <c r="DB7" s="703"/>
      <c r="DC7" s="703"/>
      <c r="DD7" s="649">
        <v>246613</v>
      </c>
      <c r="DE7" s="644"/>
      <c r="DF7" s="644"/>
      <c r="DG7" s="644"/>
      <c r="DH7" s="644"/>
      <c r="DI7" s="644"/>
      <c r="DJ7" s="644"/>
      <c r="DK7" s="644"/>
      <c r="DL7" s="644"/>
      <c r="DM7" s="644"/>
      <c r="DN7" s="644"/>
      <c r="DO7" s="644"/>
      <c r="DP7" s="645"/>
      <c r="DQ7" s="649">
        <v>2017293</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30102</v>
      </c>
      <c r="S8" s="644"/>
      <c r="T8" s="644"/>
      <c r="U8" s="644"/>
      <c r="V8" s="644"/>
      <c r="W8" s="644"/>
      <c r="X8" s="644"/>
      <c r="Y8" s="645"/>
      <c r="Z8" s="703">
        <v>0.2</v>
      </c>
      <c r="AA8" s="703"/>
      <c r="AB8" s="703"/>
      <c r="AC8" s="703"/>
      <c r="AD8" s="704">
        <v>30102</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48379</v>
      </c>
      <c r="BH8" s="644"/>
      <c r="BI8" s="644"/>
      <c r="BJ8" s="644"/>
      <c r="BK8" s="644"/>
      <c r="BL8" s="644"/>
      <c r="BM8" s="644"/>
      <c r="BN8" s="645"/>
      <c r="BO8" s="703">
        <v>1.8</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5030524</v>
      </c>
      <c r="CS8" s="644"/>
      <c r="CT8" s="644"/>
      <c r="CU8" s="644"/>
      <c r="CV8" s="644"/>
      <c r="CW8" s="644"/>
      <c r="CX8" s="644"/>
      <c r="CY8" s="645"/>
      <c r="CZ8" s="703">
        <v>27.1</v>
      </c>
      <c r="DA8" s="703"/>
      <c r="DB8" s="703"/>
      <c r="DC8" s="703"/>
      <c r="DD8" s="649">
        <v>35769</v>
      </c>
      <c r="DE8" s="644"/>
      <c r="DF8" s="644"/>
      <c r="DG8" s="644"/>
      <c r="DH8" s="644"/>
      <c r="DI8" s="644"/>
      <c r="DJ8" s="644"/>
      <c r="DK8" s="644"/>
      <c r="DL8" s="644"/>
      <c r="DM8" s="644"/>
      <c r="DN8" s="644"/>
      <c r="DO8" s="644"/>
      <c r="DP8" s="645"/>
      <c r="DQ8" s="649">
        <v>2782904</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29921</v>
      </c>
      <c r="S9" s="644"/>
      <c r="T9" s="644"/>
      <c r="U9" s="644"/>
      <c r="V9" s="644"/>
      <c r="W9" s="644"/>
      <c r="X9" s="644"/>
      <c r="Y9" s="645"/>
      <c r="Z9" s="703">
        <v>0.2</v>
      </c>
      <c r="AA9" s="703"/>
      <c r="AB9" s="703"/>
      <c r="AC9" s="703"/>
      <c r="AD9" s="704">
        <v>29921</v>
      </c>
      <c r="AE9" s="704"/>
      <c r="AF9" s="704"/>
      <c r="AG9" s="704"/>
      <c r="AH9" s="704"/>
      <c r="AI9" s="704"/>
      <c r="AJ9" s="704"/>
      <c r="AK9" s="704"/>
      <c r="AL9" s="646">
        <v>0.3</v>
      </c>
      <c r="AM9" s="647"/>
      <c r="AN9" s="647"/>
      <c r="AO9" s="705"/>
      <c r="AP9" s="638" t="s">
        <v>239</v>
      </c>
      <c r="AQ9" s="639"/>
      <c r="AR9" s="639"/>
      <c r="AS9" s="639"/>
      <c r="AT9" s="639"/>
      <c r="AU9" s="639"/>
      <c r="AV9" s="639"/>
      <c r="AW9" s="639"/>
      <c r="AX9" s="639"/>
      <c r="AY9" s="639"/>
      <c r="AZ9" s="639"/>
      <c r="BA9" s="639"/>
      <c r="BB9" s="639"/>
      <c r="BC9" s="639"/>
      <c r="BD9" s="639"/>
      <c r="BE9" s="639"/>
      <c r="BF9" s="640"/>
      <c r="BG9" s="641">
        <v>1127850</v>
      </c>
      <c r="BH9" s="644"/>
      <c r="BI9" s="644"/>
      <c r="BJ9" s="644"/>
      <c r="BK9" s="644"/>
      <c r="BL9" s="644"/>
      <c r="BM9" s="644"/>
      <c r="BN9" s="645"/>
      <c r="BO9" s="703">
        <v>41.4</v>
      </c>
      <c r="BP9" s="703"/>
      <c r="BQ9" s="703"/>
      <c r="BR9" s="703"/>
      <c r="BS9" s="649" t="s">
        <v>131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1719320</v>
      </c>
      <c r="CS9" s="644"/>
      <c r="CT9" s="644"/>
      <c r="CU9" s="644"/>
      <c r="CV9" s="644"/>
      <c r="CW9" s="644"/>
      <c r="CX9" s="644"/>
      <c r="CY9" s="645"/>
      <c r="CZ9" s="703">
        <v>9.3000000000000007</v>
      </c>
      <c r="DA9" s="703"/>
      <c r="DB9" s="703"/>
      <c r="DC9" s="703"/>
      <c r="DD9" s="649">
        <v>27417</v>
      </c>
      <c r="DE9" s="644"/>
      <c r="DF9" s="644"/>
      <c r="DG9" s="644"/>
      <c r="DH9" s="644"/>
      <c r="DI9" s="644"/>
      <c r="DJ9" s="644"/>
      <c r="DK9" s="644"/>
      <c r="DL9" s="644"/>
      <c r="DM9" s="644"/>
      <c r="DN9" s="644"/>
      <c r="DO9" s="644"/>
      <c r="DP9" s="645"/>
      <c r="DQ9" s="649">
        <v>1496787</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131</v>
      </c>
      <c r="AA10" s="703"/>
      <c r="AB10" s="703"/>
      <c r="AC10" s="703"/>
      <c r="AD10" s="704" t="s">
        <v>131</v>
      </c>
      <c r="AE10" s="704"/>
      <c r="AF10" s="704"/>
      <c r="AG10" s="704"/>
      <c r="AH10" s="704"/>
      <c r="AI10" s="704"/>
      <c r="AJ10" s="704"/>
      <c r="AK10" s="704"/>
      <c r="AL10" s="646" t="s">
        <v>236</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53589</v>
      </c>
      <c r="BH10" s="644"/>
      <c r="BI10" s="644"/>
      <c r="BJ10" s="644"/>
      <c r="BK10" s="644"/>
      <c r="BL10" s="644"/>
      <c r="BM10" s="644"/>
      <c r="BN10" s="645"/>
      <c r="BO10" s="703">
        <v>2</v>
      </c>
      <c r="BP10" s="703"/>
      <c r="BQ10" s="703"/>
      <c r="BR10" s="703"/>
      <c r="BS10" s="649" t="s">
        <v>236</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6700</v>
      </c>
      <c r="CS10" s="644"/>
      <c r="CT10" s="644"/>
      <c r="CU10" s="644"/>
      <c r="CV10" s="644"/>
      <c r="CW10" s="644"/>
      <c r="CX10" s="644"/>
      <c r="CY10" s="645"/>
      <c r="CZ10" s="703">
        <v>0</v>
      </c>
      <c r="DA10" s="703"/>
      <c r="DB10" s="703"/>
      <c r="DC10" s="703"/>
      <c r="DD10" s="649" t="s">
        <v>131</v>
      </c>
      <c r="DE10" s="644"/>
      <c r="DF10" s="644"/>
      <c r="DG10" s="644"/>
      <c r="DH10" s="644"/>
      <c r="DI10" s="644"/>
      <c r="DJ10" s="644"/>
      <c r="DK10" s="644"/>
      <c r="DL10" s="644"/>
      <c r="DM10" s="644"/>
      <c r="DN10" s="644"/>
      <c r="DO10" s="644"/>
      <c r="DP10" s="645"/>
      <c r="DQ10" s="649">
        <v>6700</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131</v>
      </c>
      <c r="AE11" s="704"/>
      <c r="AF11" s="704"/>
      <c r="AG11" s="704"/>
      <c r="AH11" s="704"/>
      <c r="AI11" s="704"/>
      <c r="AJ11" s="704"/>
      <c r="AK11" s="704"/>
      <c r="AL11" s="646" t="s">
        <v>236</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46920</v>
      </c>
      <c r="BH11" s="644"/>
      <c r="BI11" s="644"/>
      <c r="BJ11" s="644"/>
      <c r="BK11" s="644"/>
      <c r="BL11" s="644"/>
      <c r="BM11" s="644"/>
      <c r="BN11" s="645"/>
      <c r="BO11" s="703">
        <v>1.7</v>
      </c>
      <c r="BP11" s="703"/>
      <c r="BQ11" s="703"/>
      <c r="BR11" s="703"/>
      <c r="BS11" s="649" t="s">
        <v>246</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398148</v>
      </c>
      <c r="CS11" s="644"/>
      <c r="CT11" s="644"/>
      <c r="CU11" s="644"/>
      <c r="CV11" s="644"/>
      <c r="CW11" s="644"/>
      <c r="CX11" s="644"/>
      <c r="CY11" s="645"/>
      <c r="CZ11" s="703">
        <v>2.1</v>
      </c>
      <c r="DA11" s="703"/>
      <c r="DB11" s="703"/>
      <c r="DC11" s="703"/>
      <c r="DD11" s="649">
        <v>79744</v>
      </c>
      <c r="DE11" s="644"/>
      <c r="DF11" s="644"/>
      <c r="DG11" s="644"/>
      <c r="DH11" s="644"/>
      <c r="DI11" s="644"/>
      <c r="DJ11" s="644"/>
      <c r="DK11" s="644"/>
      <c r="DL11" s="644"/>
      <c r="DM11" s="644"/>
      <c r="DN11" s="644"/>
      <c r="DO11" s="644"/>
      <c r="DP11" s="645"/>
      <c r="DQ11" s="649">
        <v>191455</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439395</v>
      </c>
      <c r="S12" s="644"/>
      <c r="T12" s="644"/>
      <c r="U12" s="644"/>
      <c r="V12" s="644"/>
      <c r="W12" s="644"/>
      <c r="X12" s="644"/>
      <c r="Y12" s="645"/>
      <c r="Z12" s="703">
        <v>2.2999999999999998</v>
      </c>
      <c r="AA12" s="703"/>
      <c r="AB12" s="703"/>
      <c r="AC12" s="703"/>
      <c r="AD12" s="704">
        <v>439395</v>
      </c>
      <c r="AE12" s="704"/>
      <c r="AF12" s="704"/>
      <c r="AG12" s="704"/>
      <c r="AH12" s="704"/>
      <c r="AI12" s="704"/>
      <c r="AJ12" s="704"/>
      <c r="AK12" s="704"/>
      <c r="AL12" s="646">
        <v>4.0999999999999996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1192764</v>
      </c>
      <c r="BH12" s="644"/>
      <c r="BI12" s="644"/>
      <c r="BJ12" s="644"/>
      <c r="BK12" s="644"/>
      <c r="BL12" s="644"/>
      <c r="BM12" s="644"/>
      <c r="BN12" s="645"/>
      <c r="BO12" s="703">
        <v>43.8</v>
      </c>
      <c r="BP12" s="703"/>
      <c r="BQ12" s="703"/>
      <c r="BR12" s="703"/>
      <c r="BS12" s="649" t="s">
        <v>236</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539633</v>
      </c>
      <c r="CS12" s="644"/>
      <c r="CT12" s="644"/>
      <c r="CU12" s="644"/>
      <c r="CV12" s="644"/>
      <c r="CW12" s="644"/>
      <c r="CX12" s="644"/>
      <c r="CY12" s="645"/>
      <c r="CZ12" s="703">
        <v>2.9</v>
      </c>
      <c r="DA12" s="703"/>
      <c r="DB12" s="703"/>
      <c r="DC12" s="703"/>
      <c r="DD12" s="649">
        <v>113230</v>
      </c>
      <c r="DE12" s="644"/>
      <c r="DF12" s="644"/>
      <c r="DG12" s="644"/>
      <c r="DH12" s="644"/>
      <c r="DI12" s="644"/>
      <c r="DJ12" s="644"/>
      <c r="DK12" s="644"/>
      <c r="DL12" s="644"/>
      <c r="DM12" s="644"/>
      <c r="DN12" s="644"/>
      <c r="DO12" s="644"/>
      <c r="DP12" s="645"/>
      <c r="DQ12" s="649">
        <v>385463</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58744</v>
      </c>
      <c r="S13" s="644"/>
      <c r="T13" s="644"/>
      <c r="U13" s="644"/>
      <c r="V13" s="644"/>
      <c r="W13" s="644"/>
      <c r="X13" s="644"/>
      <c r="Y13" s="645"/>
      <c r="Z13" s="703">
        <v>0.3</v>
      </c>
      <c r="AA13" s="703"/>
      <c r="AB13" s="703"/>
      <c r="AC13" s="703"/>
      <c r="AD13" s="704">
        <v>58744</v>
      </c>
      <c r="AE13" s="704"/>
      <c r="AF13" s="704"/>
      <c r="AG13" s="704"/>
      <c r="AH13" s="704"/>
      <c r="AI13" s="704"/>
      <c r="AJ13" s="704"/>
      <c r="AK13" s="704"/>
      <c r="AL13" s="646">
        <v>0.5</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1192743</v>
      </c>
      <c r="BH13" s="644"/>
      <c r="BI13" s="644"/>
      <c r="BJ13" s="644"/>
      <c r="BK13" s="644"/>
      <c r="BL13" s="644"/>
      <c r="BM13" s="644"/>
      <c r="BN13" s="645"/>
      <c r="BO13" s="703">
        <v>43.8</v>
      </c>
      <c r="BP13" s="703"/>
      <c r="BQ13" s="703"/>
      <c r="BR13" s="703"/>
      <c r="BS13" s="649" t="s">
        <v>246</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1650982</v>
      </c>
      <c r="CS13" s="644"/>
      <c r="CT13" s="644"/>
      <c r="CU13" s="644"/>
      <c r="CV13" s="644"/>
      <c r="CW13" s="644"/>
      <c r="CX13" s="644"/>
      <c r="CY13" s="645"/>
      <c r="CZ13" s="703">
        <v>8.9</v>
      </c>
      <c r="DA13" s="703"/>
      <c r="DB13" s="703"/>
      <c r="DC13" s="703"/>
      <c r="DD13" s="649">
        <v>616783</v>
      </c>
      <c r="DE13" s="644"/>
      <c r="DF13" s="644"/>
      <c r="DG13" s="644"/>
      <c r="DH13" s="644"/>
      <c r="DI13" s="644"/>
      <c r="DJ13" s="644"/>
      <c r="DK13" s="644"/>
      <c r="DL13" s="644"/>
      <c r="DM13" s="644"/>
      <c r="DN13" s="644"/>
      <c r="DO13" s="644"/>
      <c r="DP13" s="645"/>
      <c r="DQ13" s="649">
        <v>941132</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131</v>
      </c>
      <c r="AA14" s="703"/>
      <c r="AB14" s="703"/>
      <c r="AC14" s="703"/>
      <c r="AD14" s="704" t="s">
        <v>246</v>
      </c>
      <c r="AE14" s="704"/>
      <c r="AF14" s="704"/>
      <c r="AG14" s="704"/>
      <c r="AH14" s="704"/>
      <c r="AI14" s="704"/>
      <c r="AJ14" s="704"/>
      <c r="AK14" s="704"/>
      <c r="AL14" s="646" t="s">
        <v>236</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99623</v>
      </c>
      <c r="BH14" s="644"/>
      <c r="BI14" s="644"/>
      <c r="BJ14" s="644"/>
      <c r="BK14" s="644"/>
      <c r="BL14" s="644"/>
      <c r="BM14" s="644"/>
      <c r="BN14" s="645"/>
      <c r="BO14" s="703">
        <v>3.7</v>
      </c>
      <c r="BP14" s="703"/>
      <c r="BQ14" s="703"/>
      <c r="BR14" s="703"/>
      <c r="BS14" s="649" t="s">
        <v>236</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1200093</v>
      </c>
      <c r="CS14" s="644"/>
      <c r="CT14" s="644"/>
      <c r="CU14" s="644"/>
      <c r="CV14" s="644"/>
      <c r="CW14" s="644"/>
      <c r="CX14" s="644"/>
      <c r="CY14" s="645"/>
      <c r="CZ14" s="703">
        <v>6.5</v>
      </c>
      <c r="DA14" s="703"/>
      <c r="DB14" s="703"/>
      <c r="DC14" s="703"/>
      <c r="DD14" s="649">
        <v>34621</v>
      </c>
      <c r="DE14" s="644"/>
      <c r="DF14" s="644"/>
      <c r="DG14" s="644"/>
      <c r="DH14" s="644"/>
      <c r="DI14" s="644"/>
      <c r="DJ14" s="644"/>
      <c r="DK14" s="644"/>
      <c r="DL14" s="644"/>
      <c r="DM14" s="644"/>
      <c r="DN14" s="644"/>
      <c r="DO14" s="644"/>
      <c r="DP14" s="645"/>
      <c r="DQ14" s="649">
        <v>1115949</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54172</v>
      </c>
      <c r="S15" s="644"/>
      <c r="T15" s="644"/>
      <c r="U15" s="644"/>
      <c r="V15" s="644"/>
      <c r="W15" s="644"/>
      <c r="X15" s="644"/>
      <c r="Y15" s="645"/>
      <c r="Z15" s="703">
        <v>0.3</v>
      </c>
      <c r="AA15" s="703"/>
      <c r="AB15" s="703"/>
      <c r="AC15" s="703"/>
      <c r="AD15" s="704">
        <v>54172</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153967</v>
      </c>
      <c r="BH15" s="644"/>
      <c r="BI15" s="644"/>
      <c r="BJ15" s="644"/>
      <c r="BK15" s="644"/>
      <c r="BL15" s="644"/>
      <c r="BM15" s="644"/>
      <c r="BN15" s="645"/>
      <c r="BO15" s="703">
        <v>5.7</v>
      </c>
      <c r="BP15" s="703"/>
      <c r="BQ15" s="703"/>
      <c r="BR15" s="703"/>
      <c r="BS15" s="649" t="s">
        <v>246</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2145958</v>
      </c>
      <c r="CS15" s="644"/>
      <c r="CT15" s="644"/>
      <c r="CU15" s="644"/>
      <c r="CV15" s="644"/>
      <c r="CW15" s="644"/>
      <c r="CX15" s="644"/>
      <c r="CY15" s="645"/>
      <c r="CZ15" s="703">
        <v>11.6</v>
      </c>
      <c r="DA15" s="703"/>
      <c r="DB15" s="703"/>
      <c r="DC15" s="703"/>
      <c r="DD15" s="649">
        <v>700798</v>
      </c>
      <c r="DE15" s="644"/>
      <c r="DF15" s="644"/>
      <c r="DG15" s="644"/>
      <c r="DH15" s="644"/>
      <c r="DI15" s="644"/>
      <c r="DJ15" s="644"/>
      <c r="DK15" s="644"/>
      <c r="DL15" s="644"/>
      <c r="DM15" s="644"/>
      <c r="DN15" s="644"/>
      <c r="DO15" s="644"/>
      <c r="DP15" s="645"/>
      <c r="DQ15" s="649">
        <v>1262811</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246</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236</v>
      </c>
      <c r="BP16" s="703"/>
      <c r="BQ16" s="703"/>
      <c r="BR16" s="703"/>
      <c r="BS16" s="649" t="s">
        <v>236</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251026</v>
      </c>
      <c r="CS16" s="644"/>
      <c r="CT16" s="644"/>
      <c r="CU16" s="644"/>
      <c r="CV16" s="644"/>
      <c r="CW16" s="644"/>
      <c r="CX16" s="644"/>
      <c r="CY16" s="645"/>
      <c r="CZ16" s="703">
        <v>1.4</v>
      </c>
      <c r="DA16" s="703"/>
      <c r="DB16" s="703"/>
      <c r="DC16" s="703"/>
      <c r="DD16" s="649" t="s">
        <v>131</v>
      </c>
      <c r="DE16" s="644"/>
      <c r="DF16" s="644"/>
      <c r="DG16" s="644"/>
      <c r="DH16" s="644"/>
      <c r="DI16" s="644"/>
      <c r="DJ16" s="644"/>
      <c r="DK16" s="644"/>
      <c r="DL16" s="644"/>
      <c r="DM16" s="644"/>
      <c r="DN16" s="644"/>
      <c r="DO16" s="644"/>
      <c r="DP16" s="645"/>
      <c r="DQ16" s="649">
        <v>85104</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10212</v>
      </c>
      <c r="S17" s="644"/>
      <c r="T17" s="644"/>
      <c r="U17" s="644"/>
      <c r="V17" s="644"/>
      <c r="W17" s="644"/>
      <c r="X17" s="644"/>
      <c r="Y17" s="645"/>
      <c r="Z17" s="703">
        <v>0.1</v>
      </c>
      <c r="AA17" s="703"/>
      <c r="AB17" s="703"/>
      <c r="AC17" s="703"/>
      <c r="AD17" s="704">
        <v>10212</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131</v>
      </c>
      <c r="BP17" s="703"/>
      <c r="BQ17" s="703"/>
      <c r="BR17" s="703"/>
      <c r="BS17" s="649" t="s">
        <v>236</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2874109</v>
      </c>
      <c r="CS17" s="644"/>
      <c r="CT17" s="644"/>
      <c r="CU17" s="644"/>
      <c r="CV17" s="644"/>
      <c r="CW17" s="644"/>
      <c r="CX17" s="644"/>
      <c r="CY17" s="645"/>
      <c r="CZ17" s="703">
        <v>15.5</v>
      </c>
      <c r="DA17" s="703"/>
      <c r="DB17" s="703"/>
      <c r="DC17" s="703"/>
      <c r="DD17" s="649" t="s">
        <v>131</v>
      </c>
      <c r="DE17" s="644"/>
      <c r="DF17" s="644"/>
      <c r="DG17" s="644"/>
      <c r="DH17" s="644"/>
      <c r="DI17" s="644"/>
      <c r="DJ17" s="644"/>
      <c r="DK17" s="644"/>
      <c r="DL17" s="644"/>
      <c r="DM17" s="644"/>
      <c r="DN17" s="644"/>
      <c r="DO17" s="644"/>
      <c r="DP17" s="645"/>
      <c r="DQ17" s="649">
        <v>2819881</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8454958</v>
      </c>
      <c r="S18" s="644"/>
      <c r="T18" s="644"/>
      <c r="U18" s="644"/>
      <c r="V18" s="644"/>
      <c r="W18" s="644"/>
      <c r="X18" s="644"/>
      <c r="Y18" s="645"/>
      <c r="Z18" s="703">
        <v>44.3</v>
      </c>
      <c r="AA18" s="703"/>
      <c r="AB18" s="703"/>
      <c r="AC18" s="703"/>
      <c r="AD18" s="704">
        <v>7290028</v>
      </c>
      <c r="AE18" s="704"/>
      <c r="AF18" s="704"/>
      <c r="AG18" s="704"/>
      <c r="AH18" s="704"/>
      <c r="AI18" s="704"/>
      <c r="AJ18" s="704"/>
      <c r="AK18" s="704"/>
      <c r="AL18" s="646">
        <v>67.3</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246</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7290028</v>
      </c>
      <c r="S19" s="644"/>
      <c r="T19" s="644"/>
      <c r="U19" s="644"/>
      <c r="V19" s="644"/>
      <c r="W19" s="644"/>
      <c r="X19" s="644"/>
      <c r="Y19" s="645"/>
      <c r="Z19" s="703">
        <v>38.200000000000003</v>
      </c>
      <c r="AA19" s="703"/>
      <c r="AB19" s="703"/>
      <c r="AC19" s="703"/>
      <c r="AD19" s="704">
        <v>7290028</v>
      </c>
      <c r="AE19" s="704"/>
      <c r="AF19" s="704"/>
      <c r="AG19" s="704"/>
      <c r="AH19" s="704"/>
      <c r="AI19" s="704"/>
      <c r="AJ19" s="704"/>
      <c r="AK19" s="704"/>
      <c r="AL19" s="646">
        <v>67.3</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246</v>
      </c>
      <c r="BH19" s="644"/>
      <c r="BI19" s="644"/>
      <c r="BJ19" s="644"/>
      <c r="BK19" s="644"/>
      <c r="BL19" s="644"/>
      <c r="BM19" s="644"/>
      <c r="BN19" s="645"/>
      <c r="BO19" s="703" t="s">
        <v>236</v>
      </c>
      <c r="BP19" s="703"/>
      <c r="BQ19" s="703"/>
      <c r="BR19" s="703"/>
      <c r="BS19" s="649" t="s">
        <v>131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131</v>
      </c>
      <c r="DE19" s="644"/>
      <c r="DF19" s="644"/>
      <c r="DG19" s="644"/>
      <c r="DH19" s="644"/>
      <c r="DI19" s="644"/>
      <c r="DJ19" s="644"/>
      <c r="DK19" s="644"/>
      <c r="DL19" s="644"/>
      <c r="DM19" s="644"/>
      <c r="DN19" s="644"/>
      <c r="DO19" s="644"/>
      <c r="DP19" s="645"/>
      <c r="DQ19" s="649" t="s">
        <v>246</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1164930</v>
      </c>
      <c r="S20" s="644"/>
      <c r="T20" s="644"/>
      <c r="U20" s="644"/>
      <c r="V20" s="644"/>
      <c r="W20" s="644"/>
      <c r="X20" s="644"/>
      <c r="Y20" s="645"/>
      <c r="Z20" s="703">
        <v>6.1</v>
      </c>
      <c r="AA20" s="703"/>
      <c r="AB20" s="703"/>
      <c r="AC20" s="703"/>
      <c r="AD20" s="704" t="s">
        <v>236</v>
      </c>
      <c r="AE20" s="704"/>
      <c r="AF20" s="704"/>
      <c r="AG20" s="704"/>
      <c r="AH20" s="704"/>
      <c r="AI20" s="704"/>
      <c r="AJ20" s="704"/>
      <c r="AK20" s="704"/>
      <c r="AL20" s="646" t="s">
        <v>131</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131</v>
      </c>
      <c r="BH20" s="644"/>
      <c r="BI20" s="644"/>
      <c r="BJ20" s="644"/>
      <c r="BK20" s="644"/>
      <c r="BL20" s="644"/>
      <c r="BM20" s="644"/>
      <c r="BN20" s="645"/>
      <c r="BO20" s="703" t="s">
        <v>236</v>
      </c>
      <c r="BP20" s="703"/>
      <c r="BQ20" s="703"/>
      <c r="BR20" s="703"/>
      <c r="BS20" s="649" t="s">
        <v>131</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18536076</v>
      </c>
      <c r="CS20" s="644"/>
      <c r="CT20" s="644"/>
      <c r="CU20" s="644"/>
      <c r="CV20" s="644"/>
      <c r="CW20" s="644"/>
      <c r="CX20" s="644"/>
      <c r="CY20" s="645"/>
      <c r="CZ20" s="703">
        <v>100</v>
      </c>
      <c r="DA20" s="703"/>
      <c r="DB20" s="703"/>
      <c r="DC20" s="703"/>
      <c r="DD20" s="649">
        <v>1854975</v>
      </c>
      <c r="DE20" s="644"/>
      <c r="DF20" s="644"/>
      <c r="DG20" s="644"/>
      <c r="DH20" s="644"/>
      <c r="DI20" s="644"/>
      <c r="DJ20" s="644"/>
      <c r="DK20" s="644"/>
      <c r="DL20" s="644"/>
      <c r="DM20" s="644"/>
      <c r="DN20" s="644"/>
      <c r="DO20" s="644"/>
      <c r="DP20" s="645"/>
      <c r="DQ20" s="649">
        <v>13255627</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236</v>
      </c>
      <c r="S21" s="644"/>
      <c r="T21" s="644"/>
      <c r="U21" s="644"/>
      <c r="V21" s="644"/>
      <c r="W21" s="644"/>
      <c r="X21" s="644"/>
      <c r="Y21" s="645"/>
      <c r="Z21" s="703" t="s">
        <v>236</v>
      </c>
      <c r="AA21" s="703"/>
      <c r="AB21" s="703"/>
      <c r="AC21" s="703"/>
      <c r="AD21" s="704" t="s">
        <v>131</v>
      </c>
      <c r="AE21" s="704"/>
      <c r="AF21" s="704"/>
      <c r="AG21" s="704"/>
      <c r="AH21" s="704"/>
      <c r="AI21" s="704"/>
      <c r="AJ21" s="704"/>
      <c r="AK21" s="704"/>
      <c r="AL21" s="646" t="s">
        <v>236</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236</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11972501</v>
      </c>
      <c r="S22" s="644"/>
      <c r="T22" s="644"/>
      <c r="U22" s="644"/>
      <c r="V22" s="644"/>
      <c r="W22" s="644"/>
      <c r="X22" s="644"/>
      <c r="Y22" s="645"/>
      <c r="Z22" s="703">
        <v>62.7</v>
      </c>
      <c r="AA22" s="703"/>
      <c r="AB22" s="703"/>
      <c r="AC22" s="703"/>
      <c r="AD22" s="704">
        <v>10807571</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131</v>
      </c>
      <c r="BP22" s="703"/>
      <c r="BQ22" s="703"/>
      <c r="BR22" s="703"/>
      <c r="BS22" s="649" t="s">
        <v>131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4164</v>
      </c>
      <c r="S23" s="644"/>
      <c r="T23" s="644"/>
      <c r="U23" s="644"/>
      <c r="V23" s="644"/>
      <c r="W23" s="644"/>
      <c r="X23" s="644"/>
      <c r="Y23" s="645"/>
      <c r="Z23" s="703">
        <v>0</v>
      </c>
      <c r="AA23" s="703"/>
      <c r="AB23" s="703"/>
      <c r="AC23" s="703"/>
      <c r="AD23" s="704">
        <v>4164</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236</v>
      </c>
      <c r="BH23" s="644"/>
      <c r="BI23" s="644"/>
      <c r="BJ23" s="644"/>
      <c r="BK23" s="644"/>
      <c r="BL23" s="644"/>
      <c r="BM23" s="644"/>
      <c r="BN23" s="645"/>
      <c r="BO23" s="703" t="s">
        <v>131</v>
      </c>
      <c r="BP23" s="703"/>
      <c r="BQ23" s="703"/>
      <c r="BR23" s="703"/>
      <c r="BS23" s="649" t="s">
        <v>131</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156556</v>
      </c>
      <c r="S24" s="644"/>
      <c r="T24" s="644"/>
      <c r="U24" s="644"/>
      <c r="V24" s="644"/>
      <c r="W24" s="644"/>
      <c r="X24" s="644"/>
      <c r="Y24" s="645"/>
      <c r="Z24" s="703">
        <v>0.8</v>
      </c>
      <c r="AA24" s="703"/>
      <c r="AB24" s="703"/>
      <c r="AC24" s="703"/>
      <c r="AD24" s="704" t="s">
        <v>246</v>
      </c>
      <c r="AE24" s="704"/>
      <c r="AF24" s="704"/>
      <c r="AG24" s="704"/>
      <c r="AH24" s="704"/>
      <c r="AI24" s="704"/>
      <c r="AJ24" s="704"/>
      <c r="AK24" s="704"/>
      <c r="AL24" s="646" t="s">
        <v>131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246</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8810632</v>
      </c>
      <c r="CS24" s="707"/>
      <c r="CT24" s="707"/>
      <c r="CU24" s="707"/>
      <c r="CV24" s="707"/>
      <c r="CW24" s="707"/>
      <c r="CX24" s="707"/>
      <c r="CY24" s="753"/>
      <c r="CZ24" s="754">
        <v>47.5</v>
      </c>
      <c r="DA24" s="723"/>
      <c r="DB24" s="723"/>
      <c r="DC24" s="757"/>
      <c r="DD24" s="752">
        <v>6779363</v>
      </c>
      <c r="DE24" s="707"/>
      <c r="DF24" s="707"/>
      <c r="DG24" s="707"/>
      <c r="DH24" s="707"/>
      <c r="DI24" s="707"/>
      <c r="DJ24" s="707"/>
      <c r="DK24" s="753"/>
      <c r="DL24" s="752">
        <v>6671765</v>
      </c>
      <c r="DM24" s="707"/>
      <c r="DN24" s="707"/>
      <c r="DO24" s="707"/>
      <c r="DP24" s="707"/>
      <c r="DQ24" s="707"/>
      <c r="DR24" s="707"/>
      <c r="DS24" s="707"/>
      <c r="DT24" s="707"/>
      <c r="DU24" s="707"/>
      <c r="DV24" s="753"/>
      <c r="DW24" s="754">
        <v>58.8</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201730</v>
      </c>
      <c r="S25" s="644"/>
      <c r="T25" s="644"/>
      <c r="U25" s="644"/>
      <c r="V25" s="644"/>
      <c r="W25" s="644"/>
      <c r="X25" s="644"/>
      <c r="Y25" s="645"/>
      <c r="Z25" s="703">
        <v>1.1000000000000001</v>
      </c>
      <c r="AA25" s="703"/>
      <c r="AB25" s="703"/>
      <c r="AC25" s="703"/>
      <c r="AD25" s="704">
        <v>6809</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131</v>
      </c>
      <c r="BP25" s="703"/>
      <c r="BQ25" s="703"/>
      <c r="BR25" s="703"/>
      <c r="BS25" s="649" t="s">
        <v>236</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3316643</v>
      </c>
      <c r="CS25" s="642"/>
      <c r="CT25" s="642"/>
      <c r="CU25" s="642"/>
      <c r="CV25" s="642"/>
      <c r="CW25" s="642"/>
      <c r="CX25" s="642"/>
      <c r="CY25" s="643"/>
      <c r="CZ25" s="646">
        <v>17.899999999999999</v>
      </c>
      <c r="DA25" s="675"/>
      <c r="DB25" s="675"/>
      <c r="DC25" s="676"/>
      <c r="DD25" s="649">
        <v>3155650</v>
      </c>
      <c r="DE25" s="642"/>
      <c r="DF25" s="642"/>
      <c r="DG25" s="642"/>
      <c r="DH25" s="642"/>
      <c r="DI25" s="642"/>
      <c r="DJ25" s="642"/>
      <c r="DK25" s="643"/>
      <c r="DL25" s="649">
        <v>3064362</v>
      </c>
      <c r="DM25" s="642"/>
      <c r="DN25" s="642"/>
      <c r="DO25" s="642"/>
      <c r="DP25" s="642"/>
      <c r="DQ25" s="642"/>
      <c r="DR25" s="642"/>
      <c r="DS25" s="642"/>
      <c r="DT25" s="642"/>
      <c r="DU25" s="642"/>
      <c r="DV25" s="643"/>
      <c r="DW25" s="646">
        <v>27</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87439</v>
      </c>
      <c r="S26" s="644"/>
      <c r="T26" s="644"/>
      <c r="U26" s="644"/>
      <c r="V26" s="644"/>
      <c r="W26" s="644"/>
      <c r="X26" s="644"/>
      <c r="Y26" s="645"/>
      <c r="Z26" s="703">
        <v>0.5</v>
      </c>
      <c r="AA26" s="703"/>
      <c r="AB26" s="703"/>
      <c r="AC26" s="703"/>
      <c r="AD26" s="704">
        <v>446</v>
      </c>
      <c r="AE26" s="704"/>
      <c r="AF26" s="704"/>
      <c r="AG26" s="704"/>
      <c r="AH26" s="704"/>
      <c r="AI26" s="704"/>
      <c r="AJ26" s="704"/>
      <c r="AK26" s="704"/>
      <c r="AL26" s="646">
        <v>0</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246</v>
      </c>
      <c r="BP26" s="703"/>
      <c r="BQ26" s="703"/>
      <c r="BR26" s="703"/>
      <c r="BS26" s="649" t="s">
        <v>236</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2250294</v>
      </c>
      <c r="CS26" s="644"/>
      <c r="CT26" s="644"/>
      <c r="CU26" s="644"/>
      <c r="CV26" s="644"/>
      <c r="CW26" s="644"/>
      <c r="CX26" s="644"/>
      <c r="CY26" s="645"/>
      <c r="CZ26" s="646">
        <v>12.1</v>
      </c>
      <c r="DA26" s="675"/>
      <c r="DB26" s="675"/>
      <c r="DC26" s="676"/>
      <c r="DD26" s="649">
        <v>2250294</v>
      </c>
      <c r="DE26" s="644"/>
      <c r="DF26" s="644"/>
      <c r="DG26" s="644"/>
      <c r="DH26" s="644"/>
      <c r="DI26" s="644"/>
      <c r="DJ26" s="644"/>
      <c r="DK26" s="645"/>
      <c r="DL26" s="649" t="s">
        <v>131</v>
      </c>
      <c r="DM26" s="644"/>
      <c r="DN26" s="644"/>
      <c r="DO26" s="644"/>
      <c r="DP26" s="644"/>
      <c r="DQ26" s="644"/>
      <c r="DR26" s="644"/>
      <c r="DS26" s="644"/>
      <c r="DT26" s="644"/>
      <c r="DU26" s="644"/>
      <c r="DV26" s="645"/>
      <c r="DW26" s="646" t="s">
        <v>131</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1971840</v>
      </c>
      <c r="S27" s="644"/>
      <c r="T27" s="644"/>
      <c r="U27" s="644"/>
      <c r="V27" s="644"/>
      <c r="W27" s="644"/>
      <c r="X27" s="644"/>
      <c r="Y27" s="645"/>
      <c r="Z27" s="703">
        <v>10.3</v>
      </c>
      <c r="AA27" s="703"/>
      <c r="AB27" s="703"/>
      <c r="AC27" s="703"/>
      <c r="AD27" s="704" t="s">
        <v>131</v>
      </c>
      <c r="AE27" s="704"/>
      <c r="AF27" s="704"/>
      <c r="AG27" s="704"/>
      <c r="AH27" s="704"/>
      <c r="AI27" s="704"/>
      <c r="AJ27" s="704"/>
      <c r="AK27" s="704"/>
      <c r="AL27" s="646" t="s">
        <v>131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2723092</v>
      </c>
      <c r="BH27" s="644"/>
      <c r="BI27" s="644"/>
      <c r="BJ27" s="644"/>
      <c r="BK27" s="644"/>
      <c r="BL27" s="644"/>
      <c r="BM27" s="644"/>
      <c r="BN27" s="645"/>
      <c r="BO27" s="703">
        <v>100</v>
      </c>
      <c r="BP27" s="703"/>
      <c r="BQ27" s="703"/>
      <c r="BR27" s="703"/>
      <c r="BS27" s="649" t="s">
        <v>246</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2619880</v>
      </c>
      <c r="CS27" s="642"/>
      <c r="CT27" s="642"/>
      <c r="CU27" s="642"/>
      <c r="CV27" s="642"/>
      <c r="CW27" s="642"/>
      <c r="CX27" s="642"/>
      <c r="CY27" s="643"/>
      <c r="CZ27" s="646">
        <v>14.1</v>
      </c>
      <c r="DA27" s="675"/>
      <c r="DB27" s="675"/>
      <c r="DC27" s="676"/>
      <c r="DD27" s="649">
        <v>803832</v>
      </c>
      <c r="DE27" s="642"/>
      <c r="DF27" s="642"/>
      <c r="DG27" s="642"/>
      <c r="DH27" s="642"/>
      <c r="DI27" s="642"/>
      <c r="DJ27" s="642"/>
      <c r="DK27" s="643"/>
      <c r="DL27" s="649">
        <v>787522</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131</v>
      </c>
      <c r="AA28" s="703"/>
      <c r="AB28" s="703"/>
      <c r="AC28" s="703"/>
      <c r="AD28" s="704" t="s">
        <v>131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2874109</v>
      </c>
      <c r="CS28" s="644"/>
      <c r="CT28" s="644"/>
      <c r="CU28" s="644"/>
      <c r="CV28" s="644"/>
      <c r="CW28" s="644"/>
      <c r="CX28" s="644"/>
      <c r="CY28" s="645"/>
      <c r="CZ28" s="646">
        <v>15.5</v>
      </c>
      <c r="DA28" s="675"/>
      <c r="DB28" s="675"/>
      <c r="DC28" s="676"/>
      <c r="DD28" s="649">
        <v>2819881</v>
      </c>
      <c r="DE28" s="644"/>
      <c r="DF28" s="644"/>
      <c r="DG28" s="644"/>
      <c r="DH28" s="644"/>
      <c r="DI28" s="644"/>
      <c r="DJ28" s="644"/>
      <c r="DK28" s="645"/>
      <c r="DL28" s="649">
        <v>2819881</v>
      </c>
      <c r="DM28" s="644"/>
      <c r="DN28" s="644"/>
      <c r="DO28" s="644"/>
      <c r="DP28" s="644"/>
      <c r="DQ28" s="644"/>
      <c r="DR28" s="644"/>
      <c r="DS28" s="644"/>
      <c r="DT28" s="644"/>
      <c r="DU28" s="644"/>
      <c r="DV28" s="645"/>
      <c r="DW28" s="646">
        <v>24.9</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913252</v>
      </c>
      <c r="S29" s="644"/>
      <c r="T29" s="644"/>
      <c r="U29" s="644"/>
      <c r="V29" s="644"/>
      <c r="W29" s="644"/>
      <c r="X29" s="644"/>
      <c r="Y29" s="645"/>
      <c r="Z29" s="703">
        <v>4.8</v>
      </c>
      <c r="AA29" s="703"/>
      <c r="AB29" s="703"/>
      <c r="AC29" s="703"/>
      <c r="AD29" s="704" t="s">
        <v>131</v>
      </c>
      <c r="AE29" s="704"/>
      <c r="AF29" s="704"/>
      <c r="AG29" s="704"/>
      <c r="AH29" s="704"/>
      <c r="AI29" s="704"/>
      <c r="AJ29" s="704"/>
      <c r="AK29" s="704"/>
      <c r="AL29" s="646" t="s">
        <v>131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2874055</v>
      </c>
      <c r="CS29" s="642"/>
      <c r="CT29" s="642"/>
      <c r="CU29" s="642"/>
      <c r="CV29" s="642"/>
      <c r="CW29" s="642"/>
      <c r="CX29" s="642"/>
      <c r="CY29" s="643"/>
      <c r="CZ29" s="646">
        <v>15.5</v>
      </c>
      <c r="DA29" s="675"/>
      <c r="DB29" s="675"/>
      <c r="DC29" s="676"/>
      <c r="DD29" s="649">
        <v>2819827</v>
      </c>
      <c r="DE29" s="642"/>
      <c r="DF29" s="642"/>
      <c r="DG29" s="642"/>
      <c r="DH29" s="642"/>
      <c r="DI29" s="642"/>
      <c r="DJ29" s="642"/>
      <c r="DK29" s="643"/>
      <c r="DL29" s="649">
        <v>2819827</v>
      </c>
      <c r="DM29" s="642"/>
      <c r="DN29" s="642"/>
      <c r="DO29" s="642"/>
      <c r="DP29" s="642"/>
      <c r="DQ29" s="642"/>
      <c r="DR29" s="642"/>
      <c r="DS29" s="642"/>
      <c r="DT29" s="642"/>
      <c r="DU29" s="642"/>
      <c r="DV29" s="643"/>
      <c r="DW29" s="646">
        <v>24.9</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31283</v>
      </c>
      <c r="S30" s="644"/>
      <c r="T30" s="644"/>
      <c r="U30" s="644"/>
      <c r="V30" s="644"/>
      <c r="W30" s="644"/>
      <c r="X30" s="644"/>
      <c r="Y30" s="645"/>
      <c r="Z30" s="703">
        <v>0.2</v>
      </c>
      <c r="AA30" s="703"/>
      <c r="AB30" s="703"/>
      <c r="AC30" s="703"/>
      <c r="AD30" s="704">
        <v>5398</v>
      </c>
      <c r="AE30" s="704"/>
      <c r="AF30" s="704"/>
      <c r="AG30" s="704"/>
      <c r="AH30" s="704"/>
      <c r="AI30" s="704"/>
      <c r="AJ30" s="704"/>
      <c r="AK30" s="704"/>
      <c r="AL30" s="646">
        <v>0</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99.2</v>
      </c>
      <c r="BH30" s="722"/>
      <c r="BI30" s="722"/>
      <c r="BJ30" s="722"/>
      <c r="BK30" s="722"/>
      <c r="BL30" s="722"/>
      <c r="BM30" s="723">
        <v>95.6</v>
      </c>
      <c r="BN30" s="722"/>
      <c r="BO30" s="722"/>
      <c r="BP30" s="722"/>
      <c r="BQ30" s="724"/>
      <c r="BR30" s="721">
        <v>99.2</v>
      </c>
      <c r="BS30" s="722"/>
      <c r="BT30" s="722"/>
      <c r="BU30" s="722"/>
      <c r="BV30" s="722"/>
      <c r="BW30" s="722"/>
      <c r="BX30" s="723">
        <v>95.1</v>
      </c>
      <c r="BY30" s="722"/>
      <c r="BZ30" s="722"/>
      <c r="CA30" s="722"/>
      <c r="CB30" s="724"/>
      <c r="CD30" s="727"/>
      <c r="CE30" s="728"/>
      <c r="CF30" s="685" t="s">
        <v>309</v>
      </c>
      <c r="CG30" s="682"/>
      <c r="CH30" s="682"/>
      <c r="CI30" s="682"/>
      <c r="CJ30" s="682"/>
      <c r="CK30" s="682"/>
      <c r="CL30" s="682"/>
      <c r="CM30" s="682"/>
      <c r="CN30" s="682"/>
      <c r="CO30" s="682"/>
      <c r="CP30" s="682"/>
      <c r="CQ30" s="683"/>
      <c r="CR30" s="641">
        <v>2640012</v>
      </c>
      <c r="CS30" s="644"/>
      <c r="CT30" s="644"/>
      <c r="CU30" s="644"/>
      <c r="CV30" s="644"/>
      <c r="CW30" s="644"/>
      <c r="CX30" s="644"/>
      <c r="CY30" s="645"/>
      <c r="CZ30" s="646">
        <v>14.2</v>
      </c>
      <c r="DA30" s="675"/>
      <c r="DB30" s="675"/>
      <c r="DC30" s="676"/>
      <c r="DD30" s="649">
        <v>2588266</v>
      </c>
      <c r="DE30" s="644"/>
      <c r="DF30" s="644"/>
      <c r="DG30" s="644"/>
      <c r="DH30" s="644"/>
      <c r="DI30" s="644"/>
      <c r="DJ30" s="644"/>
      <c r="DK30" s="645"/>
      <c r="DL30" s="649">
        <v>2588266</v>
      </c>
      <c r="DM30" s="644"/>
      <c r="DN30" s="644"/>
      <c r="DO30" s="644"/>
      <c r="DP30" s="644"/>
      <c r="DQ30" s="644"/>
      <c r="DR30" s="644"/>
      <c r="DS30" s="644"/>
      <c r="DT30" s="644"/>
      <c r="DU30" s="644"/>
      <c r="DV30" s="645"/>
      <c r="DW30" s="646">
        <v>22.8</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52523</v>
      </c>
      <c r="S31" s="644"/>
      <c r="T31" s="644"/>
      <c r="U31" s="644"/>
      <c r="V31" s="644"/>
      <c r="W31" s="644"/>
      <c r="X31" s="644"/>
      <c r="Y31" s="645"/>
      <c r="Z31" s="703">
        <v>0.3</v>
      </c>
      <c r="AA31" s="703"/>
      <c r="AB31" s="703"/>
      <c r="AC31" s="703"/>
      <c r="AD31" s="704" t="s">
        <v>236</v>
      </c>
      <c r="AE31" s="704"/>
      <c r="AF31" s="704"/>
      <c r="AG31" s="704"/>
      <c r="AH31" s="704"/>
      <c r="AI31" s="704"/>
      <c r="AJ31" s="704"/>
      <c r="AK31" s="704"/>
      <c r="AL31" s="646" t="s">
        <v>236</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96.9</v>
      </c>
      <c r="BN31" s="720"/>
      <c r="BO31" s="720"/>
      <c r="BP31" s="720"/>
      <c r="BQ31" s="681"/>
      <c r="BR31" s="719">
        <v>99.3</v>
      </c>
      <c r="BS31" s="642"/>
      <c r="BT31" s="642"/>
      <c r="BU31" s="642"/>
      <c r="BV31" s="642"/>
      <c r="BW31" s="642"/>
      <c r="BX31" s="647">
        <v>96.4</v>
      </c>
      <c r="BY31" s="720"/>
      <c r="BZ31" s="720"/>
      <c r="CA31" s="720"/>
      <c r="CB31" s="681"/>
      <c r="CD31" s="727"/>
      <c r="CE31" s="728"/>
      <c r="CF31" s="685" t="s">
        <v>313</v>
      </c>
      <c r="CG31" s="682"/>
      <c r="CH31" s="682"/>
      <c r="CI31" s="682"/>
      <c r="CJ31" s="682"/>
      <c r="CK31" s="682"/>
      <c r="CL31" s="682"/>
      <c r="CM31" s="682"/>
      <c r="CN31" s="682"/>
      <c r="CO31" s="682"/>
      <c r="CP31" s="682"/>
      <c r="CQ31" s="683"/>
      <c r="CR31" s="641">
        <v>234043</v>
      </c>
      <c r="CS31" s="642"/>
      <c r="CT31" s="642"/>
      <c r="CU31" s="642"/>
      <c r="CV31" s="642"/>
      <c r="CW31" s="642"/>
      <c r="CX31" s="642"/>
      <c r="CY31" s="643"/>
      <c r="CZ31" s="646">
        <v>1.3</v>
      </c>
      <c r="DA31" s="675"/>
      <c r="DB31" s="675"/>
      <c r="DC31" s="676"/>
      <c r="DD31" s="649">
        <v>231561</v>
      </c>
      <c r="DE31" s="642"/>
      <c r="DF31" s="642"/>
      <c r="DG31" s="642"/>
      <c r="DH31" s="642"/>
      <c r="DI31" s="642"/>
      <c r="DJ31" s="642"/>
      <c r="DK31" s="643"/>
      <c r="DL31" s="649">
        <v>231561</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746361</v>
      </c>
      <c r="S32" s="644"/>
      <c r="T32" s="644"/>
      <c r="U32" s="644"/>
      <c r="V32" s="644"/>
      <c r="W32" s="644"/>
      <c r="X32" s="644"/>
      <c r="Y32" s="645"/>
      <c r="Z32" s="703">
        <v>3.9</v>
      </c>
      <c r="AA32" s="703"/>
      <c r="AB32" s="703"/>
      <c r="AC32" s="703"/>
      <c r="AD32" s="704" t="s">
        <v>131</v>
      </c>
      <c r="AE32" s="704"/>
      <c r="AF32" s="704"/>
      <c r="AG32" s="704"/>
      <c r="AH32" s="704"/>
      <c r="AI32" s="704"/>
      <c r="AJ32" s="704"/>
      <c r="AK32" s="704"/>
      <c r="AL32" s="646" t="s">
        <v>246</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99.1</v>
      </c>
      <c r="BH32" s="657"/>
      <c r="BI32" s="657"/>
      <c r="BJ32" s="657"/>
      <c r="BK32" s="657"/>
      <c r="BL32" s="657"/>
      <c r="BM32" s="701">
        <v>94</v>
      </c>
      <c r="BN32" s="657"/>
      <c r="BO32" s="657"/>
      <c r="BP32" s="657"/>
      <c r="BQ32" s="694"/>
      <c r="BR32" s="718">
        <v>99.1</v>
      </c>
      <c r="BS32" s="657"/>
      <c r="BT32" s="657"/>
      <c r="BU32" s="657"/>
      <c r="BV32" s="657"/>
      <c r="BW32" s="657"/>
      <c r="BX32" s="701">
        <v>93.2</v>
      </c>
      <c r="BY32" s="657"/>
      <c r="BZ32" s="657"/>
      <c r="CA32" s="657"/>
      <c r="CB32" s="694"/>
      <c r="CD32" s="729"/>
      <c r="CE32" s="730"/>
      <c r="CF32" s="685" t="s">
        <v>316</v>
      </c>
      <c r="CG32" s="682"/>
      <c r="CH32" s="682"/>
      <c r="CI32" s="682"/>
      <c r="CJ32" s="682"/>
      <c r="CK32" s="682"/>
      <c r="CL32" s="682"/>
      <c r="CM32" s="682"/>
      <c r="CN32" s="682"/>
      <c r="CO32" s="682"/>
      <c r="CP32" s="682"/>
      <c r="CQ32" s="683"/>
      <c r="CR32" s="641">
        <v>54</v>
      </c>
      <c r="CS32" s="644"/>
      <c r="CT32" s="644"/>
      <c r="CU32" s="644"/>
      <c r="CV32" s="644"/>
      <c r="CW32" s="644"/>
      <c r="CX32" s="644"/>
      <c r="CY32" s="645"/>
      <c r="CZ32" s="646">
        <v>0</v>
      </c>
      <c r="DA32" s="675"/>
      <c r="DB32" s="675"/>
      <c r="DC32" s="676"/>
      <c r="DD32" s="649">
        <v>54</v>
      </c>
      <c r="DE32" s="644"/>
      <c r="DF32" s="644"/>
      <c r="DG32" s="644"/>
      <c r="DH32" s="644"/>
      <c r="DI32" s="644"/>
      <c r="DJ32" s="644"/>
      <c r="DK32" s="645"/>
      <c r="DL32" s="649">
        <v>54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396627</v>
      </c>
      <c r="S33" s="644"/>
      <c r="T33" s="644"/>
      <c r="U33" s="644"/>
      <c r="V33" s="644"/>
      <c r="W33" s="644"/>
      <c r="X33" s="644"/>
      <c r="Y33" s="645"/>
      <c r="Z33" s="703">
        <v>2.1</v>
      </c>
      <c r="AA33" s="703"/>
      <c r="AB33" s="703"/>
      <c r="AC33" s="703"/>
      <c r="AD33" s="704" t="s">
        <v>131</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7619443</v>
      </c>
      <c r="CS33" s="642"/>
      <c r="CT33" s="642"/>
      <c r="CU33" s="642"/>
      <c r="CV33" s="642"/>
      <c r="CW33" s="642"/>
      <c r="CX33" s="642"/>
      <c r="CY33" s="643"/>
      <c r="CZ33" s="646">
        <v>41.1</v>
      </c>
      <c r="DA33" s="675"/>
      <c r="DB33" s="675"/>
      <c r="DC33" s="676"/>
      <c r="DD33" s="649">
        <v>6262316</v>
      </c>
      <c r="DE33" s="642"/>
      <c r="DF33" s="642"/>
      <c r="DG33" s="642"/>
      <c r="DH33" s="642"/>
      <c r="DI33" s="642"/>
      <c r="DJ33" s="642"/>
      <c r="DK33" s="643"/>
      <c r="DL33" s="649">
        <v>4590947</v>
      </c>
      <c r="DM33" s="642"/>
      <c r="DN33" s="642"/>
      <c r="DO33" s="642"/>
      <c r="DP33" s="642"/>
      <c r="DQ33" s="642"/>
      <c r="DR33" s="642"/>
      <c r="DS33" s="642"/>
      <c r="DT33" s="642"/>
      <c r="DU33" s="642"/>
      <c r="DV33" s="643"/>
      <c r="DW33" s="646">
        <v>40.5</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371601</v>
      </c>
      <c r="S34" s="644"/>
      <c r="T34" s="644"/>
      <c r="U34" s="644"/>
      <c r="V34" s="644"/>
      <c r="W34" s="644"/>
      <c r="X34" s="644"/>
      <c r="Y34" s="645"/>
      <c r="Z34" s="703">
        <v>1.9</v>
      </c>
      <c r="AA34" s="703"/>
      <c r="AB34" s="703"/>
      <c r="AC34" s="703"/>
      <c r="AD34" s="704">
        <v>11309</v>
      </c>
      <c r="AE34" s="704"/>
      <c r="AF34" s="704"/>
      <c r="AG34" s="704"/>
      <c r="AH34" s="704"/>
      <c r="AI34" s="704"/>
      <c r="AJ34" s="704"/>
      <c r="AK34" s="704"/>
      <c r="AL34" s="646">
        <v>0.1</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2470646</v>
      </c>
      <c r="CS34" s="644"/>
      <c r="CT34" s="644"/>
      <c r="CU34" s="644"/>
      <c r="CV34" s="644"/>
      <c r="CW34" s="644"/>
      <c r="CX34" s="644"/>
      <c r="CY34" s="645"/>
      <c r="CZ34" s="646">
        <v>13.3</v>
      </c>
      <c r="DA34" s="675"/>
      <c r="DB34" s="675"/>
      <c r="DC34" s="676"/>
      <c r="DD34" s="649">
        <v>1784041</v>
      </c>
      <c r="DE34" s="644"/>
      <c r="DF34" s="644"/>
      <c r="DG34" s="644"/>
      <c r="DH34" s="644"/>
      <c r="DI34" s="644"/>
      <c r="DJ34" s="644"/>
      <c r="DK34" s="645"/>
      <c r="DL34" s="649">
        <v>1081789</v>
      </c>
      <c r="DM34" s="644"/>
      <c r="DN34" s="644"/>
      <c r="DO34" s="644"/>
      <c r="DP34" s="644"/>
      <c r="DQ34" s="644"/>
      <c r="DR34" s="644"/>
      <c r="DS34" s="644"/>
      <c r="DT34" s="644"/>
      <c r="DU34" s="644"/>
      <c r="DV34" s="645"/>
      <c r="DW34" s="646">
        <v>9.5</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2196000</v>
      </c>
      <c r="S35" s="644"/>
      <c r="T35" s="644"/>
      <c r="U35" s="644"/>
      <c r="V35" s="644"/>
      <c r="W35" s="644"/>
      <c r="X35" s="644"/>
      <c r="Y35" s="645"/>
      <c r="Z35" s="703">
        <v>11.5</v>
      </c>
      <c r="AA35" s="703"/>
      <c r="AB35" s="703"/>
      <c r="AC35" s="703"/>
      <c r="AD35" s="704" t="s">
        <v>236</v>
      </c>
      <c r="AE35" s="704"/>
      <c r="AF35" s="704"/>
      <c r="AG35" s="704"/>
      <c r="AH35" s="704"/>
      <c r="AI35" s="704"/>
      <c r="AJ35" s="704"/>
      <c r="AK35" s="704"/>
      <c r="AL35" s="646" t="s">
        <v>131</v>
      </c>
      <c r="AM35" s="647"/>
      <c r="AN35" s="647"/>
      <c r="AO35" s="705"/>
      <c r="AP35" s="214"/>
      <c r="AQ35" s="709" t="s">
        <v>324</v>
      </c>
      <c r="AR35" s="710"/>
      <c r="AS35" s="710"/>
      <c r="AT35" s="710"/>
      <c r="AU35" s="710"/>
      <c r="AV35" s="710"/>
      <c r="AW35" s="710"/>
      <c r="AX35" s="710"/>
      <c r="AY35" s="711"/>
      <c r="AZ35" s="706">
        <v>2790518</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150925</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95928</v>
      </c>
      <c r="CS35" s="642"/>
      <c r="CT35" s="642"/>
      <c r="CU35" s="642"/>
      <c r="CV35" s="642"/>
      <c r="CW35" s="642"/>
      <c r="CX35" s="642"/>
      <c r="CY35" s="643"/>
      <c r="CZ35" s="646">
        <v>0.5</v>
      </c>
      <c r="DA35" s="675"/>
      <c r="DB35" s="675"/>
      <c r="DC35" s="676"/>
      <c r="DD35" s="649">
        <v>91805</v>
      </c>
      <c r="DE35" s="642"/>
      <c r="DF35" s="642"/>
      <c r="DG35" s="642"/>
      <c r="DH35" s="642"/>
      <c r="DI35" s="642"/>
      <c r="DJ35" s="642"/>
      <c r="DK35" s="643"/>
      <c r="DL35" s="649">
        <v>91805</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131</v>
      </c>
      <c r="AA36" s="703"/>
      <c r="AB36" s="703"/>
      <c r="AC36" s="703"/>
      <c r="AD36" s="704" t="s">
        <v>236</v>
      </c>
      <c r="AE36" s="704"/>
      <c r="AF36" s="704"/>
      <c r="AG36" s="704"/>
      <c r="AH36" s="704"/>
      <c r="AI36" s="704"/>
      <c r="AJ36" s="704"/>
      <c r="AK36" s="704"/>
      <c r="AL36" s="646" t="s">
        <v>131</v>
      </c>
      <c r="AM36" s="647"/>
      <c r="AN36" s="647"/>
      <c r="AO36" s="705"/>
      <c r="AQ36" s="678" t="s">
        <v>328</v>
      </c>
      <c r="AR36" s="679"/>
      <c r="AS36" s="679"/>
      <c r="AT36" s="679"/>
      <c r="AU36" s="679"/>
      <c r="AV36" s="679"/>
      <c r="AW36" s="679"/>
      <c r="AX36" s="679"/>
      <c r="AY36" s="680"/>
      <c r="AZ36" s="641">
        <v>432074</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79702</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2643844</v>
      </c>
      <c r="CS36" s="644"/>
      <c r="CT36" s="644"/>
      <c r="CU36" s="644"/>
      <c r="CV36" s="644"/>
      <c r="CW36" s="644"/>
      <c r="CX36" s="644"/>
      <c r="CY36" s="645"/>
      <c r="CZ36" s="646">
        <v>14.3</v>
      </c>
      <c r="DA36" s="675"/>
      <c r="DB36" s="675"/>
      <c r="DC36" s="676"/>
      <c r="DD36" s="649">
        <v>2447586</v>
      </c>
      <c r="DE36" s="644"/>
      <c r="DF36" s="644"/>
      <c r="DG36" s="644"/>
      <c r="DH36" s="644"/>
      <c r="DI36" s="644"/>
      <c r="DJ36" s="644"/>
      <c r="DK36" s="645"/>
      <c r="DL36" s="649">
        <v>1985484</v>
      </c>
      <c r="DM36" s="644"/>
      <c r="DN36" s="644"/>
      <c r="DO36" s="644"/>
      <c r="DP36" s="644"/>
      <c r="DQ36" s="644"/>
      <c r="DR36" s="644"/>
      <c r="DS36" s="644"/>
      <c r="DT36" s="644"/>
      <c r="DU36" s="644"/>
      <c r="DV36" s="645"/>
      <c r="DW36" s="646">
        <v>17.5</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502200</v>
      </c>
      <c r="S37" s="644"/>
      <c r="T37" s="644"/>
      <c r="U37" s="644"/>
      <c r="V37" s="644"/>
      <c r="W37" s="644"/>
      <c r="X37" s="644"/>
      <c r="Y37" s="645"/>
      <c r="Z37" s="703">
        <v>2.6</v>
      </c>
      <c r="AA37" s="703"/>
      <c r="AB37" s="703"/>
      <c r="AC37" s="703"/>
      <c r="AD37" s="704" t="s">
        <v>131</v>
      </c>
      <c r="AE37" s="704"/>
      <c r="AF37" s="704"/>
      <c r="AG37" s="704"/>
      <c r="AH37" s="704"/>
      <c r="AI37" s="704"/>
      <c r="AJ37" s="704"/>
      <c r="AK37" s="704"/>
      <c r="AL37" s="646" t="s">
        <v>236</v>
      </c>
      <c r="AM37" s="647"/>
      <c r="AN37" s="647"/>
      <c r="AO37" s="705"/>
      <c r="AQ37" s="678" t="s">
        <v>332</v>
      </c>
      <c r="AR37" s="679"/>
      <c r="AS37" s="679"/>
      <c r="AT37" s="679"/>
      <c r="AU37" s="679"/>
      <c r="AV37" s="679"/>
      <c r="AW37" s="679"/>
      <c r="AX37" s="679"/>
      <c r="AY37" s="680"/>
      <c r="AZ37" s="641">
        <v>376000</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5080</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1174295</v>
      </c>
      <c r="CS37" s="642"/>
      <c r="CT37" s="642"/>
      <c r="CU37" s="642"/>
      <c r="CV37" s="642"/>
      <c r="CW37" s="642"/>
      <c r="CX37" s="642"/>
      <c r="CY37" s="643"/>
      <c r="CZ37" s="646">
        <v>6.3</v>
      </c>
      <c r="DA37" s="675"/>
      <c r="DB37" s="675"/>
      <c r="DC37" s="676"/>
      <c r="DD37" s="649">
        <v>1134195</v>
      </c>
      <c r="DE37" s="642"/>
      <c r="DF37" s="642"/>
      <c r="DG37" s="642"/>
      <c r="DH37" s="642"/>
      <c r="DI37" s="642"/>
      <c r="DJ37" s="642"/>
      <c r="DK37" s="643"/>
      <c r="DL37" s="649">
        <v>1109557</v>
      </c>
      <c r="DM37" s="642"/>
      <c r="DN37" s="642"/>
      <c r="DO37" s="642"/>
      <c r="DP37" s="642"/>
      <c r="DQ37" s="642"/>
      <c r="DR37" s="642"/>
      <c r="DS37" s="642"/>
      <c r="DT37" s="642"/>
      <c r="DU37" s="642"/>
      <c r="DV37" s="643"/>
      <c r="DW37" s="646">
        <v>9.8000000000000007</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19101877</v>
      </c>
      <c r="S38" s="693"/>
      <c r="T38" s="693"/>
      <c r="U38" s="693"/>
      <c r="V38" s="693"/>
      <c r="W38" s="693"/>
      <c r="X38" s="693"/>
      <c r="Y38" s="698"/>
      <c r="Z38" s="699">
        <v>100</v>
      </c>
      <c r="AA38" s="699"/>
      <c r="AB38" s="699"/>
      <c r="AC38" s="699"/>
      <c r="AD38" s="700">
        <v>10835697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326675</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8715</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1859657</v>
      </c>
      <c r="CS38" s="644"/>
      <c r="CT38" s="644"/>
      <c r="CU38" s="644"/>
      <c r="CV38" s="644"/>
      <c r="CW38" s="644"/>
      <c r="CX38" s="644"/>
      <c r="CY38" s="645"/>
      <c r="CZ38" s="646">
        <v>10</v>
      </c>
      <c r="DA38" s="675"/>
      <c r="DB38" s="675"/>
      <c r="DC38" s="676"/>
      <c r="DD38" s="649">
        <v>1582529</v>
      </c>
      <c r="DE38" s="644"/>
      <c r="DF38" s="644"/>
      <c r="DG38" s="644"/>
      <c r="DH38" s="644"/>
      <c r="DI38" s="644"/>
      <c r="DJ38" s="644"/>
      <c r="DK38" s="645"/>
      <c r="DL38" s="649">
        <v>1431869</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v>160788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98</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482564</v>
      </c>
      <c r="CS39" s="642"/>
      <c r="CT39" s="642"/>
      <c r="CU39" s="642"/>
      <c r="CV39" s="642"/>
      <c r="CW39" s="642"/>
      <c r="CX39" s="642"/>
      <c r="CY39" s="643"/>
      <c r="CZ39" s="646">
        <v>2.6</v>
      </c>
      <c r="DA39" s="675"/>
      <c r="DB39" s="675"/>
      <c r="DC39" s="676"/>
      <c r="DD39" s="649">
        <v>350151</v>
      </c>
      <c r="DE39" s="642"/>
      <c r="DF39" s="642"/>
      <c r="DG39" s="642"/>
      <c r="DH39" s="642"/>
      <c r="DI39" s="642"/>
      <c r="DJ39" s="642"/>
      <c r="DK39" s="643"/>
      <c r="DL39" s="649" t="s">
        <v>131</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373430</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114</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66804</v>
      </c>
      <c r="CS40" s="644"/>
      <c r="CT40" s="644"/>
      <c r="CU40" s="644"/>
      <c r="CV40" s="644"/>
      <c r="CW40" s="644"/>
      <c r="CX40" s="644"/>
      <c r="CY40" s="645"/>
      <c r="CZ40" s="646">
        <v>0.4</v>
      </c>
      <c r="DA40" s="675"/>
      <c r="DB40" s="675"/>
      <c r="DC40" s="676"/>
      <c r="DD40" s="649">
        <v>6204</v>
      </c>
      <c r="DE40" s="644"/>
      <c r="DF40" s="644"/>
      <c r="DG40" s="644"/>
      <c r="DH40" s="644"/>
      <c r="DI40" s="644"/>
      <c r="DJ40" s="644"/>
      <c r="DK40" s="645"/>
      <c r="DL40" s="649" t="s">
        <v>131</v>
      </c>
      <c r="DM40" s="644"/>
      <c r="DN40" s="644"/>
      <c r="DO40" s="644"/>
      <c r="DP40" s="644"/>
      <c r="DQ40" s="644"/>
      <c r="DR40" s="644"/>
      <c r="DS40" s="644"/>
      <c r="DT40" s="644"/>
      <c r="DU40" s="644"/>
      <c r="DV40" s="645"/>
      <c r="DW40" s="646" t="s">
        <v>236</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1121551</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314</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2106001</v>
      </c>
      <c r="CS42" s="644"/>
      <c r="CT42" s="644"/>
      <c r="CU42" s="644"/>
      <c r="CV42" s="644"/>
      <c r="CW42" s="644"/>
      <c r="CX42" s="644"/>
      <c r="CY42" s="645"/>
      <c r="CZ42" s="646">
        <v>11.4</v>
      </c>
      <c r="DA42" s="647"/>
      <c r="DB42" s="647"/>
      <c r="DC42" s="648"/>
      <c r="DD42" s="649">
        <v>213948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87875</v>
      </c>
      <c r="CS43" s="642"/>
      <c r="CT43" s="642"/>
      <c r="CU43" s="642"/>
      <c r="CV43" s="642"/>
      <c r="CW43" s="642"/>
      <c r="CX43" s="642"/>
      <c r="CY43" s="643"/>
      <c r="CZ43" s="646">
        <v>0.5</v>
      </c>
      <c r="DA43" s="675"/>
      <c r="DB43" s="675"/>
      <c r="DC43" s="676"/>
      <c r="DD43" s="649">
        <v>75186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1854975</v>
      </c>
      <c r="CS44" s="644"/>
      <c r="CT44" s="644"/>
      <c r="CU44" s="644"/>
      <c r="CV44" s="644"/>
      <c r="CW44" s="644"/>
      <c r="CX44" s="644"/>
      <c r="CY44" s="645"/>
      <c r="CZ44" s="646">
        <v>10</v>
      </c>
      <c r="DA44" s="647"/>
      <c r="DB44" s="647"/>
      <c r="DC44" s="648"/>
      <c r="DD44" s="649">
        <v>128844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804744</v>
      </c>
      <c r="CS45" s="642"/>
      <c r="CT45" s="642"/>
      <c r="CU45" s="642"/>
      <c r="CV45" s="642"/>
      <c r="CW45" s="642"/>
      <c r="CX45" s="642"/>
      <c r="CY45" s="643"/>
      <c r="CZ45" s="646">
        <v>4.3</v>
      </c>
      <c r="DA45" s="675"/>
      <c r="DB45" s="675"/>
      <c r="DC45" s="676"/>
      <c r="DD45" s="649">
        <v>20382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1036472</v>
      </c>
      <c r="CS46" s="644"/>
      <c r="CT46" s="644"/>
      <c r="CU46" s="644"/>
      <c r="CV46" s="644"/>
      <c r="CW46" s="644"/>
      <c r="CX46" s="644"/>
      <c r="CY46" s="645"/>
      <c r="CZ46" s="646">
        <v>5.6</v>
      </c>
      <c r="DA46" s="647"/>
      <c r="DB46" s="647"/>
      <c r="DC46" s="648"/>
      <c r="DD46" s="649">
        <v>108003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251026</v>
      </c>
      <c r="CS47" s="642"/>
      <c r="CT47" s="642"/>
      <c r="CU47" s="642"/>
      <c r="CV47" s="642"/>
      <c r="CW47" s="642"/>
      <c r="CX47" s="642"/>
      <c r="CY47" s="643"/>
      <c r="CZ47" s="646">
        <v>1.4</v>
      </c>
      <c r="DA47" s="675"/>
      <c r="DB47" s="675"/>
      <c r="DC47" s="676"/>
      <c r="DD47" s="649">
        <v>85104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131</v>
      </c>
      <c r="DA48" s="647"/>
      <c r="DB48" s="647"/>
      <c r="DC48" s="648"/>
      <c r="DD48" s="649" t="s">
        <v>246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18536076</v>
      </c>
      <c r="CS49" s="657"/>
      <c r="CT49" s="657"/>
      <c r="CU49" s="657"/>
      <c r="CV49" s="657"/>
      <c r="CW49" s="657"/>
      <c r="CX49" s="657"/>
      <c r="CY49" s="658"/>
      <c r="CZ49" s="659">
        <v>100</v>
      </c>
      <c r="DA49" s="660"/>
      <c r="DB49" s="660"/>
      <c r="DC49" s="661"/>
      <c r="DD49" s="662">
        <v>13255627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ea5b5O/eNx4zvdGz/QkxkSnsP7McQdiEAC4f7lY6HlMlF4OTwhj+Zmi0GUM55gl0RD8q9DLkpTRrfKkz1lZ2g==" saltValue="PWb82V7NRxL2M9ZO1Kq5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19430</v>
      </c>
      <c r="R7" s="1174"/>
      <c r="S7" s="1174"/>
      <c r="T7" s="1174"/>
      <c r="U7" s="1174"/>
      <c r="V7" s="1174">
        <v>18560</v>
      </c>
      <c r="W7" s="1174"/>
      <c r="X7" s="1174"/>
      <c r="Y7" s="1174"/>
      <c r="Z7" s="1174"/>
      <c r="AA7" s="1174">
        <v>869</v>
      </c>
      <c r="AB7" s="1174"/>
      <c r="AC7" s="1174"/>
      <c r="AD7" s="1174"/>
      <c r="AE7" s="1175"/>
      <c r="AF7" s="1176">
        <v>670</v>
      </c>
      <c r="AG7" s="1177"/>
      <c r="AH7" s="1177"/>
      <c r="AI7" s="1177"/>
      <c r="AJ7" s="1178"/>
      <c r="AK7" s="1160">
        <v>735</v>
      </c>
      <c r="AL7" s="1161"/>
      <c r="AM7" s="1161"/>
      <c r="AN7" s="1161"/>
      <c r="AO7" s="1161"/>
      <c r="AP7" s="1161">
        <v>25262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604</v>
      </c>
      <c r="BT7" s="1165"/>
      <c r="BU7" s="1165"/>
      <c r="BV7" s="1165"/>
      <c r="BW7" s="1165"/>
      <c r="BX7" s="1165"/>
      <c r="BY7" s="1165"/>
      <c r="BZ7" s="1165"/>
      <c r="CA7" s="1165"/>
      <c r="CB7" s="1165"/>
      <c r="CC7" s="1165"/>
      <c r="CD7" s="1165"/>
      <c r="CE7" s="1165"/>
      <c r="CF7" s="1165"/>
      <c r="CG7" s="1166"/>
      <c r="CH7" s="1157">
        <v>0</v>
      </c>
      <c r="CI7" s="1158"/>
      <c r="CJ7" s="1158"/>
      <c r="CK7" s="1158"/>
      <c r="CL7" s="1159"/>
      <c r="CM7" s="1157">
        <v>94</v>
      </c>
      <c r="CN7" s="1158"/>
      <c r="CO7" s="1158"/>
      <c r="CP7" s="1158"/>
      <c r="CQ7" s="1159"/>
      <c r="CR7" s="1157">
        <v>5</v>
      </c>
      <c r="CS7" s="1158"/>
      <c r="CT7" s="1158"/>
      <c r="CU7" s="1158"/>
      <c r="CV7" s="1159"/>
      <c r="CW7" s="1157" t="s">
        <v>606</v>
      </c>
      <c r="CX7" s="1158"/>
      <c r="CY7" s="1158"/>
      <c r="CZ7" s="1158"/>
      <c r="DA7" s="1159"/>
      <c r="DB7" s="1157" t="s">
        <v>606</v>
      </c>
      <c r="DC7" s="1158"/>
      <c r="DD7" s="1158"/>
      <c r="DE7" s="1158"/>
      <c r="DF7" s="1159"/>
      <c r="DG7" s="1157" t="s">
        <v>605</v>
      </c>
      <c r="DH7" s="1158"/>
      <c r="DI7" s="1158"/>
      <c r="DJ7" s="1158"/>
      <c r="DK7" s="1159"/>
      <c r="DL7" s="1157" t="s">
        <v>593</v>
      </c>
      <c r="DM7" s="1158"/>
      <c r="DN7" s="1158"/>
      <c r="DO7" s="1158"/>
      <c r="DP7" s="1159"/>
      <c r="DQ7" s="1157" t="s">
        <v>593</v>
      </c>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27</v>
      </c>
      <c r="R8" s="1113"/>
      <c r="S8" s="1113"/>
      <c r="T8" s="1113"/>
      <c r="U8" s="1113"/>
      <c r="V8" s="1113">
        <v>334</v>
      </c>
      <c r="W8" s="1113"/>
      <c r="X8" s="1113"/>
      <c r="Y8" s="1113"/>
      <c r="Z8" s="1113"/>
      <c r="AA8" s="1113">
        <v>-307</v>
      </c>
      <c r="AB8" s="1113"/>
      <c r="AC8" s="1113"/>
      <c r="AD8" s="1113"/>
      <c r="AE8" s="1114"/>
      <c r="AF8" s="1088">
        <v>-307</v>
      </c>
      <c r="AG8" s="1089"/>
      <c r="AH8" s="1089"/>
      <c r="AI8" s="1089"/>
      <c r="AJ8" s="1090"/>
      <c r="AK8" s="1155">
        <v>6</v>
      </c>
      <c r="AL8" s="1156"/>
      <c r="AM8" s="1156"/>
      <c r="AN8" s="1156"/>
      <c r="AO8" s="1156"/>
      <c r="AP8" s="1156">
        <v>33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384</v>
      </c>
      <c r="C9" s="1107"/>
      <c r="D9" s="1107"/>
      <c r="E9" s="1107"/>
      <c r="F9" s="1107"/>
      <c r="G9" s="1107"/>
      <c r="H9" s="1107"/>
      <c r="I9" s="1107"/>
      <c r="J9" s="1107"/>
      <c r="K9" s="1107"/>
      <c r="L9" s="1107"/>
      <c r="M9" s="1107"/>
      <c r="N9" s="1107"/>
      <c r="O9" s="1107"/>
      <c r="P9" s="1108"/>
      <c r="Q9" s="1112">
        <v>15</v>
      </c>
      <c r="R9" s="1113"/>
      <c r="S9" s="1113"/>
      <c r="T9" s="1113"/>
      <c r="U9" s="1113"/>
      <c r="V9" s="1113">
        <v>12</v>
      </c>
      <c r="W9" s="1113"/>
      <c r="X9" s="1113"/>
      <c r="Y9" s="1113"/>
      <c r="Z9" s="1113"/>
      <c r="AA9" s="1113">
        <v>3</v>
      </c>
      <c r="AB9" s="1113"/>
      <c r="AC9" s="1113"/>
      <c r="AD9" s="1113"/>
      <c r="AE9" s="1114"/>
      <c r="AF9" s="1088">
        <v>3</v>
      </c>
      <c r="AG9" s="1089"/>
      <c r="AH9" s="1089"/>
      <c r="AI9" s="1089"/>
      <c r="AJ9" s="1090"/>
      <c r="AK9" s="1155">
        <v>12</v>
      </c>
      <c r="AL9" s="1156"/>
      <c r="AM9" s="1156"/>
      <c r="AN9" s="1156"/>
      <c r="AO9" s="1156"/>
      <c r="AP9" s="1156" t="s">
        <v>606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385</v>
      </c>
      <c r="C10" s="1107"/>
      <c r="D10" s="1107"/>
      <c r="E10" s="1107"/>
      <c r="F10" s="1107"/>
      <c r="G10" s="1107"/>
      <c r="H10" s="1107"/>
      <c r="I10" s="1107"/>
      <c r="J10" s="1107"/>
      <c r="K10" s="1107"/>
      <c r="L10" s="1107"/>
      <c r="M10" s="1107"/>
      <c r="N10" s="1107"/>
      <c r="O10" s="1107"/>
      <c r="P10" s="1108"/>
      <c r="Q10" s="1112">
        <v>100</v>
      </c>
      <c r="R10" s="1113"/>
      <c r="S10" s="1113"/>
      <c r="T10" s="1113"/>
      <c r="U10" s="1113"/>
      <c r="V10" s="1113">
        <v>100</v>
      </c>
      <c r="W10" s="1113"/>
      <c r="X10" s="1113"/>
      <c r="Y10" s="1113"/>
      <c r="Z10" s="1113"/>
      <c r="AA10" s="1113">
        <v>0</v>
      </c>
      <c r="AB10" s="1113"/>
      <c r="AC10" s="1113"/>
      <c r="AD10" s="1113"/>
      <c r="AE10" s="1114"/>
      <c r="AF10" s="1088">
        <v>0</v>
      </c>
      <c r="AG10" s="1089"/>
      <c r="AH10" s="1089"/>
      <c r="AI10" s="1089"/>
      <c r="AJ10" s="1090"/>
      <c r="AK10" s="1155">
        <v>100</v>
      </c>
      <c r="AL10" s="1156"/>
      <c r="AM10" s="1156"/>
      <c r="AN10" s="1156"/>
      <c r="AO10" s="1156"/>
      <c r="AP10" s="1156">
        <v>398</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19466</v>
      </c>
      <c r="R23" s="1138"/>
      <c r="S23" s="1138"/>
      <c r="T23" s="1138"/>
      <c r="U23" s="1138"/>
      <c r="V23" s="1138">
        <v>18900</v>
      </c>
      <c r="W23" s="1138"/>
      <c r="X23" s="1138"/>
      <c r="Y23" s="1138"/>
      <c r="Z23" s="1138"/>
      <c r="AA23" s="1138">
        <v>566</v>
      </c>
      <c r="AB23" s="1138"/>
      <c r="AC23" s="1138"/>
      <c r="AD23" s="1138"/>
      <c r="AE23" s="1139"/>
      <c r="AF23" s="1140">
        <v>366</v>
      </c>
      <c r="AG23" s="1138"/>
      <c r="AH23" s="1138"/>
      <c r="AI23" s="1138"/>
      <c r="AJ23" s="1141"/>
      <c r="AK23" s="1142"/>
      <c r="AL23" s="1143"/>
      <c r="AM23" s="1143"/>
      <c r="AN23" s="1143"/>
      <c r="AO23" s="1143"/>
      <c r="AP23" s="1138">
        <v>25693</v>
      </c>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5002</v>
      </c>
      <c r="R28" s="1123"/>
      <c r="S28" s="1123"/>
      <c r="T28" s="1123"/>
      <c r="U28" s="1123"/>
      <c r="V28" s="1123">
        <v>4849</v>
      </c>
      <c r="W28" s="1123"/>
      <c r="X28" s="1123"/>
      <c r="Y28" s="1123"/>
      <c r="Z28" s="1123"/>
      <c r="AA28" s="1123">
        <v>152</v>
      </c>
      <c r="AB28" s="1123"/>
      <c r="AC28" s="1123"/>
      <c r="AD28" s="1123"/>
      <c r="AE28" s="1124"/>
      <c r="AF28" s="1125">
        <v>152</v>
      </c>
      <c r="AG28" s="1123"/>
      <c r="AH28" s="1123"/>
      <c r="AI28" s="1123"/>
      <c r="AJ28" s="1126"/>
      <c r="AK28" s="1127">
        <v>312</v>
      </c>
      <c r="AL28" s="1115"/>
      <c r="AM28" s="1115"/>
      <c r="AN28" s="1115"/>
      <c r="AO28" s="1115"/>
      <c r="AP28" s="1115">
        <v>6</v>
      </c>
      <c r="AQ28" s="1115"/>
      <c r="AR28" s="1115"/>
      <c r="AS28" s="1115"/>
      <c r="AT28" s="1115"/>
      <c r="AU28" s="1115">
        <v>1</v>
      </c>
      <c r="AV28" s="1115"/>
      <c r="AW28" s="1115"/>
      <c r="AX28" s="1115"/>
      <c r="AY28" s="1115"/>
      <c r="AZ28" s="1116" t="s">
        <v>593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4116</v>
      </c>
      <c r="R29" s="1113"/>
      <c r="S29" s="1113"/>
      <c r="T29" s="1113"/>
      <c r="U29" s="1113"/>
      <c r="V29" s="1113">
        <v>4027</v>
      </c>
      <c r="W29" s="1113"/>
      <c r="X29" s="1113"/>
      <c r="Y29" s="1113"/>
      <c r="Z29" s="1113"/>
      <c r="AA29" s="1113">
        <v>89</v>
      </c>
      <c r="AB29" s="1113"/>
      <c r="AC29" s="1113"/>
      <c r="AD29" s="1113"/>
      <c r="AE29" s="1114"/>
      <c r="AF29" s="1088">
        <v>89</v>
      </c>
      <c r="AG29" s="1089"/>
      <c r="AH29" s="1089"/>
      <c r="AI29" s="1089"/>
      <c r="AJ29" s="1090"/>
      <c r="AK29" s="1049">
        <v>528</v>
      </c>
      <c r="AL29" s="1040"/>
      <c r="AM29" s="1040"/>
      <c r="AN29" s="1040"/>
      <c r="AO29" s="1040"/>
      <c r="AP29" s="1040" t="s">
        <v>593</v>
      </c>
      <c r="AQ29" s="1040"/>
      <c r="AR29" s="1040"/>
      <c r="AS29" s="1040"/>
      <c r="AT29" s="1040"/>
      <c r="AU29" s="1040" t="s">
        <v>593</v>
      </c>
      <c r="AV29" s="1040"/>
      <c r="AW29" s="1040"/>
      <c r="AX29" s="1040"/>
      <c r="AY29" s="1040"/>
      <c r="AZ29" s="1111" t="s">
        <v>593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467</v>
      </c>
      <c r="R30" s="1113"/>
      <c r="S30" s="1113"/>
      <c r="T30" s="1113"/>
      <c r="U30" s="1113"/>
      <c r="V30" s="1113">
        <v>467</v>
      </c>
      <c r="W30" s="1113"/>
      <c r="X30" s="1113"/>
      <c r="Y30" s="1113"/>
      <c r="Z30" s="1113"/>
      <c r="AA30" s="1113">
        <v>0</v>
      </c>
      <c r="AB30" s="1113"/>
      <c r="AC30" s="1113"/>
      <c r="AD30" s="1113"/>
      <c r="AE30" s="1114"/>
      <c r="AF30" s="1088">
        <v>0</v>
      </c>
      <c r="AG30" s="1089"/>
      <c r="AH30" s="1089"/>
      <c r="AI30" s="1089"/>
      <c r="AJ30" s="1090"/>
      <c r="AK30" s="1049">
        <v>132</v>
      </c>
      <c r="AL30" s="1040"/>
      <c r="AM30" s="1040"/>
      <c r="AN30" s="1040"/>
      <c r="AO30" s="1040"/>
      <c r="AP30" s="1040" t="s">
        <v>593</v>
      </c>
      <c r="AQ30" s="1040"/>
      <c r="AR30" s="1040"/>
      <c r="AS30" s="1040"/>
      <c r="AT30" s="1040"/>
      <c r="AU30" s="1040" t="s">
        <v>593</v>
      </c>
      <c r="AV30" s="1040"/>
      <c r="AW30" s="1040"/>
      <c r="AX30" s="1040"/>
      <c r="AY30" s="1040"/>
      <c r="AZ30" s="1111" t="s">
        <v>593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173</v>
      </c>
      <c r="R31" s="1113"/>
      <c r="S31" s="1113"/>
      <c r="T31" s="1113"/>
      <c r="U31" s="1113"/>
      <c r="V31" s="1113">
        <v>42</v>
      </c>
      <c r="W31" s="1113"/>
      <c r="X31" s="1113"/>
      <c r="Y31" s="1113"/>
      <c r="Z31" s="1113"/>
      <c r="AA31" s="1113">
        <v>132</v>
      </c>
      <c r="AB31" s="1113"/>
      <c r="AC31" s="1113"/>
      <c r="AD31" s="1113"/>
      <c r="AE31" s="1114"/>
      <c r="AF31" s="1088">
        <v>-205</v>
      </c>
      <c r="AG31" s="1089"/>
      <c r="AH31" s="1089"/>
      <c r="AI31" s="1089"/>
      <c r="AJ31" s="1090"/>
      <c r="AK31" s="1049">
        <v>152</v>
      </c>
      <c r="AL31" s="1040"/>
      <c r="AM31" s="1040"/>
      <c r="AN31" s="1040"/>
      <c r="AO31" s="1040"/>
      <c r="AP31" s="1040" t="s">
        <v>593</v>
      </c>
      <c r="AQ31" s="1040"/>
      <c r="AR31" s="1040"/>
      <c r="AS31" s="1040"/>
      <c r="AT31" s="1040"/>
      <c r="AU31" s="1040" t="s">
        <v>593</v>
      </c>
      <c r="AV31" s="1040"/>
      <c r="AW31" s="1040"/>
      <c r="AX31" s="1040"/>
      <c r="AY31" s="1040"/>
      <c r="AZ31" s="1111">
        <v>55.9</v>
      </c>
      <c r="BA31" s="1111"/>
      <c r="BB31" s="1111"/>
      <c r="BC31" s="1111"/>
      <c r="BD31" s="1111"/>
      <c r="BE31" s="1101" t="s">
        <v>404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3391</v>
      </c>
      <c r="R32" s="1113"/>
      <c r="S32" s="1113"/>
      <c r="T32" s="1113"/>
      <c r="U32" s="1113"/>
      <c r="V32" s="1113">
        <v>3449</v>
      </c>
      <c r="W32" s="1113"/>
      <c r="X32" s="1113"/>
      <c r="Y32" s="1113"/>
      <c r="Z32" s="1113"/>
      <c r="AA32" s="1113">
        <v>-57</v>
      </c>
      <c r="AB32" s="1113"/>
      <c r="AC32" s="1113"/>
      <c r="AD32" s="1113"/>
      <c r="AE32" s="1114"/>
      <c r="AF32" s="1088">
        <v>625</v>
      </c>
      <c r="AG32" s="1089"/>
      <c r="AH32" s="1089"/>
      <c r="AI32" s="1089"/>
      <c r="AJ32" s="1090"/>
      <c r="AK32" s="1049">
        <v>329</v>
      </c>
      <c r="AL32" s="1040"/>
      <c r="AM32" s="1040"/>
      <c r="AN32" s="1040"/>
      <c r="AO32" s="1040"/>
      <c r="AP32" s="1040">
        <v>2982</v>
      </c>
      <c r="AQ32" s="1040"/>
      <c r="AR32" s="1040"/>
      <c r="AS32" s="1040"/>
      <c r="AT32" s="1040"/>
      <c r="AU32" s="1040">
        <v>1577</v>
      </c>
      <c r="AV32" s="1040"/>
      <c r="AW32" s="1040"/>
      <c r="AX32" s="1040"/>
      <c r="AY32" s="1040"/>
      <c r="AZ32" s="1111" t="s">
        <v>593</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491</v>
      </c>
      <c r="R33" s="1113"/>
      <c r="S33" s="1113"/>
      <c r="T33" s="1113"/>
      <c r="U33" s="1113"/>
      <c r="V33" s="1113">
        <v>509</v>
      </c>
      <c r="W33" s="1113"/>
      <c r="X33" s="1113"/>
      <c r="Y33" s="1113"/>
      <c r="Z33" s="1113"/>
      <c r="AA33" s="1113">
        <v>-17</v>
      </c>
      <c r="AB33" s="1113"/>
      <c r="AC33" s="1113"/>
      <c r="AD33" s="1113"/>
      <c r="AE33" s="1114"/>
      <c r="AF33" s="1088">
        <v>374</v>
      </c>
      <c r="AG33" s="1089"/>
      <c r="AH33" s="1089"/>
      <c r="AI33" s="1089"/>
      <c r="AJ33" s="1090"/>
      <c r="AK33" s="1049">
        <v>11</v>
      </c>
      <c r="AL33" s="1040"/>
      <c r="AM33" s="1040"/>
      <c r="AN33" s="1040"/>
      <c r="AO33" s="1040"/>
      <c r="AP33" s="1040">
        <v>601</v>
      </c>
      <c r="AQ33" s="1040"/>
      <c r="AR33" s="1040"/>
      <c r="AS33" s="1040"/>
      <c r="AT33" s="1040"/>
      <c r="AU33" s="1040" t="s">
        <v>593</v>
      </c>
      <c r="AV33" s="1040"/>
      <c r="AW33" s="1040"/>
      <c r="AX33" s="1040"/>
      <c r="AY33" s="1040"/>
      <c r="AZ33" s="1111" t="s">
        <v>593</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1087</v>
      </c>
      <c r="R34" s="1113"/>
      <c r="S34" s="1113"/>
      <c r="T34" s="1113"/>
      <c r="U34" s="1113"/>
      <c r="V34" s="1113">
        <v>1083</v>
      </c>
      <c r="W34" s="1113"/>
      <c r="X34" s="1113"/>
      <c r="Y34" s="1113"/>
      <c r="Z34" s="1113"/>
      <c r="AA34" s="1113">
        <v>4</v>
      </c>
      <c r="AB34" s="1113"/>
      <c r="AC34" s="1113"/>
      <c r="AD34" s="1113"/>
      <c r="AE34" s="1114"/>
      <c r="AF34" s="1088">
        <v>1040</v>
      </c>
      <c r="AG34" s="1089"/>
      <c r="AH34" s="1089"/>
      <c r="AI34" s="1089"/>
      <c r="AJ34" s="1090"/>
      <c r="AK34" s="1049">
        <v>151</v>
      </c>
      <c r="AL34" s="1040"/>
      <c r="AM34" s="1040"/>
      <c r="AN34" s="1040"/>
      <c r="AO34" s="1040"/>
      <c r="AP34" s="1040">
        <v>3775</v>
      </c>
      <c r="AQ34" s="1040"/>
      <c r="AR34" s="1040"/>
      <c r="AS34" s="1040"/>
      <c r="AT34" s="1040"/>
      <c r="AU34" s="1040">
        <v>570</v>
      </c>
      <c r="AV34" s="1040"/>
      <c r="AW34" s="1040"/>
      <c r="AX34" s="1040"/>
      <c r="AY34" s="1040"/>
      <c r="AZ34" s="1111" t="s">
        <v>593</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408</v>
      </c>
      <c r="C35" s="1107"/>
      <c r="D35" s="1107"/>
      <c r="E35" s="1107"/>
      <c r="F35" s="1107"/>
      <c r="G35" s="1107"/>
      <c r="H35" s="1107"/>
      <c r="I35" s="1107"/>
      <c r="J35" s="1107"/>
      <c r="K35" s="1107"/>
      <c r="L35" s="1107"/>
      <c r="M35" s="1107"/>
      <c r="N35" s="1107"/>
      <c r="O35" s="1107"/>
      <c r="P35" s="1108"/>
      <c r="Q35" s="1112">
        <v>885</v>
      </c>
      <c r="R35" s="1113"/>
      <c r="S35" s="1113"/>
      <c r="T35" s="1113"/>
      <c r="U35" s="1113"/>
      <c r="V35" s="1113">
        <v>878</v>
      </c>
      <c r="W35" s="1113"/>
      <c r="X35" s="1113"/>
      <c r="Y35" s="1113"/>
      <c r="Z35" s="1113"/>
      <c r="AA35" s="1113">
        <v>7</v>
      </c>
      <c r="AB35" s="1113"/>
      <c r="AC35" s="1113"/>
      <c r="AD35" s="1113"/>
      <c r="AE35" s="1114"/>
      <c r="AF35" s="1088">
        <v>7</v>
      </c>
      <c r="AG35" s="1089"/>
      <c r="AH35" s="1089"/>
      <c r="AI35" s="1089"/>
      <c r="AJ35" s="1090"/>
      <c r="AK35" s="1049">
        <v>376</v>
      </c>
      <c r="AL35" s="1040"/>
      <c r="AM35" s="1040"/>
      <c r="AN35" s="1040"/>
      <c r="AO35" s="1040"/>
      <c r="AP35" s="1040">
        <v>4625</v>
      </c>
      <c r="AQ35" s="1040"/>
      <c r="AR35" s="1040"/>
      <c r="AS35" s="1040"/>
      <c r="AT35" s="1040"/>
      <c r="AU35" s="1040">
        <v>3579</v>
      </c>
      <c r="AV35" s="1040"/>
      <c r="AW35" s="1040"/>
      <c r="AX35" s="1040"/>
      <c r="AY35" s="1040"/>
      <c r="AZ35" s="1111" t="s">
        <v>593</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2082</v>
      </c>
      <c r="AG63" s="1028"/>
      <c r="AH63" s="1028"/>
      <c r="AI63" s="1028"/>
      <c r="AJ63" s="1099"/>
      <c r="AK63" s="1100"/>
      <c r="AL63" s="1032"/>
      <c r="AM63" s="1032"/>
      <c r="AN63" s="1032"/>
      <c r="AO63" s="1032"/>
      <c r="AP63" s="1028">
        <v>11983</v>
      </c>
      <c r="AQ63" s="1028"/>
      <c r="AR63" s="1028"/>
      <c r="AS63" s="1028"/>
      <c r="AT63" s="1028"/>
      <c r="AU63" s="1028">
        <v>5727</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416</v>
      </c>
      <c r="W66" s="1071"/>
      <c r="X66" s="1071"/>
      <c r="Y66" s="1071"/>
      <c r="Z66" s="1072"/>
      <c r="AA66" s="1070" t="s">
        <v>394</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594</v>
      </c>
      <c r="C68" s="1055"/>
      <c r="D68" s="1055"/>
      <c r="E68" s="1055"/>
      <c r="F68" s="1055"/>
      <c r="G68" s="1055"/>
      <c r="H68" s="1055"/>
      <c r="I68" s="1055"/>
      <c r="J68" s="1055"/>
      <c r="K68" s="1055"/>
      <c r="L68" s="1055"/>
      <c r="M68" s="1055"/>
      <c r="N68" s="1055"/>
      <c r="O68" s="1055"/>
      <c r="P68" s="1056"/>
      <c r="Q68" s="1057">
        <v>140</v>
      </c>
      <c r="R68" s="1051"/>
      <c r="S68" s="1051"/>
      <c r="T68" s="1051"/>
      <c r="U68" s="1051"/>
      <c r="V68" s="1051">
        <v>135</v>
      </c>
      <c r="W68" s="1051"/>
      <c r="X68" s="1051"/>
      <c r="Y68" s="1051"/>
      <c r="Z68" s="1051"/>
      <c r="AA68" s="1051">
        <v>5</v>
      </c>
      <c r="AB68" s="1051"/>
      <c r="AC68" s="1051"/>
      <c r="AD68" s="1051"/>
      <c r="AE68" s="1051"/>
      <c r="AF68" s="1051">
        <v>5</v>
      </c>
      <c r="AG68" s="1051"/>
      <c r="AH68" s="1051"/>
      <c r="AI68" s="1051"/>
      <c r="AJ68" s="1051"/>
      <c r="AK68" s="1051" t="s">
        <v>606</v>
      </c>
      <c r="AL68" s="1051"/>
      <c r="AM68" s="1051"/>
      <c r="AN68" s="1051"/>
      <c r="AO68" s="1051"/>
      <c r="AP68" s="1051">
        <v>2</v>
      </c>
      <c r="AQ68" s="1051"/>
      <c r="AR68" s="1051"/>
      <c r="AS68" s="1051"/>
      <c r="AT68" s="1051"/>
      <c r="AU68" s="1051">
        <v>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595</v>
      </c>
      <c r="C69" s="1044"/>
      <c r="D69" s="1044"/>
      <c r="E69" s="1044"/>
      <c r="F69" s="1044"/>
      <c r="G69" s="1044"/>
      <c r="H69" s="1044"/>
      <c r="I69" s="1044"/>
      <c r="J69" s="1044"/>
      <c r="K69" s="1044"/>
      <c r="L69" s="1044"/>
      <c r="M69" s="1044"/>
      <c r="N69" s="1044"/>
      <c r="O69" s="1044"/>
      <c r="P69" s="1045"/>
      <c r="Q69" s="1046">
        <v>4697</v>
      </c>
      <c r="R69" s="1040"/>
      <c r="S69" s="1040"/>
      <c r="T69" s="1040"/>
      <c r="U69" s="1040"/>
      <c r="V69" s="1040">
        <v>4682</v>
      </c>
      <c r="W69" s="1040"/>
      <c r="X69" s="1040"/>
      <c r="Y69" s="1040"/>
      <c r="Z69" s="1040"/>
      <c r="AA69" s="1040">
        <v>15</v>
      </c>
      <c r="AB69" s="1040"/>
      <c r="AC69" s="1040"/>
      <c r="AD69" s="1040"/>
      <c r="AE69" s="1040"/>
      <c r="AF69" s="1040">
        <v>15</v>
      </c>
      <c r="AG69" s="1040"/>
      <c r="AH69" s="1040"/>
      <c r="AI69" s="1040"/>
      <c r="AJ69" s="1040"/>
      <c r="AK69" s="1040" t="s">
        <v>606</v>
      </c>
      <c r="AL69" s="1040"/>
      <c r="AM69" s="1040"/>
      <c r="AN69" s="1040"/>
      <c r="AO69" s="1040"/>
      <c r="AP69" s="1040" t="s">
        <v>593</v>
      </c>
      <c r="AQ69" s="1040"/>
      <c r="AR69" s="1040"/>
      <c r="AS69" s="1040"/>
      <c r="AT69" s="1040"/>
      <c r="AU69" s="1040" t="s">
        <v>602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596</v>
      </c>
      <c r="C70" s="1044"/>
      <c r="D70" s="1044"/>
      <c r="E70" s="1044"/>
      <c r="F70" s="1044"/>
      <c r="G70" s="1044"/>
      <c r="H70" s="1044"/>
      <c r="I70" s="1044"/>
      <c r="J70" s="1044"/>
      <c r="K70" s="1044"/>
      <c r="L70" s="1044"/>
      <c r="M70" s="1044"/>
      <c r="N70" s="1044"/>
      <c r="O70" s="1044"/>
      <c r="P70" s="1045"/>
      <c r="Q70" s="1046">
        <v>186</v>
      </c>
      <c r="R70" s="1040"/>
      <c r="S70" s="1040"/>
      <c r="T70" s="1040"/>
      <c r="U70" s="1040"/>
      <c r="V70" s="1040">
        <v>185</v>
      </c>
      <c r="W70" s="1040"/>
      <c r="X70" s="1040"/>
      <c r="Y70" s="1040"/>
      <c r="Z70" s="1040"/>
      <c r="AA70" s="1040">
        <v>2</v>
      </c>
      <c r="AB70" s="1040"/>
      <c r="AC70" s="1040"/>
      <c r="AD70" s="1040"/>
      <c r="AE70" s="1040"/>
      <c r="AF70" s="1040">
        <v>2</v>
      </c>
      <c r="AG70" s="1040"/>
      <c r="AH70" s="1040"/>
      <c r="AI70" s="1040"/>
      <c r="AJ70" s="1040"/>
      <c r="AK70" s="1040">
        <v>14</v>
      </c>
      <c r="AL70" s="1040"/>
      <c r="AM70" s="1040"/>
      <c r="AN70" s="1040"/>
      <c r="AO70" s="1040"/>
      <c r="AP70" s="1040" t="s">
        <v>593</v>
      </c>
      <c r="AQ70" s="1040"/>
      <c r="AR70" s="1040"/>
      <c r="AS70" s="1040"/>
      <c r="AT70" s="1040"/>
      <c r="AU70" s="1040" t="s">
        <v>602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597</v>
      </c>
      <c r="C71" s="1044"/>
      <c r="D71" s="1044"/>
      <c r="E71" s="1044"/>
      <c r="F71" s="1044"/>
      <c r="G71" s="1044"/>
      <c r="H71" s="1044"/>
      <c r="I71" s="1044"/>
      <c r="J71" s="1044"/>
      <c r="K71" s="1044"/>
      <c r="L71" s="1044"/>
      <c r="M71" s="1044"/>
      <c r="N71" s="1044"/>
      <c r="O71" s="1044"/>
      <c r="P71" s="1045"/>
      <c r="Q71" s="1046">
        <v>121</v>
      </c>
      <c r="R71" s="1040"/>
      <c r="S71" s="1040"/>
      <c r="T71" s="1040"/>
      <c r="U71" s="1040"/>
      <c r="V71" s="1040">
        <v>117</v>
      </c>
      <c r="W71" s="1040"/>
      <c r="X71" s="1040"/>
      <c r="Y71" s="1040"/>
      <c r="Z71" s="1040"/>
      <c r="AA71" s="1040">
        <v>4</v>
      </c>
      <c r="AB71" s="1040"/>
      <c r="AC71" s="1040"/>
      <c r="AD71" s="1040"/>
      <c r="AE71" s="1040"/>
      <c r="AF71" s="1040">
        <v>4</v>
      </c>
      <c r="AG71" s="1040"/>
      <c r="AH71" s="1040"/>
      <c r="AI71" s="1040"/>
      <c r="AJ71" s="1040"/>
      <c r="AK71" s="1040">
        <v>21</v>
      </c>
      <c r="AL71" s="1040"/>
      <c r="AM71" s="1040"/>
      <c r="AN71" s="1040"/>
      <c r="AO71" s="1040"/>
      <c r="AP71" s="1040" t="s">
        <v>603</v>
      </c>
      <c r="AQ71" s="1040"/>
      <c r="AR71" s="1040"/>
      <c r="AS71" s="1040"/>
      <c r="AT71" s="1040"/>
      <c r="AU71" s="1040" t="s">
        <v>602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598</v>
      </c>
      <c r="C72" s="1044"/>
      <c r="D72" s="1044"/>
      <c r="E72" s="1044"/>
      <c r="F72" s="1044"/>
      <c r="G72" s="1044"/>
      <c r="H72" s="1044"/>
      <c r="I72" s="1044"/>
      <c r="J72" s="1044"/>
      <c r="K72" s="1044"/>
      <c r="L72" s="1044"/>
      <c r="M72" s="1044"/>
      <c r="N72" s="1044"/>
      <c r="O72" s="1044"/>
      <c r="P72" s="1045"/>
      <c r="Q72" s="1046">
        <v>86</v>
      </c>
      <c r="R72" s="1040"/>
      <c r="S72" s="1040"/>
      <c r="T72" s="1040"/>
      <c r="U72" s="1040"/>
      <c r="V72" s="1040">
        <v>74</v>
      </c>
      <c r="W72" s="1040"/>
      <c r="X72" s="1040"/>
      <c r="Y72" s="1040"/>
      <c r="Z72" s="1040"/>
      <c r="AA72" s="1040">
        <v>12</v>
      </c>
      <c r="AB72" s="1040"/>
      <c r="AC72" s="1040"/>
      <c r="AD72" s="1040"/>
      <c r="AE72" s="1040"/>
      <c r="AF72" s="1040">
        <v>12</v>
      </c>
      <c r="AG72" s="1040"/>
      <c r="AH72" s="1040"/>
      <c r="AI72" s="1040"/>
      <c r="AJ72" s="1040"/>
      <c r="AK72" s="1040" t="s">
        <v>606</v>
      </c>
      <c r="AL72" s="1040"/>
      <c r="AM72" s="1040"/>
      <c r="AN72" s="1040"/>
      <c r="AO72" s="1040"/>
      <c r="AP72" s="1040" t="s">
        <v>593</v>
      </c>
      <c r="AQ72" s="1040"/>
      <c r="AR72" s="1040"/>
      <c r="AS72" s="1040"/>
      <c r="AT72" s="1040"/>
      <c r="AU72" s="1040" t="s">
        <v>602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599</v>
      </c>
      <c r="C73" s="1044"/>
      <c r="D73" s="1044"/>
      <c r="E73" s="1044"/>
      <c r="F73" s="1044"/>
      <c r="G73" s="1044"/>
      <c r="H73" s="1044"/>
      <c r="I73" s="1044"/>
      <c r="J73" s="1044"/>
      <c r="K73" s="1044"/>
      <c r="L73" s="1044"/>
      <c r="M73" s="1044"/>
      <c r="N73" s="1044"/>
      <c r="O73" s="1044"/>
      <c r="P73" s="1045"/>
      <c r="Q73" s="1046">
        <v>233</v>
      </c>
      <c r="R73" s="1040"/>
      <c r="S73" s="1040"/>
      <c r="T73" s="1040"/>
      <c r="U73" s="1040"/>
      <c r="V73" s="1040">
        <v>233</v>
      </c>
      <c r="W73" s="1040"/>
      <c r="X73" s="1040"/>
      <c r="Y73" s="1040"/>
      <c r="Z73" s="1040"/>
      <c r="AA73" s="1040">
        <v>0</v>
      </c>
      <c r="AB73" s="1040"/>
      <c r="AC73" s="1040"/>
      <c r="AD73" s="1040"/>
      <c r="AE73" s="1040"/>
      <c r="AF73" s="1040">
        <v>0</v>
      </c>
      <c r="AG73" s="1040"/>
      <c r="AH73" s="1040"/>
      <c r="AI73" s="1040"/>
      <c r="AJ73" s="1040"/>
      <c r="AK73" s="1040">
        <v>1</v>
      </c>
      <c r="AL73" s="1040"/>
      <c r="AM73" s="1040"/>
      <c r="AN73" s="1040"/>
      <c r="AO73" s="1040"/>
      <c r="AP73" s="1040" t="s">
        <v>593</v>
      </c>
      <c r="AQ73" s="1040"/>
      <c r="AR73" s="1040"/>
      <c r="AS73" s="1040"/>
      <c r="AT73" s="1040"/>
      <c r="AU73" s="1040" t="s">
        <v>602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600</v>
      </c>
      <c r="C74" s="1044"/>
      <c r="D74" s="1044"/>
      <c r="E74" s="1044"/>
      <c r="F74" s="1044"/>
      <c r="G74" s="1044"/>
      <c r="H74" s="1044"/>
      <c r="I74" s="1044"/>
      <c r="J74" s="1044"/>
      <c r="K74" s="1044"/>
      <c r="L74" s="1044"/>
      <c r="M74" s="1044"/>
      <c r="N74" s="1044"/>
      <c r="O74" s="1044"/>
      <c r="P74" s="1045"/>
      <c r="Q74" s="1046">
        <v>191</v>
      </c>
      <c r="R74" s="1040"/>
      <c r="S74" s="1040"/>
      <c r="T74" s="1040"/>
      <c r="U74" s="1040"/>
      <c r="V74" s="1040">
        <v>108</v>
      </c>
      <c r="W74" s="1040"/>
      <c r="X74" s="1040"/>
      <c r="Y74" s="1040"/>
      <c r="Z74" s="1040"/>
      <c r="AA74" s="1040">
        <v>83</v>
      </c>
      <c r="AB74" s="1040"/>
      <c r="AC74" s="1040"/>
      <c r="AD74" s="1040"/>
      <c r="AE74" s="1040"/>
      <c r="AF74" s="1040">
        <v>83</v>
      </c>
      <c r="AG74" s="1040"/>
      <c r="AH74" s="1040"/>
      <c r="AI74" s="1040"/>
      <c r="AJ74" s="1040"/>
      <c r="AK74" s="1040" t="s">
        <v>606</v>
      </c>
      <c r="AL74" s="1040"/>
      <c r="AM74" s="1040"/>
      <c r="AN74" s="1040"/>
      <c r="AO74" s="1040"/>
      <c r="AP74" s="1040" t="s">
        <v>593</v>
      </c>
      <c r="AQ74" s="1040"/>
      <c r="AR74" s="1040"/>
      <c r="AS74" s="1040"/>
      <c r="AT74" s="1040"/>
      <c r="AU74" s="1040" t="s">
        <v>602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601</v>
      </c>
      <c r="C75" s="1044"/>
      <c r="D75" s="1044"/>
      <c r="E75" s="1044"/>
      <c r="F75" s="1044"/>
      <c r="G75" s="1044"/>
      <c r="H75" s="1044"/>
      <c r="I75" s="1044"/>
      <c r="J75" s="1044"/>
      <c r="K75" s="1044"/>
      <c r="L75" s="1044"/>
      <c r="M75" s="1044"/>
      <c r="N75" s="1044"/>
      <c r="O75" s="1044"/>
      <c r="P75" s="1045"/>
      <c r="Q75" s="1047">
        <v>13791</v>
      </c>
      <c r="R75" s="1048"/>
      <c r="S75" s="1048"/>
      <c r="T75" s="1048"/>
      <c r="U75" s="1049"/>
      <c r="V75" s="1050">
        <v>13536</v>
      </c>
      <c r="W75" s="1048"/>
      <c r="X75" s="1048"/>
      <c r="Y75" s="1048"/>
      <c r="Z75" s="1049"/>
      <c r="AA75" s="1050">
        <v>256</v>
      </c>
      <c r="AB75" s="1048"/>
      <c r="AC75" s="1048"/>
      <c r="AD75" s="1048"/>
      <c r="AE75" s="1049"/>
      <c r="AF75" s="1050">
        <v>256</v>
      </c>
      <c r="AG75" s="1048"/>
      <c r="AH75" s="1048"/>
      <c r="AI75" s="1048"/>
      <c r="AJ75" s="1049"/>
      <c r="AK75" s="1050">
        <v>60</v>
      </c>
      <c r="AL75" s="1048"/>
      <c r="AM75" s="1048"/>
      <c r="AN75" s="1048"/>
      <c r="AO75" s="1049"/>
      <c r="AP75" s="1050">
        <v>3727</v>
      </c>
      <c r="AQ75" s="1048"/>
      <c r="AR75" s="1048"/>
      <c r="AS75" s="1048"/>
      <c r="AT75" s="1049"/>
      <c r="AU75" s="1050">
        <v>386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377</v>
      </c>
      <c r="AG88" s="1028"/>
      <c r="AH88" s="1028"/>
      <c r="AI88" s="1028"/>
      <c r="AJ88" s="1028"/>
      <c r="AK88" s="1032"/>
      <c r="AL88" s="1032"/>
      <c r="AM88" s="1032"/>
      <c r="AN88" s="1032"/>
      <c r="AO88" s="1032"/>
      <c r="AP88" s="1028">
        <v>3729</v>
      </c>
      <c r="AQ88" s="1028"/>
      <c r="AR88" s="1028"/>
      <c r="AS88" s="1028"/>
      <c r="AT88" s="1028"/>
      <c r="AU88" s="1028">
        <v>387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v>0</v>
      </c>
      <c r="CX102" s="1020"/>
      <c r="CY102" s="1020"/>
      <c r="CZ102" s="1020"/>
      <c r="DA102" s="1021"/>
      <c r="DB102" s="1019">
        <v>0</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303</v>
      </c>
      <c r="AG109" s="963"/>
      <c r="AH109" s="963"/>
      <c r="AI109" s="963"/>
      <c r="AJ109" s="964"/>
      <c r="AK109" s="965" t="s">
        <v>302</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303</v>
      </c>
      <c r="BW109" s="963"/>
      <c r="BX109" s="963"/>
      <c r="BY109" s="963"/>
      <c r="BZ109" s="964"/>
      <c r="CA109" s="965" t="s">
        <v>302</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303</v>
      </c>
      <c r="DM109" s="963"/>
      <c r="DN109" s="963"/>
      <c r="DO109" s="963"/>
      <c r="DP109" s="964"/>
      <c r="DQ109" s="965" t="s">
        <v>302</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3298229</v>
      </c>
      <c r="AB110" s="956"/>
      <c r="AC110" s="956"/>
      <c r="AD110" s="956"/>
      <c r="AE110" s="957"/>
      <c r="AF110" s="958">
        <v>3094283</v>
      </c>
      <c r="AG110" s="956"/>
      <c r="AH110" s="956"/>
      <c r="AI110" s="956"/>
      <c r="AJ110" s="957"/>
      <c r="AK110" s="958">
        <v>2874055</v>
      </c>
      <c r="AL110" s="956"/>
      <c r="AM110" s="956"/>
      <c r="AN110" s="956"/>
      <c r="AO110" s="957"/>
      <c r="AP110" s="959">
        <v>31.6</v>
      </c>
      <c r="AQ110" s="960"/>
      <c r="AR110" s="960"/>
      <c r="AS110" s="960"/>
      <c r="AT110" s="961"/>
      <c r="AU110" s="995" t="s">
        <v>66</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27153343</v>
      </c>
      <c r="BR110" s="903"/>
      <c r="BS110" s="903"/>
      <c r="BT110" s="903"/>
      <c r="BU110" s="903"/>
      <c r="BV110" s="903">
        <v>26136582</v>
      </c>
      <c r="BW110" s="903"/>
      <c r="BX110" s="903"/>
      <c r="BY110" s="903"/>
      <c r="BZ110" s="903"/>
      <c r="CA110" s="903">
        <v>25692570</v>
      </c>
      <c r="CB110" s="903"/>
      <c r="CC110" s="903"/>
      <c r="CD110" s="903"/>
      <c r="CE110" s="903"/>
      <c r="CF110" s="927">
        <v>282.60000000000002</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412</v>
      </c>
      <c r="DH110" s="903"/>
      <c r="DI110" s="903"/>
      <c r="DJ110" s="903"/>
      <c r="DK110" s="903"/>
      <c r="DL110" s="903" t="s">
        <v>437</v>
      </c>
      <c r="DM110" s="903"/>
      <c r="DN110" s="903"/>
      <c r="DO110" s="903"/>
      <c r="DP110" s="903"/>
      <c r="DQ110" s="903" t="s">
        <v>437</v>
      </c>
      <c r="DR110" s="903"/>
      <c r="DS110" s="903"/>
      <c r="DT110" s="903"/>
      <c r="DU110" s="903"/>
      <c r="DV110" s="904" t="s">
        <v>412</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412</v>
      </c>
      <c r="AB111" s="984"/>
      <c r="AC111" s="984"/>
      <c r="AD111" s="984"/>
      <c r="AE111" s="985"/>
      <c r="AF111" s="986" t="s">
        <v>437</v>
      </c>
      <c r="AG111" s="984"/>
      <c r="AH111" s="984"/>
      <c r="AI111" s="984"/>
      <c r="AJ111" s="985"/>
      <c r="AK111" s="986" t="s">
        <v>412</v>
      </c>
      <c r="AL111" s="984"/>
      <c r="AM111" s="984"/>
      <c r="AN111" s="984"/>
      <c r="AO111" s="985"/>
      <c r="AP111" s="987" t="s">
        <v>412</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440</v>
      </c>
      <c r="BR111" s="875"/>
      <c r="BS111" s="875"/>
      <c r="BT111" s="875"/>
      <c r="BU111" s="875"/>
      <c r="BV111" s="875" t="s">
        <v>440</v>
      </c>
      <c r="BW111" s="875"/>
      <c r="BX111" s="875"/>
      <c r="BY111" s="875"/>
      <c r="BZ111" s="875"/>
      <c r="CA111" s="875" t="s">
        <v>440</v>
      </c>
      <c r="CB111" s="875"/>
      <c r="CC111" s="875"/>
      <c r="CD111" s="875"/>
      <c r="CE111" s="875"/>
      <c r="CF111" s="936" t="s">
        <v>440</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440</v>
      </c>
      <c r="DM111" s="875"/>
      <c r="DN111" s="875"/>
      <c r="DO111" s="875"/>
      <c r="DP111" s="875"/>
      <c r="DQ111" s="875" t="s">
        <v>440</v>
      </c>
      <c r="DR111" s="875"/>
      <c r="DS111" s="875"/>
      <c r="DT111" s="875"/>
      <c r="DU111" s="875"/>
      <c r="DV111" s="852" t="s">
        <v>412</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943</v>
      </c>
      <c r="AB112" s="838"/>
      <c r="AC112" s="838"/>
      <c r="AD112" s="838"/>
      <c r="AE112" s="839"/>
      <c r="AF112" s="840">
        <v>943</v>
      </c>
      <c r="AG112" s="838"/>
      <c r="AH112" s="838"/>
      <c r="AI112" s="838"/>
      <c r="AJ112" s="839"/>
      <c r="AK112" s="840">
        <v>943</v>
      </c>
      <c r="AL112" s="838"/>
      <c r="AM112" s="838"/>
      <c r="AN112" s="838"/>
      <c r="AO112" s="839"/>
      <c r="AP112" s="885">
        <v>0</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8085380</v>
      </c>
      <c r="BR112" s="875"/>
      <c r="BS112" s="875"/>
      <c r="BT112" s="875"/>
      <c r="BU112" s="875"/>
      <c r="BV112" s="875">
        <v>7694948</v>
      </c>
      <c r="BW112" s="875"/>
      <c r="BX112" s="875"/>
      <c r="BY112" s="875"/>
      <c r="BZ112" s="875"/>
      <c r="CA112" s="875">
        <v>5727211</v>
      </c>
      <c r="CB112" s="875"/>
      <c r="CC112" s="875"/>
      <c r="CD112" s="875"/>
      <c r="CE112" s="875"/>
      <c r="CF112" s="936">
        <v>63</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440</v>
      </c>
      <c r="DM112" s="875"/>
      <c r="DN112" s="875"/>
      <c r="DO112" s="875"/>
      <c r="DP112" s="875"/>
      <c r="DQ112" s="875" t="s">
        <v>437</v>
      </c>
      <c r="DR112" s="875"/>
      <c r="DS112" s="875"/>
      <c r="DT112" s="875"/>
      <c r="DU112" s="875"/>
      <c r="DV112" s="852" t="s">
        <v>412</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603578</v>
      </c>
      <c r="AB113" s="984"/>
      <c r="AC113" s="984"/>
      <c r="AD113" s="984"/>
      <c r="AE113" s="985"/>
      <c r="AF113" s="986">
        <v>626690</v>
      </c>
      <c r="AG113" s="984"/>
      <c r="AH113" s="984"/>
      <c r="AI113" s="984"/>
      <c r="AJ113" s="985"/>
      <c r="AK113" s="986">
        <v>574021</v>
      </c>
      <c r="AL113" s="984"/>
      <c r="AM113" s="984"/>
      <c r="AN113" s="984"/>
      <c r="AO113" s="985"/>
      <c r="AP113" s="987">
        <v>6.3</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352834</v>
      </c>
      <c r="BR113" s="875"/>
      <c r="BS113" s="875"/>
      <c r="BT113" s="875"/>
      <c r="BU113" s="875"/>
      <c r="BV113" s="875">
        <v>421588</v>
      </c>
      <c r="BW113" s="875"/>
      <c r="BX113" s="875"/>
      <c r="BY113" s="875"/>
      <c r="BZ113" s="875"/>
      <c r="CA113" s="875">
        <v>386528</v>
      </c>
      <c r="CB113" s="875"/>
      <c r="CC113" s="875"/>
      <c r="CD113" s="875"/>
      <c r="CE113" s="875"/>
      <c r="CF113" s="936">
        <v>4.3</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440</v>
      </c>
      <c r="DM113" s="838"/>
      <c r="DN113" s="838"/>
      <c r="DO113" s="838"/>
      <c r="DP113" s="839"/>
      <c r="DQ113" s="840" t="s">
        <v>437</v>
      </c>
      <c r="DR113" s="838"/>
      <c r="DS113" s="838"/>
      <c r="DT113" s="838"/>
      <c r="DU113" s="839"/>
      <c r="DV113" s="885" t="s">
        <v>437</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412</v>
      </c>
      <c r="AB114" s="838"/>
      <c r="AC114" s="838"/>
      <c r="AD114" s="838"/>
      <c r="AE114" s="839"/>
      <c r="AF114" s="840" t="s">
        <v>437</v>
      </c>
      <c r="AG114" s="838"/>
      <c r="AH114" s="838"/>
      <c r="AI114" s="838"/>
      <c r="AJ114" s="839"/>
      <c r="AK114" s="840" t="s">
        <v>440</v>
      </c>
      <c r="AL114" s="838"/>
      <c r="AM114" s="838"/>
      <c r="AN114" s="838"/>
      <c r="AO114" s="839"/>
      <c r="AP114" s="885" t="s">
        <v>440</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4653250</v>
      </c>
      <c r="BR114" s="875"/>
      <c r="BS114" s="875"/>
      <c r="BT114" s="875"/>
      <c r="BU114" s="875"/>
      <c r="BV114" s="875">
        <v>4361579</v>
      </c>
      <c r="BW114" s="875"/>
      <c r="BX114" s="875"/>
      <c r="BY114" s="875"/>
      <c r="BZ114" s="875"/>
      <c r="CA114" s="875">
        <v>4254429</v>
      </c>
      <c r="CB114" s="875"/>
      <c r="CC114" s="875"/>
      <c r="CD114" s="875"/>
      <c r="CE114" s="875"/>
      <c r="CF114" s="936">
        <v>46.8</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412</v>
      </c>
      <c r="DH114" s="838"/>
      <c r="DI114" s="838"/>
      <c r="DJ114" s="838"/>
      <c r="DK114" s="839"/>
      <c r="DL114" s="840" t="s">
        <v>412</v>
      </c>
      <c r="DM114" s="838"/>
      <c r="DN114" s="838"/>
      <c r="DO114" s="838"/>
      <c r="DP114" s="839"/>
      <c r="DQ114" s="840" t="s">
        <v>412</v>
      </c>
      <c r="DR114" s="838"/>
      <c r="DS114" s="838"/>
      <c r="DT114" s="838"/>
      <c r="DU114" s="839"/>
      <c r="DV114" s="885" t="s">
        <v>412</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12367</v>
      </c>
      <c r="AB115" s="984"/>
      <c r="AC115" s="984"/>
      <c r="AD115" s="984"/>
      <c r="AE115" s="985"/>
      <c r="AF115" s="986">
        <v>30156</v>
      </c>
      <c r="AG115" s="984"/>
      <c r="AH115" s="984"/>
      <c r="AI115" s="984"/>
      <c r="AJ115" s="985"/>
      <c r="AK115" s="986">
        <v>48256</v>
      </c>
      <c r="AL115" s="984"/>
      <c r="AM115" s="984"/>
      <c r="AN115" s="984"/>
      <c r="AO115" s="985"/>
      <c r="AP115" s="987">
        <v>0.5</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440</v>
      </c>
      <c r="BW115" s="875"/>
      <c r="BX115" s="875"/>
      <c r="BY115" s="875"/>
      <c r="BZ115" s="875"/>
      <c r="CA115" s="875" t="s">
        <v>440</v>
      </c>
      <c r="CB115" s="875"/>
      <c r="CC115" s="875"/>
      <c r="CD115" s="875"/>
      <c r="CE115" s="875"/>
      <c r="CF115" s="936" t="s">
        <v>440</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440</v>
      </c>
      <c r="DM115" s="838"/>
      <c r="DN115" s="838"/>
      <c r="DO115" s="838"/>
      <c r="DP115" s="839"/>
      <c r="DQ115" s="840" t="s">
        <v>440</v>
      </c>
      <c r="DR115" s="838"/>
      <c r="DS115" s="838"/>
      <c r="DT115" s="838"/>
      <c r="DU115" s="839"/>
      <c r="DV115" s="885" t="s">
        <v>440</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227</v>
      </c>
      <c r="AB116" s="838"/>
      <c r="AC116" s="838"/>
      <c r="AD116" s="838"/>
      <c r="AE116" s="839"/>
      <c r="AF116" s="840">
        <v>28</v>
      </c>
      <c r="AG116" s="838"/>
      <c r="AH116" s="838"/>
      <c r="AI116" s="838"/>
      <c r="AJ116" s="839"/>
      <c r="AK116" s="840" t="s">
        <v>440</v>
      </c>
      <c r="AL116" s="838"/>
      <c r="AM116" s="838"/>
      <c r="AN116" s="838"/>
      <c r="AO116" s="839"/>
      <c r="AP116" s="885" t="s">
        <v>440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440</v>
      </c>
      <c r="BW116" s="875"/>
      <c r="BX116" s="875"/>
      <c r="BY116" s="875"/>
      <c r="BZ116" s="875"/>
      <c r="CA116" s="875" t="s">
        <v>440</v>
      </c>
      <c r="CB116" s="875"/>
      <c r="CC116" s="875"/>
      <c r="CD116" s="875"/>
      <c r="CE116" s="875"/>
      <c r="CF116" s="936" t="s">
        <v>440</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440</v>
      </c>
      <c r="DM116" s="838"/>
      <c r="DN116" s="838"/>
      <c r="DO116" s="838"/>
      <c r="DP116" s="839"/>
      <c r="DQ116" s="840" t="s">
        <v>412</v>
      </c>
      <c r="DR116" s="838"/>
      <c r="DS116" s="838"/>
      <c r="DT116" s="838"/>
      <c r="DU116" s="839"/>
      <c r="DV116" s="885" t="s">
        <v>440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3915344</v>
      </c>
      <c r="AB117" s="970"/>
      <c r="AC117" s="970"/>
      <c r="AD117" s="970"/>
      <c r="AE117" s="971"/>
      <c r="AF117" s="972">
        <v>3752100</v>
      </c>
      <c r="AG117" s="970"/>
      <c r="AH117" s="970"/>
      <c r="AI117" s="970"/>
      <c r="AJ117" s="971"/>
      <c r="AK117" s="972">
        <v>3497275</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461</v>
      </c>
      <c r="BW117" s="875"/>
      <c r="BX117" s="875"/>
      <c r="BY117" s="875"/>
      <c r="BZ117" s="875"/>
      <c r="CA117" s="875" t="s">
        <v>462</v>
      </c>
      <c r="CB117" s="875"/>
      <c r="CC117" s="875"/>
      <c r="CD117" s="875"/>
      <c r="CE117" s="875"/>
      <c r="CF117" s="936" t="s">
        <v>463</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463</v>
      </c>
      <c r="DH117" s="838"/>
      <c r="DI117" s="838"/>
      <c r="DJ117" s="838"/>
      <c r="DK117" s="839"/>
      <c r="DL117" s="840" t="s">
        <v>462</v>
      </c>
      <c r="DM117" s="838"/>
      <c r="DN117" s="838"/>
      <c r="DO117" s="838"/>
      <c r="DP117" s="839"/>
      <c r="DQ117" s="840" t="s">
        <v>462</v>
      </c>
      <c r="DR117" s="838"/>
      <c r="DS117" s="838"/>
      <c r="DT117" s="838"/>
      <c r="DU117" s="839"/>
      <c r="DV117" s="885" t="s">
        <v>465</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303</v>
      </c>
      <c r="AG118" s="963"/>
      <c r="AH118" s="963"/>
      <c r="AI118" s="963"/>
      <c r="AJ118" s="964"/>
      <c r="AK118" s="965" t="s">
        <v>302</v>
      </c>
      <c r="AL118" s="963"/>
      <c r="AM118" s="963"/>
      <c r="AN118" s="963"/>
      <c r="AO118" s="964"/>
      <c r="AP118" s="966" t="s">
        <v>431</v>
      </c>
      <c r="AQ118" s="967"/>
      <c r="AR118" s="967"/>
      <c r="AS118" s="967"/>
      <c r="AT118" s="968"/>
      <c r="AU118" s="997"/>
      <c r="AV118" s="998"/>
      <c r="AW118" s="998"/>
      <c r="AX118" s="998"/>
      <c r="AY118" s="998"/>
      <c r="AZ118" s="940" t="s">
        <v>466</v>
      </c>
      <c r="BA118" s="941"/>
      <c r="BB118" s="941"/>
      <c r="BC118" s="941"/>
      <c r="BD118" s="941"/>
      <c r="BE118" s="941"/>
      <c r="BF118" s="941"/>
      <c r="BG118" s="941"/>
      <c r="BH118" s="941"/>
      <c r="BI118" s="941"/>
      <c r="BJ118" s="941"/>
      <c r="BK118" s="941"/>
      <c r="BL118" s="941"/>
      <c r="BM118" s="941"/>
      <c r="BN118" s="941"/>
      <c r="BO118" s="941"/>
      <c r="BP118" s="942"/>
      <c r="BQ118" s="943" t="s">
        <v>460</v>
      </c>
      <c r="BR118" s="906"/>
      <c r="BS118" s="906"/>
      <c r="BT118" s="906"/>
      <c r="BU118" s="906"/>
      <c r="BV118" s="906" t="s">
        <v>462</v>
      </c>
      <c r="BW118" s="906"/>
      <c r="BX118" s="906"/>
      <c r="BY118" s="906"/>
      <c r="BZ118" s="906"/>
      <c r="CA118" s="906" t="s">
        <v>462</v>
      </c>
      <c r="CB118" s="906"/>
      <c r="CC118" s="906"/>
      <c r="CD118" s="906"/>
      <c r="CE118" s="906"/>
      <c r="CF118" s="936" t="s">
        <v>463</v>
      </c>
      <c r="CG118" s="937"/>
      <c r="CH118" s="937"/>
      <c r="CI118" s="937"/>
      <c r="CJ118" s="937"/>
      <c r="CK118" s="992"/>
      <c r="CL118" s="879"/>
      <c r="CM118" s="882" t="s">
        <v>467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460</v>
      </c>
      <c r="DH118" s="838"/>
      <c r="DI118" s="838"/>
      <c r="DJ118" s="838"/>
      <c r="DK118" s="839"/>
      <c r="DL118" s="840" t="s">
        <v>460</v>
      </c>
      <c r="DM118" s="838"/>
      <c r="DN118" s="838"/>
      <c r="DO118" s="838"/>
      <c r="DP118" s="839"/>
      <c r="DQ118" s="840" t="s">
        <v>463</v>
      </c>
      <c r="DR118" s="838"/>
      <c r="DS118" s="838"/>
      <c r="DT118" s="838"/>
      <c r="DU118" s="839"/>
      <c r="DV118" s="885" t="s">
        <v>463</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468</v>
      </c>
      <c r="AB119" s="956"/>
      <c r="AC119" s="956"/>
      <c r="AD119" s="956"/>
      <c r="AE119" s="957"/>
      <c r="AF119" s="958" t="s">
        <v>469</v>
      </c>
      <c r="AG119" s="956"/>
      <c r="AH119" s="956"/>
      <c r="AI119" s="956"/>
      <c r="AJ119" s="957"/>
      <c r="AK119" s="958" t="s">
        <v>462</v>
      </c>
      <c r="AL119" s="956"/>
      <c r="AM119" s="956"/>
      <c r="AN119" s="956"/>
      <c r="AO119" s="957"/>
      <c r="AP119" s="959" t="s">
        <v>461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470</v>
      </c>
      <c r="BP119" s="939"/>
      <c r="BQ119" s="943">
        <v>40244807</v>
      </c>
      <c r="BR119" s="906"/>
      <c r="BS119" s="906"/>
      <c r="BT119" s="906"/>
      <c r="BU119" s="906"/>
      <c r="BV119" s="906">
        <v>38614697</v>
      </c>
      <c r="BW119" s="906"/>
      <c r="BX119" s="906"/>
      <c r="BY119" s="906"/>
      <c r="BZ119" s="906"/>
      <c r="CA119" s="906">
        <v>36060738</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463</v>
      </c>
      <c r="DH119" s="821"/>
      <c r="DI119" s="821"/>
      <c r="DJ119" s="821"/>
      <c r="DK119" s="822"/>
      <c r="DL119" s="823" t="s">
        <v>460</v>
      </c>
      <c r="DM119" s="821"/>
      <c r="DN119" s="821"/>
      <c r="DO119" s="821"/>
      <c r="DP119" s="822"/>
      <c r="DQ119" s="823" t="s">
        <v>463</v>
      </c>
      <c r="DR119" s="821"/>
      <c r="DS119" s="821"/>
      <c r="DT119" s="821"/>
      <c r="DU119" s="822"/>
      <c r="DV119" s="909" t="s">
        <v>468</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463</v>
      </c>
      <c r="AB120" s="838"/>
      <c r="AC120" s="838"/>
      <c r="AD120" s="838"/>
      <c r="AE120" s="839"/>
      <c r="AF120" s="840" t="s">
        <v>461</v>
      </c>
      <c r="AG120" s="838"/>
      <c r="AH120" s="838"/>
      <c r="AI120" s="838"/>
      <c r="AJ120" s="839"/>
      <c r="AK120" s="840" t="s">
        <v>462</v>
      </c>
      <c r="AL120" s="838"/>
      <c r="AM120" s="838"/>
      <c r="AN120" s="838"/>
      <c r="AO120" s="839"/>
      <c r="AP120" s="885" t="s">
        <v>463</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3087017</v>
      </c>
      <c r="BR120" s="903"/>
      <c r="BS120" s="903"/>
      <c r="BT120" s="903"/>
      <c r="BU120" s="903"/>
      <c r="BV120" s="903">
        <v>3320269</v>
      </c>
      <c r="BW120" s="903"/>
      <c r="BX120" s="903"/>
      <c r="BY120" s="903"/>
      <c r="BZ120" s="903"/>
      <c r="CA120" s="903">
        <v>3188298</v>
      </c>
      <c r="CB120" s="903"/>
      <c r="CC120" s="903"/>
      <c r="CD120" s="903"/>
      <c r="CE120" s="903"/>
      <c r="CF120" s="927">
        <v>35.1</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3771081</v>
      </c>
      <c r="DH120" s="903"/>
      <c r="DI120" s="903"/>
      <c r="DJ120" s="903"/>
      <c r="DK120" s="903"/>
      <c r="DL120" s="903">
        <v>3571290</v>
      </c>
      <c r="DM120" s="903"/>
      <c r="DN120" s="903"/>
      <c r="DO120" s="903"/>
      <c r="DP120" s="903"/>
      <c r="DQ120" s="903">
        <v>3578818</v>
      </c>
      <c r="DR120" s="903"/>
      <c r="DS120" s="903"/>
      <c r="DT120" s="903"/>
      <c r="DU120" s="903"/>
      <c r="DV120" s="904">
        <v>39.4</v>
      </c>
      <c r="DW120" s="904"/>
      <c r="DX120" s="904"/>
      <c r="DY120" s="904"/>
      <c r="DZ120" s="905"/>
    </row>
    <row r="121" spans="1:130" s="226" customFormat="1" ht="26.25" customHeight="1" x14ac:dyDescent="0.15">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389</v>
      </c>
      <c r="AB121" s="838"/>
      <c r="AC121" s="838"/>
      <c r="AD121" s="838"/>
      <c r="AE121" s="839"/>
      <c r="AF121" s="840" t="s">
        <v>463</v>
      </c>
      <c r="AG121" s="838"/>
      <c r="AH121" s="838"/>
      <c r="AI121" s="838"/>
      <c r="AJ121" s="839"/>
      <c r="AK121" s="840" t="s">
        <v>463</v>
      </c>
      <c r="AL121" s="838"/>
      <c r="AM121" s="838"/>
      <c r="AN121" s="838"/>
      <c r="AO121" s="839"/>
      <c r="AP121" s="885" t="s">
        <v>460</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314479</v>
      </c>
      <c r="BR121" s="875"/>
      <c r="BS121" s="875"/>
      <c r="BT121" s="875"/>
      <c r="BU121" s="875"/>
      <c r="BV121" s="875">
        <v>270263</v>
      </c>
      <c r="BW121" s="875"/>
      <c r="BX121" s="875"/>
      <c r="BY121" s="875"/>
      <c r="BZ121" s="875"/>
      <c r="CA121" s="875">
        <v>226940</v>
      </c>
      <c r="CB121" s="875"/>
      <c r="CC121" s="875"/>
      <c r="CD121" s="875"/>
      <c r="CE121" s="875"/>
      <c r="CF121" s="936">
        <v>2.5</v>
      </c>
      <c r="CG121" s="937"/>
      <c r="CH121" s="937"/>
      <c r="CI121" s="937"/>
      <c r="CJ121" s="937"/>
      <c r="CK121" s="930"/>
      <c r="CL121" s="916"/>
      <c r="CM121" s="916"/>
      <c r="CN121" s="916"/>
      <c r="CO121" s="917"/>
      <c r="CP121" s="896" t="s">
        <v>478</v>
      </c>
      <c r="CQ121" s="897"/>
      <c r="CR121" s="897"/>
      <c r="CS121" s="897"/>
      <c r="CT121" s="897"/>
      <c r="CU121" s="897"/>
      <c r="CV121" s="897"/>
      <c r="CW121" s="897"/>
      <c r="CX121" s="897"/>
      <c r="CY121" s="897"/>
      <c r="CZ121" s="897"/>
      <c r="DA121" s="897"/>
      <c r="DB121" s="897"/>
      <c r="DC121" s="897"/>
      <c r="DD121" s="897"/>
      <c r="DE121" s="897"/>
      <c r="DF121" s="898"/>
      <c r="DG121" s="874">
        <v>1812247</v>
      </c>
      <c r="DH121" s="875"/>
      <c r="DI121" s="875"/>
      <c r="DJ121" s="875"/>
      <c r="DK121" s="875"/>
      <c r="DL121" s="875">
        <v>1665274</v>
      </c>
      <c r="DM121" s="875"/>
      <c r="DN121" s="875"/>
      <c r="DO121" s="875"/>
      <c r="DP121" s="875"/>
      <c r="DQ121" s="875">
        <v>1577389</v>
      </c>
      <c r="DR121" s="875"/>
      <c r="DS121" s="875"/>
      <c r="DT121" s="875"/>
      <c r="DU121" s="875"/>
      <c r="DV121" s="852">
        <v>17.399999999999999</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463</v>
      </c>
      <c r="AB122" s="838"/>
      <c r="AC122" s="838"/>
      <c r="AD122" s="838"/>
      <c r="AE122" s="839"/>
      <c r="AF122" s="840" t="s">
        <v>469</v>
      </c>
      <c r="AG122" s="838"/>
      <c r="AH122" s="838"/>
      <c r="AI122" s="838"/>
      <c r="AJ122" s="839"/>
      <c r="AK122" s="840" t="s">
        <v>468</v>
      </c>
      <c r="AL122" s="838"/>
      <c r="AM122" s="838"/>
      <c r="AN122" s="838"/>
      <c r="AO122" s="839"/>
      <c r="AP122" s="885" t="s">
        <v>462</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23113158</v>
      </c>
      <c r="BR122" s="906"/>
      <c r="BS122" s="906"/>
      <c r="BT122" s="906"/>
      <c r="BU122" s="906"/>
      <c r="BV122" s="906">
        <v>22238152</v>
      </c>
      <c r="BW122" s="906"/>
      <c r="BX122" s="906"/>
      <c r="BY122" s="906"/>
      <c r="BZ122" s="906"/>
      <c r="CA122" s="906">
        <v>21893907</v>
      </c>
      <c r="CB122" s="906"/>
      <c r="CC122" s="906"/>
      <c r="CD122" s="906"/>
      <c r="CE122" s="906"/>
      <c r="CF122" s="907">
        <v>240.9</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t="s">
        <v>469</v>
      </c>
      <c r="DH122" s="875"/>
      <c r="DI122" s="875"/>
      <c r="DJ122" s="875"/>
      <c r="DK122" s="875"/>
      <c r="DL122" s="875" t="s">
        <v>469</v>
      </c>
      <c r="DM122" s="875"/>
      <c r="DN122" s="875"/>
      <c r="DO122" s="875"/>
      <c r="DP122" s="875"/>
      <c r="DQ122" s="875">
        <v>570053</v>
      </c>
      <c r="DR122" s="875"/>
      <c r="DS122" s="875"/>
      <c r="DT122" s="875"/>
      <c r="DU122" s="875"/>
      <c r="DV122" s="852">
        <v>6.3</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469</v>
      </c>
      <c r="AB123" s="838"/>
      <c r="AC123" s="838"/>
      <c r="AD123" s="838"/>
      <c r="AE123" s="839"/>
      <c r="AF123" s="840" t="s">
        <v>460</v>
      </c>
      <c r="AG123" s="838"/>
      <c r="AH123" s="838"/>
      <c r="AI123" s="838"/>
      <c r="AJ123" s="839"/>
      <c r="AK123" s="840" t="s">
        <v>463</v>
      </c>
      <c r="AL123" s="838"/>
      <c r="AM123" s="838"/>
      <c r="AN123" s="838"/>
      <c r="AO123" s="839"/>
      <c r="AP123" s="885" t="s">
        <v>389</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481</v>
      </c>
      <c r="BP123" s="939"/>
      <c r="BQ123" s="893">
        <v>26514654</v>
      </c>
      <c r="BR123" s="894"/>
      <c r="BS123" s="894"/>
      <c r="BT123" s="894"/>
      <c r="BU123" s="894"/>
      <c r="BV123" s="894">
        <v>25828684</v>
      </c>
      <c r="BW123" s="894"/>
      <c r="BX123" s="894"/>
      <c r="BY123" s="894"/>
      <c r="BZ123" s="894"/>
      <c r="CA123" s="894">
        <v>25309145</v>
      </c>
      <c r="CB123" s="894"/>
      <c r="CC123" s="894"/>
      <c r="CD123" s="894"/>
      <c r="CE123" s="894"/>
      <c r="CF123" s="804"/>
      <c r="CG123" s="805"/>
      <c r="CH123" s="805"/>
      <c r="CI123" s="805"/>
      <c r="CJ123" s="895"/>
      <c r="CK123" s="930"/>
      <c r="CL123" s="916"/>
      <c r="CM123" s="916"/>
      <c r="CN123" s="916"/>
      <c r="CO123" s="917"/>
      <c r="CP123" s="896" t="s">
        <v>482</v>
      </c>
      <c r="CQ123" s="897"/>
      <c r="CR123" s="897"/>
      <c r="CS123" s="897"/>
      <c r="CT123" s="897"/>
      <c r="CU123" s="897"/>
      <c r="CV123" s="897"/>
      <c r="CW123" s="897"/>
      <c r="CX123" s="897"/>
      <c r="CY123" s="897"/>
      <c r="CZ123" s="897"/>
      <c r="DA123" s="897"/>
      <c r="DB123" s="897"/>
      <c r="DC123" s="897"/>
      <c r="DD123" s="897"/>
      <c r="DE123" s="897"/>
      <c r="DF123" s="898"/>
      <c r="DG123" s="837">
        <v>1162</v>
      </c>
      <c r="DH123" s="838"/>
      <c r="DI123" s="838"/>
      <c r="DJ123" s="838"/>
      <c r="DK123" s="839"/>
      <c r="DL123" s="840">
        <v>1114</v>
      </c>
      <c r="DM123" s="838"/>
      <c r="DN123" s="838"/>
      <c r="DO123" s="838"/>
      <c r="DP123" s="839"/>
      <c r="DQ123" s="840">
        <v>951</v>
      </c>
      <c r="DR123" s="838"/>
      <c r="DS123" s="838"/>
      <c r="DT123" s="838"/>
      <c r="DU123" s="839"/>
      <c r="DV123" s="885">
        <v>0</v>
      </c>
      <c r="DW123" s="886"/>
      <c r="DX123" s="886"/>
      <c r="DY123" s="886"/>
      <c r="DZ123" s="887"/>
    </row>
    <row r="124" spans="1:130" s="226" customFormat="1" ht="26.25" customHeight="1" thickBot="1" x14ac:dyDescent="0.2">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389</v>
      </c>
      <c r="AB124" s="838"/>
      <c r="AC124" s="838"/>
      <c r="AD124" s="838"/>
      <c r="AE124" s="839"/>
      <c r="AF124" s="840" t="s">
        <v>389</v>
      </c>
      <c r="AG124" s="838"/>
      <c r="AH124" s="838"/>
      <c r="AI124" s="838"/>
      <c r="AJ124" s="839"/>
      <c r="AK124" s="840" t="s">
        <v>389</v>
      </c>
      <c r="AL124" s="838"/>
      <c r="AM124" s="838"/>
      <c r="AN124" s="838"/>
      <c r="AO124" s="839"/>
      <c r="AP124" s="885" t="s">
        <v>460</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143.19999999999999</v>
      </c>
      <c r="BR124" s="892"/>
      <c r="BS124" s="892"/>
      <c r="BT124" s="892"/>
      <c r="BU124" s="892"/>
      <c r="BV124" s="892">
        <v>136.9</v>
      </c>
      <c r="BW124" s="892"/>
      <c r="BX124" s="892"/>
      <c r="BY124" s="892"/>
      <c r="BZ124" s="892"/>
      <c r="CA124" s="892">
        <v>118.2</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v>2500890</v>
      </c>
      <c r="DH124" s="821"/>
      <c r="DI124" s="821"/>
      <c r="DJ124" s="821"/>
      <c r="DK124" s="822"/>
      <c r="DL124" s="823">
        <v>2457270</v>
      </c>
      <c r="DM124" s="821"/>
      <c r="DN124" s="821"/>
      <c r="DO124" s="821"/>
      <c r="DP124" s="822"/>
      <c r="DQ124" s="823" t="s">
        <v>462</v>
      </c>
      <c r="DR124" s="821"/>
      <c r="DS124" s="821"/>
      <c r="DT124" s="821"/>
      <c r="DU124" s="822"/>
      <c r="DV124" s="909" t="s">
        <v>469</v>
      </c>
      <c r="DW124" s="910"/>
      <c r="DX124" s="910"/>
      <c r="DY124" s="910"/>
      <c r="DZ124" s="911"/>
    </row>
    <row r="125" spans="1:130" s="226" customFormat="1" ht="26.25" customHeight="1" x14ac:dyDescent="0.15">
      <c r="A125" s="878"/>
      <c r="B125" s="879"/>
      <c r="C125" s="882" t="s">
        <v>467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463</v>
      </c>
      <c r="AB125" s="838"/>
      <c r="AC125" s="838"/>
      <c r="AD125" s="838"/>
      <c r="AE125" s="839"/>
      <c r="AF125" s="840" t="s">
        <v>460</v>
      </c>
      <c r="AG125" s="838"/>
      <c r="AH125" s="838"/>
      <c r="AI125" s="838"/>
      <c r="AJ125" s="839"/>
      <c r="AK125" s="840" t="s">
        <v>460</v>
      </c>
      <c r="AL125" s="838"/>
      <c r="AM125" s="838"/>
      <c r="AN125" s="838"/>
      <c r="AO125" s="839"/>
      <c r="AP125" s="885" t="s">
        <v>469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463</v>
      </c>
      <c r="DH125" s="903"/>
      <c r="DI125" s="903"/>
      <c r="DJ125" s="903"/>
      <c r="DK125" s="903"/>
      <c r="DL125" s="903" t="s">
        <v>463</v>
      </c>
      <c r="DM125" s="903"/>
      <c r="DN125" s="903"/>
      <c r="DO125" s="903"/>
      <c r="DP125" s="903"/>
      <c r="DQ125" s="903" t="s">
        <v>468</v>
      </c>
      <c r="DR125" s="903"/>
      <c r="DS125" s="903"/>
      <c r="DT125" s="903"/>
      <c r="DU125" s="903"/>
      <c r="DV125" s="904" t="s">
        <v>463</v>
      </c>
      <c r="DW125" s="904"/>
      <c r="DX125" s="904"/>
      <c r="DY125" s="904"/>
      <c r="DZ125" s="905"/>
    </row>
    <row r="126" spans="1:130" s="226" customFormat="1" ht="26.25" customHeight="1" thickBot="1" x14ac:dyDescent="0.2">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12367</v>
      </c>
      <c r="AB126" s="838"/>
      <c r="AC126" s="838"/>
      <c r="AD126" s="838"/>
      <c r="AE126" s="839"/>
      <c r="AF126" s="840">
        <v>30156</v>
      </c>
      <c r="AG126" s="838"/>
      <c r="AH126" s="838"/>
      <c r="AI126" s="838"/>
      <c r="AJ126" s="839"/>
      <c r="AK126" s="840">
        <v>48256</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463</v>
      </c>
      <c r="DH126" s="875"/>
      <c r="DI126" s="875"/>
      <c r="DJ126" s="875"/>
      <c r="DK126" s="875"/>
      <c r="DL126" s="875" t="s">
        <v>462</v>
      </c>
      <c r="DM126" s="875"/>
      <c r="DN126" s="875"/>
      <c r="DO126" s="875"/>
      <c r="DP126" s="875"/>
      <c r="DQ126" s="875" t="s">
        <v>463</v>
      </c>
      <c r="DR126" s="875"/>
      <c r="DS126" s="875"/>
      <c r="DT126" s="875"/>
      <c r="DU126" s="875"/>
      <c r="DV126" s="852" t="s">
        <v>460</v>
      </c>
      <c r="DW126" s="852"/>
      <c r="DX126" s="852"/>
      <c r="DY126" s="852"/>
      <c r="DZ126" s="853"/>
    </row>
    <row r="127" spans="1:130" s="226" customFormat="1" ht="26.25" customHeight="1" x14ac:dyDescent="0.15">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465</v>
      </c>
      <c r="AB127" s="838"/>
      <c r="AC127" s="838"/>
      <c r="AD127" s="838"/>
      <c r="AE127" s="839"/>
      <c r="AF127" s="840" t="s">
        <v>465</v>
      </c>
      <c r="AG127" s="838"/>
      <c r="AH127" s="838"/>
      <c r="AI127" s="838"/>
      <c r="AJ127" s="839"/>
      <c r="AK127" s="840" t="s">
        <v>463</v>
      </c>
      <c r="AL127" s="838"/>
      <c r="AM127" s="838"/>
      <c r="AN127" s="838"/>
      <c r="AO127" s="839"/>
      <c r="AP127" s="885" t="s">
        <v>469</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460</v>
      </c>
      <c r="DH127" s="875"/>
      <c r="DI127" s="875"/>
      <c r="DJ127" s="875"/>
      <c r="DK127" s="875"/>
      <c r="DL127" s="875" t="s">
        <v>469</v>
      </c>
      <c r="DM127" s="875"/>
      <c r="DN127" s="875"/>
      <c r="DO127" s="875"/>
      <c r="DP127" s="875"/>
      <c r="DQ127" s="875" t="s">
        <v>461</v>
      </c>
      <c r="DR127" s="875"/>
      <c r="DS127" s="875"/>
      <c r="DT127" s="875"/>
      <c r="DU127" s="875"/>
      <c r="DV127" s="852" t="s">
        <v>460</v>
      </c>
      <c r="DW127" s="852"/>
      <c r="DX127" s="852"/>
      <c r="DY127" s="852"/>
      <c r="DZ127" s="853"/>
    </row>
    <row r="128" spans="1:130" s="226" customFormat="1" ht="26.25" customHeight="1" thickBot="1" x14ac:dyDescent="0.2">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63013</v>
      </c>
      <c r="AB128" s="859"/>
      <c r="AC128" s="859"/>
      <c r="AD128" s="859"/>
      <c r="AE128" s="860"/>
      <c r="AF128" s="861">
        <v>64184</v>
      </c>
      <c r="AG128" s="859"/>
      <c r="AH128" s="859"/>
      <c r="AI128" s="859"/>
      <c r="AJ128" s="860"/>
      <c r="AK128" s="861">
        <v>54228</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465</v>
      </c>
      <c r="BG128" s="845"/>
      <c r="BH128" s="845"/>
      <c r="BI128" s="845"/>
      <c r="BJ128" s="845"/>
      <c r="BK128" s="845"/>
      <c r="BL128" s="868"/>
      <c r="BM128" s="844">
        <v>13.15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462</v>
      </c>
      <c r="DM128" s="849"/>
      <c r="DN128" s="849"/>
      <c r="DO128" s="849"/>
      <c r="DP128" s="849"/>
      <c r="DQ128" s="849" t="s">
        <v>389</v>
      </c>
      <c r="DR128" s="849"/>
      <c r="DS128" s="849"/>
      <c r="DT128" s="849"/>
      <c r="DU128" s="849"/>
      <c r="DV128" s="850" t="s">
        <v>460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11981387</v>
      </c>
      <c r="AB129" s="838"/>
      <c r="AC129" s="838"/>
      <c r="AD129" s="838"/>
      <c r="AE129" s="839"/>
      <c r="AF129" s="840">
        <v>11629850</v>
      </c>
      <c r="AG129" s="838"/>
      <c r="AH129" s="838"/>
      <c r="AI129" s="838"/>
      <c r="AJ129" s="839"/>
      <c r="AK129" s="840">
        <v>11250525</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463</v>
      </c>
      <c r="BG129" s="828"/>
      <c r="BH129" s="828"/>
      <c r="BI129" s="828"/>
      <c r="BJ129" s="828"/>
      <c r="BK129" s="828"/>
      <c r="BL129" s="829"/>
      <c r="BM129" s="827">
        <v>18.149999999999999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2393557</v>
      </c>
      <c r="AB130" s="838"/>
      <c r="AC130" s="838"/>
      <c r="AD130" s="838"/>
      <c r="AE130" s="839"/>
      <c r="AF130" s="840">
        <v>2292458</v>
      </c>
      <c r="AG130" s="838"/>
      <c r="AH130" s="838"/>
      <c r="AI130" s="838"/>
      <c r="AJ130" s="839"/>
      <c r="AK130" s="840">
        <v>2160622</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14.7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9587830</v>
      </c>
      <c r="AB131" s="821"/>
      <c r="AC131" s="821"/>
      <c r="AD131" s="821"/>
      <c r="AE131" s="822"/>
      <c r="AF131" s="823">
        <v>9337392</v>
      </c>
      <c r="AG131" s="821"/>
      <c r="AH131" s="821"/>
      <c r="AI131" s="821"/>
      <c r="AJ131" s="822"/>
      <c r="AK131" s="823">
        <v>9089903</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118.2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15.21485049</v>
      </c>
      <c r="AB132" s="801"/>
      <c r="AC132" s="801"/>
      <c r="AD132" s="801"/>
      <c r="AE132" s="802"/>
      <c r="AF132" s="803">
        <v>14.94483685</v>
      </c>
      <c r="AG132" s="801"/>
      <c r="AH132" s="801"/>
      <c r="AI132" s="801"/>
      <c r="AJ132" s="802"/>
      <c r="AK132" s="803">
        <v>14.108236359999999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16.7</v>
      </c>
      <c r="AB133" s="780"/>
      <c r="AC133" s="780"/>
      <c r="AD133" s="780"/>
      <c r="AE133" s="781"/>
      <c r="AF133" s="779">
        <v>15.5</v>
      </c>
      <c r="AG133" s="780"/>
      <c r="AH133" s="780"/>
      <c r="AI133" s="780"/>
      <c r="AJ133" s="781"/>
      <c r="AK133" s="779">
        <v>14.7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LTWahr0r+i2jrMCqH6NA+PcTf7B8MTgEabi6zrdPiEYIlXcdU6uepU3zNQYVZgzY9vF/WPsQu/mjenxAYyANw==" saltValue="KsVXwoklZhGlBsT8nxTv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N4ey/9Rlw3aCkkHMDHTYTcuyOLh8RaSjrZOvL+h13q1hCHS8DIb96QA5b7pMAI2Mg4wEXrrceIMiwb4YDUD1w==" saltValue="YfswKvmzuQ/RsdHURkrr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Dc7/rLJgh0IMYlQIdr5+oeOon33g7CRiBjNzBad7vnRWXbyUV9k6dJbsHE3HvuIsd1MtFfz54NYTWvYl2hZsw==" saltValue="vO9wKaWogdxuMxLvKeEI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3316643</v>
      </c>
      <c r="AP9" s="292">
        <v>106432</v>
      </c>
      <c r="AQ9" s="293">
        <v>89546</v>
      </c>
      <c r="AR9" s="294">
        <v>18.899999999999999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252008</v>
      </c>
      <c r="AP10" s="295">
        <v>8087</v>
      </c>
      <c r="AQ10" s="296">
        <v>7518</v>
      </c>
      <c r="AR10" s="297">
        <v>7.6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924312</v>
      </c>
      <c r="AP11" s="295">
        <v>29662</v>
      </c>
      <c r="AQ11" s="296">
        <v>9181</v>
      </c>
      <c r="AR11" s="297">
        <v>223.1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1021</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v>11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100321</v>
      </c>
      <c r="AP14" s="295">
        <v>3219</v>
      </c>
      <c r="AQ14" s="296">
        <v>4082</v>
      </c>
      <c r="AR14" s="297">
        <v>-21.1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87875</v>
      </c>
      <c r="AP15" s="295">
        <v>2820</v>
      </c>
      <c r="AQ15" s="296">
        <v>2228</v>
      </c>
      <c r="AR15" s="297">
        <v>26.6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-387080</v>
      </c>
      <c r="AP16" s="295">
        <v>-12422</v>
      </c>
      <c r="AQ16" s="296">
        <v>-8980</v>
      </c>
      <c r="AR16" s="297">
        <v>38.299999999999997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4294079</v>
      </c>
      <c r="AP17" s="295">
        <v>137799</v>
      </c>
      <c r="AQ17" s="296">
        <v>104606</v>
      </c>
      <c r="AR17" s="297">
        <v>31.7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11.36</v>
      </c>
      <c r="AP21" s="308">
        <v>10.09</v>
      </c>
      <c r="AQ21" s="309">
        <v>1.27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96.3</v>
      </c>
      <c r="AP22" s="313">
        <v>97.8</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2874055</v>
      </c>
      <c r="AP32" s="322">
        <v>92229</v>
      </c>
      <c r="AQ32" s="323">
        <v>67805</v>
      </c>
      <c r="AR32" s="324">
        <v>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v>943</v>
      </c>
      <c r="AP34" s="322">
        <v>30</v>
      </c>
      <c r="AQ34" s="323">
        <v>11</v>
      </c>
      <c r="AR34" s="324">
        <v>172.7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574021</v>
      </c>
      <c r="AP35" s="322">
        <v>18421</v>
      </c>
      <c r="AQ35" s="323">
        <v>18110</v>
      </c>
      <c r="AR35" s="324">
        <v>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t="s">
        <v>520</v>
      </c>
      <c r="AP36" s="322" t="s">
        <v>520</v>
      </c>
      <c r="AQ36" s="323">
        <v>2781</v>
      </c>
      <c r="AR36" s="324" t="s">
        <v>520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48256</v>
      </c>
      <c r="AP37" s="322">
        <v>1549</v>
      </c>
      <c r="AQ37" s="323">
        <v>1073</v>
      </c>
      <c r="AR37" s="324">
        <v>44.4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520</v>
      </c>
      <c r="AP38" s="325" t="s">
        <v>520</v>
      </c>
      <c r="AQ38" s="326">
        <v>5</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-54228</v>
      </c>
      <c r="AP39" s="322">
        <v>-1740</v>
      </c>
      <c r="AQ39" s="323">
        <v>-3858</v>
      </c>
      <c r="AR39" s="324">
        <v>-54.9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-2160622</v>
      </c>
      <c r="AP40" s="322">
        <v>-69335</v>
      </c>
      <c r="AQ40" s="323">
        <v>-59194</v>
      </c>
      <c r="AR40" s="324">
        <v>17.100000000000001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1282425</v>
      </c>
      <c r="AP41" s="322">
        <v>41153</v>
      </c>
      <c r="AQ41" s="323">
        <v>26732</v>
      </c>
      <c r="AR41" s="324">
        <v>53.9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2442423</v>
      </c>
      <c r="AN51" s="344">
        <v>72672</v>
      </c>
      <c r="AO51" s="345">
        <v>21.4</v>
      </c>
      <c r="AP51" s="346">
        <v>90961</v>
      </c>
      <c r="AQ51" s="347">
        <v>20.100000000000001</v>
      </c>
      <c r="AR51" s="348">
        <v>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904488</v>
      </c>
      <c r="AN52" s="352">
        <v>26912</v>
      </c>
      <c r="AO52" s="353">
        <v>36.200000000000003</v>
      </c>
      <c r="AP52" s="354">
        <v>37720</v>
      </c>
      <c r="AQ52" s="355">
        <v>7.1</v>
      </c>
      <c r="AR52" s="356">
        <v>29.1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2610322</v>
      </c>
      <c r="AN53" s="344">
        <v>79141</v>
      </c>
      <c r="AO53" s="345">
        <v>8.9</v>
      </c>
      <c r="AP53" s="346">
        <v>106614</v>
      </c>
      <c r="AQ53" s="347">
        <v>17.2</v>
      </c>
      <c r="AR53" s="348">
        <v>-8.3000000000000007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1311485</v>
      </c>
      <c r="AN54" s="352">
        <v>39762</v>
      </c>
      <c r="AO54" s="353">
        <v>47.7</v>
      </c>
      <c r="AP54" s="354">
        <v>45545</v>
      </c>
      <c r="AQ54" s="355">
        <v>20.7</v>
      </c>
      <c r="AR54" s="356">
        <v>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2424438</v>
      </c>
      <c r="AN55" s="344">
        <v>75083</v>
      </c>
      <c r="AO55" s="345">
        <v>-5.0999999999999996</v>
      </c>
      <c r="AP55" s="346">
        <v>85459</v>
      </c>
      <c r="AQ55" s="347">
        <v>-19.8</v>
      </c>
      <c r="AR55" s="348">
        <v>14.7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1365623</v>
      </c>
      <c r="AN56" s="352">
        <v>42292</v>
      </c>
      <c r="AO56" s="353">
        <v>6.4</v>
      </c>
      <c r="AP56" s="354">
        <v>44378</v>
      </c>
      <c r="AQ56" s="355">
        <v>-2.6</v>
      </c>
      <c r="AR56" s="356">
        <v>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1873918</v>
      </c>
      <c r="AN57" s="344">
        <v>59189</v>
      </c>
      <c r="AO57" s="345">
        <v>-21.2</v>
      </c>
      <c r="AP57" s="346">
        <v>83280</v>
      </c>
      <c r="AQ57" s="347">
        <v>-2.5</v>
      </c>
      <c r="AR57" s="348">
        <v>-18.7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1102154</v>
      </c>
      <c r="AN58" s="352">
        <v>34812</v>
      </c>
      <c r="AO58" s="353">
        <v>-17.7</v>
      </c>
      <c r="AP58" s="354">
        <v>43123</v>
      </c>
      <c r="AQ58" s="355">
        <v>-2.8</v>
      </c>
      <c r="AR58" s="356">
        <v>-14.9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1854975</v>
      </c>
      <c r="AN59" s="344">
        <v>59527</v>
      </c>
      <c r="AO59" s="345">
        <v>0.6</v>
      </c>
      <c r="AP59" s="346">
        <v>88968</v>
      </c>
      <c r="AQ59" s="347">
        <v>6.8</v>
      </c>
      <c r="AR59" s="348">
        <v>-6.2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1036472</v>
      </c>
      <c r="AN60" s="352">
        <v>33261</v>
      </c>
      <c r="AO60" s="353">
        <v>-4.5</v>
      </c>
      <c r="AP60" s="354">
        <v>45482</v>
      </c>
      <c r="AQ60" s="355">
        <v>5.5</v>
      </c>
      <c r="AR60" s="356">
        <v>-10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2241215</v>
      </c>
      <c r="AN61" s="359">
        <v>69122</v>
      </c>
      <c r="AO61" s="360">
        <v>0.9</v>
      </c>
      <c r="AP61" s="361">
        <v>91056</v>
      </c>
      <c r="AQ61" s="362">
        <v>4.4000000000000004</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1144044</v>
      </c>
      <c r="AN62" s="352">
        <v>35408</v>
      </c>
      <c r="AO62" s="353">
        <v>13.6</v>
      </c>
      <c r="AP62" s="354">
        <v>43250</v>
      </c>
      <c r="AQ62" s="355">
        <v>5.6</v>
      </c>
      <c r="AR62" s="356">
        <v>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7MqVqSmPyEBJf3E2tCgDakW6mmA42vUqfXBxNDkmz+x7iGWLIxb5eoDRcc4k6wQ4s4Dj1wVDiqOSsYs/zF7Uw==" saltValue="gThgeht5UItpsbsGPrHf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BxWk9jR29iO7Xtm2QTjZGuVnDace//wTW/mwTnKsWnHbMlow3x4Pw2Gk+P9+4q5ZQpAQqp9jaDbN+Ms0SOww==" saltValue="maXc2enXMEETfc/jmZio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cuo1Tu3yV8fPNDtD0XerkT3JFNEojAkRic3TJj/aBkj9TGKdysasqKoYMeZ75v0J4hoFLx+I8gZAyBnc8oExw==" saltValue="5MV/lv5T3ifSq3FUQni1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17.41</v>
      </c>
      <c r="G47" s="12">
        <v>19.39</v>
      </c>
      <c r="H47" s="12">
        <v>19.47</v>
      </c>
      <c r="I47" s="12">
        <v>20.95</v>
      </c>
      <c r="J47" s="13">
        <v>18.48</v>
      </c>
    </row>
    <row r="48" spans="2:10" ht="57.75" customHeight="1" x14ac:dyDescent="0.15">
      <c r="B48" s="14"/>
      <c r="C48" s="1214" t="s">
        <v>4</v>
      </c>
      <c r="D48" s="1214"/>
      <c r="E48" s="1215"/>
      <c r="F48" s="15">
        <v>5.61</v>
      </c>
      <c r="G48" s="16">
        <v>2.29</v>
      </c>
      <c r="H48" s="16">
        <v>5.36</v>
      </c>
      <c r="I48" s="16">
        <v>3.17</v>
      </c>
      <c r="J48" s="17">
        <v>3.25</v>
      </c>
    </row>
    <row r="49" spans="2:10" ht="57.75" customHeight="1" thickBot="1" x14ac:dyDescent="0.2">
      <c r="B49" s="18"/>
      <c r="C49" s="1216" t="s">
        <v>5</v>
      </c>
      <c r="D49" s="1216"/>
      <c r="E49" s="1217"/>
      <c r="F49" s="19">
        <v>4.12</v>
      </c>
      <c r="G49" s="20" t="s">
        <v>568</v>
      </c>
      <c r="H49" s="20">
        <v>3.1</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spmvK7XSyN3/46WrZqt8Wt2eCQKMhZZn1VWrSInF0VTxnumZ8cdr8uCTVkORzGBp6eTYjuRh1+o/44FXp0MRg==" saltValue="iSoY4Cb7VywsVSsHsLhe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2019-10-30T09:18:10Z</cp:lastPrinted>
  <dcterms:created xsi:type="dcterms:W3CDTF">2019-02-14T03:55:47Z</dcterms:created>
  <dcterms:modified xsi:type="dcterms:W3CDTF">2019-10-30T09:18:41Z</dcterms:modified>
</cp:coreProperties>
</file>