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9275" windowHeight="63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<sst xmlns="http://schemas.openxmlformats.org/spreadsheetml/2006/main" count="1113" uniqueCount="611">
  <si>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</si>
  <si>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</si>
  <si>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</si>
  <si>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</si>
  <si>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</si>
  <si>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</si>
  <si>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</si>
  <si>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</si>
  <si>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</si>
  <si>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</si>
  <si>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</si>
  <si>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</si>
  <si>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</si>
  <si>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</si>
  <si>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</si>
  <si>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</si>
  <si>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</si>
  <si>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</si>
  <si>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</si>
  <si>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</si>
  <si>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</si>
  <si>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</si>
  <si>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</si>
  <si>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</si>
  <si>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</si>
  <si>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</si>
  <si>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</si>
  <si>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</si>
  <si>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</si>
  <si>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</si>
  <si>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</si>
  <si>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</si>
  <si>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</si>
  <si>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</si>
  <si>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</si>
  <si>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</si>
  <si>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</si>
  <si>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</si>
  <si>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</si>
  <si>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</si>
  <si>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</si>
  <si>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</si>
  <si>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</si>
  <si>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</si>
  <si>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</si>
  <si>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</si>
  <si>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</si>
  <si>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</si>
  <si>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</si>
  <si>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</si>
  <si>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</si>
  <si>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</si>
  <si>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</si>
  <si>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</si>
  <si>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</si>
  <si>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</si>
  <si>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</si>
  <si>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</si>
  <si>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</si>
  <si>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</si>
  <si>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</si>
  <si>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</si>
  <si>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</si>
  <si>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</si>
  <si>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</si>
  <si>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</si>
  <si>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</si>
  <si>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</si>
  <si>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</si>
  <si>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</si>
  <si>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</si>
  <si>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</si>
  <si>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</si>
  <si>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</si>
  <si>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</si>
  <si>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</si>
  <si>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</si>
  <si>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</si>
  <si>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</si>
  <si>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</si>
  <si>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</si>
  <si>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</si>
  <si>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</si>
  <si>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</si>
  <si>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</si>
  <si>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</si>
  <si>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</si>
  <si>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</si>
  <si>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</si>
  <si>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</si>
  <si>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</si>
  <si>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</si>
  <si>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</si>
  <si>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</si>
  <si>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</si>
  <si>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</si>
  <si>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</si>
  <si>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</si>
  <si>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</si>
  <si>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</si>
  <si>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</si>
  <si>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</si>
  <si>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</si>
  <si>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</si>
  <si>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</si>
  <si>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</si>
  <si>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</si>
  <si>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</si>
  <si>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</si>
  <si>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</si>
  <si>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</si>
  <si>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</si>
  <si>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</si>
  <si>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</si>
  <si>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</si>
  <si>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</si>
  <si>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</si>
  <si>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</si>
  <si>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</si>
  <si>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</si>
  <si>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</si>
  <si>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</si>
  <si>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</si>
  <si>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</si>
  <si>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</si>
  <si>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</si>
  <si>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</si>
  <si>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</si>
  <si>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</si>
  <si>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</si>
  <si>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</si>
  <si>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</si>
  <si>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</si>
  <si>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</si>
  <si>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</si>
  <si>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</si>
  <si>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</si>
  <si>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</si>
  <si>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</si>
  <si>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</si>
  <si>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</si>
  <si>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</si>
  <si>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</si>
  <si>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</si>
  <si>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</si>
  <si>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</si>
  <si>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</si>
  <si>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</si>
  <si>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</si>
  <si>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</si>
  <si>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</si>
  <si>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</si>
  <si>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</si>
  <si>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</si>
  <si>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</si>
  <si>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</si>
  <si>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</si>
  <si>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</si>
  <si>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</si>
  <si>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</si>
  <si>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</si>
  <si>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</si>
  <si>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</si>
  <si>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</si>
  <si>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</si>
  <si>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</si>
  <si>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</si>
  <si>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</si>
  <si>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</si>
  <si>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</si>
  <si>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</si>
  <si>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</si>
  <si>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</si>
  <si>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</si>
  <si>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</si>
  <si>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</si>
  <si>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</si>
  <si>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</si>
  <si>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</si>
  <si>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</si>
  <si>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</si>
  <si>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</si>
  <si>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</si>
  <si>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</si>
  <si>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</si>
  <si>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</si>
  <si>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</si>
  <si>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</si>
  <si>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</si>
  <si>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</si>
  <si>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</si>
  <si>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</si>
  <si>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</si>
  <si>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</si>
  <si>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</si>
  <si>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</si>
  <si>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</si>
  <si>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</si>
  <si>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</si>
  <si>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</si>
  <si>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</si>
  <si>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</si>
  <si>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</si>
  <si>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</si>
  <si>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</si>
  <si>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</si>
  <si>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</si>
  <si>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奈良県三郷町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</si>
  <si>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</si>
  <si>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</si>
  <si>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</si>
  <si>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</si>
  <si>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</si>
  <si>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</si>
  <si>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</si>
  <si>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</si>
  <si>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</si>
  <si>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</si>
  <si>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</si>
  <si>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</si>
  <si>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</si>
  <si>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</si>
  <si>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</si>
  <si>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</si>
  <si>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</si>
  <si>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</si>
  <si>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</si>
  <si>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</si>
  <si>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</si>
  <si>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</si>
  <si>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</si>
  <si>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</si>
  <si>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</si>
  <si>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</si>
  <si>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</si>
  <si>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</si>
  <si>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</si>
  <si>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</si>
  <si>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</si>
  <si>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</si>
  <si>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</si>
  <si>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</si>
  <si>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</si>
  <si>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</si>
  <si>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</si>
  <si>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</si>
  <si>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</si>
  <si>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</si>
  <si>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</si>
  <si>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</si>
  <si>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</si>
  <si>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</si>
  <si>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</si>
  <si>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</si>
  <si>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</si>
  <si>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</si>
  <si>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</si>
  <si>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</si>
  <si>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</si>
  <si>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</si>
  <si>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</si>
  <si>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</si>
  <si>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</si>
  <si>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</si>
  <si>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</si>
  <si>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</si>
  <si>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</si>
  <si>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</si>
  <si>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</si>
  <si>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</si>
  <si>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</si>
  <si>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</si>
  <si>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</si>
  <si>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</si>
  <si>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</si>
  <si>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</si>
  <si>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</si>
  <si>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</si>
  <si>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</si>
  <si>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</si>
  <si>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</si>
  <si>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</si>
  <si>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</si>
  <si>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</si>
  <si>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</si>
  <si>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</si>
  <si>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</si>
  <si>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</si>
  <si>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</si>
  <si>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</si>
  <si>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</si>
  <si>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</si>
  <si>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</si>
  <si>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</si>
  <si>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</si>
  <si>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</si>
  <si>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</si>
  <si>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</si>
  <si>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</si>
  <si>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</si>
  <si>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</si>
  <si>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</si>
  <si>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</si>
  <si>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</si>
  <si>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</si>
  <si>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</si>
  <si>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</si>
  <si>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</si>
  <si>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</si>
  <si>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</si>
  <si>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</si>
  <si>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</si>
  <si>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</si>
  <si>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</si>
  <si>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</si>
  <si>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</si>
  <si>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</si>
  <si>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</si>
  <si>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</si>
  <si>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</si>
  <si>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</si>
  <si>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</si>
  <si>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</si>
  <si>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</si>
  <si>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</si>
  <si>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</si>
  <si>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</si>
  <si>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</si>
  <si>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</si>
  <si>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</si>
  <si>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</si>
  <si>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</si>
  <si>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</si>
  <si>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</si>
  <si>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</si>
  <si>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</si>
  <si>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</si>
  <si>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</si>
  <si>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</si>
  <si>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</si>
  <si>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</si>
  <si>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</si>
  <si>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</si>
  <si>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</si>
  <si>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</si>
  <si>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</si>
  <si>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</si>
  <si>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</si>
  <si>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</si>
  <si>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</si>
  <si>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</si>
  <si>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</si>
  <si>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</si>
  <si>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</si>
  <si>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</si>
  <si>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</si>
  <si>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</si>
  <si>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</si>
  <si>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</si>
  <si>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奈良県三郷町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</si>
  <si>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</si>
  <si>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</si>
  <si>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</si>
  <si>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</si>
  <si>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</si>
  <si>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</si>
  <si>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</si>
  <si>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</si>
  <si>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</si>
  <si>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</si>
  <si>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</si>
  <si>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</si>
  <si>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</si>
  <si>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</si>
  <si>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</si>
  <si>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</si>
  <si>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</si>
  <si>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</si>
  <si>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</si>
  <si>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</si>
  <si>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</si>
  <si>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</si>
  <si>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</si>
  <si>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</si>
  <si>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</si>
  <si>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</si>
  <si>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</si>
  <si>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</si>
  <si>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</si>
  <si>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</si>
  <si>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</si>
  <si>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</si>
  <si>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</si>
  <si>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</si>
  <si>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</si>
  <si>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</si>
  <si>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</si>
  <si>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</si>
  <si>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</si>
  <si>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</si>
  <si>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</si>
  <si>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</si>
  <si>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</si>
  <si>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</si>
  <si>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</si>
  <si>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</si>
  <si>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</si>
  <si>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</si>
  <si>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</si>
  <si>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</si>
  <si>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</si>
  <si>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</si>
  <si>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</si>
  <si>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</si>
  <si>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</si>
  <si>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</si>
  <si>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</si>
  <si>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</si>
  <si>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</si>
  <si>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</si>
  <si>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</si>
  <si>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</si>
  <si>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</si>
  <si>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</si>
  <si>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</si>
  <si>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</si>
  <si>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</si>
  <si>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</si>
  <si>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</si>
  <si>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</si>
  <si>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</si>
  <si>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</si>
  <si>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</si>
  <si>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</si>
  <si>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</si>
  <si>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</si>
  <si>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</si>
  <si>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</si>
  <si>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</si>
  <si>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</si>
  <si>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</si>
  <si>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</si>
  <si>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</si>
  <si>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</si>
  <si>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</si>
  <si>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</si>
  <si>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</si>
  <si>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</si>
  <si>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</si>
  <si>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</si>
  <si>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</si>
  <si>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</si>
  <si>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</si>
  <si>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</si>
  <si>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</si>
  <si>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</si>
  <si>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</si>
  <si>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</si>
  <si>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</si>
  <si>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</si>
  <si>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</si>
  <si>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</si>
  <si>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</si>
  <si>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</si>
  <si>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</si>
  <si>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</si>
  <si>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</si>
  <si>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</si>
  <si>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</si>
  <si>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</si>
  <si>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</si>
  <si>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</si>
  <si>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</si>
  <si>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</si>
  <si>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</si>
  <si>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</si>
  <si>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</si>
  <si>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</si>
  <si>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</si>
  <si>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</si>
  <si>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</si>
  <si>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</si>
  <si>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</si>
  <si>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</si>
  <si>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</si>
  <si>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</si>
  <si>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</si>
  <si>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</si>
  <si>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</si>
  <si>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</si>
  <si>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</si>
  <si>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</si>
  <si>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</si>
  <si>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</si>
  <si>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</si>
  <si>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</si>
  <si>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</si>
  <si>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</si>
  <si>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</si>
  <si>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</si>
  <si>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</si>
  <si>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</si>
  <si>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</si>
  <si>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</si>
  <si>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</si>
  <si>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</si>
  <si>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</si>
  <si>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</si>
  <si>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</si>
  <si>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</si>
  <si>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</si>
  <si>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</si>
  <si>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</si>
  <si>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</si>
  <si>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</si>
  <si>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</si>
  <si>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</si>
  <si>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</si>
  <si>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</si>
  <si>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</si>
  <si>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</si>
  <si>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</si>
  <si>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</si>
  <si>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</si>
  <si>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</si>
  <si>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</si>
  <si>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</si>
  <si>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</si>
  <si>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</si>
  <si>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</si>
  <si>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</si>
  <si>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</si>
  <si>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</si>
  <si>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</si>
  <si>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</si>
  <si>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</si>
  <si>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</si>
  <si>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</si>
  <si>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</si>
  <si>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</si>
  <si>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</si>
  <si>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</si>
  <si>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</si>
  <si>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</si>
  <si>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</si>
  <si>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</si>
  <si>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</si>
  <si>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</si>
  <si>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</si>
  <si>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</si>
  <si>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</si>
  <si>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</si>
  <si>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</si>
  <si>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</si>
  <si>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</si>
  <si>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</si>
  <si>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</si>
  <si>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6.51</t>
  </si>
  <si>
    <t>▲ 3.90</t>
  </si>
  <si>
    <t>▲ 6.88</t>
  </si>
  <si>
    <t>住宅新築資金等貸付事業特別会計</t>
  </si>
  <si>
    <t>▲ 5.31</t>
  </si>
  <si>
    <t>▲ 5.29</t>
  </si>
  <si>
    <t>▲ 5.26</t>
  </si>
  <si>
    <t>▲ 5.07</t>
  </si>
  <si>
    <t>▲ 4.78</t>
  </si>
  <si>
    <t>一般会計</t>
  </si>
  <si>
    <t>水道事業会計</t>
  </si>
  <si>
    <t>国民健康保険特別会計</t>
  </si>
  <si>
    <t>介護保険特別会計</t>
  </si>
  <si>
    <t>▲ 0.25</t>
  </si>
  <si>
    <t>▲ 0.06</t>
  </si>
  <si>
    <t>下水道事業特別会計</t>
  </si>
  <si>
    <t>後期高齢者医療特別会計</t>
  </si>
  <si>
    <t>し尿浄化槽管理特別会計</t>
  </si>
  <si>
    <t>その他会計（赤字）</t>
  </si>
  <si>
    <t>その他会計（黒字）</t>
  </si>
  <si>
    <t>-</t>
    <phoneticPr fontId="2"/>
  </si>
  <si>
    <t>奈良県市町村総合事務組合</t>
    <rPh sb="0" eb="2">
      <t>ナラ</t>
    </rPh>
    <rPh sb="2" eb="3">
      <t>ケン</t>
    </rPh>
    <rPh sb="3" eb="4">
      <t>シ</t>
    </rPh>
    <rPh sb="4" eb="6">
      <t>チョウソン</t>
    </rPh>
    <rPh sb="6" eb="8">
      <t>ソウゴウ</t>
    </rPh>
    <rPh sb="8" eb="10">
      <t>ジム</t>
    </rPh>
    <rPh sb="10" eb="12">
      <t>クミアイ</t>
    </rPh>
    <phoneticPr fontId="2"/>
  </si>
  <si>
    <t>奈良県広域消防組合</t>
  </si>
  <si>
    <t>王寺周辺広域休日応急診療施設組合</t>
  </si>
  <si>
    <t>奈良県住宅新築資金等貸付金回収管理組合</t>
  </si>
  <si>
    <t>奈良県後期高齢者医療広域連合</t>
  </si>
  <si>
    <t>老人福祉施設三室園組合</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</si>
  <si>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</si>
  <si>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(財)竜の子霊園</t>
    <rPh sb="1" eb="2">
      <t>ザイ</t>
    </rPh>
    <rPh sb="3" eb="4">
      <t>タツ</t>
    </rPh>
    <rPh sb="5" eb="6">
      <t>コ</t>
    </rPh>
    <rPh sb="6" eb="8">
      <t>レイエン</t>
    </rPh>
    <phoneticPr fontId="2"/>
  </si>
  <si>
    <t>(公財)三郷町文化振興財団</t>
    <rPh sb="1" eb="2">
      <t>コウ</t>
    </rPh>
    <rPh sb="2" eb="3">
      <t>ザイ</t>
    </rPh>
    <rPh sb="4" eb="5">
      <t>サン</t>
    </rPh>
    <rPh sb="5" eb="6">
      <t>ゴウ</t>
    </rPh>
    <rPh sb="6" eb="7">
      <t>チョウ</t>
    </rPh>
    <rPh sb="7" eb="9">
      <t>ブンカ</t>
    </rPh>
    <rPh sb="9" eb="11">
      <t>シンコウ</t>
    </rPh>
    <rPh sb="11" eb="13">
      <t>ザイダン</t>
    </rPh>
    <phoneticPr fontId="2"/>
  </si>
  <si>
    <t>公共施設整備等基金</t>
    <rPh sb="0" eb="2">
      <t>コウキョウ</t>
    </rPh>
    <rPh sb="2" eb="4">
      <t>シセツ</t>
    </rPh>
    <rPh sb="4" eb="6">
      <t>セイビ</t>
    </rPh>
    <rPh sb="6" eb="7">
      <t>トウ</t>
    </rPh>
    <rPh sb="7" eb="9">
      <t>キキン</t>
    </rPh>
    <phoneticPr fontId="11"/>
  </si>
  <si>
    <t>地域振興基金</t>
    <rPh sb="0" eb="2">
      <t>チイキ</t>
    </rPh>
    <rPh sb="2" eb="4">
      <t>シンコウ</t>
    </rPh>
    <rPh sb="4" eb="6">
      <t>キキン</t>
    </rPh>
    <phoneticPr fontId="11"/>
  </si>
  <si>
    <t>社会福祉振興基金</t>
    <rPh sb="0" eb="2">
      <t>シャカイ</t>
    </rPh>
    <rPh sb="2" eb="4">
      <t>フクシ</t>
    </rPh>
    <rPh sb="4" eb="6">
      <t>シンコウ</t>
    </rPh>
    <rPh sb="6" eb="8">
      <t>キキン</t>
    </rPh>
    <phoneticPr fontId="11"/>
  </si>
  <si>
    <t>下水処理施設管理基金</t>
    <rPh sb="0" eb="2">
      <t>ゲスイ</t>
    </rPh>
    <rPh sb="2" eb="4">
      <t>ショリ</t>
    </rPh>
    <rPh sb="4" eb="6">
      <t>シセツ</t>
    </rPh>
    <rPh sb="6" eb="8">
      <t>カンリ</t>
    </rPh>
    <rPh sb="8" eb="10">
      <t>キキン</t>
    </rPh>
    <phoneticPr fontId="11"/>
  </si>
  <si>
    <t>観光施設整備基金</t>
    <rPh sb="0" eb="2">
      <t>カンコウ</t>
    </rPh>
    <rPh sb="2" eb="4">
      <t>シセツ</t>
    </rPh>
    <rPh sb="4" eb="6">
      <t>セイビ</t>
    </rPh>
    <rPh sb="6" eb="8">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</si>
  <si>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</si>
  <si>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</si>
  <si>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</si>
  <si>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</si>
  <si>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</si>
  <si>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</si>
  <si>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4"/>
        <color indexed="8"/>
        <rFont val="ＭＳ Ｐゴシック"/>
        <family val="3"/>
        <charset val="128"/>
      </rPr>
      <t>将来負担比率については類似団体より低くなっているが中学校の建替えによる地方債借入残高の増加及び基金の減少に伴い高くなってきている。
また、資産の老朽化は類似団体より進んでいるため、公共施設等総合管理計画に基づき、将来を見据えた計画的な修繕・改修等していく必要がある。</t>
    </r>
    <r>
      <rPr>
        <sz val="11"/>
        <color indexed="8"/>
        <rFont val="ＭＳ Ｐゴシック"/>
        <family val="3"/>
        <charset val="128"/>
      </rPr>
      <t xml:space="preserve">
</t>
    </r>
    <rPh sb="45" eb="46">
      <t>オヨ</t>
    </rPh>
    <rPh sb="47" eb="49">
      <t>キキン</t>
    </rPh>
    <rPh sb="50" eb="52">
      <t>ゲンショウ</t>
    </rPh>
    <rPh sb="53" eb="54">
      <t>トモナ</t>
    </rPh>
    <rPh sb="55" eb="56">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</si>
  <si>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</si>
  <si>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</si>
  <si>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</si>
  <si>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</si>
  <si>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</si>
  <si>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</si>
  <si>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</si>
  <si>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</si>
  <si>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</si>
  <si>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地方債の抑制により将来負担比率は低くなっているが、中学校の建替え等、残高は増加傾向にある。
このため、今後も引き続き将来を見据えた公債費の適正化に取り組んでいく必要がある。</t>
    <rPh sb="0" eb="3">
      <t>チホウサイ</t>
    </rPh>
    <rPh sb="4" eb="6">
      <t>ヨクセイ</t>
    </rPh>
    <rPh sb="9" eb="11">
      <t>ショウライ</t>
    </rPh>
    <rPh sb="11" eb="13">
      <t>フタン</t>
    </rPh>
    <rPh sb="13" eb="15">
      <t>ヒリツ</t>
    </rPh>
    <rPh sb="16" eb="17">
      <t>ヒク</t>
    </rPh>
    <rPh sb="32" eb="33">
      <t>トウ</t>
    </rPh>
    <rPh sb="34" eb="35">
      <t>ザン</t>
    </rPh>
    <rPh sb="35" eb="36">
      <t>タカ</t>
    </rPh>
    <rPh sb="37" eb="38">
      <t>ゾウ</t>
    </rPh>
    <rPh sb="38" eb="39">
      <t>カ</t>
    </rPh>
    <rPh sb="39" eb="41">
      <t>ケイコウ</t>
    </rPh>
    <rPh sb="51" eb="53">
      <t>コンゴ</t>
    </rPh>
    <rPh sb="54" eb="55">
      <t>ヒ</t>
    </rPh>
    <rPh sb="56" eb="57">
      <t>ツヅ</t>
    </rPh>
    <rPh sb="58" eb="60">
      <t>ショウライ</t>
    </rPh>
    <rPh sb="61" eb="63">
      <t>ミス</t>
    </rPh>
    <rPh sb="65" eb="68">
      <t>コウサイヒ</t>
    </rPh>
    <rPh sb="69" eb="72">
      <t>テキセイカ</t>
    </rPh>
    <rPh sb="73" eb="74">
      <t>ト</t>
    </rPh>
    <rPh sb="75" eb="76">
      <t>ク</t>
    </rPh>
    <rPh sb="80" eb="82">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</si>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</sst>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29" fillId="0" borderId="41"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674D-4899-8801-411E9EA03F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38039</c:v>
                </c:pt>
                <c:pt idx="1">
                  <c:v>98266</c:v>
                </c:pt>
                <c:pt idx="2">
                  <c:v>18398</c:v>
                </c:pt>
                <c:pt idx="3">
                  <c:v>32163</c:v>
                </c:pt>
                <c:pt idx="4">
                  <c:v>53919</c:v>
                </c:pt>
              </c:numCache>
            </c:numRef>
          </c:val>
          <c:smooth val="0"/>
          <c:extLst xmlns:c16r2="http://schemas.microsoft.com/office/drawing/2015/06/chart">
            <c:ext xmlns:c16="http://schemas.microsoft.com/office/drawing/2014/chart" uri="{C3380CC4-5D6E-409C-BE32-E72D297353CC}">
              <c16:uniqueId val="{00000001-674D-4899-8801-411E9EA03F88}"/>
            </c:ext>
          </c:extLst>
        </c:ser>
        <c:dLbls>
          <c:showLegendKey val="0"/>
          <c:showVal val="0"/>
          <c:showCatName val="0"/>
          <c:showSerName val="0"/>
          <c:showPercent val="0"/>
          <c:showBubbleSize val="0"/>
        </c:dLbls>
        <c:marker val="1"/>
        <c:smooth val="0"/>
        <c:axId val="508506096"/>
        <c:axId val="508505704"/>
      </c:lineChart>
      <c:catAx>
        <c:axId val="50850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505704"/>
        <c:crosses val="autoZero"/>
        <c:auto val="1"/>
        <c:lblAlgn val="ctr"/>
        <c:lblOffset val="100"/>
        <c:tickLblSkip val="1"/>
        <c:tickMarkSkip val="1"/>
        <c:noMultiLvlLbl val="0"/>
      </c:catAx>
      <c:valAx>
        <c:axId val="5085057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50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9.85</c:v>
                </c:pt>
                <c:pt idx="1">
                  <c:v>5.93</c:v>
                </c:pt>
                <c:pt idx="2">
                  <c:v>8.68</c:v>
                </c:pt>
                <c:pt idx="3">
                  <c:v>5.81</c:v>
                </c:pt>
                <c:pt idx="4">
                  <c:v>11.6</c:v>
                </c:pt>
              </c:numCache>
            </c:numRef>
          </c:val>
          <c:extLst xmlns:c16r2="http://schemas.microsoft.com/office/drawing/2015/06/chart">
            <c:ext xmlns:c16="http://schemas.microsoft.com/office/drawing/2014/chart" uri="{C3380CC4-5D6E-409C-BE32-E72D297353CC}">
              <c16:uniqueId val="{00000000-1320-4E46-9285-763D2822B6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24.08</c:v>
                </c:pt>
                <c:pt idx="1">
                  <c:v>24.19</c:v>
                </c:pt>
                <c:pt idx="2">
                  <c:v>24.98</c:v>
                </c:pt>
                <c:pt idx="3">
                  <c:v>20.92</c:v>
                </c:pt>
                <c:pt idx="4">
                  <c:v>26.65</c:v>
                </c:pt>
              </c:numCache>
            </c:numRef>
          </c:val>
          <c:extLst xmlns:c16r2="http://schemas.microsoft.com/office/drawing/2015/06/chart">
            <c:ext xmlns:c16="http://schemas.microsoft.com/office/drawing/2014/chart" uri="{C3380CC4-5D6E-409C-BE32-E72D297353CC}">
              <c16:uniqueId val="{00000001-1320-4E46-9285-763D2822B6CD}"/>
            </c:ext>
          </c:extLst>
        </c:ser>
        <c:dLbls>
          <c:showLegendKey val="0"/>
          <c:showVal val="0"/>
          <c:showCatName val="0"/>
          <c:showSerName val="0"/>
          <c:showPercent val="0"/>
          <c:showBubbleSize val="0"/>
        </c:dLbls>
        <c:gapWidth val="250"/>
        <c:overlap val="100"/>
        <c:axId val="508508056"/>
        <c:axId val="514622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-6.51</c:v>
                </c:pt>
                <c:pt idx="1">
                  <c:v>-3.9</c:v>
                </c:pt>
                <c:pt idx="2">
                  <c:v>3.9</c:v>
                </c:pt>
                <c:pt idx="3">
                  <c:v>-6.88</c:v>
                </c:pt>
                <c:pt idx="4">
                  <c:v>11.94</c:v>
                </c:pt>
              </c:numCache>
            </c:numRef>
          </c:val>
          <c:smooth val="0"/>
          <c:extLst xmlns:c16r2="http://schemas.microsoft.com/office/drawing/2015/06/chart">
            <c:ext xmlns:c16="http://schemas.microsoft.com/office/drawing/2014/chart" uri="{C3380CC4-5D6E-409C-BE32-E72D297353CC}">
              <c16:uniqueId val="{00000002-1320-4E46-9285-763D2822B6CD}"/>
            </c:ext>
          </c:extLst>
        </c:ser>
        <c:dLbls>
          <c:showLegendKey val="0"/>
          <c:showVal val="0"/>
          <c:showCatName val="0"/>
          <c:showSerName val="0"/>
          <c:showPercent val="0"/>
          <c:showBubbleSize val="0"/>
        </c:dLbls>
        <c:marker val="1"/>
        <c:smooth val="0"/>
        <c:axId val="508508056"/>
        <c:axId val="514622664"/>
      </c:lineChart>
      <c:catAx>
        <c:axId val="50850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4622664"/>
        <c:crosses val="autoZero"/>
        <c:auto val="1"/>
        <c:lblAlgn val="ctr"/>
        <c:lblOffset val="100"/>
        <c:tickLblSkip val="1"/>
        <c:tickMarkSkip val="1"/>
        <c:noMultiLvlLbl val="0"/>
      </c:catAx>
      <c:valAx>
        <c:axId val="51462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50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2.95</c:v>
                </c:pt>
                <c:pt idx="2">
                  <c:v>#N/A</c:v>
                </c:pt>
                <c:pt idx="3">
                  <c:v>3.64</c:v>
                </c:pt>
                <c:pt idx="4">
                  <c:v>#N/A</c:v>
                </c:pt>
                <c:pt idx="5">
                  <c:v>4.3</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E40-4E17-801A-D03EEBC217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40-4E17-801A-D03EEBC21700}"/>
            </c:ext>
          </c:extLst>
        </c:ser>
        <c:ser>
          <c:idx val="2"/>
          <c:order val="2"/>
          <c:tx>
            <c:strRef>
              <c:f>データシート!$A$29</c:f>
              <c:strCache>
                <c:ptCount val="1"/>
                <c:pt idx="0">
                  <c:v>し尿浄化槽管理特別会計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E40-4E17-801A-D03EEBC2170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EE40-4E17-801A-D03EEBC2170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0.31</c:v>
                </c:pt>
              </c:numCache>
            </c:numRef>
          </c:val>
          <c:extLst xmlns:c16r2="http://schemas.microsoft.com/office/drawing/2015/06/chart">
            <c:ext xmlns:c16="http://schemas.microsoft.com/office/drawing/2014/chart" uri="{C3380CC4-5D6E-409C-BE32-E72D297353CC}">
              <c16:uniqueId val="{00000004-EE40-4E17-801A-D03EEBC2170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0.25</c:v>
                </c:pt>
                <c:pt idx="1">
                  <c:v>#N/A</c:v>
                </c:pt>
                <c:pt idx="2">
                  <c:v>0.06</c:v>
                </c:pt>
                <c:pt idx="3">
                  <c:v>#N/A</c:v>
                </c:pt>
                <c:pt idx="4">
                  <c:v>#N/A</c:v>
                </c:pt>
                <c:pt idx="5">
                  <c:v>0.04</c:v>
                </c:pt>
                <c:pt idx="6">
                  <c:v>#N/A</c:v>
                </c:pt>
                <c:pt idx="7">
                  <c:v>0.61</c:v>
                </c:pt>
                <c:pt idx="8">
                  <c:v>#N/A</c:v>
                </c:pt>
                <c:pt idx="9">
                  <c:v>0.88</c:v>
                </c:pt>
              </c:numCache>
            </c:numRef>
          </c:val>
          <c:extLst xmlns:c16r2="http://schemas.microsoft.com/office/drawing/2015/06/chart">
            <c:ext xmlns:c16="http://schemas.microsoft.com/office/drawing/2014/chart" uri="{C3380CC4-5D6E-409C-BE32-E72D297353CC}">
              <c16:uniqueId val="{00000005-EE40-4E17-801A-D03EEBC2170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1.81</c:v>
                </c:pt>
                <c:pt idx="2">
                  <c:v>#N/A</c:v>
                </c:pt>
                <c:pt idx="3">
                  <c:v>1.68</c:v>
                </c:pt>
                <c:pt idx="4">
                  <c:v>#N/A</c:v>
                </c:pt>
                <c:pt idx="5">
                  <c:v>1.0900000000000001</c:v>
                </c:pt>
                <c:pt idx="6">
                  <c:v>#N/A</c:v>
                </c:pt>
                <c:pt idx="7">
                  <c:v>1.22</c:v>
                </c:pt>
                <c:pt idx="8">
                  <c:v>#N/A</c:v>
                </c:pt>
                <c:pt idx="9">
                  <c:v>2.61</c:v>
                </c:pt>
              </c:numCache>
            </c:numRef>
          </c:val>
          <c:extLst xmlns:c16r2="http://schemas.microsoft.com/office/drawing/2015/06/chart">
            <c:ext xmlns:c16="http://schemas.microsoft.com/office/drawing/2014/chart" uri="{C3380CC4-5D6E-409C-BE32-E72D297353CC}">
              <c16:uniqueId val="{00000006-EE40-4E17-801A-D03EEBC2170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13.09</c:v>
                </c:pt>
                <c:pt idx="2">
                  <c:v>#N/A</c:v>
                </c:pt>
                <c:pt idx="3">
                  <c:v>12.62</c:v>
                </c:pt>
                <c:pt idx="4">
                  <c:v>#N/A</c:v>
                </c:pt>
                <c:pt idx="5">
                  <c:v>13.97</c:v>
                </c:pt>
                <c:pt idx="6">
                  <c:v>#N/A</c:v>
                </c:pt>
                <c:pt idx="7">
                  <c:v>13.86</c:v>
                </c:pt>
                <c:pt idx="8">
                  <c:v>#N/A</c:v>
                </c:pt>
                <c:pt idx="9">
                  <c:v>14.04</c:v>
                </c:pt>
              </c:numCache>
            </c:numRef>
          </c:val>
          <c:extLst xmlns:c16r2="http://schemas.microsoft.com/office/drawing/2015/06/chart">
            <c:ext xmlns:c16="http://schemas.microsoft.com/office/drawing/2014/chart" uri="{C3380CC4-5D6E-409C-BE32-E72D297353CC}">
              <c16:uniqueId val="{00000007-EE40-4E17-801A-D03EEBC217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12.19</c:v>
                </c:pt>
                <c:pt idx="2">
                  <c:v>#N/A</c:v>
                </c:pt>
                <c:pt idx="3">
                  <c:v>7.57</c:v>
                </c:pt>
                <c:pt idx="4">
                  <c:v>#N/A</c:v>
                </c:pt>
                <c:pt idx="5">
                  <c:v>9.6300000000000008</c:v>
                </c:pt>
                <c:pt idx="6">
                  <c:v>#N/A</c:v>
                </c:pt>
                <c:pt idx="7">
                  <c:v>12.74</c:v>
                </c:pt>
                <c:pt idx="8">
                  <c:v>#N/A</c:v>
                </c:pt>
                <c:pt idx="9">
                  <c:v>16.37</c:v>
                </c:pt>
              </c:numCache>
            </c:numRef>
          </c:val>
          <c:extLst xmlns:c16r2="http://schemas.microsoft.com/office/drawing/2015/06/chart">
            <c:ext xmlns:c16="http://schemas.microsoft.com/office/drawing/2014/chart" uri="{C3380CC4-5D6E-409C-BE32-E72D297353CC}">
              <c16:uniqueId val="{00000008-EE40-4E17-801A-D03EEBC21700}"/>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5.31</c:v>
                </c:pt>
                <c:pt idx="1">
                  <c:v>#N/A</c:v>
                </c:pt>
                <c:pt idx="2">
                  <c:v>5.29</c:v>
                </c:pt>
                <c:pt idx="3">
                  <c:v>#N/A</c:v>
                </c:pt>
                <c:pt idx="4">
                  <c:v>5.26</c:v>
                </c:pt>
                <c:pt idx="5">
                  <c:v>#N/A</c:v>
                </c:pt>
                <c:pt idx="6">
                  <c:v>5.07</c:v>
                </c:pt>
                <c:pt idx="7">
                  <c:v>#N/A</c:v>
                </c:pt>
                <c:pt idx="8">
                  <c:v>4.78</c:v>
                </c:pt>
                <c:pt idx="9">
                  <c:v>#N/A</c:v>
                </c:pt>
              </c:numCache>
            </c:numRef>
          </c:val>
          <c:extLst xmlns:c16r2="http://schemas.microsoft.com/office/drawing/2015/06/chart">
            <c:ext xmlns:c16="http://schemas.microsoft.com/office/drawing/2014/chart" uri="{C3380CC4-5D6E-409C-BE32-E72D297353CC}">
              <c16:uniqueId val="{00000009-EE40-4E17-801A-D03EEBC21700}"/>
            </c:ext>
          </c:extLst>
        </c:ser>
        <c:dLbls>
          <c:showLegendKey val="0"/>
          <c:showVal val="0"/>
          <c:showCatName val="0"/>
          <c:showSerName val="0"/>
          <c:showPercent val="0"/>
          <c:showBubbleSize val="0"/>
        </c:dLbls>
        <c:gapWidth val="150"/>
        <c:overlap val="100"/>
        <c:axId val="514619528"/>
        <c:axId val="514620704"/>
      </c:barChart>
      <c:catAx>
        <c:axId val="51461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620704"/>
        <c:crosses val="autoZero"/>
        <c:auto val="1"/>
        <c:lblAlgn val="ctr"/>
        <c:lblOffset val="100"/>
        <c:tickLblSkip val="1"/>
        <c:tickMarkSkip val="1"/>
        <c:noMultiLvlLbl val="0"/>
      </c:catAx>
      <c:valAx>
        <c:axId val="51462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619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853</c:v>
                </c:pt>
                <c:pt idx="5">
                  <c:v>872</c:v>
                </c:pt>
                <c:pt idx="8">
                  <c:v>755</c:v>
                </c:pt>
                <c:pt idx="11">
                  <c:v>732</c:v>
                </c:pt>
                <c:pt idx="14">
                  <c:v>785</c:v>
                </c:pt>
              </c:numCache>
            </c:numRef>
          </c:val>
          <c:extLst xmlns:c16r2="http://schemas.microsoft.com/office/drawing/2015/06/chart">
            <c:ext xmlns:c16="http://schemas.microsoft.com/office/drawing/2014/chart" uri="{C3380CC4-5D6E-409C-BE32-E72D297353CC}">
              <c16:uniqueId val="{00000000-1729-4745-8511-186BC89EDE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1729-4745-8511-186BC89EDE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29-4745-8511-186BC89EDE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10</c:v>
                </c:pt>
                <c:pt idx="6">
                  <c:v>9</c:v>
                </c:pt>
                <c:pt idx="9">
                  <c:v>14</c:v>
                </c:pt>
                <c:pt idx="12">
                  <c:v>13</c:v>
                </c:pt>
              </c:numCache>
            </c:numRef>
          </c:val>
          <c:extLst xmlns:c16r2="http://schemas.microsoft.com/office/drawing/2015/06/chart">
            <c:ext xmlns:c16="http://schemas.microsoft.com/office/drawing/2014/chart" uri="{C3380CC4-5D6E-409C-BE32-E72D297353CC}">
              <c16:uniqueId val="{00000003-1729-4745-8511-186BC89EDE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155</c:v>
                </c:pt>
                <c:pt idx="3">
                  <c:v>146</c:v>
                </c:pt>
                <c:pt idx="6">
                  <c:v>156</c:v>
                </c:pt>
                <c:pt idx="9">
                  <c:v>168</c:v>
                </c:pt>
                <c:pt idx="12">
                  <c:v>213</c:v>
                </c:pt>
              </c:numCache>
            </c:numRef>
          </c:val>
          <c:extLst xmlns:c16r2="http://schemas.microsoft.com/office/drawing/2015/06/chart">
            <c:ext xmlns:c16="http://schemas.microsoft.com/office/drawing/2014/chart" uri="{C3380CC4-5D6E-409C-BE32-E72D297353CC}">
              <c16:uniqueId val="{00000004-1729-4745-8511-186BC89EDE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29-4745-8511-186BC89EDE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29-4745-8511-186BC89EDE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741</c:v>
                </c:pt>
                <c:pt idx="3">
                  <c:v>700</c:v>
                </c:pt>
                <c:pt idx="6">
                  <c:v>550</c:v>
                </c:pt>
                <c:pt idx="9">
                  <c:v>546</c:v>
                </c:pt>
                <c:pt idx="12">
                  <c:v>514</c:v>
                </c:pt>
              </c:numCache>
            </c:numRef>
          </c:val>
          <c:extLst xmlns:c16r2="http://schemas.microsoft.com/office/drawing/2015/06/chart">
            <c:ext xmlns:c16="http://schemas.microsoft.com/office/drawing/2014/chart" uri="{C3380CC4-5D6E-409C-BE32-E72D297353CC}">
              <c16:uniqueId val="{00000007-1729-4745-8511-186BC89EDEFD}"/>
            </c:ext>
          </c:extLst>
        </c:ser>
        <c:dLbls>
          <c:showLegendKey val="0"/>
          <c:showVal val="0"/>
          <c:showCatName val="0"/>
          <c:showSerName val="0"/>
          <c:showPercent val="0"/>
          <c:showBubbleSize val="0"/>
        </c:dLbls>
        <c:gapWidth val="100"/>
        <c:overlap val="100"/>
        <c:axId val="514624624"/>
        <c:axId val="514621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c:v>
                </c:pt>
                <c:pt idx="2">
                  <c:v>#N/A</c:v>
                </c:pt>
                <c:pt idx="3">
                  <c:v>#N/A</c:v>
                </c:pt>
                <c:pt idx="4">
                  <c:v>-15</c:v>
                </c:pt>
                <c:pt idx="5">
                  <c:v>#N/A</c:v>
                </c:pt>
                <c:pt idx="6">
                  <c:v>#N/A</c:v>
                </c:pt>
                <c:pt idx="7">
                  <c:v>-40</c:v>
                </c:pt>
                <c:pt idx="8">
                  <c:v>#N/A</c:v>
                </c:pt>
                <c:pt idx="9">
                  <c:v>#N/A</c:v>
                </c:pt>
                <c:pt idx="10">
                  <c:v>-4</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8-1729-4745-8511-186BC89EDEFD}"/>
            </c:ext>
          </c:extLst>
        </c:ser>
        <c:dLbls>
          <c:showLegendKey val="0"/>
          <c:showVal val="0"/>
          <c:showCatName val="0"/>
          <c:showSerName val="0"/>
          <c:showPercent val="0"/>
          <c:showBubbleSize val="0"/>
        </c:dLbls>
        <c:marker val="1"/>
        <c:smooth val="0"/>
        <c:axId val="514624624"/>
        <c:axId val="514621096"/>
      </c:lineChart>
      <c:catAx>
        <c:axId val="51462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621096"/>
        <c:crosses val="autoZero"/>
        <c:auto val="1"/>
        <c:lblAlgn val="ctr"/>
        <c:lblOffset val="100"/>
        <c:tickLblSkip val="1"/>
        <c:tickMarkSkip val="1"/>
        <c:noMultiLvlLbl val="0"/>
      </c:catAx>
      <c:valAx>
        <c:axId val="514621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62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6984</c:v>
                </c:pt>
                <c:pt idx="5">
                  <c:v>6886</c:v>
                </c:pt>
                <c:pt idx="8">
                  <c:v>6815</c:v>
                </c:pt>
                <c:pt idx="11">
                  <c:v>6673</c:v>
                </c:pt>
                <c:pt idx="14">
                  <c:v>6211</c:v>
                </c:pt>
              </c:numCache>
            </c:numRef>
          </c:val>
          <c:extLst xmlns:c16r2="http://schemas.microsoft.com/office/drawing/2015/06/chart">
            <c:ext xmlns:c16="http://schemas.microsoft.com/office/drawing/2014/chart" uri="{C3380CC4-5D6E-409C-BE32-E72D297353CC}">
              <c16:uniqueId val="{00000000-0D13-457A-BA40-070F4BEF35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1953</c:v>
                </c:pt>
                <c:pt idx="5">
                  <c:v>1770</c:v>
                </c:pt>
                <c:pt idx="8">
                  <c:v>1702</c:v>
                </c:pt>
                <c:pt idx="11">
                  <c:v>1621</c:v>
                </c:pt>
                <c:pt idx="14">
                  <c:v>1500</c:v>
                </c:pt>
              </c:numCache>
            </c:numRef>
          </c:val>
          <c:extLst xmlns:c16r2="http://schemas.microsoft.com/office/drawing/2015/06/chart">
            <c:ext xmlns:c16="http://schemas.microsoft.com/office/drawing/2014/chart" uri="{C3380CC4-5D6E-409C-BE32-E72D297353CC}">
              <c16:uniqueId val="{00000001-0D13-457A-BA40-070F4BEF35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3455</c:v>
                </c:pt>
                <c:pt idx="5">
                  <c:v>3471</c:v>
                </c:pt>
                <c:pt idx="8">
                  <c:v>3454</c:v>
                </c:pt>
                <c:pt idx="11">
                  <c:v>2800</c:v>
                </c:pt>
                <c:pt idx="14">
                  <c:v>2185</c:v>
                </c:pt>
              </c:numCache>
            </c:numRef>
          </c:val>
          <c:extLst xmlns:c16r2="http://schemas.microsoft.com/office/drawing/2015/06/chart">
            <c:ext xmlns:c16="http://schemas.microsoft.com/office/drawing/2014/chart" uri="{C3380CC4-5D6E-409C-BE32-E72D297353CC}">
              <c16:uniqueId val="{00000002-0D13-457A-BA40-070F4BEF35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13-457A-BA40-070F4BEF35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13-457A-BA40-070F4BEF35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928</c:v>
                </c:pt>
                <c:pt idx="3">
                  <c:v>898</c:v>
                </c:pt>
                <c:pt idx="6">
                  <c:v>1798</c:v>
                </c:pt>
                <c:pt idx="9">
                  <c:v>896</c:v>
                </c:pt>
                <c:pt idx="12">
                  <c:v>0</c:v>
                </c:pt>
              </c:numCache>
            </c:numRef>
          </c:val>
          <c:extLst xmlns:c16r2="http://schemas.microsoft.com/office/drawing/2015/06/chart">
            <c:ext xmlns:c16="http://schemas.microsoft.com/office/drawing/2014/chart" uri="{C3380CC4-5D6E-409C-BE32-E72D297353CC}">
              <c16:uniqueId val="{00000005-0D13-457A-BA40-070F4BEF35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1622</c:v>
                </c:pt>
                <c:pt idx="3">
                  <c:v>1531</c:v>
                </c:pt>
                <c:pt idx="6">
                  <c:v>1380</c:v>
                </c:pt>
                <c:pt idx="9">
                  <c:v>1338</c:v>
                </c:pt>
                <c:pt idx="12">
                  <c:v>1209</c:v>
                </c:pt>
              </c:numCache>
            </c:numRef>
          </c:val>
          <c:extLst xmlns:c16r2="http://schemas.microsoft.com/office/drawing/2015/06/chart">
            <c:ext xmlns:c16="http://schemas.microsoft.com/office/drawing/2014/chart" uri="{C3380CC4-5D6E-409C-BE32-E72D297353CC}">
              <c16:uniqueId val="{00000006-0D13-457A-BA40-070F4BEF35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c:v>
                </c:pt>
                <c:pt idx="3">
                  <c:v>105</c:v>
                </c:pt>
                <c:pt idx="6">
                  <c:v>142</c:v>
                </c:pt>
                <c:pt idx="9">
                  <c:v>140</c:v>
                </c:pt>
                <c:pt idx="12">
                  <c:v>159</c:v>
                </c:pt>
              </c:numCache>
            </c:numRef>
          </c:val>
          <c:extLst xmlns:c16r2="http://schemas.microsoft.com/office/drawing/2015/06/chart">
            <c:ext xmlns:c16="http://schemas.microsoft.com/office/drawing/2014/chart" uri="{C3380CC4-5D6E-409C-BE32-E72D297353CC}">
              <c16:uniqueId val="{00000007-0D13-457A-BA40-070F4BEF35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2875</c:v>
                </c:pt>
                <c:pt idx="3">
                  <c:v>2646</c:v>
                </c:pt>
                <c:pt idx="6">
                  <c:v>2447</c:v>
                </c:pt>
                <c:pt idx="9">
                  <c:v>2339</c:v>
                </c:pt>
                <c:pt idx="12">
                  <c:v>2326</c:v>
                </c:pt>
              </c:numCache>
            </c:numRef>
          </c:val>
          <c:extLst xmlns:c16r2="http://schemas.microsoft.com/office/drawing/2015/06/chart">
            <c:ext xmlns:c16="http://schemas.microsoft.com/office/drawing/2014/chart" uri="{C3380CC4-5D6E-409C-BE32-E72D297353CC}">
              <c16:uniqueId val="{00000008-0D13-457A-BA40-070F4BEF35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D13-457A-BA40-070F4BEF35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5548</c:v>
                </c:pt>
                <c:pt idx="3">
                  <c:v>6441</c:v>
                </c:pt>
                <c:pt idx="6">
                  <c:v>6354</c:v>
                </c:pt>
                <c:pt idx="9">
                  <c:v>6351</c:v>
                </c:pt>
                <c:pt idx="12">
                  <c:v>7041</c:v>
                </c:pt>
              </c:numCache>
            </c:numRef>
          </c:val>
          <c:extLst xmlns:c16r2="http://schemas.microsoft.com/office/drawing/2015/06/chart">
            <c:ext xmlns:c16="http://schemas.microsoft.com/office/drawing/2014/chart" uri="{C3380CC4-5D6E-409C-BE32-E72D297353CC}">
              <c16:uniqueId val="{0000000A-0D13-457A-BA40-070F4BEF3531}"/>
            </c:ext>
          </c:extLst>
        </c:ser>
        <c:dLbls>
          <c:showLegendKey val="0"/>
          <c:showVal val="0"/>
          <c:showCatName val="0"/>
          <c:showSerName val="0"/>
          <c:showPercent val="0"/>
          <c:showBubbleSize val="0"/>
        </c:dLbls>
        <c:gapWidth val="100"/>
        <c:overlap val="100"/>
        <c:axId val="514617568"/>
        <c:axId val="51461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149</c:v>
                </c:pt>
                <c:pt idx="8">
                  <c:v>#N/A</c:v>
                </c:pt>
                <c:pt idx="9">
                  <c:v>#N/A</c:v>
                </c:pt>
                <c:pt idx="10">
                  <c:v>0</c:v>
                </c:pt>
                <c:pt idx="11">
                  <c:v>#N/A</c:v>
                </c:pt>
                <c:pt idx="12">
                  <c:v>#N/A</c:v>
                </c:pt>
                <c:pt idx="13">
                  <c:v>839</c:v>
                </c:pt>
                <c:pt idx="14">
                  <c:v>#N/A</c:v>
                </c:pt>
              </c:numCache>
            </c:numRef>
          </c:val>
          <c:smooth val="0"/>
          <c:extLst xmlns:c16r2="http://schemas.microsoft.com/office/drawing/2015/06/chart">
            <c:ext xmlns:c16="http://schemas.microsoft.com/office/drawing/2014/chart" uri="{C3380CC4-5D6E-409C-BE32-E72D297353CC}">
              <c16:uniqueId val="{0000000B-0D13-457A-BA40-070F4BEF3531}"/>
            </c:ext>
          </c:extLst>
        </c:ser>
        <c:dLbls>
          <c:showLegendKey val="0"/>
          <c:showVal val="0"/>
          <c:showCatName val="0"/>
          <c:showSerName val="0"/>
          <c:showPercent val="0"/>
          <c:showBubbleSize val="0"/>
        </c:dLbls>
        <c:marker val="1"/>
        <c:smooth val="0"/>
        <c:axId val="514617568"/>
        <c:axId val="514619920"/>
      </c:lineChart>
      <c:catAx>
        <c:axId val="5146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619920"/>
        <c:crosses val="autoZero"/>
        <c:auto val="1"/>
        <c:lblAlgn val="ctr"/>
        <c:lblOffset val="100"/>
        <c:tickLblSkip val="1"/>
        <c:tickMarkSkip val="1"/>
        <c:noMultiLvlLbl val="0"/>
      </c:catAx>
      <c:valAx>
        <c:axId val="51461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6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1202</c:v>
                </c:pt>
                <c:pt idx="1">
                  <c:v>1008</c:v>
                </c:pt>
                <c:pt idx="2">
                  <c:v>1305</c:v>
                </c:pt>
              </c:numCache>
            </c:numRef>
          </c:val>
          <c:extLst xmlns:c16r2="http://schemas.microsoft.com/office/drawing/2015/06/chart">
            <c:ext xmlns:c16="http://schemas.microsoft.com/office/drawing/2014/chart" uri="{C3380CC4-5D6E-409C-BE32-E72D297353CC}">
              <c16:uniqueId val="{00000000-08BF-4C2B-86E1-E67697293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322</c:v>
                </c:pt>
                <c:pt idx="1">
                  <c:v>24</c:v>
                </c:pt>
                <c:pt idx="2">
                  <c:v>75</c:v>
                </c:pt>
              </c:numCache>
            </c:numRef>
          </c:val>
          <c:extLst xmlns:c16r2="http://schemas.microsoft.com/office/drawing/2015/06/chart">
            <c:ext xmlns:c16="http://schemas.microsoft.com/office/drawing/2014/chart" uri="{C3380CC4-5D6E-409C-BE32-E72D297353CC}">
              <c16:uniqueId val="{00000001-08BF-4C2B-86E1-E67697293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1723</c:v>
                </c:pt>
                <c:pt idx="1">
                  <c:v>1698</c:v>
                </c:pt>
                <c:pt idx="2">
                  <c:v>720</c:v>
                </c:pt>
              </c:numCache>
            </c:numRef>
          </c:val>
          <c:extLst xmlns:c16r2="http://schemas.microsoft.com/office/drawing/2015/06/chart">
            <c:ext xmlns:c16="http://schemas.microsoft.com/office/drawing/2014/chart" uri="{C3380CC4-5D6E-409C-BE32-E72D297353CC}">
              <c16:uniqueId val="{00000002-08BF-4C2B-86E1-E67697293FB7}"/>
            </c:ext>
          </c:extLst>
        </c:ser>
        <c:dLbls>
          <c:showLegendKey val="0"/>
          <c:showVal val="0"/>
          <c:showCatName val="0"/>
          <c:showSerName val="0"/>
          <c:showPercent val="0"/>
          <c:showBubbleSize val="0"/>
        </c:dLbls>
        <c:gapWidth val="120"/>
        <c:overlap val="100"/>
        <c:axId val="514623056"/>
        <c:axId val="514621488"/>
      </c:barChart>
      <c:catAx>
        <c:axId val="51462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4621488"/>
        <c:crosses val="autoZero"/>
        <c:auto val="1"/>
        <c:lblAlgn val="ctr"/>
        <c:lblOffset val="100"/>
        <c:tickLblSkip val="1"/>
        <c:tickMarkSkip val="1"/>
        <c:noMultiLvlLbl val="0"/>
      </c:catAx>
      <c:valAx>
        <c:axId val="514621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462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ED-42FF-9456-7DE97018F019}"/>
                </c:ext>
                <c:ext xmlns:c15="http://schemas.microsoft.com/office/drawing/2012/chart" uri="{CE6537A1-D6FC-4f65-9D91-7224C49458BB}">
                  <c15:dlblFieldTable>
                    <c15:dlblFTEntry>
                      <c15:txfldGUID>{F078C79D-5DFD-4EC3-BF2B-61DD7C7D48F2}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ED-42FF-9456-7DE97018F019}"/>
                </c:ext>
                <c:ext xmlns:c15="http://schemas.microsoft.com/office/drawing/2012/chart" uri="{CE6537A1-D6FC-4f65-9D91-7224C49458BB}">
                  <c15:dlblFieldTable>
                    <c15:dlblFTEntry>
                      <c15:txfldGUID>{CC21FE29-0162-4D78-B7B0-A6477E387B29}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ED-42FF-9456-7DE97018F019}"/>
                </c:ext>
                <c:ext xmlns:c15="http://schemas.microsoft.com/office/drawing/2012/chart" uri="{CE6537A1-D6FC-4f65-9D91-7224C49458BB}">
                  <c15:dlblFieldTable>
                    <c15:dlblFTEntry>
                      <c15:txfldGUID>{E157767F-FA7A-4C95-A555-02AAF1D9AFEF}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ED-42FF-9456-7DE97018F019}"/>
                </c:ext>
                <c:ext xmlns:c15="http://schemas.microsoft.com/office/drawing/2012/chart" uri="{CE6537A1-D6FC-4f65-9D91-7224C49458BB}">
                  <c15:dlblFieldTable>
                    <c15:dlblFTEntry>
                      <c15:txfldGUID>{53EB4D09-ABA3-4447-B1A3-6C326344E07B}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ED-42FF-9456-7DE97018F019}"/>
                </c:ext>
                <c:ext xmlns:c15="http://schemas.microsoft.com/office/drawing/2012/chart" uri="{CE6537A1-D6FC-4f65-9D91-7224C49458BB}">
                  <c15:dlblFieldTable>
                    <c15:dlblFTEntry>
                      <c15:txfldGUID>{EE09B550-6409-48D8-B71F-9A6EAA05767B}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ED-42FF-9456-7DE97018F019}"/>
                </c:ext>
                <c:ext xmlns:c15="http://schemas.microsoft.com/office/drawing/2012/chart" uri="{CE6537A1-D6FC-4f65-9D91-7224C49458BB}">
                  <c15:dlblFieldTable>
                    <c15:dlblFTEntry>
                      <c15:txfldGUID>{2CBD31AE-FBBB-4487-9271-F61CF3CEFF86}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ED-42FF-9456-7DE97018F019}"/>
                </c:ext>
                <c:ext xmlns:c15="http://schemas.microsoft.com/office/drawing/2012/chart" uri="{CE6537A1-D6FC-4f65-9D91-7224C49458BB}">
                  <c15:layout/>
                  <c15:dlblFieldTable>
                    <c15:dlblFTEntry>
                      <c15:txfldGUID>{94A6A34F-16DB-4993-8CF5-072D51784A97}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ED-42FF-9456-7DE97018F019}"/>
                </c:ext>
                <c:ext xmlns:c15="http://schemas.microsoft.com/office/drawing/2012/chart" uri="{CE6537A1-D6FC-4f65-9D91-7224C49458BB}">
                  <c15:dlblFieldTable>
                    <c15:dlblFTEntry>
                      <c15:txfldGUID>{2353B121-11D0-4ABA-9F41-276957E32843}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ED-42FF-9456-7DE97018F019}"/>
                </c:ext>
                <c:ext xmlns:c15="http://schemas.microsoft.com/office/drawing/2012/chart" uri="{CE6537A1-D6FC-4f65-9D91-7224C49458BB}">
                  <c15:layout/>
                  <c15:dlblFieldTable>
                    <c15:dlblFTEntry>
                      <c15:txfldGUID>{D66A3BAC-51CA-44EC-AD26-E46884CD08CB}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67.400000000000006</c:v>
                </c:pt>
                <c:pt idx="32">
                  <c:v>69.400000000000006</c:v>
                </c:pt>
              </c:numCache>
            </c:numRef>
          </c:xVal>
          <c:yVal>
            <c:numRef>
              <c:f>公会計指標分析・財政指標組合せ分析表!$BP$51:$DC$51</c:f>
              <c:numCache>
                <c:formatCode>#,##0.0;"▲ "#,##0.0</c:formatCode>
                <c:ptCount val="40"/>
                <c:pt idx="16">
                  <c:v>3.5</c:v>
                </c:pt>
                <c:pt idx="32">
                  <c:v>19.399999999999999</c:v>
                </c:pt>
              </c:numCache>
            </c:numRef>
          </c:yVal>
          <c:smooth val="0"/>
          <c:extLst xmlns:c16r2="http://schemas.microsoft.com/office/drawing/2015/06/chart">
            <c:ext xmlns:c16="http://schemas.microsoft.com/office/drawing/2014/chart" uri="{C3380CC4-5D6E-409C-BE32-E72D297353CC}">
              <c16:uniqueId val="{00000009-9EED-42FF-9456-7DE97018F0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ED-42FF-9456-7DE97018F019}"/>
                </c:ext>
                <c:ext xmlns:c15="http://schemas.microsoft.com/office/drawing/2012/chart" uri="{CE6537A1-D6FC-4f65-9D91-7224C49458BB}">
                  <c15:dlblFieldTable>
                    <c15:dlblFTEntry>
                      <c15:txfldGUID>{8C0FAC15-1531-45E2-9A2A-4DD2EE08AE2A}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ED-42FF-9456-7DE97018F019}"/>
                </c:ext>
                <c:ext xmlns:c15="http://schemas.microsoft.com/office/drawing/2012/chart" uri="{CE6537A1-D6FC-4f65-9D91-7224C49458BB}">
                  <c15:dlblFieldTable>
                    <c15:dlblFTEntry>
                      <c15:txfldGUID>{8B18AAE0-847D-4709-A488-9883F726ADA0}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ED-42FF-9456-7DE97018F019}"/>
                </c:ext>
                <c:ext xmlns:c15="http://schemas.microsoft.com/office/drawing/2012/chart" uri="{CE6537A1-D6FC-4f65-9D91-7224C49458BB}">
                  <c15:dlblFieldTable>
                    <c15:dlblFTEntry>
                      <c15:txfldGUID>{790AEFBF-BC86-45C9-A7CD-FAAD54C6ABEB}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ED-42FF-9456-7DE97018F019}"/>
                </c:ext>
                <c:ext xmlns:c15="http://schemas.microsoft.com/office/drawing/2012/chart" uri="{CE6537A1-D6FC-4f65-9D91-7224C49458BB}">
                  <c15:dlblFieldTable>
                    <c15:dlblFTEntry>
                      <c15:txfldGUID>{B6531428-F1DD-4F60-A5B4-D789DAFE962A}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ED-42FF-9456-7DE97018F019}"/>
                </c:ext>
                <c:ext xmlns:c15="http://schemas.microsoft.com/office/drawing/2012/chart" uri="{CE6537A1-D6FC-4f65-9D91-7224C49458BB}">
                  <c15:dlblFieldTable>
                    <c15:dlblFTEntry>
                      <c15:txfldGUID>{9A202F29-969A-4115-99D3-22CD20F88126}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ED-42FF-9456-7DE97018F019}"/>
                </c:ext>
                <c:ext xmlns:c15="http://schemas.microsoft.com/office/drawing/2012/chart" uri="{CE6537A1-D6FC-4f65-9D91-7224C49458BB}">
                  <c15:dlblFieldTable>
                    <c15:dlblFTEntry>
                      <c15:txfldGUID>{D119596A-D475-4C0E-BE62-4F3D5DC220C7}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ED-42FF-9456-7DE97018F019}"/>
                </c:ext>
                <c:ext xmlns:c15="http://schemas.microsoft.com/office/drawing/2012/chart" uri="{CE6537A1-D6FC-4f65-9D91-7224C49458BB}">
                  <c15:layout/>
                  <c15:dlblFieldTable>
                    <c15:dlblFTEntry>
                      <c15:txfldGUID>{006B6C40-A122-4E67-B2E9-E36121295EA5}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ED-42FF-9456-7DE97018F019}"/>
                </c:ext>
                <c:ext xmlns:c15="http://schemas.microsoft.com/office/drawing/2012/chart" uri="{CE6537A1-D6FC-4f65-9D91-7224C49458BB}">
                  <c15:layout/>
                  <c15:dlblFieldTable>
                    <c15:dlblFTEntry>
                      <c15:txfldGUID>{E5B7F3DC-2E63-4EC2-B83F-B52F8F1BF1EF}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ED-42FF-9456-7DE97018F019}"/>
                </c:ext>
                <c:ext xmlns:c15="http://schemas.microsoft.com/office/drawing/2012/chart" uri="{CE6537A1-D6FC-4f65-9D91-7224C49458BB}">
                  <c15:layout/>
                  <c15:dlblFieldTable>
                    <c15:dlblFTEntry>
                      <c15:txfldGUID>{C24C727D-41BB-43B7-B1A9-A1F503EABEBF}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9EED-42FF-9456-7DE97018F019}"/>
            </c:ext>
          </c:extLst>
        </c:ser>
        <c:dLbls>
          <c:showLegendKey val="0"/>
          <c:showVal val="1"/>
          <c:showCatName val="0"/>
          <c:showSerName val="0"/>
          <c:showPercent val="0"/>
          <c:showBubbleSize val="0"/>
        </c:dLbls>
        <c:axId val="387499488"/>
        <c:axId val="387505760"/>
      </c:scatterChart>
      <c:valAx>
        <c:axId val="387499488"/>
        <c:scaling>
          <c:orientation val="minMax"/>
          <c:max val="71"/>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505760"/>
        <c:crosses val="autoZero"/>
        <c:crossBetween val="midCat"/>
      </c:valAx>
      <c:valAx>
        <c:axId val="38750576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49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FA-4541-977B-A8D6DE4E83BB}"/>
                </c:ext>
                <c:ext xmlns:c15="http://schemas.microsoft.com/office/drawing/2012/chart" uri="{CE6537A1-D6FC-4f65-9D91-7224C49458BB}">
                  <c15:dlblFieldTable>
                    <c15:dlblFTEntry>
                      <c15:txfldGUID>{CC60A01C-92BE-43F1-BFB3-7AD16DDA1D9B}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FA-4541-977B-A8D6DE4E83BB}"/>
                </c:ext>
                <c:ext xmlns:c15="http://schemas.microsoft.com/office/drawing/2012/chart" uri="{CE6537A1-D6FC-4f65-9D91-7224C49458BB}">
                  <c15:dlblFieldTable>
                    <c15:dlblFTEntry>
                      <c15:txfldGUID>{7535B977-8349-4BAF-B7A1-1316E045B74E}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FA-4541-977B-A8D6DE4E83BB}"/>
                </c:ext>
                <c:ext xmlns:c15="http://schemas.microsoft.com/office/drawing/2012/chart" uri="{CE6537A1-D6FC-4f65-9D91-7224C49458BB}">
                  <c15:dlblFieldTable>
                    <c15:dlblFTEntry>
                      <c15:txfldGUID>{99AC7B0D-70B0-4515-9503-EF984CA673F0}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FA-4541-977B-A8D6DE4E83BB}"/>
                </c:ext>
                <c:ext xmlns:c15="http://schemas.microsoft.com/office/drawing/2012/chart" uri="{CE6537A1-D6FC-4f65-9D91-7224C49458BB}">
                  <c15:dlblFieldTable>
                    <c15:dlblFTEntry>
                      <c15:txfldGUID>{81BBF4CD-F43F-4DE6-8098-D3E58765F8C1}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FA-4541-977B-A8D6DE4E83BB}"/>
                </c:ext>
                <c:ext xmlns:c15="http://schemas.microsoft.com/office/drawing/2012/chart" uri="{CE6537A1-D6FC-4f65-9D91-7224C49458BB}">
                  <c15:dlblFieldTable>
                    <c15:dlblFTEntry>
                      <c15:txfldGUID>{A32BF543-6C2F-436A-B563-4F2E45960EA3}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FA-4541-977B-A8D6DE4E83BB}"/>
                </c:ext>
                <c:ext xmlns:c15="http://schemas.microsoft.com/office/drawing/2012/chart" uri="{CE6537A1-D6FC-4f65-9D91-7224C49458BB}">
                  <c15:dlblFieldTable>
                    <c15:dlblFTEntry>
                      <c15:txfldGUID>{0F3CF295-1F14-48D2-B02D-D904CEE64229}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FA-4541-977B-A8D6DE4E83BB}"/>
                </c:ext>
                <c:ext xmlns:c15="http://schemas.microsoft.com/office/drawing/2012/chart" uri="{CE6537A1-D6FC-4f65-9D91-7224C49458BB}">
                  <c15:dlblFieldTable>
                    <c15:dlblFTEntry>
                      <c15:txfldGUID>{A3826BEF-BA1D-46E1-8A7E-2B13B71AE801}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FA-4541-977B-A8D6DE4E83BB}"/>
                </c:ext>
                <c:ext xmlns:c15="http://schemas.microsoft.com/office/drawing/2012/chart" uri="{CE6537A1-D6FC-4f65-9D91-7224C49458BB}">
                  <c15:dlblFieldTable>
                    <c15:dlblFTEntry>
                      <c15:txfldGUID>{3384C396-2B77-4A7C-8019-7D28D5813C11}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FA-4541-977B-A8D6DE4E83BB}"/>
                </c:ext>
                <c:ext xmlns:c15="http://schemas.microsoft.com/office/drawing/2012/chart" uri="{CE6537A1-D6FC-4f65-9D91-7224C49458BB}">
                  <c15:dlblFieldTable>
                    <c15:dlblFTEntry>
                      <c15:txfldGUID>{6EDA2097-0604-49BA-9581-BC69A727702D}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1.8</c:v>
                </c:pt>
                <c:pt idx="16">
                  <c:v>0</c:v>
                </c:pt>
                <c:pt idx="24">
                  <c:v>-0.4</c:v>
                </c:pt>
                <c:pt idx="32">
                  <c:v>-0.7</c:v>
                </c:pt>
              </c:numCache>
            </c:numRef>
          </c:xVal>
          <c:yVal>
            <c:numRef>
              <c:f>公会計指標分析・財政指標組合せ分析表!$BP$73:$DC$73</c:f>
              <c:numCache>
                <c:formatCode>#,##0.0;"▲ "#,##0.0</c:formatCode>
                <c:ptCount val="40"/>
                <c:pt idx="16">
                  <c:v>3.5</c:v>
                </c:pt>
                <c:pt idx="32">
                  <c:v>19.399999999999999</c:v>
                </c:pt>
              </c:numCache>
            </c:numRef>
          </c:yVal>
          <c:smooth val="0"/>
          <c:extLst xmlns:c16r2="http://schemas.microsoft.com/office/drawing/2015/06/chart">
            <c:ext xmlns:c16="http://schemas.microsoft.com/office/drawing/2014/chart" uri="{C3380CC4-5D6E-409C-BE32-E72D297353CC}">
              <c16:uniqueId val="{00000009-BAFA-4541-977B-A8D6DE4E83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FA-4541-977B-A8D6DE4E83BB}"/>
                </c:ext>
                <c:ext xmlns:c15="http://schemas.microsoft.com/office/drawing/2012/chart" uri="{CE6537A1-D6FC-4f65-9D91-7224C49458BB}">
                  <c15:dlblFieldTable>
                    <c15:dlblFTEntry>
                      <c15:txfldGUID>{7171A763-960C-4C33-8EF1-E48235DE6FB3}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FA-4541-977B-A8D6DE4E83BB}"/>
                </c:ext>
                <c:ext xmlns:c15="http://schemas.microsoft.com/office/drawing/2012/chart" uri="{CE6537A1-D6FC-4f65-9D91-7224C49458BB}">
                  <c15:dlblFieldTable>
                    <c15:dlblFTEntry>
                      <c15:txfldGUID>{23567C2B-8044-4002-B840-9C5D32D12C2C}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FA-4541-977B-A8D6DE4E83BB}"/>
                </c:ext>
                <c:ext xmlns:c15="http://schemas.microsoft.com/office/drawing/2012/chart" uri="{CE6537A1-D6FC-4f65-9D91-7224C49458BB}">
                  <c15:dlblFieldTable>
                    <c15:dlblFTEntry>
                      <c15:txfldGUID>{04569439-E488-4F6B-9431-73D853E9AFA6}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FA-4541-977B-A8D6DE4E83BB}"/>
                </c:ext>
                <c:ext xmlns:c15="http://schemas.microsoft.com/office/drawing/2012/chart" uri="{CE6537A1-D6FC-4f65-9D91-7224C49458BB}">
                  <c15:dlblFieldTable>
                    <c15:dlblFTEntry>
                      <c15:txfldGUID>{7E376DC4-4FE5-4299-AE6D-2BC8AA4DD8D0}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FA-4541-977B-A8D6DE4E83BB}"/>
                </c:ext>
                <c:ext xmlns:c15="http://schemas.microsoft.com/office/drawing/2012/chart" uri="{CE6537A1-D6FC-4f65-9D91-7224C49458BB}">
                  <c15:dlblFieldTable>
                    <c15:dlblFTEntry>
                      <c15:txfldGUID>{E4B44E3E-92C5-47F6-AAB5-867E9E43F1F0}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FA-4541-977B-A8D6DE4E83BB}"/>
                </c:ext>
                <c:ext xmlns:c15="http://schemas.microsoft.com/office/drawing/2012/chart" uri="{CE6537A1-D6FC-4f65-9D91-7224C49458BB}">
                  <c15:dlblFieldTable>
                    <c15:dlblFTEntry>
                      <c15:txfldGUID>{1096FA44-2BB1-45CC-A711-A0F6AF3A009B}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FA-4541-977B-A8D6DE4E83BB}"/>
                </c:ext>
                <c:ext xmlns:c15="http://schemas.microsoft.com/office/drawing/2012/chart" uri="{CE6537A1-D6FC-4f65-9D91-7224C49458BB}">
                  <c15:dlblFieldTable>
                    <c15:dlblFTEntry>
                      <c15:txfldGUID>{47514C39-DACF-45C4-B6E1-C6683F2D9D26}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6.4545207331699692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FA-4541-977B-A8D6DE4E83BB}"/>
                </c:ext>
                <c:ext xmlns:c15="http://schemas.microsoft.com/office/drawing/2012/chart" uri="{CE6537A1-D6FC-4f65-9D91-7224C49458BB}">
                  <c15:dlblFieldTable>
                    <c15:dlblFTEntry>
                      <c15:txfldGUID>{9F07A58B-A96F-4AFC-BAF4-6D8956B45DDC}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0"/>
                  <c:y val="6.4545207331699892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FA-4541-977B-A8D6DE4E83BB}"/>
                </c:ext>
                <c:ext xmlns:c15="http://schemas.microsoft.com/office/drawing/2012/chart" uri="{CE6537A1-D6FC-4f65-9D91-7224C49458BB}">
                  <c15:dlblFieldTable>
                    <c15:dlblFTEntry>
                      <c15:txfldGUID>{BB926EC2-9204-4513-BC31-FFD269627211}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BAFA-4541-977B-A8D6DE4E83BB}"/>
            </c:ext>
          </c:extLst>
        </c:ser>
        <c:dLbls>
          <c:showLegendKey val="0"/>
          <c:showVal val="1"/>
          <c:showCatName val="0"/>
          <c:showSerName val="0"/>
          <c:showPercent val="0"/>
          <c:showBubbleSize val="0"/>
        </c:dLbls>
        <c:axId val="387500664"/>
        <c:axId val="387506152"/>
      </c:scatterChart>
      <c:valAx>
        <c:axId val="387500664"/>
        <c:scaling>
          <c:orientation val="minMax"/>
          <c:max val="9.2999999999999989"/>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506152"/>
        <c:crosses val="autoZero"/>
        <c:crossBetween val="midCat"/>
      </c:valAx>
      <c:valAx>
        <c:axId val="387506152"/>
        <c:scaling>
          <c:orientation val="minMax"/>
          <c:max val="2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500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年度より実施している高利率の地方債の借換等により公債費の削減を図っていること、平成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年度において、償還額の大きい地方債の償還が完了したこと、また、地方債の新規発行の抑制を図っていることから実質公債費比率の抑制に繋がっている。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年度より実施している高利率の地方債の借換等により公債費の削減を図っていること、平成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年度において、償還額の大きい地方債の償還が完了したこと、また、地方債の新規発行の抑制を図っていることなどにより地方債は大幅に増加することなく推移している。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年度については、損失補償費や中学校の建替工事費等のために基金の取崩しを行ったことから充当可能財源が減少したことにより将来負担比率について悪化した。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も中学校の建替事業等、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将来負担が増加する見込であることから必要な事業を見極め、歳出の抑制を図っていくよう努める。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年度で損失補償費約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億円の支払いがあったこと及び中学校の建替事業を行っていることから、平成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また、今後は公共施設の長寿命化に係る費用が増加すると考えられることから、目的基金である公共施設整備等基金に計画的に積み立てていく。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公共施設の整備に要する財源及び経済情勢、災害その他の特別な事情により一般財源が著しく不足する場合の財源確保のために設置されている。近年、中学校建替に伴う支払いに充当できるよう計画的に積み立て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・地域振興基金については地域振興事業として高齢者福祉の増進を図るため、社会福祉振興基金については住民の社会福祉に寄与するために設置されている。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年度で事業が完了するためその大半を取り崩すことになる。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中学校の建替が完了した後は、今後の町有施設の長寿命化に係る備えとして計画的に積み立てる。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また、地域振興基金や社会福祉振興基金については、ここ数年増減がないが、平成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年度以降目的のとおり活用していく予定。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その他の基金についても基金の目的のとおり活用していくとともに、不要な基金については廃止していく。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下水道事業の公営企業化に伴う基金の取崩し分を財政調整基金に積み立てたため、平成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％程度は備えとして確保しておきたいと考えている。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年度については、損失補償費が高額であったため、地方債の償還に際して減債基金を取崩した。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年度は、一定額減債基金を確保するという方針のもと積み立てたため増加した。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想定外の財政需要が発生した際にも、地方債の償還ができるよう財政状況を勘案しながら一定額は積み立てていく。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全国平均及び類似団体より高くなっており、資産が古くなっていることが確認できる。</a:t>
          </a:r>
          <a:r>
            <a:rPr kumimoji="1" lang="ja-JP" altLang="en-US" sz="1200">
              <a:solidFill>
                <a:schemeClr val="dk1"/>
              </a:solidFill>
              <a:effectLst/>
              <a:latin typeface="+mn-lt"/>
              <a:ea typeface="+mn-ea"/>
              <a:cs typeface="+mn-cs"/>
            </a:rPr>
            <a:t>このことから更新費用の増加が見込まれる。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今後は、</a:t>
          </a:r>
          <a:r>
            <a:rPr kumimoji="1" lang="ja-JP" altLang="en-US" sz="1200">
              <a:solidFill>
                <a:schemeClr val="dk1"/>
              </a:solidFill>
              <a:effectLst/>
              <a:latin typeface="+mn-lt"/>
              <a:ea typeface="+mn-ea"/>
              <a:cs typeface="+mn-cs"/>
            </a:rPr>
            <a:t>公共施設総合管理計画及び個別施設計画に基づき、</a:t>
          </a:r>
          <a:r>
            <a:rPr kumimoji="1" lang="ja-JP" altLang="ja-JP" sz="1200">
              <a:solidFill>
                <a:schemeClr val="dk1"/>
              </a:solidFill>
              <a:effectLst/>
              <a:latin typeface="+mn-lt"/>
              <a:ea typeface="+mn-ea"/>
              <a:cs typeface="+mn-cs"/>
            </a:rPr>
            <a:t>施設の集約化等の適切な資産管理を検討しながら計画的に修繕・改修等していく必要がある。</a:t>
          </a:r>
          <a:endParaRPr kumimoji="1" lang="en-US" altLang="ja-JP" sz="1200">
            <a:solidFill>
              <a:schemeClr val="dk1"/>
            </a:solidFill>
            <a:effectLst/>
            <a:latin typeface="+mn-lt"/>
            <a:ea typeface="+mn-ea"/>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0" name="直線コネクタ 69"/>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1"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2" name="直線コネクタ 71"/>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3"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4" name="直線コネクタ 73"/>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5"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6" name="フローチャート: 判断 75"/>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7" name="フローチャート: 判断 76"/>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8" name="フローチャート: 判断 77"/>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136888</xdr:rowOff>
    </xdr:from>
    <xdr:to>
      <xdr:col>23</xdr:col>
      <xdr:colOff>136525</xdr:colOff>
      <xdr:row>28</xdr:row>
      <xdr:rowOff>67038</xdr:rowOff>
    </xdr:to>
    <xdr:sp macro="" textlink="">
      <xdr:nvSpPr>
        <xdr:cNvPr id="84" name="楕円 83"/>
        <xdr:cNvSpPr/>
      </xdr:nvSpPr>
      <xdr:spPr>
        <a:xfrm>
          <a:off x="4711700" y="55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159765</xdr:rowOff>
    </xdr:from>
    <xdr:ext cx="405111" cy="259045"/>
    <xdr:sp macro="" textlink="">
      <xdr:nvSpPr>
        <xdr:cNvPr id="85" name="有形固定資産減価償却率該当値テキスト"/>
        <xdr:cNvSpPr txBox="1"/>
      </xdr:nvSpPr>
      <xdr:spPr>
        <a:xfrm>
          <a:off x="4813300" y="53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27124</xdr:rowOff>
    </xdr:from>
    <xdr:to>
      <xdr:col>19</xdr:col>
      <xdr:colOff>187325</xdr:colOff>
      <xdr:row>28</xdr:row>
      <xdr:rowOff>128724</xdr:rowOff>
    </xdr:to>
    <xdr:sp macro="" textlink="">
      <xdr:nvSpPr>
        <xdr:cNvPr id="86" name="楕円 85"/>
        <xdr:cNvSpPr/>
      </xdr:nvSpPr>
      <xdr:spPr>
        <a:xfrm>
          <a:off x="4000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16238</xdr:rowOff>
    </xdr:from>
    <xdr:to>
      <xdr:col>23</xdr:col>
      <xdr:colOff>85725</xdr:colOff>
      <xdr:row>28</xdr:row>
      <xdr:rowOff>77924</xdr:rowOff>
    </xdr:to>
    <xdr:cxnSp macro="">
      <xdr:nvCxnSpPr>
        <xdr:cNvPr id="87" name="直線コネクタ 86"/>
        <xdr:cNvCxnSpPr/>
      </xdr:nvCxnSpPr>
      <xdr:spPr>
        <a:xfrm flipV="1">
          <a:off x="4051300" y="5588363"/>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8" name="楕円 87"/>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77924</xdr:rowOff>
    </xdr:from>
    <xdr:to>
      <xdr:col>19</xdr:col>
      <xdr:colOff>136525</xdr:colOff>
      <xdr:row>29</xdr:row>
      <xdr:rowOff>147048</xdr:rowOff>
    </xdr:to>
    <xdr:cxnSp macro="">
      <xdr:nvCxnSpPr>
        <xdr:cNvPr id="89" name="直線コネクタ 88"/>
        <xdr:cNvCxnSpPr/>
      </xdr:nvCxnSpPr>
      <xdr:spPr>
        <a:xfrm flipV="1">
          <a:off x="3289300" y="5650049"/>
          <a:ext cx="762000" cy="2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0"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145251</xdr:rowOff>
    </xdr:from>
    <xdr:ext cx="405111" cy="259045"/>
    <xdr:sp macro="" textlink="">
      <xdr:nvSpPr>
        <xdr:cNvPr id="92" name="n_1mainValue有形固定資産減価償却率"/>
        <xdr:cNvSpPr txBox="1"/>
      </xdr:nvSpPr>
      <xdr:spPr>
        <a:xfrm>
          <a:off x="38360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3"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地方債の借入を抑制していたことから類似団体より短い年数となっているが、中学校の建替え等により借入が増加傾向にあるため、今後も将来を見据えた適切な運営をしていく。</a:t>
          </a:r>
          <a:endParaRPr lang="ja-JP" altLang="ja-JP" sz="1200">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26035</xdr:rowOff>
    </xdr:from>
    <xdr:to>
      <xdr:col>76</xdr:col>
      <xdr:colOff>73025</xdr:colOff>
      <xdr:row>32</xdr:row>
      <xdr:rowOff>127635</xdr:rowOff>
    </xdr:to>
    <xdr:sp macro="" textlink="">
      <xdr:nvSpPr>
        <xdr:cNvPr id="134" name="楕円 133"/>
        <xdr:cNvSpPr/>
      </xdr:nvSpPr>
      <xdr:spPr>
        <a:xfrm>
          <a:off x="1474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4462</xdr:rowOff>
    </xdr:from>
    <xdr:ext cx="340478" cy="259045"/>
    <xdr:sp macro="" textlink="">
      <xdr:nvSpPr>
        <xdr:cNvPr id="135" name="債務償還可能年数該当値テキスト"/>
        <xdr:cNvSpPr txBox="1"/>
      </xdr:nvSpPr>
      <xdr:spPr>
        <a:xfrm>
          <a:off x="14846300" y="6262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0" name="楕円 69"/>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1" name="【道路】&#10;有形固定資産減価償却率該当値テキスト"/>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53975</xdr:rowOff>
    </xdr:from>
    <xdr:to>
      <xdr:col>20</xdr:col>
      <xdr:colOff>38100</xdr:colOff>
      <xdr:row>35</xdr:row>
      <xdr:rowOff>155575</xdr:rowOff>
    </xdr:to>
    <xdr:sp macro="" textlink="">
      <xdr:nvSpPr>
        <xdr:cNvPr id="72" name="楕円 71"/>
        <xdr:cNvSpPr/>
      </xdr:nvSpPr>
      <xdr:spPr>
        <a:xfrm>
          <a:off x="3746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104775</xdr:rowOff>
    </xdr:to>
    <xdr:cxnSp macro="">
      <xdr:nvCxnSpPr>
        <xdr:cNvPr id="73" name="直線コネクタ 72"/>
        <xdr:cNvCxnSpPr/>
      </xdr:nvCxnSpPr>
      <xdr:spPr>
        <a:xfrm flipV="1">
          <a:off x="3797300" y="6096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46355</xdr:rowOff>
    </xdr:from>
    <xdr:to>
      <xdr:col>15</xdr:col>
      <xdr:colOff>101600</xdr:colOff>
      <xdr:row>35</xdr:row>
      <xdr:rowOff>147955</xdr:rowOff>
    </xdr:to>
    <xdr:sp macro="" textlink="">
      <xdr:nvSpPr>
        <xdr:cNvPr id="74" name="楕円 73"/>
        <xdr:cNvSpPr/>
      </xdr:nvSpPr>
      <xdr:spPr>
        <a:xfrm>
          <a:off x="2857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97155</xdr:rowOff>
    </xdr:from>
    <xdr:to>
      <xdr:col>19</xdr:col>
      <xdr:colOff>177800</xdr:colOff>
      <xdr:row>35</xdr:row>
      <xdr:rowOff>104775</xdr:rowOff>
    </xdr:to>
    <xdr:cxnSp macro="">
      <xdr:nvCxnSpPr>
        <xdr:cNvPr id="75" name="直線コネクタ 74"/>
        <xdr:cNvCxnSpPr/>
      </xdr:nvCxnSpPr>
      <xdr:spPr>
        <a:xfrm>
          <a:off x="2908300" y="6097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652</xdr:rowOff>
    </xdr:from>
    <xdr:ext cx="405111" cy="259045"/>
    <xdr:sp macro="" textlink="">
      <xdr:nvSpPr>
        <xdr:cNvPr id="78" name="n_1mainValue【道路】&#10;有形固定資産減価償却率"/>
        <xdr:cNvSpPr txBox="1"/>
      </xdr:nvSpPr>
      <xdr:spPr>
        <a:xfrm>
          <a:off x="3582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164482</xdr:rowOff>
    </xdr:from>
    <xdr:ext cx="405111" cy="259045"/>
    <xdr:sp macro="" textlink="">
      <xdr:nvSpPr>
        <xdr:cNvPr id="79" name="n_2mainValue【道路】&#10;有形固定資産減価償却率"/>
        <xdr:cNvSpPr txBox="1"/>
      </xdr:nvSpPr>
      <xdr:spPr>
        <a:xfrm>
          <a:off x="2705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36007</xdr:rowOff>
    </xdr:from>
    <xdr:to>
      <xdr:col>55</xdr:col>
      <xdr:colOff>50800</xdr:colOff>
      <xdr:row>38</xdr:row>
      <xdr:rowOff>137607</xdr:rowOff>
    </xdr:to>
    <xdr:sp macro="" textlink="">
      <xdr:nvSpPr>
        <xdr:cNvPr id="115" name="楕円 114"/>
        <xdr:cNvSpPr/>
      </xdr:nvSpPr>
      <xdr:spPr>
        <a:xfrm>
          <a:off x="10426700" y="65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58884</xdr:rowOff>
    </xdr:from>
    <xdr:ext cx="534377" cy="259045"/>
    <xdr:sp macro="" textlink="">
      <xdr:nvSpPr>
        <xdr:cNvPr id="116" name="【道路】&#10;一人当たり延長該当値テキスト"/>
        <xdr:cNvSpPr txBox="1"/>
      </xdr:nvSpPr>
      <xdr:spPr>
        <a:xfrm>
          <a:off x="10515600" y="64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39162</xdr:rowOff>
    </xdr:from>
    <xdr:to>
      <xdr:col>50</xdr:col>
      <xdr:colOff>165100</xdr:colOff>
      <xdr:row>38</xdr:row>
      <xdr:rowOff>140762</xdr:rowOff>
    </xdr:to>
    <xdr:sp macro="" textlink="">
      <xdr:nvSpPr>
        <xdr:cNvPr id="117" name="楕円 116"/>
        <xdr:cNvSpPr/>
      </xdr:nvSpPr>
      <xdr:spPr>
        <a:xfrm>
          <a:off x="9588500" y="655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86807</xdr:rowOff>
    </xdr:from>
    <xdr:to>
      <xdr:col>55</xdr:col>
      <xdr:colOff>0</xdr:colOff>
      <xdr:row>38</xdr:row>
      <xdr:rowOff>89962</xdr:rowOff>
    </xdr:to>
    <xdr:cxnSp macro="">
      <xdr:nvCxnSpPr>
        <xdr:cNvPr id="118" name="直線コネクタ 117"/>
        <xdr:cNvCxnSpPr/>
      </xdr:nvCxnSpPr>
      <xdr:spPr>
        <a:xfrm flipV="1">
          <a:off x="9639300" y="660190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46340</xdr:rowOff>
    </xdr:from>
    <xdr:to>
      <xdr:col>46</xdr:col>
      <xdr:colOff>38100</xdr:colOff>
      <xdr:row>38</xdr:row>
      <xdr:rowOff>147940</xdr:rowOff>
    </xdr:to>
    <xdr:sp macro="" textlink="">
      <xdr:nvSpPr>
        <xdr:cNvPr id="119" name="楕円 118"/>
        <xdr:cNvSpPr/>
      </xdr:nvSpPr>
      <xdr:spPr>
        <a:xfrm>
          <a:off x="8699500" y="6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89962</xdr:rowOff>
    </xdr:from>
    <xdr:to>
      <xdr:col>50</xdr:col>
      <xdr:colOff>114300</xdr:colOff>
      <xdr:row>38</xdr:row>
      <xdr:rowOff>97140</xdr:rowOff>
    </xdr:to>
    <xdr:cxnSp macro="">
      <xdr:nvCxnSpPr>
        <xdr:cNvPr id="120" name="直線コネクタ 119"/>
        <xdr:cNvCxnSpPr/>
      </xdr:nvCxnSpPr>
      <xdr:spPr>
        <a:xfrm flipV="1">
          <a:off x="8750300" y="660506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157289</xdr:rowOff>
    </xdr:from>
    <xdr:ext cx="534377" cy="259045"/>
    <xdr:sp macro="" textlink="">
      <xdr:nvSpPr>
        <xdr:cNvPr id="123" name="n_1mainValue【道路】&#10;一人当たり延長"/>
        <xdr:cNvSpPr txBox="1"/>
      </xdr:nvSpPr>
      <xdr:spPr>
        <a:xfrm>
          <a:off x="9359411" y="63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164467</xdr:rowOff>
    </xdr:from>
    <xdr:ext cx="534377" cy="259045"/>
    <xdr:sp macro="" textlink="">
      <xdr:nvSpPr>
        <xdr:cNvPr id="124" name="n_2mainValue【道路】&#10;一人当たり延長"/>
        <xdr:cNvSpPr txBox="1"/>
      </xdr:nvSpPr>
      <xdr:spPr>
        <a:xfrm>
          <a:off x="8483111" y="63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64" name="楕円 163"/>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65" name="【橋りょう・トンネ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xdr:rowOff>
    </xdr:from>
    <xdr:to>
      <xdr:col>20</xdr:col>
      <xdr:colOff>38100</xdr:colOff>
      <xdr:row>58</xdr:row>
      <xdr:rowOff>106317</xdr:rowOff>
    </xdr:to>
    <xdr:sp macro="" textlink="">
      <xdr:nvSpPr>
        <xdr:cNvPr id="166" name="楕円 165"/>
        <xdr:cNvSpPr/>
      </xdr:nvSpPr>
      <xdr:spPr>
        <a:xfrm>
          <a:off x="3746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55517</xdr:rowOff>
    </xdr:to>
    <xdr:cxnSp macro="">
      <xdr:nvCxnSpPr>
        <xdr:cNvPr id="167" name="直線コネクタ 166"/>
        <xdr:cNvCxnSpPr/>
      </xdr:nvCxnSpPr>
      <xdr:spPr>
        <a:xfrm flipV="1">
          <a:off x="3797300" y="99669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48804</xdr:rowOff>
    </xdr:from>
    <xdr:to>
      <xdr:col>15</xdr:col>
      <xdr:colOff>101600</xdr:colOff>
      <xdr:row>58</xdr:row>
      <xdr:rowOff>150404</xdr:rowOff>
    </xdr:to>
    <xdr:sp macro="" textlink="">
      <xdr:nvSpPr>
        <xdr:cNvPr id="168" name="楕円 167"/>
        <xdr:cNvSpPr/>
      </xdr:nvSpPr>
      <xdr:spPr>
        <a:xfrm>
          <a:off x="2857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55517</xdr:rowOff>
    </xdr:from>
    <xdr:to>
      <xdr:col>19</xdr:col>
      <xdr:colOff>177800</xdr:colOff>
      <xdr:row>58</xdr:row>
      <xdr:rowOff>99604</xdr:rowOff>
    </xdr:to>
    <xdr:cxnSp macro="">
      <xdr:nvCxnSpPr>
        <xdr:cNvPr id="169" name="直線コネクタ 168"/>
        <xdr:cNvCxnSpPr/>
      </xdr:nvCxnSpPr>
      <xdr:spPr>
        <a:xfrm flipV="1">
          <a:off x="2908300" y="999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122844</xdr:rowOff>
    </xdr:from>
    <xdr:ext cx="405111" cy="259045"/>
    <xdr:sp macro="" textlink="">
      <xdr:nvSpPr>
        <xdr:cNvPr id="172" name="n_1mainValue【橋りょう・トンネル】&#10;有形固定資産減価償却率"/>
        <xdr:cNvSpPr txBox="1"/>
      </xdr:nvSpPr>
      <xdr:spPr>
        <a:xfrm>
          <a:off x="3582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166931</xdr:rowOff>
    </xdr:from>
    <xdr:ext cx="405111" cy="259045"/>
    <xdr:sp macro="" textlink="">
      <xdr:nvSpPr>
        <xdr:cNvPr id="173" name="n_2mainValue【橋りょう・トンネル】&#10;有形固定資産減価償却率"/>
        <xdr:cNvSpPr txBox="1"/>
      </xdr:nvSpPr>
      <xdr:spPr>
        <a:xfrm>
          <a:off x="2705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19645</xdr:rowOff>
    </xdr:from>
    <xdr:to>
      <xdr:col>55</xdr:col>
      <xdr:colOff>50800</xdr:colOff>
      <xdr:row>62</xdr:row>
      <xdr:rowOff>121245</xdr:rowOff>
    </xdr:to>
    <xdr:sp macro="" textlink="">
      <xdr:nvSpPr>
        <xdr:cNvPr id="211" name="楕円 210"/>
        <xdr:cNvSpPr/>
      </xdr:nvSpPr>
      <xdr:spPr>
        <a:xfrm>
          <a:off x="10426700" y="106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42522</xdr:rowOff>
    </xdr:from>
    <xdr:ext cx="599010" cy="259045"/>
    <xdr:sp macro="" textlink="">
      <xdr:nvSpPr>
        <xdr:cNvPr id="212" name="【橋りょう・トンネル】&#10;一人当たり有形固定資産（償却資産）額該当値テキスト"/>
        <xdr:cNvSpPr txBox="1"/>
      </xdr:nvSpPr>
      <xdr:spPr>
        <a:xfrm>
          <a:off x="10515600" y="1050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21609</xdr:rowOff>
    </xdr:from>
    <xdr:to>
      <xdr:col>50</xdr:col>
      <xdr:colOff>165100</xdr:colOff>
      <xdr:row>62</xdr:row>
      <xdr:rowOff>123209</xdr:rowOff>
    </xdr:to>
    <xdr:sp macro="" textlink="">
      <xdr:nvSpPr>
        <xdr:cNvPr id="213" name="楕円 212"/>
        <xdr:cNvSpPr/>
      </xdr:nvSpPr>
      <xdr:spPr>
        <a:xfrm>
          <a:off x="9588500" y="10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70445</xdr:rowOff>
    </xdr:from>
    <xdr:to>
      <xdr:col>55</xdr:col>
      <xdr:colOff>0</xdr:colOff>
      <xdr:row>62</xdr:row>
      <xdr:rowOff>72409</xdr:rowOff>
    </xdr:to>
    <xdr:cxnSp macro="">
      <xdr:nvCxnSpPr>
        <xdr:cNvPr id="214" name="直線コネクタ 213"/>
        <xdr:cNvCxnSpPr/>
      </xdr:nvCxnSpPr>
      <xdr:spPr>
        <a:xfrm flipV="1">
          <a:off x="9639300" y="10700345"/>
          <a:ext cx="8382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28977</xdr:rowOff>
    </xdr:from>
    <xdr:to>
      <xdr:col>46</xdr:col>
      <xdr:colOff>38100</xdr:colOff>
      <xdr:row>62</xdr:row>
      <xdr:rowOff>130577</xdr:rowOff>
    </xdr:to>
    <xdr:sp macro="" textlink="">
      <xdr:nvSpPr>
        <xdr:cNvPr id="215" name="楕円 214"/>
        <xdr:cNvSpPr/>
      </xdr:nvSpPr>
      <xdr:spPr>
        <a:xfrm>
          <a:off x="8699500" y="106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72409</xdr:rowOff>
    </xdr:from>
    <xdr:to>
      <xdr:col>50</xdr:col>
      <xdr:colOff>114300</xdr:colOff>
      <xdr:row>62</xdr:row>
      <xdr:rowOff>79777</xdr:rowOff>
    </xdr:to>
    <xdr:cxnSp macro="">
      <xdr:nvCxnSpPr>
        <xdr:cNvPr id="216" name="直線コネクタ 215"/>
        <xdr:cNvCxnSpPr/>
      </xdr:nvCxnSpPr>
      <xdr:spPr>
        <a:xfrm flipV="1">
          <a:off x="8750300" y="10702309"/>
          <a:ext cx="889000"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139736</xdr:rowOff>
    </xdr:from>
    <xdr:ext cx="599010" cy="259045"/>
    <xdr:sp macro="" textlink="">
      <xdr:nvSpPr>
        <xdr:cNvPr id="219" name="n_1mainValue【橋りょう・トンネル】&#10;一人当たり有形固定資産（償却資産）額"/>
        <xdr:cNvSpPr txBox="1"/>
      </xdr:nvSpPr>
      <xdr:spPr>
        <a:xfrm>
          <a:off x="9327095" y="1042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147104</xdr:rowOff>
    </xdr:from>
    <xdr:ext cx="599010" cy="259045"/>
    <xdr:sp macro="" textlink="">
      <xdr:nvSpPr>
        <xdr:cNvPr id="220" name="n_2mainValue【橋りょう・トンネル】&#10;一人当たり有形固定資産（償却資産）額"/>
        <xdr:cNvSpPr txBox="1"/>
      </xdr:nvSpPr>
      <xdr:spPr>
        <a:xfrm>
          <a:off x="8450795" y="1043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259" name="楕円 258"/>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260" name="【公営住宅】&#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61" name="楕円 260"/>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87630</xdr:rowOff>
    </xdr:to>
    <xdr:cxnSp macro="">
      <xdr:nvCxnSpPr>
        <xdr:cNvPr id="262" name="直線コネクタ 261"/>
        <xdr:cNvCxnSpPr/>
      </xdr:nvCxnSpPr>
      <xdr:spPr>
        <a:xfrm flipV="1">
          <a:off x="3797300" y="13940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63" name="楕円 262"/>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158114</xdr:rowOff>
    </xdr:to>
    <xdr:cxnSp macro="">
      <xdr:nvCxnSpPr>
        <xdr:cNvPr id="264" name="直線コネクタ 263"/>
        <xdr:cNvCxnSpPr/>
      </xdr:nvCxnSpPr>
      <xdr:spPr>
        <a:xfrm flipV="1">
          <a:off x="2908300" y="1397508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67" name="n_1mainValue【公営住宅】&#10;有形固定資産減価償却率"/>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268" name="n_2mainValue【公営住宅】&#10;有形固定資産減価償却率"/>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65351</xdr:rowOff>
    </xdr:from>
    <xdr:to>
      <xdr:col>55</xdr:col>
      <xdr:colOff>50800</xdr:colOff>
      <xdr:row>82</xdr:row>
      <xdr:rowOff>166951</xdr:rowOff>
    </xdr:to>
    <xdr:sp macro="" textlink="">
      <xdr:nvSpPr>
        <xdr:cNvPr id="308" name="楕円 307"/>
        <xdr:cNvSpPr/>
      </xdr:nvSpPr>
      <xdr:spPr>
        <a:xfrm>
          <a:off x="10426700" y="1412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88228</xdr:rowOff>
    </xdr:from>
    <xdr:ext cx="469744" cy="259045"/>
    <xdr:sp macro="" textlink="">
      <xdr:nvSpPr>
        <xdr:cNvPr id="309" name="【公営住宅】&#10;一人当たり面積該当値テキスト"/>
        <xdr:cNvSpPr txBox="1"/>
      </xdr:nvSpPr>
      <xdr:spPr>
        <a:xfrm>
          <a:off x="10515600" y="139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69596</xdr:rowOff>
    </xdr:from>
    <xdr:to>
      <xdr:col>50</xdr:col>
      <xdr:colOff>165100</xdr:colOff>
      <xdr:row>82</xdr:row>
      <xdr:rowOff>171196</xdr:rowOff>
    </xdr:to>
    <xdr:sp macro="" textlink="">
      <xdr:nvSpPr>
        <xdr:cNvPr id="310" name="楕円 309"/>
        <xdr:cNvSpPr/>
      </xdr:nvSpPr>
      <xdr:spPr>
        <a:xfrm>
          <a:off x="9588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116151</xdr:rowOff>
    </xdr:from>
    <xdr:to>
      <xdr:col>55</xdr:col>
      <xdr:colOff>0</xdr:colOff>
      <xdr:row>82</xdr:row>
      <xdr:rowOff>120396</xdr:rowOff>
    </xdr:to>
    <xdr:cxnSp macro="">
      <xdr:nvCxnSpPr>
        <xdr:cNvPr id="311" name="直線コネクタ 310"/>
        <xdr:cNvCxnSpPr/>
      </xdr:nvCxnSpPr>
      <xdr:spPr>
        <a:xfrm flipV="1">
          <a:off x="9639300" y="14175051"/>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69596</xdr:rowOff>
    </xdr:from>
    <xdr:to>
      <xdr:col>46</xdr:col>
      <xdr:colOff>38100</xdr:colOff>
      <xdr:row>82</xdr:row>
      <xdr:rowOff>171196</xdr:rowOff>
    </xdr:to>
    <xdr:sp macro="" textlink="">
      <xdr:nvSpPr>
        <xdr:cNvPr id="312" name="楕円 311"/>
        <xdr:cNvSpPr/>
      </xdr:nvSpPr>
      <xdr:spPr>
        <a:xfrm>
          <a:off x="8699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120396</xdr:rowOff>
    </xdr:from>
    <xdr:to>
      <xdr:col>50</xdr:col>
      <xdr:colOff>114300</xdr:colOff>
      <xdr:row>82</xdr:row>
      <xdr:rowOff>120396</xdr:rowOff>
    </xdr:to>
    <xdr:cxnSp macro="">
      <xdr:nvCxnSpPr>
        <xdr:cNvPr id="313" name="直線コネクタ 312"/>
        <xdr:cNvCxnSpPr/>
      </xdr:nvCxnSpPr>
      <xdr:spPr>
        <a:xfrm>
          <a:off x="8750300" y="1417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16273</xdr:rowOff>
    </xdr:from>
    <xdr:ext cx="469744" cy="259045"/>
    <xdr:sp macro="" textlink="">
      <xdr:nvSpPr>
        <xdr:cNvPr id="316" name="n_1mainValue【公営住宅】&#10;一人当たり面積"/>
        <xdr:cNvSpPr txBox="1"/>
      </xdr:nvSpPr>
      <xdr:spPr>
        <a:xfrm>
          <a:off x="93917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16273</xdr:rowOff>
    </xdr:from>
    <xdr:ext cx="469744" cy="259045"/>
    <xdr:sp macro="" textlink="">
      <xdr:nvSpPr>
        <xdr:cNvPr id="317" name="n_2mainValue【公営住宅】&#10;一人当たり面積"/>
        <xdr:cNvSpPr txBox="1"/>
      </xdr:nvSpPr>
      <xdr:spPr>
        <a:xfrm>
          <a:off x="8515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123372</xdr:rowOff>
    </xdr:from>
    <xdr:to>
      <xdr:col>85</xdr:col>
      <xdr:colOff>177800</xdr:colOff>
      <xdr:row>35</xdr:row>
      <xdr:rowOff>53522</xdr:rowOff>
    </xdr:to>
    <xdr:sp macro="" textlink="">
      <xdr:nvSpPr>
        <xdr:cNvPr id="373" name="楕円 372"/>
        <xdr:cNvSpPr/>
      </xdr:nvSpPr>
      <xdr:spPr>
        <a:xfrm>
          <a:off x="162687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146249</xdr:rowOff>
    </xdr:from>
    <xdr:ext cx="405111" cy="259045"/>
    <xdr:sp macro="" textlink="">
      <xdr:nvSpPr>
        <xdr:cNvPr id="374" name="【認定こども園・幼稚園・保育所】&#10;有形固定資産減価償却率該当値テキスト"/>
        <xdr:cNvSpPr txBox="1"/>
      </xdr:nvSpPr>
      <xdr:spPr>
        <a:xfrm>
          <a:off x="16357600"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154396</xdr:rowOff>
    </xdr:from>
    <xdr:to>
      <xdr:col>81</xdr:col>
      <xdr:colOff>101600</xdr:colOff>
      <xdr:row>35</xdr:row>
      <xdr:rowOff>84546</xdr:rowOff>
    </xdr:to>
    <xdr:sp macro="" textlink="">
      <xdr:nvSpPr>
        <xdr:cNvPr id="375" name="楕円 374"/>
        <xdr:cNvSpPr/>
      </xdr:nvSpPr>
      <xdr:spPr>
        <a:xfrm>
          <a:off x="15430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2722</xdr:rowOff>
    </xdr:from>
    <xdr:to>
      <xdr:col>85</xdr:col>
      <xdr:colOff>127000</xdr:colOff>
      <xdr:row>35</xdr:row>
      <xdr:rowOff>33746</xdr:rowOff>
    </xdr:to>
    <xdr:cxnSp macro="">
      <xdr:nvCxnSpPr>
        <xdr:cNvPr id="376" name="直線コネクタ 375"/>
        <xdr:cNvCxnSpPr/>
      </xdr:nvCxnSpPr>
      <xdr:spPr>
        <a:xfrm flipV="1">
          <a:off x="15481300" y="60034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58057</xdr:rowOff>
    </xdr:from>
    <xdr:to>
      <xdr:col>76</xdr:col>
      <xdr:colOff>165100</xdr:colOff>
      <xdr:row>35</xdr:row>
      <xdr:rowOff>159657</xdr:rowOff>
    </xdr:to>
    <xdr:sp macro="" textlink="">
      <xdr:nvSpPr>
        <xdr:cNvPr id="377" name="楕円 376"/>
        <xdr:cNvSpPr/>
      </xdr:nvSpPr>
      <xdr:spPr>
        <a:xfrm>
          <a:off x="14541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33746</xdr:rowOff>
    </xdr:from>
    <xdr:to>
      <xdr:col>81</xdr:col>
      <xdr:colOff>50800</xdr:colOff>
      <xdr:row>35</xdr:row>
      <xdr:rowOff>108857</xdr:rowOff>
    </xdr:to>
    <xdr:cxnSp macro="">
      <xdr:nvCxnSpPr>
        <xdr:cNvPr id="378" name="直線コネクタ 377"/>
        <xdr:cNvCxnSpPr/>
      </xdr:nvCxnSpPr>
      <xdr:spPr>
        <a:xfrm flipV="1">
          <a:off x="14592300" y="603449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101073</xdr:rowOff>
    </xdr:from>
    <xdr:ext cx="405111" cy="259045"/>
    <xdr:sp macro="" textlink="">
      <xdr:nvSpPr>
        <xdr:cNvPr id="381" name="n_1mainValue【認定こども園・幼稚園・保育所】&#10;有形固定資産減価償却率"/>
        <xdr:cNvSpPr txBox="1"/>
      </xdr:nvSpPr>
      <xdr:spPr>
        <a:xfrm>
          <a:off x="15266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4734</xdr:rowOff>
    </xdr:from>
    <xdr:ext cx="405111" cy="259045"/>
    <xdr:sp macro="" textlink="">
      <xdr:nvSpPr>
        <xdr:cNvPr id="382" name="n_2mainValue【認定こども園・幼稚園・保育所】&#10;有形固定資産減価償却率"/>
        <xdr:cNvSpPr txBox="1"/>
      </xdr:nvSpPr>
      <xdr:spPr>
        <a:xfrm>
          <a:off x="14389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158750</xdr:rowOff>
    </xdr:from>
    <xdr:to>
      <xdr:col>116</xdr:col>
      <xdr:colOff>114300</xdr:colOff>
      <xdr:row>41</xdr:row>
      <xdr:rowOff>88900</xdr:rowOff>
    </xdr:to>
    <xdr:sp macro="" textlink="">
      <xdr:nvSpPr>
        <xdr:cNvPr id="420" name="楕円 419"/>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137177</xdr:rowOff>
    </xdr:from>
    <xdr:ext cx="469744" cy="259045"/>
    <xdr:sp macro="" textlink="">
      <xdr:nvSpPr>
        <xdr:cNvPr id="421" name="【認定こども園・幼稚園・保育所】&#10;一人当たり面積該当値テキスト"/>
        <xdr:cNvSpPr txBox="1"/>
      </xdr:nvSpPr>
      <xdr:spPr>
        <a:xfrm>
          <a:off x="22199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xdr:nvSpPr>
        <xdr:cNvPr id="422" name="楕円 421"/>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38100</xdr:rowOff>
    </xdr:from>
    <xdr:to>
      <xdr:col>116</xdr:col>
      <xdr:colOff>63500</xdr:colOff>
      <xdr:row>41</xdr:row>
      <xdr:rowOff>38100</xdr:rowOff>
    </xdr:to>
    <xdr:cxnSp macro="">
      <xdr:nvCxnSpPr>
        <xdr:cNvPr id="423" name="直線コネクタ 422"/>
        <xdr:cNvCxnSpPr/>
      </xdr:nvCxnSpPr>
      <xdr:spPr>
        <a:xfrm>
          <a:off x="21323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158750</xdr:rowOff>
    </xdr:from>
    <xdr:to>
      <xdr:col>107</xdr:col>
      <xdr:colOff>101600</xdr:colOff>
      <xdr:row>41</xdr:row>
      <xdr:rowOff>88900</xdr:rowOff>
    </xdr:to>
    <xdr:sp macro="" textlink="">
      <xdr:nvSpPr>
        <xdr:cNvPr id="424" name="楕円 423"/>
        <xdr:cNvSpPr/>
      </xdr:nvSpPr>
      <xdr:spPr>
        <a:xfrm>
          <a:off x="2038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38100</xdr:rowOff>
    </xdr:from>
    <xdr:to>
      <xdr:col>111</xdr:col>
      <xdr:colOff>177800</xdr:colOff>
      <xdr:row>41</xdr:row>
      <xdr:rowOff>38100</xdr:rowOff>
    </xdr:to>
    <xdr:cxnSp macro="">
      <xdr:nvCxnSpPr>
        <xdr:cNvPr id="425" name="直線コネクタ 424"/>
        <xdr:cNvCxnSpPr/>
      </xdr:nvCxnSpPr>
      <xdr:spPr>
        <a:xfrm>
          <a:off x="20434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80027</xdr:rowOff>
    </xdr:from>
    <xdr:ext cx="469744" cy="259045"/>
    <xdr:sp macro="" textlink="">
      <xdr:nvSpPr>
        <xdr:cNvPr id="428"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80027</xdr:rowOff>
    </xdr:from>
    <xdr:ext cx="469744" cy="259045"/>
    <xdr:sp macro="" textlink="">
      <xdr:nvSpPr>
        <xdr:cNvPr id="429" name="n_2mainValue【認定こども園・幼稚園・保育所】&#10;一人当たり面積"/>
        <xdr:cNvSpPr txBox="1"/>
      </xdr:nvSpPr>
      <xdr:spPr>
        <a:xfrm>
          <a:off x="20199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113030</xdr:rowOff>
    </xdr:from>
    <xdr:to>
      <xdr:col>85</xdr:col>
      <xdr:colOff>177800</xdr:colOff>
      <xdr:row>57</xdr:row>
      <xdr:rowOff>43180</xdr:rowOff>
    </xdr:to>
    <xdr:sp macro="" textlink="">
      <xdr:nvSpPr>
        <xdr:cNvPr id="468" name="楕円 467"/>
        <xdr:cNvSpPr/>
      </xdr:nvSpPr>
      <xdr:spPr>
        <a:xfrm>
          <a:off x="16268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66057</xdr:rowOff>
    </xdr:from>
    <xdr:ext cx="405111" cy="259045"/>
    <xdr:sp macro="" textlink="">
      <xdr:nvSpPr>
        <xdr:cNvPr id="469" name="【学校施設】&#10;有形固定資産減価償却率該当値テキスト"/>
        <xdr:cNvSpPr txBox="1"/>
      </xdr:nvSpPr>
      <xdr:spPr>
        <a:xfrm>
          <a:off x="16357600" y="966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470" name="楕円 469"/>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163830</xdr:rowOff>
    </xdr:from>
    <xdr:to>
      <xdr:col>85</xdr:col>
      <xdr:colOff>127000</xdr:colOff>
      <xdr:row>57</xdr:row>
      <xdr:rowOff>7620</xdr:rowOff>
    </xdr:to>
    <xdr:cxnSp macro="">
      <xdr:nvCxnSpPr>
        <xdr:cNvPr id="471" name="直線コネクタ 470"/>
        <xdr:cNvCxnSpPr/>
      </xdr:nvCxnSpPr>
      <xdr:spPr>
        <a:xfrm flipV="1">
          <a:off x="15481300" y="9765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25400</xdr:rowOff>
    </xdr:from>
    <xdr:to>
      <xdr:col>76</xdr:col>
      <xdr:colOff>165100</xdr:colOff>
      <xdr:row>57</xdr:row>
      <xdr:rowOff>127000</xdr:rowOff>
    </xdr:to>
    <xdr:sp macro="" textlink="">
      <xdr:nvSpPr>
        <xdr:cNvPr id="472" name="楕円 471"/>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xdr:rowOff>
    </xdr:from>
    <xdr:to>
      <xdr:col>81</xdr:col>
      <xdr:colOff>50800</xdr:colOff>
      <xdr:row>57</xdr:row>
      <xdr:rowOff>76200</xdr:rowOff>
    </xdr:to>
    <xdr:cxnSp macro="">
      <xdr:nvCxnSpPr>
        <xdr:cNvPr id="473" name="直線コネクタ 472"/>
        <xdr:cNvCxnSpPr/>
      </xdr:nvCxnSpPr>
      <xdr:spPr>
        <a:xfrm flipV="1">
          <a:off x="14592300" y="9780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476" name="n_1mainValue【学校施設】&#10;有形固定資産減価償却率"/>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477" name="n_2mainValue【学校施設】&#10;有形固定資産減価償却率"/>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135737</xdr:rowOff>
    </xdr:from>
    <xdr:to>
      <xdr:col>116</xdr:col>
      <xdr:colOff>114300</xdr:colOff>
      <xdr:row>63</xdr:row>
      <xdr:rowOff>65887</xdr:rowOff>
    </xdr:to>
    <xdr:sp macro="" textlink="">
      <xdr:nvSpPr>
        <xdr:cNvPr id="514" name="楕円 513"/>
        <xdr:cNvSpPr/>
      </xdr:nvSpPr>
      <xdr:spPr>
        <a:xfrm>
          <a:off x="221107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114164</xdr:rowOff>
    </xdr:from>
    <xdr:ext cx="469744" cy="259045"/>
    <xdr:sp macro="" textlink="">
      <xdr:nvSpPr>
        <xdr:cNvPr id="515" name="【学校施設】&#10;一人当たり面積該当値テキスト"/>
        <xdr:cNvSpPr txBox="1"/>
      </xdr:nvSpPr>
      <xdr:spPr>
        <a:xfrm>
          <a:off x="22199600"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142139</xdr:rowOff>
    </xdr:from>
    <xdr:to>
      <xdr:col>112</xdr:col>
      <xdr:colOff>38100</xdr:colOff>
      <xdr:row>63</xdr:row>
      <xdr:rowOff>72289</xdr:rowOff>
    </xdr:to>
    <xdr:sp macro="" textlink="">
      <xdr:nvSpPr>
        <xdr:cNvPr id="516" name="楕円 515"/>
        <xdr:cNvSpPr/>
      </xdr:nvSpPr>
      <xdr:spPr>
        <a:xfrm>
          <a:off x="21272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15087</xdr:rowOff>
    </xdr:from>
    <xdr:to>
      <xdr:col>116</xdr:col>
      <xdr:colOff>63500</xdr:colOff>
      <xdr:row>63</xdr:row>
      <xdr:rowOff>21489</xdr:rowOff>
    </xdr:to>
    <xdr:cxnSp macro="">
      <xdr:nvCxnSpPr>
        <xdr:cNvPr id="517" name="直線コネクタ 516"/>
        <xdr:cNvCxnSpPr/>
      </xdr:nvCxnSpPr>
      <xdr:spPr>
        <a:xfrm flipV="1">
          <a:off x="21323300" y="10816437"/>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144882</xdr:rowOff>
    </xdr:from>
    <xdr:to>
      <xdr:col>107</xdr:col>
      <xdr:colOff>101600</xdr:colOff>
      <xdr:row>63</xdr:row>
      <xdr:rowOff>75032</xdr:rowOff>
    </xdr:to>
    <xdr:sp macro="" textlink="">
      <xdr:nvSpPr>
        <xdr:cNvPr id="518" name="楕円 517"/>
        <xdr:cNvSpPr/>
      </xdr:nvSpPr>
      <xdr:spPr>
        <a:xfrm>
          <a:off x="20383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21489</xdr:rowOff>
    </xdr:from>
    <xdr:to>
      <xdr:col>111</xdr:col>
      <xdr:colOff>177800</xdr:colOff>
      <xdr:row>63</xdr:row>
      <xdr:rowOff>24232</xdr:rowOff>
    </xdr:to>
    <xdr:cxnSp macro="">
      <xdr:nvCxnSpPr>
        <xdr:cNvPr id="519" name="直線コネクタ 518"/>
        <xdr:cNvCxnSpPr/>
      </xdr:nvCxnSpPr>
      <xdr:spPr>
        <a:xfrm flipV="1">
          <a:off x="20434300" y="1082283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63416</xdr:rowOff>
    </xdr:from>
    <xdr:ext cx="469744" cy="259045"/>
    <xdr:sp macro="" textlink="">
      <xdr:nvSpPr>
        <xdr:cNvPr id="522" name="n_1mainValue【学校施設】&#10;一人当たり面積"/>
        <xdr:cNvSpPr txBox="1"/>
      </xdr:nvSpPr>
      <xdr:spPr>
        <a:xfrm>
          <a:off x="210757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66159</xdr:rowOff>
    </xdr:from>
    <xdr:ext cx="469744" cy="259045"/>
    <xdr:sp macro="" textlink="">
      <xdr:nvSpPr>
        <xdr:cNvPr id="523" name="n_2mainValue【学校施設】&#10;一人当たり面積"/>
        <xdr:cNvSpPr txBox="1"/>
      </xdr:nvSpPr>
      <xdr:spPr>
        <a:xfrm>
          <a:off x="20199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563" name="楕円 562"/>
        <xdr:cNvSpPr/>
      </xdr:nvSpPr>
      <xdr:spPr>
        <a:xfrm>
          <a:off x="16268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564" name="【児童館】&#10;有形固定資産減価償却率該当値テキスト"/>
        <xdr:cNvSpPr txBox="1"/>
      </xdr:nvSpPr>
      <xdr:spPr>
        <a:xfrm>
          <a:off x="16357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565" name="楕円 564"/>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72389</xdr:rowOff>
    </xdr:to>
    <xdr:cxnSp macro="">
      <xdr:nvCxnSpPr>
        <xdr:cNvPr id="566" name="直線コネクタ 565"/>
        <xdr:cNvCxnSpPr/>
      </xdr:nvCxnSpPr>
      <xdr:spPr>
        <a:xfrm flipV="1">
          <a:off x="15481300" y="137589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567" name="楕円 566"/>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81</xdr:row>
      <xdr:rowOff>41366</xdr:rowOff>
    </xdr:to>
    <xdr:cxnSp macro="">
      <xdr:nvCxnSpPr>
        <xdr:cNvPr id="568" name="直線コネクタ 567"/>
        <xdr:cNvCxnSpPr/>
      </xdr:nvCxnSpPr>
      <xdr:spPr>
        <a:xfrm flipV="1">
          <a:off x="14592300" y="13788389"/>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571" name="n_1mainValue【児童館】&#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572" name="n_2mainValue【児童館】&#10;有形固定資産減価償却率"/>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610" name="楕円 609"/>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611" name="【児童館】&#10;一人当たり面積該当値テキスト"/>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612" name="楕円 611"/>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127000</xdr:rowOff>
    </xdr:to>
    <xdr:cxnSp macro="">
      <xdr:nvCxnSpPr>
        <xdr:cNvPr id="613" name="直線コネクタ 612"/>
        <xdr:cNvCxnSpPr/>
      </xdr:nvCxnSpPr>
      <xdr:spPr>
        <a:xfrm>
          <a:off x="21323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14" name="楕円 613"/>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82</xdr:row>
      <xdr:rowOff>127000</xdr:rowOff>
    </xdr:to>
    <xdr:cxnSp macro="">
      <xdr:nvCxnSpPr>
        <xdr:cNvPr id="615" name="直線コネクタ 614"/>
        <xdr:cNvCxnSpPr/>
      </xdr:nvCxnSpPr>
      <xdr:spPr>
        <a:xfrm>
          <a:off x="20434300" y="1352550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618" name="n_1mainValue【児童館】&#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619"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全体的に償却が進んでおり、老朽化した施設が多くなっている。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中学校の建替え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が進んでいるが、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今後、その他教育施設についても公共施設等総合管理計画に基づき、修繕等していく必要がある。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また、道路については地形上、一人当たり延長が大きく維持に費用がかかるため、更新が類似団体に比べ進んでいない。今後も個別施設計画に基づき、優先順位をつけて計画的な更新を進める。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8" name="楕円 67"/>
        <xdr:cNvSpPr/>
      </xdr:nvSpPr>
      <xdr:spPr>
        <a:xfrm>
          <a:off x="4584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113555</xdr:rowOff>
    </xdr:from>
    <xdr:ext cx="405111" cy="259045"/>
    <xdr:sp macro="" textlink="">
      <xdr:nvSpPr>
        <xdr:cNvPr id="69" name="【図書館】&#10;有形固定資産減価償却率該当値テキスト"/>
        <xdr:cNvSpPr txBox="1"/>
      </xdr:nvSpPr>
      <xdr:spPr>
        <a:xfrm>
          <a:off x="4673600"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xdr:rowOff>
    </xdr:from>
    <xdr:to>
      <xdr:col>20</xdr:col>
      <xdr:colOff>38100</xdr:colOff>
      <xdr:row>39</xdr:row>
      <xdr:rowOff>110998</xdr:rowOff>
    </xdr:to>
    <xdr:sp macro="" textlink="">
      <xdr:nvSpPr>
        <xdr:cNvPr id="70" name="楕円 69"/>
        <xdr:cNvSpPr/>
      </xdr:nvSpPr>
      <xdr:spPr>
        <a:xfrm>
          <a:off x="3746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14478</xdr:rowOff>
    </xdr:from>
    <xdr:to>
      <xdr:col>24</xdr:col>
      <xdr:colOff>63500</xdr:colOff>
      <xdr:row>39</xdr:row>
      <xdr:rowOff>60198</xdr:rowOff>
    </xdr:to>
    <xdr:cxnSp macro="">
      <xdr:nvCxnSpPr>
        <xdr:cNvPr id="71" name="直線コネクタ 70"/>
        <xdr:cNvCxnSpPr/>
      </xdr:nvCxnSpPr>
      <xdr:spPr>
        <a:xfrm flipV="1">
          <a:off x="3797300" y="6701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98552</xdr:rowOff>
    </xdr:from>
    <xdr:to>
      <xdr:col>15</xdr:col>
      <xdr:colOff>101600</xdr:colOff>
      <xdr:row>40</xdr:row>
      <xdr:rowOff>28702</xdr:rowOff>
    </xdr:to>
    <xdr:sp macro="" textlink="">
      <xdr:nvSpPr>
        <xdr:cNvPr id="72" name="楕円 71"/>
        <xdr:cNvSpPr/>
      </xdr:nvSpPr>
      <xdr:spPr>
        <a:xfrm>
          <a:off x="2857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60198</xdr:rowOff>
    </xdr:from>
    <xdr:to>
      <xdr:col>19</xdr:col>
      <xdr:colOff>177800</xdr:colOff>
      <xdr:row>39</xdr:row>
      <xdr:rowOff>149352</xdr:rowOff>
    </xdr:to>
    <xdr:cxnSp macro="">
      <xdr:nvCxnSpPr>
        <xdr:cNvPr id="73" name="直線コネクタ 72"/>
        <xdr:cNvCxnSpPr/>
      </xdr:nvCxnSpPr>
      <xdr:spPr>
        <a:xfrm flipV="1">
          <a:off x="2908300" y="674674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102125</xdr:rowOff>
    </xdr:from>
    <xdr:ext cx="405111" cy="259045"/>
    <xdr:sp macro="" textlink="">
      <xdr:nvSpPr>
        <xdr:cNvPr id="76" name="n_1mainValue【図書館】&#10;有形固定資産減価償却率"/>
        <xdr:cNvSpPr txBox="1"/>
      </xdr:nvSpPr>
      <xdr:spPr>
        <a:xfrm>
          <a:off x="35820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19829</xdr:rowOff>
    </xdr:from>
    <xdr:ext cx="405111" cy="259045"/>
    <xdr:sp macro="" textlink="">
      <xdr:nvSpPr>
        <xdr:cNvPr id="77" name="n_2mainValue【図書館】&#10;有形固定資産減価償却率"/>
        <xdr:cNvSpPr txBox="1"/>
      </xdr:nvSpPr>
      <xdr:spPr>
        <a:xfrm>
          <a:off x="2705744"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13" name="楕円 112"/>
        <xdr:cNvSpPr/>
      </xdr:nvSpPr>
      <xdr:spPr>
        <a:xfrm>
          <a:off x="10426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14" name="【図書館】&#10;一人当たり面積該当値テキスト"/>
        <xdr:cNvSpPr txBox="1"/>
      </xdr:nvSpPr>
      <xdr:spPr>
        <a:xfrm>
          <a:off x="105156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109982</xdr:rowOff>
    </xdr:from>
    <xdr:to>
      <xdr:col>50</xdr:col>
      <xdr:colOff>165100</xdr:colOff>
      <xdr:row>36</xdr:row>
      <xdr:rowOff>40132</xdr:rowOff>
    </xdr:to>
    <xdr:sp macro="" textlink="">
      <xdr:nvSpPr>
        <xdr:cNvPr id="115" name="楕円 114"/>
        <xdr:cNvSpPr/>
      </xdr:nvSpPr>
      <xdr:spPr>
        <a:xfrm>
          <a:off x="9588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156210</xdr:rowOff>
    </xdr:from>
    <xdr:to>
      <xdr:col>55</xdr:col>
      <xdr:colOff>0</xdr:colOff>
      <xdr:row>35</xdr:row>
      <xdr:rowOff>160782</xdr:rowOff>
    </xdr:to>
    <xdr:cxnSp macro="">
      <xdr:nvCxnSpPr>
        <xdr:cNvPr id="116" name="直線コネクタ 115"/>
        <xdr:cNvCxnSpPr/>
      </xdr:nvCxnSpPr>
      <xdr:spPr>
        <a:xfrm flipV="1">
          <a:off x="9639300" y="61569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109982</xdr:rowOff>
    </xdr:from>
    <xdr:to>
      <xdr:col>46</xdr:col>
      <xdr:colOff>38100</xdr:colOff>
      <xdr:row>36</xdr:row>
      <xdr:rowOff>40132</xdr:rowOff>
    </xdr:to>
    <xdr:sp macro="" textlink="">
      <xdr:nvSpPr>
        <xdr:cNvPr id="117" name="楕円 116"/>
        <xdr:cNvSpPr/>
      </xdr:nvSpPr>
      <xdr:spPr>
        <a:xfrm>
          <a:off x="8699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160782</xdr:rowOff>
    </xdr:from>
    <xdr:to>
      <xdr:col>50</xdr:col>
      <xdr:colOff>114300</xdr:colOff>
      <xdr:row>35</xdr:row>
      <xdr:rowOff>160782</xdr:rowOff>
    </xdr:to>
    <xdr:cxnSp macro="">
      <xdr:nvCxnSpPr>
        <xdr:cNvPr id="118" name="直線コネクタ 117"/>
        <xdr:cNvCxnSpPr/>
      </xdr:nvCxnSpPr>
      <xdr:spPr>
        <a:xfrm>
          <a:off x="8750300" y="6161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56659</xdr:rowOff>
    </xdr:from>
    <xdr:ext cx="469744" cy="259045"/>
    <xdr:sp macro="" textlink="">
      <xdr:nvSpPr>
        <xdr:cNvPr id="121" name="n_1mainValue【図書館】&#10;一人当たり面積"/>
        <xdr:cNvSpPr txBox="1"/>
      </xdr:nvSpPr>
      <xdr:spPr>
        <a:xfrm>
          <a:off x="93917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56659</xdr:rowOff>
    </xdr:from>
    <xdr:ext cx="469744" cy="259045"/>
    <xdr:sp macro="" textlink="">
      <xdr:nvSpPr>
        <xdr:cNvPr id="122" name="n_2mainValue【図書館】&#10;一人当たり面積"/>
        <xdr:cNvSpPr txBox="1"/>
      </xdr:nvSpPr>
      <xdr:spPr>
        <a:xfrm>
          <a:off x="85154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62" name="楕円 161"/>
        <xdr:cNvSpPr/>
      </xdr:nvSpPr>
      <xdr:spPr>
        <a:xfrm>
          <a:off x="4584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105971</xdr:rowOff>
    </xdr:from>
    <xdr:ext cx="405111" cy="259045"/>
    <xdr:sp macro="" textlink="">
      <xdr:nvSpPr>
        <xdr:cNvPr id="163" name="【体育館・プール】&#10;有形固定資産減価償却率該当値テキスト"/>
        <xdr:cNvSpPr txBox="1"/>
      </xdr:nvSpPr>
      <xdr:spPr>
        <a:xfrm>
          <a:off x="4673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64" name="楕円 163"/>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59</xdr:row>
      <xdr:rowOff>0</xdr:rowOff>
    </xdr:to>
    <xdr:cxnSp macro="">
      <xdr:nvCxnSpPr>
        <xdr:cNvPr id="165" name="直線コネクタ 164"/>
        <xdr:cNvCxnSpPr/>
      </xdr:nvCxnSpPr>
      <xdr:spPr>
        <a:xfrm flipV="1">
          <a:off x="3797300" y="100779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66" name="楕円 165"/>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63681</xdr:rowOff>
    </xdr:to>
    <xdr:cxnSp macro="">
      <xdr:nvCxnSpPr>
        <xdr:cNvPr id="167" name="直線コネクタ 166"/>
        <xdr:cNvCxnSpPr/>
      </xdr:nvCxnSpPr>
      <xdr:spPr>
        <a:xfrm flipV="1">
          <a:off x="2908300" y="1011555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70" name="n_1main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1" name="n_2mainValue【体育館・プー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40640</xdr:rowOff>
    </xdr:from>
    <xdr:to>
      <xdr:col>55</xdr:col>
      <xdr:colOff>50800</xdr:colOff>
      <xdr:row>57</xdr:row>
      <xdr:rowOff>142240</xdr:rowOff>
    </xdr:to>
    <xdr:sp macro="" textlink="">
      <xdr:nvSpPr>
        <xdr:cNvPr id="209" name="楕円 208"/>
        <xdr:cNvSpPr/>
      </xdr:nvSpPr>
      <xdr:spPr>
        <a:xfrm>
          <a:off x="10426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63517</xdr:rowOff>
    </xdr:from>
    <xdr:ext cx="469744" cy="259045"/>
    <xdr:sp macro="" textlink="">
      <xdr:nvSpPr>
        <xdr:cNvPr id="210" name="【体育館・プール】&#10;一人当たり面積該当値テキスト"/>
        <xdr:cNvSpPr txBox="1"/>
      </xdr:nvSpPr>
      <xdr:spPr>
        <a:xfrm>
          <a:off x="10515600"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48260</xdr:rowOff>
    </xdr:from>
    <xdr:to>
      <xdr:col>50</xdr:col>
      <xdr:colOff>165100</xdr:colOff>
      <xdr:row>57</xdr:row>
      <xdr:rowOff>149860</xdr:rowOff>
    </xdr:to>
    <xdr:sp macro="" textlink="">
      <xdr:nvSpPr>
        <xdr:cNvPr id="211" name="楕円 210"/>
        <xdr:cNvSpPr/>
      </xdr:nvSpPr>
      <xdr:spPr>
        <a:xfrm>
          <a:off x="958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91440</xdr:rowOff>
    </xdr:from>
    <xdr:to>
      <xdr:col>55</xdr:col>
      <xdr:colOff>0</xdr:colOff>
      <xdr:row>57</xdr:row>
      <xdr:rowOff>99060</xdr:rowOff>
    </xdr:to>
    <xdr:cxnSp macro="">
      <xdr:nvCxnSpPr>
        <xdr:cNvPr id="212" name="直線コネクタ 211"/>
        <xdr:cNvCxnSpPr/>
      </xdr:nvCxnSpPr>
      <xdr:spPr>
        <a:xfrm flipV="1">
          <a:off x="9639300" y="9864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44450</xdr:rowOff>
    </xdr:from>
    <xdr:to>
      <xdr:col>46</xdr:col>
      <xdr:colOff>38100</xdr:colOff>
      <xdr:row>57</xdr:row>
      <xdr:rowOff>146050</xdr:rowOff>
    </xdr:to>
    <xdr:sp macro="" textlink="">
      <xdr:nvSpPr>
        <xdr:cNvPr id="213" name="楕円 212"/>
        <xdr:cNvSpPr/>
      </xdr:nvSpPr>
      <xdr:spPr>
        <a:xfrm>
          <a:off x="8699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95250</xdr:rowOff>
    </xdr:from>
    <xdr:to>
      <xdr:col>50</xdr:col>
      <xdr:colOff>114300</xdr:colOff>
      <xdr:row>57</xdr:row>
      <xdr:rowOff>99060</xdr:rowOff>
    </xdr:to>
    <xdr:cxnSp macro="">
      <xdr:nvCxnSpPr>
        <xdr:cNvPr id="214" name="直線コネクタ 213"/>
        <xdr:cNvCxnSpPr/>
      </xdr:nvCxnSpPr>
      <xdr:spPr>
        <a:xfrm>
          <a:off x="8750300" y="9867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166387</xdr:rowOff>
    </xdr:from>
    <xdr:ext cx="469744" cy="259045"/>
    <xdr:sp macro="" textlink="">
      <xdr:nvSpPr>
        <xdr:cNvPr id="217" name="n_1mainValue【体育館・プール】&#10;一人当たり面積"/>
        <xdr:cNvSpPr txBox="1"/>
      </xdr:nvSpPr>
      <xdr:spPr>
        <a:xfrm>
          <a:off x="9391727" y="95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162577</xdr:rowOff>
    </xdr:from>
    <xdr:ext cx="469744" cy="259045"/>
    <xdr:sp macro="" textlink="">
      <xdr:nvSpPr>
        <xdr:cNvPr id="218" name="n_2mainValue【体育館・プール】&#10;一人当たり面積"/>
        <xdr:cNvSpPr txBox="1"/>
      </xdr:nvSpPr>
      <xdr:spPr>
        <a:xfrm>
          <a:off x="8515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55" name="楕円 254"/>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14749</xdr:rowOff>
    </xdr:from>
    <xdr:ext cx="405111" cy="259045"/>
    <xdr:sp macro="" textlink="">
      <xdr:nvSpPr>
        <xdr:cNvPr id="256" name="【福祉施設】&#10;有形固定資産減価償却率該当値テキスト"/>
        <xdr:cNvSpPr txBox="1"/>
      </xdr:nvSpPr>
      <xdr:spPr>
        <a:xfrm>
          <a:off x="4673600" y="139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49022</xdr:rowOff>
    </xdr:from>
    <xdr:to>
      <xdr:col>20</xdr:col>
      <xdr:colOff>38100</xdr:colOff>
      <xdr:row>82</xdr:row>
      <xdr:rowOff>150622</xdr:rowOff>
    </xdr:to>
    <xdr:sp macro="" textlink="">
      <xdr:nvSpPr>
        <xdr:cNvPr id="257" name="楕円 256"/>
        <xdr:cNvSpPr/>
      </xdr:nvSpPr>
      <xdr:spPr>
        <a:xfrm>
          <a:off x="3746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99822</xdr:rowOff>
    </xdr:to>
    <xdr:cxnSp macro="">
      <xdr:nvCxnSpPr>
        <xdr:cNvPr id="258" name="直線コネクタ 257"/>
        <xdr:cNvCxnSpPr/>
      </xdr:nvCxnSpPr>
      <xdr:spPr>
        <a:xfrm flipV="1">
          <a:off x="3797300" y="141015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259" name="楕円 258"/>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99822</xdr:rowOff>
    </xdr:to>
    <xdr:cxnSp macro="">
      <xdr:nvCxnSpPr>
        <xdr:cNvPr id="260" name="直線コネクタ 259"/>
        <xdr:cNvCxnSpPr/>
      </xdr:nvCxnSpPr>
      <xdr:spPr>
        <a:xfrm>
          <a:off x="2908300" y="141472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167149</xdr:rowOff>
    </xdr:from>
    <xdr:ext cx="405111" cy="259045"/>
    <xdr:sp macro="" textlink="">
      <xdr:nvSpPr>
        <xdr:cNvPr id="263" name="n_1mainValue【福祉施設】&#10;有形固定資産減価償却率"/>
        <xdr:cNvSpPr txBox="1"/>
      </xdr:nvSpPr>
      <xdr:spPr>
        <a:xfrm>
          <a:off x="3582044"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64" name="n_2main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00" name="楕円 299"/>
        <xdr:cNvSpPr/>
      </xdr:nvSpPr>
      <xdr:spPr>
        <a:xfrm>
          <a:off x="10426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123462</xdr:rowOff>
    </xdr:from>
    <xdr:ext cx="469744" cy="259045"/>
    <xdr:sp macro="" textlink="">
      <xdr:nvSpPr>
        <xdr:cNvPr id="301" name="【福祉施設】&#10;一人当たり面積該当値テキスト"/>
        <xdr:cNvSpPr txBox="1"/>
      </xdr:nvSpPr>
      <xdr:spPr>
        <a:xfrm>
          <a:off x="10515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02" name="楕円 301"/>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24385</xdr:rowOff>
    </xdr:to>
    <xdr:cxnSp macro="">
      <xdr:nvCxnSpPr>
        <xdr:cNvPr id="303" name="直線コネクタ 302"/>
        <xdr:cNvCxnSpPr/>
      </xdr:nvCxnSpPr>
      <xdr:spPr>
        <a:xfrm>
          <a:off x="9639300" y="1442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23876</xdr:rowOff>
    </xdr:from>
    <xdr:to>
      <xdr:col>46</xdr:col>
      <xdr:colOff>38100</xdr:colOff>
      <xdr:row>84</xdr:row>
      <xdr:rowOff>125476</xdr:rowOff>
    </xdr:to>
    <xdr:sp macro="" textlink="">
      <xdr:nvSpPr>
        <xdr:cNvPr id="304" name="楕円 303"/>
        <xdr:cNvSpPr/>
      </xdr:nvSpPr>
      <xdr:spPr>
        <a:xfrm>
          <a:off x="8699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74676</xdr:rowOff>
    </xdr:to>
    <xdr:cxnSp macro="">
      <xdr:nvCxnSpPr>
        <xdr:cNvPr id="305" name="直線コネクタ 304"/>
        <xdr:cNvCxnSpPr/>
      </xdr:nvCxnSpPr>
      <xdr:spPr>
        <a:xfrm flipV="1">
          <a:off x="8750300" y="14426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66312</xdr:rowOff>
    </xdr:from>
    <xdr:ext cx="469744" cy="259045"/>
    <xdr:sp macro="" textlink="">
      <xdr:nvSpPr>
        <xdr:cNvPr id="308" name="n_1main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116603</xdr:rowOff>
    </xdr:from>
    <xdr:ext cx="469744" cy="259045"/>
    <xdr:sp macro="" textlink="">
      <xdr:nvSpPr>
        <xdr:cNvPr id="309" name="n_2mainValue【福祉施設】&#10;一人当たり面積"/>
        <xdr:cNvSpPr txBox="1"/>
      </xdr:nvSpPr>
      <xdr:spPr>
        <a:xfrm>
          <a:off x="8515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39"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168275</xdr:rowOff>
    </xdr:from>
    <xdr:to>
      <xdr:col>24</xdr:col>
      <xdr:colOff>114300</xdr:colOff>
      <xdr:row>103</xdr:row>
      <xdr:rowOff>98425</xdr:rowOff>
    </xdr:to>
    <xdr:sp macro="" textlink="">
      <xdr:nvSpPr>
        <xdr:cNvPr id="348" name="楕円 347"/>
        <xdr:cNvSpPr/>
      </xdr:nvSpPr>
      <xdr:spPr>
        <a:xfrm>
          <a:off x="4584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19702</xdr:rowOff>
    </xdr:from>
    <xdr:ext cx="405111" cy="259045"/>
    <xdr:sp macro="" textlink="">
      <xdr:nvSpPr>
        <xdr:cNvPr id="349" name="【市民会館】&#10;有形固定資産減価償却率該当値テキスト"/>
        <xdr:cNvSpPr txBox="1"/>
      </xdr:nvSpPr>
      <xdr:spPr>
        <a:xfrm>
          <a:off x="4673600"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40639</xdr:rowOff>
    </xdr:from>
    <xdr:to>
      <xdr:col>20</xdr:col>
      <xdr:colOff>38100</xdr:colOff>
      <xdr:row>103</xdr:row>
      <xdr:rowOff>142239</xdr:rowOff>
    </xdr:to>
    <xdr:sp macro="" textlink="">
      <xdr:nvSpPr>
        <xdr:cNvPr id="350" name="楕円 349"/>
        <xdr:cNvSpPr/>
      </xdr:nvSpPr>
      <xdr:spPr>
        <a:xfrm>
          <a:off x="3746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47625</xdr:rowOff>
    </xdr:from>
    <xdr:to>
      <xdr:col>24</xdr:col>
      <xdr:colOff>63500</xdr:colOff>
      <xdr:row>103</xdr:row>
      <xdr:rowOff>91439</xdr:rowOff>
    </xdr:to>
    <xdr:cxnSp macro="">
      <xdr:nvCxnSpPr>
        <xdr:cNvPr id="351" name="直線コネクタ 350"/>
        <xdr:cNvCxnSpPr/>
      </xdr:nvCxnSpPr>
      <xdr:spPr>
        <a:xfrm flipV="1">
          <a:off x="3797300" y="177069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92075</xdr:rowOff>
    </xdr:from>
    <xdr:to>
      <xdr:col>15</xdr:col>
      <xdr:colOff>101600</xdr:colOff>
      <xdr:row>104</xdr:row>
      <xdr:rowOff>22225</xdr:rowOff>
    </xdr:to>
    <xdr:sp macro="" textlink="">
      <xdr:nvSpPr>
        <xdr:cNvPr id="352" name="楕円 351"/>
        <xdr:cNvSpPr/>
      </xdr:nvSpPr>
      <xdr:spPr>
        <a:xfrm>
          <a:off x="2857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91439</xdr:rowOff>
    </xdr:from>
    <xdr:to>
      <xdr:col>19</xdr:col>
      <xdr:colOff>177800</xdr:colOff>
      <xdr:row>103</xdr:row>
      <xdr:rowOff>142875</xdr:rowOff>
    </xdr:to>
    <xdr:cxnSp macro="">
      <xdr:nvCxnSpPr>
        <xdr:cNvPr id="353" name="直線コネクタ 352"/>
        <xdr:cNvCxnSpPr/>
      </xdr:nvCxnSpPr>
      <xdr:spPr>
        <a:xfrm flipV="1">
          <a:off x="2908300" y="17750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54"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55"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158766</xdr:rowOff>
    </xdr:from>
    <xdr:ext cx="405111" cy="259045"/>
    <xdr:sp macro="" textlink="">
      <xdr:nvSpPr>
        <xdr:cNvPr id="356" name="n_1mainValue【市民会館】&#10;有形固定資産減価償却率"/>
        <xdr:cNvSpPr txBox="1"/>
      </xdr:nvSpPr>
      <xdr:spPr>
        <a:xfrm>
          <a:off x="3582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57" name="n_2main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88"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1" name="フローチャート: 判断 39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397" name="楕円 396"/>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398" name="【市民会館】&#10;一人当たり面積該当値テキスト"/>
        <xdr:cNvSpPr txBox="1"/>
      </xdr:nvSpPr>
      <xdr:spPr>
        <a:xfrm>
          <a:off x="10515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134801</xdr:rowOff>
    </xdr:from>
    <xdr:to>
      <xdr:col>50</xdr:col>
      <xdr:colOff>165100</xdr:colOff>
      <xdr:row>104</xdr:row>
      <xdr:rowOff>64951</xdr:rowOff>
    </xdr:to>
    <xdr:sp macro="" textlink="">
      <xdr:nvSpPr>
        <xdr:cNvPr id="399" name="楕円 398"/>
        <xdr:cNvSpPr/>
      </xdr:nvSpPr>
      <xdr:spPr>
        <a:xfrm>
          <a:off x="9588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14151</xdr:rowOff>
    </xdr:to>
    <xdr:cxnSp macro="">
      <xdr:nvCxnSpPr>
        <xdr:cNvPr id="400" name="直線コネクタ 399"/>
        <xdr:cNvCxnSpPr/>
      </xdr:nvCxnSpPr>
      <xdr:spPr>
        <a:xfrm flipV="1">
          <a:off x="9639300" y="178384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134801</xdr:rowOff>
    </xdr:from>
    <xdr:to>
      <xdr:col>46</xdr:col>
      <xdr:colOff>38100</xdr:colOff>
      <xdr:row>104</xdr:row>
      <xdr:rowOff>64951</xdr:rowOff>
    </xdr:to>
    <xdr:sp macro="" textlink="">
      <xdr:nvSpPr>
        <xdr:cNvPr id="401" name="楕円 400"/>
        <xdr:cNvSpPr/>
      </xdr:nvSpPr>
      <xdr:spPr>
        <a:xfrm>
          <a:off x="8699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xdr:rowOff>
    </xdr:from>
    <xdr:to>
      <xdr:col>50</xdr:col>
      <xdr:colOff>114300</xdr:colOff>
      <xdr:row>104</xdr:row>
      <xdr:rowOff>14151</xdr:rowOff>
    </xdr:to>
    <xdr:cxnSp macro="">
      <xdr:nvCxnSpPr>
        <xdr:cNvPr id="402" name="直線コネクタ 401"/>
        <xdr:cNvCxnSpPr/>
      </xdr:nvCxnSpPr>
      <xdr:spPr>
        <a:xfrm>
          <a:off x="8750300" y="1784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403"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04"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81478</xdr:rowOff>
    </xdr:from>
    <xdr:ext cx="469744" cy="259045"/>
    <xdr:sp macro="" textlink="">
      <xdr:nvSpPr>
        <xdr:cNvPr id="405" name="n_1mainValue【市民会館】&#10;一人当たり面積"/>
        <xdr:cNvSpPr txBox="1"/>
      </xdr:nvSpPr>
      <xdr:spPr>
        <a:xfrm>
          <a:off x="9391727" y="17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81478</xdr:rowOff>
    </xdr:from>
    <xdr:ext cx="469744" cy="259045"/>
    <xdr:sp macro="" textlink="">
      <xdr:nvSpPr>
        <xdr:cNvPr id="406" name="n_2mainValue【市民会館】&#10;一人当たり面積"/>
        <xdr:cNvSpPr txBox="1"/>
      </xdr:nvSpPr>
      <xdr:spPr>
        <a:xfrm>
          <a:off x="8515427" y="17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3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9" name="フローチャート: 判断 438"/>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19685</xdr:rowOff>
    </xdr:from>
    <xdr:to>
      <xdr:col>85</xdr:col>
      <xdr:colOff>177800</xdr:colOff>
      <xdr:row>35</xdr:row>
      <xdr:rowOff>121285</xdr:rowOff>
    </xdr:to>
    <xdr:sp macro="" textlink="">
      <xdr:nvSpPr>
        <xdr:cNvPr id="445" name="楕円 444"/>
        <xdr:cNvSpPr/>
      </xdr:nvSpPr>
      <xdr:spPr>
        <a:xfrm>
          <a:off x="16268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42562</xdr:rowOff>
    </xdr:from>
    <xdr:ext cx="405111" cy="259045"/>
    <xdr:sp macro="" textlink="">
      <xdr:nvSpPr>
        <xdr:cNvPr id="446" name="【一般廃棄物処理施設】&#10;有形固定資産減価償却率該当値テキスト"/>
        <xdr:cNvSpPr txBox="1"/>
      </xdr:nvSpPr>
      <xdr:spPr>
        <a:xfrm>
          <a:off x="16357600"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47" name="楕円 446"/>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70485</xdr:rowOff>
    </xdr:from>
    <xdr:to>
      <xdr:col>85</xdr:col>
      <xdr:colOff>127000</xdr:colOff>
      <xdr:row>35</xdr:row>
      <xdr:rowOff>123825</xdr:rowOff>
    </xdr:to>
    <xdr:cxnSp macro="">
      <xdr:nvCxnSpPr>
        <xdr:cNvPr id="448" name="直線コネクタ 447"/>
        <xdr:cNvCxnSpPr/>
      </xdr:nvCxnSpPr>
      <xdr:spPr>
        <a:xfrm flipV="1">
          <a:off x="15481300" y="60712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449" name="楕円 448"/>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131445</xdr:rowOff>
    </xdr:to>
    <xdr:cxnSp macro="">
      <xdr:nvCxnSpPr>
        <xdr:cNvPr id="450" name="直線コネクタ 449"/>
        <xdr:cNvCxnSpPr/>
      </xdr:nvCxnSpPr>
      <xdr:spPr>
        <a:xfrm flipV="1">
          <a:off x="14592300" y="61245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51"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2"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53"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454" name="n_2mainValue【一般廃棄物処理施設】&#10;有形固定資産減価償却率"/>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81"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4" name="フローチャート: 判断 48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151340</xdr:rowOff>
    </xdr:from>
    <xdr:to>
      <xdr:col>116</xdr:col>
      <xdr:colOff>114300</xdr:colOff>
      <xdr:row>38</xdr:row>
      <xdr:rowOff>81490</xdr:rowOff>
    </xdr:to>
    <xdr:sp macro="" textlink="">
      <xdr:nvSpPr>
        <xdr:cNvPr id="490" name="楕円 489"/>
        <xdr:cNvSpPr/>
      </xdr:nvSpPr>
      <xdr:spPr>
        <a:xfrm>
          <a:off x="22110700" y="64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2767</xdr:rowOff>
    </xdr:from>
    <xdr:ext cx="599010" cy="259045"/>
    <xdr:sp macro="" textlink="">
      <xdr:nvSpPr>
        <xdr:cNvPr id="491" name="【一般廃棄物処理施設】&#10;一人当たり有形固定資産（償却資産）額該当値テキスト"/>
        <xdr:cNvSpPr txBox="1"/>
      </xdr:nvSpPr>
      <xdr:spPr>
        <a:xfrm>
          <a:off x="22199600" y="634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154815</xdr:rowOff>
    </xdr:from>
    <xdr:to>
      <xdr:col>112</xdr:col>
      <xdr:colOff>38100</xdr:colOff>
      <xdr:row>38</xdr:row>
      <xdr:rowOff>84965</xdr:rowOff>
    </xdr:to>
    <xdr:sp macro="" textlink="">
      <xdr:nvSpPr>
        <xdr:cNvPr id="492" name="楕円 491"/>
        <xdr:cNvSpPr/>
      </xdr:nvSpPr>
      <xdr:spPr>
        <a:xfrm>
          <a:off x="21272500" y="64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30690</xdr:rowOff>
    </xdr:from>
    <xdr:to>
      <xdr:col>116</xdr:col>
      <xdr:colOff>63500</xdr:colOff>
      <xdr:row>38</xdr:row>
      <xdr:rowOff>34165</xdr:rowOff>
    </xdr:to>
    <xdr:cxnSp macro="">
      <xdr:nvCxnSpPr>
        <xdr:cNvPr id="493" name="直線コネクタ 492"/>
        <xdr:cNvCxnSpPr/>
      </xdr:nvCxnSpPr>
      <xdr:spPr>
        <a:xfrm flipV="1">
          <a:off x="21323300" y="6545790"/>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97478</xdr:rowOff>
    </xdr:from>
    <xdr:to>
      <xdr:col>107</xdr:col>
      <xdr:colOff>101600</xdr:colOff>
      <xdr:row>39</xdr:row>
      <xdr:rowOff>27628</xdr:rowOff>
    </xdr:to>
    <xdr:sp macro="" textlink="">
      <xdr:nvSpPr>
        <xdr:cNvPr id="494" name="楕円 493"/>
        <xdr:cNvSpPr/>
      </xdr:nvSpPr>
      <xdr:spPr>
        <a:xfrm>
          <a:off x="20383500" y="66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34165</xdr:rowOff>
    </xdr:from>
    <xdr:to>
      <xdr:col>111</xdr:col>
      <xdr:colOff>177800</xdr:colOff>
      <xdr:row>38</xdr:row>
      <xdr:rowOff>148278</xdr:rowOff>
    </xdr:to>
    <xdr:cxnSp macro="">
      <xdr:nvCxnSpPr>
        <xdr:cNvPr id="495" name="直線コネクタ 494"/>
        <xdr:cNvCxnSpPr/>
      </xdr:nvCxnSpPr>
      <xdr:spPr>
        <a:xfrm flipV="1">
          <a:off x="20434300" y="6549265"/>
          <a:ext cx="889000" cy="1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9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101492</xdr:rowOff>
    </xdr:from>
    <xdr:ext cx="599010" cy="259045"/>
    <xdr:sp macro="" textlink="">
      <xdr:nvSpPr>
        <xdr:cNvPr id="498" name="n_1mainValue【一般廃棄物処理施設】&#10;一人当たり有形固定資産（償却資産）額"/>
        <xdr:cNvSpPr txBox="1"/>
      </xdr:nvSpPr>
      <xdr:spPr>
        <a:xfrm>
          <a:off x="21011095" y="62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44155</xdr:rowOff>
    </xdr:from>
    <xdr:ext cx="599010" cy="259045"/>
    <xdr:sp macro="" textlink="">
      <xdr:nvSpPr>
        <xdr:cNvPr id="499" name="n_2mainValue【一般廃棄物処理施設】&#10;一人当たり有形固定資産（償却資産）額"/>
        <xdr:cNvSpPr txBox="1"/>
      </xdr:nvSpPr>
      <xdr:spPr>
        <a:xfrm>
          <a:off x="20134795" y="638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2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2" name="フローチャート: 判断 53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38" name="楕円 537"/>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539"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40"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41" name="n_2main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3" name="テキスト ボックス 5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67" name="直線コネクタ 566"/>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9" name="直線コネクタ 56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0"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1" name="直線コネクタ 570"/>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72"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3" name="フローチャート: 判断 572"/>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74" name="フローチャート: 判断 573"/>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75" name="フローチャート: 判断 574"/>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43906</xdr:rowOff>
    </xdr:from>
    <xdr:to>
      <xdr:col>107</xdr:col>
      <xdr:colOff>101600</xdr:colOff>
      <xdr:row>64</xdr:row>
      <xdr:rowOff>145506</xdr:rowOff>
    </xdr:to>
    <xdr:sp macro="" textlink="">
      <xdr:nvSpPr>
        <xdr:cNvPr id="581" name="楕円 580"/>
        <xdr:cNvSpPr/>
      </xdr:nvSpPr>
      <xdr:spPr>
        <a:xfrm>
          <a:off x="20383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82"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83"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136633</xdr:rowOff>
    </xdr:from>
    <xdr:ext cx="469744" cy="259045"/>
    <xdr:sp macro="" textlink="">
      <xdr:nvSpPr>
        <xdr:cNvPr id="584" name="n_2mainValue【保健センター・保健所】&#10;一人当たり面積"/>
        <xdr:cNvSpPr txBox="1"/>
      </xdr:nvSpPr>
      <xdr:spPr>
        <a:xfrm>
          <a:off x="201994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6" name="テキスト ボックス 5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6" name="テキスト ボックス 6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8" name="テキスト ボックス 6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10" name="直線コネクタ 609"/>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11"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12" name="直線コネクタ 611"/>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13"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14" name="直線コネクタ 61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615"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16" name="フローチャート: 判断 615"/>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17" name="フローチャート: 判断 616"/>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8" name="フローチャート: 判断 617"/>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153851</xdr:rowOff>
    </xdr:from>
    <xdr:to>
      <xdr:col>85</xdr:col>
      <xdr:colOff>177800</xdr:colOff>
      <xdr:row>82</xdr:row>
      <xdr:rowOff>84001</xdr:rowOff>
    </xdr:to>
    <xdr:sp macro="" textlink="">
      <xdr:nvSpPr>
        <xdr:cNvPr id="624" name="楕円 623"/>
        <xdr:cNvSpPr/>
      </xdr:nvSpPr>
      <xdr:spPr>
        <a:xfrm>
          <a:off x="162687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132278</xdr:rowOff>
    </xdr:from>
    <xdr:ext cx="405111" cy="259045"/>
    <xdr:sp macro="" textlink="">
      <xdr:nvSpPr>
        <xdr:cNvPr id="625" name="【消防施設】&#10;有形固定資産減価償却率該当値テキスト"/>
        <xdr:cNvSpPr txBox="1"/>
      </xdr:nvSpPr>
      <xdr:spPr>
        <a:xfrm>
          <a:off x="16357600"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26" name="楕円 625"/>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72389</xdr:rowOff>
    </xdr:to>
    <xdr:cxnSp macro="">
      <xdr:nvCxnSpPr>
        <xdr:cNvPr id="627" name="直線コネクタ 626"/>
        <xdr:cNvCxnSpPr/>
      </xdr:nvCxnSpPr>
      <xdr:spPr>
        <a:xfrm flipV="1">
          <a:off x="15481300" y="1409210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628"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9"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630" name="n_1mainValue【消防施設】&#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1" name="直線コネクタ 6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2" name="テキスト ボックス 6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3" name="直線コネクタ 6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4" name="テキスト ボックス 6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5" name="直線コネクタ 6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6" name="テキスト ボックス 6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7" name="直線コネクタ 6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8" name="テキスト ボックス 6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52" name="直線コネクタ 651"/>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5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54" name="直線コネクタ 65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5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56" name="直線コネクタ 65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57"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58" name="フローチャート: 判断 657"/>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59" name="フローチャート: 判断 658"/>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60" name="フローチャート: 判断 659"/>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66" name="楕円 665"/>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67" name="【消防施設】&#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68" name="楕円 667"/>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669" name="直線コネクタ 668"/>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70"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71"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72"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98" name="直線コネクタ 697"/>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9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2" name="直線コネクタ 70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03"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04" name="フローチャート: 判断 703"/>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05" name="フローチャート: 判断 704"/>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06" name="フローチャート: 判断 705"/>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69487</xdr:rowOff>
    </xdr:from>
    <xdr:to>
      <xdr:col>85</xdr:col>
      <xdr:colOff>177800</xdr:colOff>
      <xdr:row>99</xdr:row>
      <xdr:rowOff>171087</xdr:rowOff>
    </xdr:to>
    <xdr:sp macro="" textlink="">
      <xdr:nvSpPr>
        <xdr:cNvPr id="712" name="楕円 711"/>
        <xdr:cNvSpPr/>
      </xdr:nvSpPr>
      <xdr:spPr>
        <a:xfrm>
          <a:off x="162687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22514</xdr:rowOff>
    </xdr:from>
    <xdr:ext cx="405111" cy="259045"/>
    <xdr:sp macro="" textlink="">
      <xdr:nvSpPr>
        <xdr:cNvPr id="713" name="【庁舎】&#10;有形固定資産減価償却率該当値テキスト"/>
        <xdr:cNvSpPr txBox="1"/>
      </xdr:nvSpPr>
      <xdr:spPr>
        <a:xfrm>
          <a:off x="16357600" y="1699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714" name="楕円 713"/>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120287</xdr:rowOff>
    </xdr:from>
    <xdr:to>
      <xdr:col>85</xdr:col>
      <xdr:colOff>127000</xdr:colOff>
      <xdr:row>99</xdr:row>
      <xdr:rowOff>149679</xdr:rowOff>
    </xdr:to>
    <xdr:cxnSp macro="">
      <xdr:nvCxnSpPr>
        <xdr:cNvPr id="715" name="直線コネクタ 714"/>
        <xdr:cNvCxnSpPr/>
      </xdr:nvCxnSpPr>
      <xdr:spPr>
        <a:xfrm flipV="1">
          <a:off x="15481300" y="170938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160927</xdr:rowOff>
    </xdr:from>
    <xdr:to>
      <xdr:col>76</xdr:col>
      <xdr:colOff>165100</xdr:colOff>
      <xdr:row>100</xdr:row>
      <xdr:rowOff>91077</xdr:rowOff>
    </xdr:to>
    <xdr:sp macro="" textlink="">
      <xdr:nvSpPr>
        <xdr:cNvPr id="716" name="楕円 715"/>
        <xdr:cNvSpPr/>
      </xdr:nvSpPr>
      <xdr:spPr>
        <a:xfrm>
          <a:off x="14541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40277</xdr:rowOff>
    </xdr:to>
    <xdr:cxnSp macro="">
      <xdr:nvCxnSpPr>
        <xdr:cNvPr id="717" name="直線コネクタ 716"/>
        <xdr:cNvCxnSpPr/>
      </xdr:nvCxnSpPr>
      <xdr:spPr>
        <a:xfrm flipV="1">
          <a:off x="14592300" y="171232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18"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19"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45556</xdr:rowOff>
    </xdr:from>
    <xdr:ext cx="405111" cy="259045"/>
    <xdr:sp macro="" textlink="">
      <xdr:nvSpPr>
        <xdr:cNvPr id="720" name="n_1mainValue【庁舎】&#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107604</xdr:rowOff>
    </xdr:from>
    <xdr:ext cx="405111" cy="259045"/>
    <xdr:sp macro="" textlink="">
      <xdr:nvSpPr>
        <xdr:cNvPr id="721" name="n_2mainValue【庁舎】&#10;有形固定資産減価償却率"/>
        <xdr:cNvSpPr txBox="1"/>
      </xdr:nvSpPr>
      <xdr:spPr>
        <a:xfrm>
          <a:off x="14389744"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47" name="直線コネクタ 74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4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49" name="直線コネクタ 74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5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51" name="直線コネクタ 75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52"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53" name="フローチャート: 判断 75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54" name="フローチャート: 判断 75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55" name="フローチャート: 判断 75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761" name="楕円 760"/>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762" name="【庁舎】&#10;一人当たり面積該当値テキスト"/>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18869</xdr:rowOff>
    </xdr:from>
    <xdr:to>
      <xdr:col>112</xdr:col>
      <xdr:colOff>38100</xdr:colOff>
      <xdr:row>108</xdr:row>
      <xdr:rowOff>120469</xdr:rowOff>
    </xdr:to>
    <xdr:sp macro="" textlink="">
      <xdr:nvSpPr>
        <xdr:cNvPr id="763" name="楕円 762"/>
        <xdr:cNvSpPr/>
      </xdr:nvSpPr>
      <xdr:spPr>
        <a:xfrm>
          <a:off x="21272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69669</xdr:rowOff>
    </xdr:to>
    <xdr:cxnSp macro="">
      <xdr:nvCxnSpPr>
        <xdr:cNvPr id="764" name="直線コネクタ 763"/>
        <xdr:cNvCxnSpPr/>
      </xdr:nvCxnSpPr>
      <xdr:spPr>
        <a:xfrm flipV="1">
          <a:off x="21323300" y="1858518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765" name="楕円 764"/>
        <xdr:cNvSpPr/>
      </xdr:nvSpPr>
      <xdr:spPr>
        <a:xfrm>
          <a:off x="2038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69669</xdr:rowOff>
    </xdr:from>
    <xdr:to>
      <xdr:col>111</xdr:col>
      <xdr:colOff>177800</xdr:colOff>
      <xdr:row>108</xdr:row>
      <xdr:rowOff>69669</xdr:rowOff>
    </xdr:to>
    <xdr:cxnSp macro="">
      <xdr:nvCxnSpPr>
        <xdr:cNvPr id="766" name="直線コネクタ 765"/>
        <xdr:cNvCxnSpPr/>
      </xdr:nvCxnSpPr>
      <xdr:spPr>
        <a:xfrm>
          <a:off x="20434300" y="1858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6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68"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111596</xdr:rowOff>
    </xdr:from>
    <xdr:ext cx="469744" cy="259045"/>
    <xdr:sp macro="" textlink="">
      <xdr:nvSpPr>
        <xdr:cNvPr id="769" name="n_1mainValue【庁舎】&#10;一人当たり面積"/>
        <xdr:cNvSpPr txBox="1"/>
      </xdr:nvSpPr>
      <xdr:spPr>
        <a:xfrm>
          <a:off x="21075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770" name="n_2mainValue【庁舎】&#10;一人当たり面積"/>
        <xdr:cNvSpPr txBox="1"/>
      </xdr:nvSpPr>
      <xdr:spPr>
        <a:xfrm>
          <a:off x="20199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文化センター、清掃センター、庁舎の老朽化が特に進んでいる。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文化センター及び庁舎については、計画的な修繕を進めていく必要がある。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また、清掃センターについては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山辺・北西部広域環境衛生組合にて平成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年からの本格稼動にむけ進んでいる。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国全体でみれば景気回復の兆しはあるものの、本町に関しては、まだ低迷状態にあり、個人・法人税などの歳入の確保が困難であることが指標に表れている。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引き続き、税収の徴収率向上等、歳入の確保に努める。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長年起債の発行を抑制してきたことから、経常収支比率は類似団体平均を下回っている。しかしながら、扶助費については増加傾向にあるため、今後も引き続き資格審査等の適正化による抑制を図るなど、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149013</xdr:rowOff>
    </xdr:to>
    <xdr:cxnSp macro="">
      <xdr:nvCxnSpPr>
        <xdr:cNvPr id="132" name="直線コネクタ 131"/>
        <xdr:cNvCxnSpPr/>
      </xdr:nvCxnSpPr>
      <xdr:spPr>
        <a:xfrm flipV="1">
          <a:off x="4114800" y="106904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149013</xdr:rowOff>
    </xdr:to>
    <xdr:cxnSp macro="">
      <xdr:nvCxnSpPr>
        <xdr:cNvPr id="135" name="直線コネクタ 134"/>
        <xdr:cNvCxnSpPr/>
      </xdr:nvCxnSpPr>
      <xdr:spPr>
        <a:xfrm>
          <a:off x="3225800" y="1059793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62</xdr:row>
      <xdr:rowOff>52494</xdr:rowOff>
    </xdr:to>
    <xdr:cxnSp macro="">
      <xdr:nvCxnSpPr>
        <xdr:cNvPr id="138" name="直線コネクタ 137"/>
        <xdr:cNvCxnSpPr/>
      </xdr:nvCxnSpPr>
      <xdr:spPr>
        <a:xfrm flipV="1">
          <a:off x="2336800" y="1059793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80645</xdr:rowOff>
    </xdr:to>
    <xdr:cxnSp macro="">
      <xdr:nvCxnSpPr>
        <xdr:cNvPr id="141" name="直線コネクタ 140"/>
        <xdr:cNvCxnSpPr/>
      </xdr:nvCxnSpPr>
      <xdr:spPr>
        <a:xfrm flipV="1">
          <a:off x="1447800" y="106823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4" name="テキスト ボックス 153"/>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5" name="楕円 154"/>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29015</xdr:rowOff>
    </xdr:from>
    <xdr:ext cx="762000" cy="259045"/>
    <xdr:sp macro="" textlink="">
      <xdr:nvSpPr>
        <xdr:cNvPr id="156" name="テキスト ボックス 155"/>
        <xdr:cNvSpPr txBox="1"/>
      </xdr:nvSpPr>
      <xdr:spPr>
        <a:xfrm>
          <a:off x="2844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7" name="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9" name="楕円 158"/>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60" name="テキスト ボックス 159"/>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年度には給食センターの建替えに伴う調理・配送等の委託料が新たに発生したことから類似団体平均を上回っていたが、以降は、平均以下となっている。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今後も指定管理者制度やアウトソーシング等の行財政改革への取り組みを通して抑制に努める。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123658</xdr:rowOff>
    </xdr:from>
    <xdr:to>
      <xdr:col>23</xdr:col>
      <xdr:colOff>133350</xdr:colOff>
      <xdr:row>84</xdr:row>
      <xdr:rowOff>32939</xdr:rowOff>
    </xdr:to>
    <xdr:cxnSp macro="">
      <xdr:nvCxnSpPr>
        <xdr:cNvPr id="195" name="直線コネクタ 194"/>
        <xdr:cNvCxnSpPr/>
      </xdr:nvCxnSpPr>
      <xdr:spPr>
        <a:xfrm flipV="1">
          <a:off x="4114800" y="14354008"/>
          <a:ext cx="838200" cy="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127229</xdr:rowOff>
    </xdr:from>
    <xdr:to>
      <xdr:col>19</xdr:col>
      <xdr:colOff>133350</xdr:colOff>
      <xdr:row>84</xdr:row>
      <xdr:rowOff>32939</xdr:rowOff>
    </xdr:to>
    <xdr:cxnSp macro="">
      <xdr:nvCxnSpPr>
        <xdr:cNvPr id="198" name="直線コネクタ 197"/>
        <xdr:cNvCxnSpPr/>
      </xdr:nvCxnSpPr>
      <xdr:spPr>
        <a:xfrm>
          <a:off x="3225800" y="14357579"/>
          <a:ext cx="889000" cy="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24958</xdr:rowOff>
    </xdr:from>
    <xdr:to>
      <xdr:col>15</xdr:col>
      <xdr:colOff>82550</xdr:colOff>
      <xdr:row>83</xdr:row>
      <xdr:rowOff>127229</xdr:rowOff>
    </xdr:to>
    <xdr:cxnSp macro="">
      <xdr:nvCxnSpPr>
        <xdr:cNvPr id="201" name="直線コネクタ 200"/>
        <xdr:cNvCxnSpPr/>
      </xdr:nvCxnSpPr>
      <xdr:spPr>
        <a:xfrm>
          <a:off x="2336800" y="14255308"/>
          <a:ext cx="8890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24958</xdr:rowOff>
    </xdr:from>
    <xdr:to>
      <xdr:col>11</xdr:col>
      <xdr:colOff>31750</xdr:colOff>
      <xdr:row>83</xdr:row>
      <xdr:rowOff>36139</xdr:rowOff>
    </xdr:to>
    <xdr:cxnSp macro="">
      <xdr:nvCxnSpPr>
        <xdr:cNvPr id="204" name="直線コネクタ 203"/>
        <xdr:cNvCxnSpPr/>
      </xdr:nvCxnSpPr>
      <xdr:spPr>
        <a:xfrm flipV="1">
          <a:off x="1447800" y="14255308"/>
          <a:ext cx="889000" cy="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72858</xdr:rowOff>
    </xdr:from>
    <xdr:to>
      <xdr:col>23</xdr:col>
      <xdr:colOff>184150</xdr:colOff>
      <xdr:row>84</xdr:row>
      <xdr:rowOff>3008</xdr:rowOff>
    </xdr:to>
    <xdr:sp macro="" textlink="">
      <xdr:nvSpPr>
        <xdr:cNvPr id="214" name="楕円 213"/>
        <xdr:cNvSpPr/>
      </xdr:nvSpPr>
      <xdr:spPr>
        <a:xfrm>
          <a:off x="4902200" y="143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44935</xdr:rowOff>
    </xdr:from>
    <xdr:ext cx="762000" cy="259045"/>
    <xdr:sp macro="" textlink="">
      <xdr:nvSpPr>
        <xdr:cNvPr id="215" name="人件費・物件費等の状況該当値テキスト"/>
        <xdr:cNvSpPr txBox="1"/>
      </xdr:nvSpPr>
      <xdr:spPr>
        <a:xfrm>
          <a:off x="5041900" y="142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153589</xdr:rowOff>
    </xdr:from>
    <xdr:to>
      <xdr:col>19</xdr:col>
      <xdr:colOff>184150</xdr:colOff>
      <xdr:row>84</xdr:row>
      <xdr:rowOff>83739</xdr:rowOff>
    </xdr:to>
    <xdr:sp macro="" textlink="">
      <xdr:nvSpPr>
        <xdr:cNvPr id="216" name="楕円 215"/>
        <xdr:cNvSpPr/>
      </xdr:nvSpPr>
      <xdr:spPr>
        <a:xfrm>
          <a:off x="4064000" y="143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68516</xdr:rowOff>
    </xdr:from>
    <xdr:ext cx="736600" cy="259045"/>
    <xdr:sp macro="" textlink="">
      <xdr:nvSpPr>
        <xdr:cNvPr id="217" name="テキスト ボックス 216"/>
        <xdr:cNvSpPr txBox="1"/>
      </xdr:nvSpPr>
      <xdr:spPr>
        <a:xfrm>
          <a:off x="3733800" y="1447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76429</xdr:rowOff>
    </xdr:from>
    <xdr:to>
      <xdr:col>15</xdr:col>
      <xdr:colOff>133350</xdr:colOff>
      <xdr:row>84</xdr:row>
      <xdr:rowOff>6579</xdr:rowOff>
    </xdr:to>
    <xdr:sp macro="" textlink="">
      <xdr:nvSpPr>
        <xdr:cNvPr id="218" name="楕円 217"/>
        <xdr:cNvSpPr/>
      </xdr:nvSpPr>
      <xdr:spPr>
        <a:xfrm>
          <a:off x="3175000" y="143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162806</xdr:rowOff>
    </xdr:from>
    <xdr:ext cx="762000" cy="259045"/>
    <xdr:sp macro="" textlink="">
      <xdr:nvSpPr>
        <xdr:cNvPr id="219" name="テキスト ボックス 218"/>
        <xdr:cNvSpPr txBox="1"/>
      </xdr:nvSpPr>
      <xdr:spPr>
        <a:xfrm>
          <a:off x="2844800" y="1439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145608</xdr:rowOff>
    </xdr:from>
    <xdr:to>
      <xdr:col>11</xdr:col>
      <xdr:colOff>82550</xdr:colOff>
      <xdr:row>83</xdr:row>
      <xdr:rowOff>75758</xdr:rowOff>
    </xdr:to>
    <xdr:sp macro="" textlink="">
      <xdr:nvSpPr>
        <xdr:cNvPr id="220" name="楕円 219"/>
        <xdr:cNvSpPr/>
      </xdr:nvSpPr>
      <xdr:spPr>
        <a:xfrm>
          <a:off x="2286000" y="142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85935</xdr:rowOff>
    </xdr:from>
    <xdr:ext cx="762000" cy="259045"/>
    <xdr:sp macro="" textlink="">
      <xdr:nvSpPr>
        <xdr:cNvPr id="221" name="テキスト ボックス 220"/>
        <xdr:cNvSpPr txBox="1"/>
      </xdr:nvSpPr>
      <xdr:spPr>
        <a:xfrm>
          <a:off x="1955800" y="139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156789</xdr:rowOff>
    </xdr:from>
    <xdr:to>
      <xdr:col>7</xdr:col>
      <xdr:colOff>31750</xdr:colOff>
      <xdr:row>83</xdr:row>
      <xdr:rowOff>86939</xdr:rowOff>
    </xdr:to>
    <xdr:sp macro="" textlink="">
      <xdr:nvSpPr>
        <xdr:cNvPr id="222" name="楕円 221"/>
        <xdr:cNvSpPr/>
      </xdr:nvSpPr>
      <xdr:spPr>
        <a:xfrm>
          <a:off x="1397000" y="142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97116</xdr:rowOff>
    </xdr:from>
    <xdr:ext cx="762000" cy="259045"/>
    <xdr:sp macro="" textlink="">
      <xdr:nvSpPr>
        <xdr:cNvPr id="223" name="テキスト ボックス 222"/>
        <xdr:cNvSpPr txBox="1"/>
      </xdr:nvSpPr>
      <xdr:spPr>
        <a:xfrm>
          <a:off x="1066800" y="1398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ラスパイラス指数については前年度数値を引用</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7" name="直線コネクタ 256"/>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98778</xdr:rowOff>
    </xdr:to>
    <xdr:cxnSp macro="">
      <xdr:nvCxnSpPr>
        <xdr:cNvPr id="260" name="直線コネクタ 259"/>
        <xdr:cNvCxnSpPr/>
      </xdr:nvCxnSpPr>
      <xdr:spPr>
        <a:xfrm>
          <a:off x="15290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18345</xdr:rowOff>
    </xdr:to>
    <xdr:cxnSp macro="">
      <xdr:nvCxnSpPr>
        <xdr:cNvPr id="263" name="直線コネクタ 262"/>
        <xdr:cNvCxnSpPr/>
      </xdr:nvCxnSpPr>
      <xdr:spPr>
        <a:xfrm>
          <a:off x="14401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162984</xdr:rowOff>
    </xdr:to>
    <xdr:cxnSp macro="">
      <xdr:nvCxnSpPr>
        <xdr:cNvPr id="266" name="直線コネクタ 265"/>
        <xdr:cNvCxnSpPr/>
      </xdr:nvCxnSpPr>
      <xdr:spPr>
        <a:xfrm flipV="1">
          <a:off x="13512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6" name="楕円 275"/>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7" name="給与水準   （国との比較）該当値テキスト"/>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8" name="楕円 277"/>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9" name="テキスト ボックス 278"/>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2" name="楕円 281"/>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3" name="テキスト ボックス 282"/>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過去からの新規採用職員の抑制により平成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年度は、業務の多様化等により上回っている。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引き続き、アウトソーシング等を検討しながら人員配置の適正管理に努める。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160796</xdr:rowOff>
    </xdr:from>
    <xdr:to>
      <xdr:col>81</xdr:col>
      <xdr:colOff>44450</xdr:colOff>
      <xdr:row>60</xdr:row>
      <xdr:rowOff>164818</xdr:rowOff>
    </xdr:to>
    <xdr:cxnSp macro="">
      <xdr:nvCxnSpPr>
        <xdr:cNvPr id="320" name="直線コネクタ 319"/>
        <xdr:cNvCxnSpPr/>
      </xdr:nvCxnSpPr>
      <xdr:spPr>
        <a:xfrm>
          <a:off x="16179800" y="1044779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160796</xdr:rowOff>
    </xdr:from>
    <xdr:to>
      <xdr:col>77</xdr:col>
      <xdr:colOff>44450</xdr:colOff>
      <xdr:row>60</xdr:row>
      <xdr:rowOff>160796</xdr:rowOff>
    </xdr:to>
    <xdr:cxnSp macro="">
      <xdr:nvCxnSpPr>
        <xdr:cNvPr id="323" name="直線コネクタ 322"/>
        <xdr:cNvCxnSpPr/>
      </xdr:nvCxnSpPr>
      <xdr:spPr>
        <a:xfrm>
          <a:off x="15290800" y="10447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60</xdr:row>
      <xdr:rowOff>160796</xdr:rowOff>
    </xdr:to>
    <xdr:cxnSp macro="">
      <xdr:nvCxnSpPr>
        <xdr:cNvPr id="326" name="直線コネクタ 325"/>
        <xdr:cNvCxnSpPr/>
      </xdr:nvCxnSpPr>
      <xdr:spPr>
        <a:xfrm>
          <a:off x="14401800" y="1044109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154094</xdr:rowOff>
    </xdr:to>
    <xdr:cxnSp macro="">
      <xdr:nvCxnSpPr>
        <xdr:cNvPr id="329" name="直線コネクタ 328"/>
        <xdr:cNvCxnSpPr/>
      </xdr:nvCxnSpPr>
      <xdr:spPr>
        <a:xfrm>
          <a:off x="13512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114018</xdr:rowOff>
    </xdr:from>
    <xdr:to>
      <xdr:col>81</xdr:col>
      <xdr:colOff>95250</xdr:colOff>
      <xdr:row>61</xdr:row>
      <xdr:rowOff>44168</xdr:rowOff>
    </xdr:to>
    <xdr:sp macro="" textlink="">
      <xdr:nvSpPr>
        <xdr:cNvPr id="339" name="楕円 338"/>
        <xdr:cNvSpPr/>
      </xdr:nvSpPr>
      <xdr:spPr>
        <a:xfrm>
          <a:off x="16967200" y="104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86095</xdr:rowOff>
    </xdr:from>
    <xdr:ext cx="762000" cy="259045"/>
    <xdr:sp macro="" textlink="">
      <xdr:nvSpPr>
        <xdr:cNvPr id="340" name="定員管理の状況該当値テキスト"/>
        <xdr:cNvSpPr txBox="1"/>
      </xdr:nvSpPr>
      <xdr:spPr>
        <a:xfrm>
          <a:off x="17106900" y="1037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109996</xdr:rowOff>
    </xdr:from>
    <xdr:to>
      <xdr:col>77</xdr:col>
      <xdr:colOff>95250</xdr:colOff>
      <xdr:row>61</xdr:row>
      <xdr:rowOff>40146</xdr:rowOff>
    </xdr:to>
    <xdr:sp macro="" textlink="">
      <xdr:nvSpPr>
        <xdr:cNvPr id="341" name="楕円 340"/>
        <xdr:cNvSpPr/>
      </xdr:nvSpPr>
      <xdr:spPr>
        <a:xfrm>
          <a:off x="16129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50323</xdr:rowOff>
    </xdr:from>
    <xdr:ext cx="736600" cy="259045"/>
    <xdr:sp macro="" textlink="">
      <xdr:nvSpPr>
        <xdr:cNvPr id="342" name="テキスト ボックス 341"/>
        <xdr:cNvSpPr txBox="1"/>
      </xdr:nvSpPr>
      <xdr:spPr>
        <a:xfrm>
          <a:off x="15798800" y="1016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109996</xdr:rowOff>
    </xdr:from>
    <xdr:to>
      <xdr:col>73</xdr:col>
      <xdr:colOff>44450</xdr:colOff>
      <xdr:row>61</xdr:row>
      <xdr:rowOff>40146</xdr:rowOff>
    </xdr:to>
    <xdr:sp macro="" textlink="">
      <xdr:nvSpPr>
        <xdr:cNvPr id="343" name="楕円 342"/>
        <xdr:cNvSpPr/>
      </xdr:nvSpPr>
      <xdr:spPr>
        <a:xfrm>
          <a:off x="15240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24923</xdr:rowOff>
    </xdr:from>
    <xdr:ext cx="762000" cy="259045"/>
    <xdr:sp macro="" textlink="">
      <xdr:nvSpPr>
        <xdr:cNvPr id="344" name="テキスト ボックス 343"/>
        <xdr:cNvSpPr txBox="1"/>
      </xdr:nvSpPr>
      <xdr:spPr>
        <a:xfrm>
          <a:off x="149098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5" name="楕円 344"/>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46" name="テキスト ボックス 345"/>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7" name="楕円 346"/>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48" name="テキスト ボックス 347"/>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年度以降、償還額の大きい地方債の償還が完了したことにより、類似団体平均を下回っているが、平成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年度において中学校建替えに伴う地方債の発行があるため、今まで以上に地方債の発行については、慎重に行い、実質公債費比率を抑制するよう努める。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50292</xdr:rowOff>
    </xdr:to>
    <xdr:cxnSp macro="">
      <xdr:nvCxnSpPr>
        <xdr:cNvPr id="380" name="直線コネクタ 379"/>
        <xdr:cNvCxnSpPr/>
      </xdr:nvCxnSpPr>
      <xdr:spPr>
        <a:xfrm flipV="1">
          <a:off x="16179800" y="61935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50292</xdr:rowOff>
    </xdr:from>
    <xdr:to>
      <xdr:col>77</xdr:col>
      <xdr:colOff>44450</xdr:colOff>
      <xdr:row>36</xdr:row>
      <xdr:rowOff>88900</xdr:rowOff>
    </xdr:to>
    <xdr:cxnSp macro="">
      <xdr:nvCxnSpPr>
        <xdr:cNvPr id="383" name="直線コネクタ 382"/>
        <xdr:cNvCxnSpPr/>
      </xdr:nvCxnSpPr>
      <xdr:spPr>
        <a:xfrm flipV="1">
          <a:off x="15290800" y="62224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37</xdr:row>
      <xdr:rowOff>91186</xdr:rowOff>
    </xdr:to>
    <xdr:cxnSp macro="">
      <xdr:nvCxnSpPr>
        <xdr:cNvPr id="386" name="直線コネクタ 385"/>
        <xdr:cNvCxnSpPr/>
      </xdr:nvCxnSpPr>
      <xdr:spPr>
        <a:xfrm flipV="1">
          <a:off x="14401800" y="62611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91186</xdr:rowOff>
    </xdr:from>
    <xdr:to>
      <xdr:col>68</xdr:col>
      <xdr:colOff>152400</xdr:colOff>
      <xdr:row>38</xdr:row>
      <xdr:rowOff>74168</xdr:rowOff>
    </xdr:to>
    <xdr:cxnSp macro="">
      <xdr:nvCxnSpPr>
        <xdr:cNvPr id="389" name="直線コネクタ 388"/>
        <xdr:cNvCxnSpPr/>
      </xdr:nvCxnSpPr>
      <xdr:spPr>
        <a:xfrm flipV="1">
          <a:off x="13512800" y="64348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399" name="楕円 398"/>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0"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170942</xdr:rowOff>
    </xdr:from>
    <xdr:to>
      <xdr:col>77</xdr:col>
      <xdr:colOff>95250</xdr:colOff>
      <xdr:row>36</xdr:row>
      <xdr:rowOff>101092</xdr:rowOff>
    </xdr:to>
    <xdr:sp macro="" textlink="">
      <xdr:nvSpPr>
        <xdr:cNvPr id="401" name="楕円 400"/>
        <xdr:cNvSpPr/>
      </xdr:nvSpPr>
      <xdr:spPr>
        <a:xfrm>
          <a:off x="16129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111269</xdr:rowOff>
    </xdr:from>
    <xdr:ext cx="736600" cy="259045"/>
    <xdr:sp macro="" textlink="">
      <xdr:nvSpPr>
        <xdr:cNvPr id="402" name="テキスト ボックス 401"/>
        <xdr:cNvSpPr txBox="1"/>
      </xdr:nvSpPr>
      <xdr:spPr>
        <a:xfrm>
          <a:off x="15798800" y="594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40386</xdr:rowOff>
    </xdr:from>
    <xdr:to>
      <xdr:col>68</xdr:col>
      <xdr:colOff>203200</xdr:colOff>
      <xdr:row>37</xdr:row>
      <xdr:rowOff>141986</xdr:rowOff>
    </xdr:to>
    <xdr:sp macro="" textlink="">
      <xdr:nvSpPr>
        <xdr:cNvPr id="405" name="楕円 404"/>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152163</xdr:rowOff>
    </xdr:from>
    <xdr:ext cx="762000" cy="259045"/>
    <xdr:sp macro="" textlink="">
      <xdr:nvSpPr>
        <xdr:cNvPr id="406" name="テキスト ボックス 405"/>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7" name="楕円 406"/>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8" name="テキスト ボックス 407"/>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年度については、三郷中学校建替事業に伴う地方債の発行による地方債残高の増加及び、基金取崩しによる充当可能財源の減少により悪化した。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今後も引き続き、健全な財政運営ができるよう事業を見極め、歳出の抑制に努める。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49" name="テキスト ボックス 448"/>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85029</xdr:rowOff>
    </xdr:from>
    <xdr:to>
      <xdr:col>81</xdr:col>
      <xdr:colOff>95250</xdr:colOff>
      <xdr:row>15</xdr:row>
      <xdr:rowOff>15179</xdr:rowOff>
    </xdr:to>
    <xdr:sp macro="" textlink="">
      <xdr:nvSpPr>
        <xdr:cNvPr id="459" name="楕円 458"/>
        <xdr:cNvSpPr/>
      </xdr:nvSpPr>
      <xdr:spPr>
        <a:xfrm>
          <a:off x="169672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101556</xdr:rowOff>
    </xdr:from>
    <xdr:ext cx="762000" cy="259045"/>
    <xdr:sp macro="" textlink="">
      <xdr:nvSpPr>
        <xdr:cNvPr id="460" name="将来負担の状況該当値テキスト"/>
        <xdr:cNvSpPr txBox="1"/>
      </xdr:nvSpPr>
      <xdr:spPr>
        <a:xfrm>
          <a:off x="17106900" y="23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73781</xdr:rowOff>
    </xdr:from>
    <xdr:to>
      <xdr:col>73</xdr:col>
      <xdr:colOff>44450</xdr:colOff>
      <xdr:row>14</xdr:row>
      <xdr:rowOff>3931</xdr:rowOff>
    </xdr:to>
    <xdr:sp macro="" textlink="">
      <xdr:nvSpPr>
        <xdr:cNvPr id="461" name="楕円 460"/>
        <xdr:cNvSpPr/>
      </xdr:nvSpPr>
      <xdr:spPr>
        <a:xfrm>
          <a:off x="15240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14108</xdr:rowOff>
    </xdr:from>
    <xdr:ext cx="762000" cy="259045"/>
    <xdr:sp macro="" textlink="">
      <xdr:nvSpPr>
        <xdr:cNvPr id="462" name="テキスト ボックス 461"/>
        <xdr:cNvSpPr txBox="1"/>
      </xdr:nvSpPr>
      <xdr:spPr>
        <a:xfrm>
          <a:off x="14909800" y="20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年度から類似団体と比較して上回っている。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今後も引き続き人事配置や新規採用職員の適正な人数の採用などにより、人件費の抑制に努める。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81280</xdr:rowOff>
    </xdr:to>
    <xdr:cxnSp macro="">
      <xdr:nvCxnSpPr>
        <xdr:cNvPr id="64" name="直線コネクタ 63"/>
        <xdr:cNvCxnSpPr/>
      </xdr:nvCxnSpPr>
      <xdr:spPr>
        <a:xfrm flipV="1">
          <a:off x="3987800" y="6532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81280</xdr:rowOff>
    </xdr:to>
    <xdr:cxnSp macro="">
      <xdr:nvCxnSpPr>
        <xdr:cNvPr id="67" name="直線コネクタ 66"/>
        <xdr:cNvCxnSpPr/>
      </xdr:nvCxnSpPr>
      <xdr:spPr>
        <a:xfrm>
          <a:off x="3098800" y="6546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44704</xdr:rowOff>
    </xdr:to>
    <xdr:cxnSp macro="">
      <xdr:nvCxnSpPr>
        <xdr:cNvPr id="70" name="直線コネクタ 69"/>
        <xdr:cNvCxnSpPr/>
      </xdr:nvCxnSpPr>
      <xdr:spPr>
        <a:xfrm flipV="1">
          <a:off x="2209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44704</xdr:rowOff>
    </xdr:to>
    <xdr:cxnSp macro="">
      <xdr:nvCxnSpPr>
        <xdr:cNvPr id="73" name="直線コネクタ 72"/>
        <xdr:cNvCxnSpPr/>
      </xdr:nvCxnSpPr>
      <xdr:spPr>
        <a:xfrm>
          <a:off x="1320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今後も、委託契約等において、入札や見積合わせを行うことで支出額の抑制に努める。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161290</xdr:rowOff>
    </xdr:to>
    <xdr:cxnSp macro="">
      <xdr:nvCxnSpPr>
        <xdr:cNvPr id="125" name="直線コネクタ 124"/>
        <xdr:cNvCxnSpPr/>
      </xdr:nvCxnSpPr>
      <xdr:spPr>
        <a:xfrm>
          <a:off x="15671800" y="269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123190</xdr:rowOff>
    </xdr:to>
    <xdr:cxnSp macro="">
      <xdr:nvCxnSpPr>
        <xdr:cNvPr id="128" name="直線コネクタ 127"/>
        <xdr:cNvCxnSpPr/>
      </xdr:nvCxnSpPr>
      <xdr:spPr>
        <a:xfrm>
          <a:off x="14782800" y="254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142240</xdr:rowOff>
    </xdr:to>
    <xdr:cxnSp macro="">
      <xdr:nvCxnSpPr>
        <xdr:cNvPr id="131" name="直線コネクタ 130"/>
        <xdr:cNvCxnSpPr/>
      </xdr:nvCxnSpPr>
      <xdr:spPr>
        <a:xfrm>
          <a:off x="13893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142240</xdr:rowOff>
    </xdr:to>
    <xdr:cxnSp macro="">
      <xdr:nvCxnSpPr>
        <xdr:cNvPr id="134" name="直線コネクタ 133"/>
        <xdr:cNvCxnSpPr/>
      </xdr:nvCxnSpPr>
      <xdr:spPr>
        <a:xfrm flipV="1">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48" name="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2" name="楕円 151"/>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3" name="テキスト ボックス 152"/>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年度は類似団体平均を下回っているが、高い水準にある。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上昇傾向にある要因として、各種医療費助成が増加していることが挙げられる。資格審査等の適正化を図ることで、財政を圧迫する上昇傾向に歯止めをかけるよう努める。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12700</xdr:rowOff>
    </xdr:to>
    <xdr:cxnSp macro="">
      <xdr:nvCxnSpPr>
        <xdr:cNvPr id="188" name="直線コネクタ 187"/>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91" name="直線コネクタ 190"/>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129722</xdr:rowOff>
    </xdr:to>
    <xdr:cxnSp macro="">
      <xdr:nvCxnSpPr>
        <xdr:cNvPr id="194" name="直線コネクタ 193"/>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86178</xdr:rowOff>
    </xdr:to>
    <xdr:cxnSp macro="">
      <xdr:nvCxnSpPr>
        <xdr:cNvPr id="197" name="直線コネクタ 196"/>
        <xdr:cNvCxnSpPr/>
      </xdr:nvCxnSpPr>
      <xdr:spPr>
        <a:xfrm>
          <a:off x="1320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今後においても、国民健康保険税、介護保険料の適正化を図ることなどにより、税収を主な財源とする普通会計の負担額を減らしていくよう努める。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85090</xdr:rowOff>
    </xdr:to>
    <xdr:cxnSp macro="">
      <xdr:nvCxnSpPr>
        <xdr:cNvPr id="249" name="直線コネクタ 248"/>
        <xdr:cNvCxnSpPr/>
      </xdr:nvCxnSpPr>
      <xdr:spPr>
        <a:xfrm flipV="1">
          <a:off x="15671800" y="985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85090</xdr:rowOff>
    </xdr:to>
    <xdr:cxnSp macro="">
      <xdr:nvCxnSpPr>
        <xdr:cNvPr id="252" name="直線コネクタ 251"/>
        <xdr:cNvCxnSpPr/>
      </xdr:nvCxnSpPr>
      <xdr:spPr>
        <a:xfrm>
          <a:off x="14782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46990</xdr:rowOff>
    </xdr:to>
    <xdr:cxnSp macro="">
      <xdr:nvCxnSpPr>
        <xdr:cNvPr id="255" name="直線コネクタ 254"/>
        <xdr:cNvCxnSpPr/>
      </xdr:nvCxnSpPr>
      <xdr:spPr>
        <a:xfrm>
          <a:off x="13893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xdr:rowOff>
    </xdr:to>
    <xdr:cxnSp macro="">
      <xdr:nvCxnSpPr>
        <xdr:cNvPr id="258" name="直線コネクタ 257"/>
        <xdr:cNvCxnSpPr/>
      </xdr:nvCxnSpPr>
      <xdr:spPr>
        <a:xfrm flipV="1">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8" name="楕円 267"/>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9"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7" name="テキスト ボックス 27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補助費の経常収支比率については、例年ほぼ類似団体平均を下回り、同程度の水準で推移している。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07" name="直線コネクタ 306"/>
        <xdr:cNvCxnSpPr/>
      </xdr:nvCxnSpPr>
      <xdr:spPr>
        <a:xfrm flipV="1">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94996</xdr:rowOff>
    </xdr:to>
    <xdr:cxnSp macro="">
      <xdr:nvCxnSpPr>
        <xdr:cNvPr id="310" name="直線コネクタ 309"/>
        <xdr:cNvCxnSpPr/>
      </xdr:nvCxnSpPr>
      <xdr:spPr>
        <a:xfrm>
          <a:off x="14782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99568</xdr:rowOff>
    </xdr:to>
    <xdr:cxnSp macro="">
      <xdr:nvCxnSpPr>
        <xdr:cNvPr id="313" name="直線コネクタ 312"/>
        <xdr:cNvCxnSpPr/>
      </xdr:nvCxnSpPr>
      <xdr:spPr>
        <a:xfrm flipV="1">
          <a:off x="13893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6" name="直線コネクタ 315"/>
        <xdr:cNvCxnSpPr/>
      </xdr:nvCxnSpPr>
      <xdr:spPr>
        <a:xfrm>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6" name="楕円 325"/>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7"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3" name="テキスト ボックス 33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4" name="楕円 33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5" name="テキスト ボックス 334"/>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年度より実施している高利率の地方債の借換等により公債費の削減を図っていることや、平成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年度において、償還額の大きい地方債の償還が完了したこと、また、地方債の新規発行抑制を図っていることにより、公債費比率は減少傾向にあり、平成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年度においても類似団体平均を下回った。今後も慎重に発行の検討を行い、抑制に努める。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142240</xdr:rowOff>
    </xdr:to>
    <xdr:cxnSp macro="">
      <xdr:nvCxnSpPr>
        <xdr:cNvPr id="368" name="直線コネクタ 367"/>
        <xdr:cNvCxnSpPr/>
      </xdr:nvCxnSpPr>
      <xdr:spPr>
        <a:xfrm flipV="1">
          <a:off x="3987800" y="12760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149860</xdr:rowOff>
    </xdr:to>
    <xdr:cxnSp macro="">
      <xdr:nvCxnSpPr>
        <xdr:cNvPr id="371" name="直線コネクタ 370"/>
        <xdr:cNvCxnSpPr/>
      </xdr:nvCxnSpPr>
      <xdr:spPr>
        <a:xfrm flipV="1">
          <a:off x="3098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76</xdr:row>
      <xdr:rowOff>20320</xdr:rowOff>
    </xdr:to>
    <xdr:cxnSp macro="">
      <xdr:nvCxnSpPr>
        <xdr:cNvPr id="374" name="直線コネクタ 373"/>
        <xdr:cNvCxnSpPr/>
      </xdr:nvCxnSpPr>
      <xdr:spPr>
        <a:xfrm flipV="1">
          <a:off x="2209800" y="12837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96520</xdr:rowOff>
    </xdr:to>
    <xdr:cxnSp macro="">
      <xdr:nvCxnSpPr>
        <xdr:cNvPr id="377" name="直線コネクタ 376"/>
        <xdr:cNvCxnSpPr/>
      </xdr:nvCxnSpPr>
      <xdr:spPr>
        <a:xfrm flipV="1">
          <a:off x="1320800" y="1305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7" name="楕円 386"/>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88"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89" name="楕円 388"/>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0" name="テキスト ボックス 389"/>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1" name="楕円 390"/>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2" name="テキスト ボックス 391"/>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3" name="楕円 392"/>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4" name="テキスト ボックス 393"/>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5" name="楕円 394"/>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6" name="テキスト ボックス 395"/>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公債費以外の経常収支比率が類似団体平均を上回っている要因は、人件費・扶助費・繰出金等のさまざまな要因が考えられる。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今後は契約行為については、入札や見積もり合わせなどを行う、扶助費等については、資格審査の適正化を図るなど、歳出金額の抑制に努める。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145287</xdr:rowOff>
    </xdr:to>
    <xdr:cxnSp macro="">
      <xdr:nvCxnSpPr>
        <xdr:cNvPr id="427" name="直線コネクタ 426"/>
        <xdr:cNvCxnSpPr/>
      </xdr:nvCxnSpPr>
      <xdr:spPr>
        <a:xfrm flipV="1">
          <a:off x="15671800" y="134589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145287</xdr:rowOff>
    </xdr:to>
    <xdr:cxnSp macro="">
      <xdr:nvCxnSpPr>
        <xdr:cNvPr id="430" name="直線コネクタ 429"/>
        <xdr:cNvCxnSpPr/>
      </xdr:nvCxnSpPr>
      <xdr:spPr>
        <a:xfrm>
          <a:off x="14782800" y="133080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106426</xdr:rowOff>
    </xdr:to>
    <xdr:cxnSp macro="">
      <xdr:nvCxnSpPr>
        <xdr:cNvPr id="433" name="直線コネクタ 432"/>
        <xdr:cNvCxnSpPr/>
      </xdr:nvCxnSpPr>
      <xdr:spPr>
        <a:xfrm>
          <a:off x="13893800" y="13276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74422</xdr:rowOff>
    </xdr:to>
    <xdr:cxnSp macro="">
      <xdr:nvCxnSpPr>
        <xdr:cNvPr id="436" name="直線コネクタ 435"/>
        <xdr:cNvCxnSpPr/>
      </xdr:nvCxnSpPr>
      <xdr:spPr>
        <a:xfrm>
          <a:off x="13004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6" name="楕円 445"/>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7"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48" name="楕円 447"/>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49" name="テキスト ボックス 448"/>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0" name="楕円 449"/>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1" name="テキスト ボックス 450"/>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2" name="楕円 451"/>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3" name="テキスト ボックス 452"/>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4" name="楕円 453"/>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5" name="テキスト ボックス 454"/>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109311</xdr:rowOff>
    </xdr:from>
    <xdr:to>
      <xdr:col>29</xdr:col>
      <xdr:colOff>127000</xdr:colOff>
      <xdr:row>17</xdr:row>
      <xdr:rowOff>111466</xdr:rowOff>
    </xdr:to>
    <xdr:cxnSp macro="">
      <xdr:nvCxnSpPr>
        <xdr:cNvPr id="52" name="直線コネクタ 51"/>
        <xdr:cNvCxnSpPr/>
      </xdr:nvCxnSpPr>
      <xdr:spPr bwMode="auto">
        <a:xfrm>
          <a:off x="5003800" y="3071586"/>
          <a:ext cx="6477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96243</xdr:rowOff>
    </xdr:from>
    <xdr:ext cx="762000" cy="259045"/>
    <xdr:sp macro="" textlink="">
      <xdr:nvSpPr>
        <xdr:cNvPr id="53" name="人口1人当たり決算額の推移平均値テキスト130"/>
        <xdr:cNvSpPr txBox="1"/>
      </xdr:nvSpPr>
      <xdr:spPr>
        <a:xfrm>
          <a:off x="5740400" y="30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96672</xdr:rowOff>
    </xdr:from>
    <xdr:to>
      <xdr:col>26</xdr:col>
      <xdr:colOff>50800</xdr:colOff>
      <xdr:row>17</xdr:row>
      <xdr:rowOff>109311</xdr:rowOff>
    </xdr:to>
    <xdr:cxnSp macro="">
      <xdr:nvCxnSpPr>
        <xdr:cNvPr id="55" name="直線コネクタ 54"/>
        <xdr:cNvCxnSpPr/>
      </xdr:nvCxnSpPr>
      <xdr:spPr bwMode="auto">
        <a:xfrm>
          <a:off x="4305300" y="3058947"/>
          <a:ext cx="698500" cy="1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96672</xdr:rowOff>
    </xdr:from>
    <xdr:to>
      <xdr:col>22</xdr:col>
      <xdr:colOff>114300</xdr:colOff>
      <xdr:row>17</xdr:row>
      <xdr:rowOff>134783</xdr:rowOff>
    </xdr:to>
    <xdr:cxnSp macro="">
      <xdr:nvCxnSpPr>
        <xdr:cNvPr id="58" name="直線コネクタ 57"/>
        <xdr:cNvCxnSpPr/>
      </xdr:nvCxnSpPr>
      <xdr:spPr bwMode="auto">
        <a:xfrm flipV="1">
          <a:off x="3606800" y="3058947"/>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134783</xdr:rowOff>
    </xdr:from>
    <xdr:to>
      <xdr:col>18</xdr:col>
      <xdr:colOff>177800</xdr:colOff>
      <xdr:row>18</xdr:row>
      <xdr:rowOff>24990</xdr:rowOff>
    </xdr:to>
    <xdr:cxnSp macro="">
      <xdr:nvCxnSpPr>
        <xdr:cNvPr id="61" name="直線コネクタ 60"/>
        <xdr:cNvCxnSpPr/>
      </xdr:nvCxnSpPr>
      <xdr:spPr bwMode="auto">
        <a:xfrm flipV="1">
          <a:off x="2908300" y="3097058"/>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60666</xdr:rowOff>
    </xdr:from>
    <xdr:to>
      <xdr:col>29</xdr:col>
      <xdr:colOff>177800</xdr:colOff>
      <xdr:row>17</xdr:row>
      <xdr:rowOff>162266</xdr:rowOff>
    </xdr:to>
    <xdr:sp macro="" textlink="">
      <xdr:nvSpPr>
        <xdr:cNvPr id="71" name="楕円 70"/>
        <xdr:cNvSpPr/>
      </xdr:nvSpPr>
      <xdr:spPr bwMode="auto">
        <a:xfrm>
          <a:off x="5600700" y="302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77193</xdr:rowOff>
    </xdr:from>
    <xdr:ext cx="762000" cy="259045"/>
    <xdr:sp macro="" textlink="">
      <xdr:nvSpPr>
        <xdr:cNvPr id="72" name="人口1人当たり決算額の推移該当値テキスト130"/>
        <xdr:cNvSpPr txBox="1"/>
      </xdr:nvSpPr>
      <xdr:spPr>
        <a:xfrm>
          <a:off x="5740400" y="28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58511</xdr:rowOff>
    </xdr:from>
    <xdr:to>
      <xdr:col>26</xdr:col>
      <xdr:colOff>101600</xdr:colOff>
      <xdr:row>17</xdr:row>
      <xdr:rowOff>160111</xdr:rowOff>
    </xdr:to>
    <xdr:sp macro="" textlink="">
      <xdr:nvSpPr>
        <xdr:cNvPr id="73" name="楕円 72"/>
        <xdr:cNvSpPr/>
      </xdr:nvSpPr>
      <xdr:spPr bwMode="auto">
        <a:xfrm>
          <a:off x="4953000" y="302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170288</xdr:rowOff>
    </xdr:from>
    <xdr:ext cx="736600" cy="259045"/>
    <xdr:sp macro="" textlink="">
      <xdr:nvSpPr>
        <xdr:cNvPr id="74" name="テキスト ボックス 73"/>
        <xdr:cNvSpPr txBox="1"/>
      </xdr:nvSpPr>
      <xdr:spPr>
        <a:xfrm>
          <a:off x="4622800" y="278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45872</xdr:rowOff>
    </xdr:from>
    <xdr:to>
      <xdr:col>22</xdr:col>
      <xdr:colOff>165100</xdr:colOff>
      <xdr:row>17</xdr:row>
      <xdr:rowOff>147472</xdr:rowOff>
    </xdr:to>
    <xdr:sp macro="" textlink="">
      <xdr:nvSpPr>
        <xdr:cNvPr id="75" name="楕円 74"/>
        <xdr:cNvSpPr/>
      </xdr:nvSpPr>
      <xdr:spPr bwMode="auto">
        <a:xfrm>
          <a:off x="4254500" y="300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157649</xdr:rowOff>
    </xdr:from>
    <xdr:ext cx="762000" cy="259045"/>
    <xdr:sp macro="" textlink="">
      <xdr:nvSpPr>
        <xdr:cNvPr id="76" name="テキスト ボックス 75"/>
        <xdr:cNvSpPr txBox="1"/>
      </xdr:nvSpPr>
      <xdr:spPr>
        <a:xfrm>
          <a:off x="3924300" y="277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83983</xdr:rowOff>
    </xdr:from>
    <xdr:to>
      <xdr:col>19</xdr:col>
      <xdr:colOff>38100</xdr:colOff>
      <xdr:row>18</xdr:row>
      <xdr:rowOff>14133</xdr:rowOff>
    </xdr:to>
    <xdr:sp macro="" textlink="">
      <xdr:nvSpPr>
        <xdr:cNvPr id="77" name="楕円 76"/>
        <xdr:cNvSpPr/>
      </xdr:nvSpPr>
      <xdr:spPr bwMode="auto">
        <a:xfrm>
          <a:off x="3556000" y="304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24310</xdr:rowOff>
    </xdr:from>
    <xdr:ext cx="762000" cy="259045"/>
    <xdr:sp macro="" textlink="">
      <xdr:nvSpPr>
        <xdr:cNvPr id="78" name="テキスト ボックス 77"/>
        <xdr:cNvSpPr txBox="1"/>
      </xdr:nvSpPr>
      <xdr:spPr>
        <a:xfrm>
          <a:off x="3225800" y="281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145640</xdr:rowOff>
    </xdr:from>
    <xdr:to>
      <xdr:col>15</xdr:col>
      <xdr:colOff>101600</xdr:colOff>
      <xdr:row>18</xdr:row>
      <xdr:rowOff>75790</xdr:rowOff>
    </xdr:to>
    <xdr:sp macro="" textlink="">
      <xdr:nvSpPr>
        <xdr:cNvPr id="79" name="楕円 78"/>
        <xdr:cNvSpPr/>
      </xdr:nvSpPr>
      <xdr:spPr bwMode="auto">
        <a:xfrm>
          <a:off x="2857500" y="310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60567</xdr:rowOff>
    </xdr:from>
    <xdr:ext cx="762000" cy="259045"/>
    <xdr:sp macro="" textlink="">
      <xdr:nvSpPr>
        <xdr:cNvPr id="80" name="テキスト ボックス 79"/>
        <xdr:cNvSpPr txBox="1"/>
      </xdr:nvSpPr>
      <xdr:spPr>
        <a:xfrm>
          <a:off x="2527300" y="31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166515</xdr:rowOff>
    </xdr:from>
    <xdr:to>
      <xdr:col>29</xdr:col>
      <xdr:colOff>127000</xdr:colOff>
      <xdr:row>37</xdr:row>
      <xdr:rowOff>223992</xdr:rowOff>
    </xdr:to>
    <xdr:cxnSp macro="">
      <xdr:nvCxnSpPr>
        <xdr:cNvPr id="115" name="直線コネクタ 114"/>
        <xdr:cNvCxnSpPr/>
      </xdr:nvCxnSpPr>
      <xdr:spPr bwMode="auto">
        <a:xfrm>
          <a:off x="5003800" y="7291215"/>
          <a:ext cx="647700" cy="5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166515</xdr:rowOff>
    </xdr:from>
    <xdr:to>
      <xdr:col>26</xdr:col>
      <xdr:colOff>50800</xdr:colOff>
      <xdr:row>37</xdr:row>
      <xdr:rowOff>215697</xdr:rowOff>
    </xdr:to>
    <xdr:cxnSp macro="">
      <xdr:nvCxnSpPr>
        <xdr:cNvPr id="118" name="直線コネクタ 117"/>
        <xdr:cNvCxnSpPr/>
      </xdr:nvCxnSpPr>
      <xdr:spPr bwMode="auto">
        <a:xfrm flipV="1">
          <a:off x="4305300" y="7291215"/>
          <a:ext cx="698500" cy="4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183170</xdr:rowOff>
    </xdr:from>
    <xdr:to>
      <xdr:col>22</xdr:col>
      <xdr:colOff>114300</xdr:colOff>
      <xdr:row>37</xdr:row>
      <xdr:rowOff>215697</xdr:rowOff>
    </xdr:to>
    <xdr:cxnSp macro="">
      <xdr:nvCxnSpPr>
        <xdr:cNvPr id="121" name="直線コネクタ 120"/>
        <xdr:cNvCxnSpPr/>
      </xdr:nvCxnSpPr>
      <xdr:spPr bwMode="auto">
        <a:xfrm>
          <a:off x="3606800" y="7307870"/>
          <a:ext cx="698500" cy="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70732</xdr:rowOff>
    </xdr:from>
    <xdr:to>
      <xdr:col>18</xdr:col>
      <xdr:colOff>177800</xdr:colOff>
      <xdr:row>37</xdr:row>
      <xdr:rowOff>183170</xdr:rowOff>
    </xdr:to>
    <xdr:cxnSp macro="">
      <xdr:nvCxnSpPr>
        <xdr:cNvPr id="124" name="直線コネクタ 123"/>
        <xdr:cNvCxnSpPr/>
      </xdr:nvCxnSpPr>
      <xdr:spPr bwMode="auto">
        <a:xfrm>
          <a:off x="2908300" y="7195432"/>
          <a:ext cx="6985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173192</xdr:rowOff>
    </xdr:from>
    <xdr:to>
      <xdr:col>29</xdr:col>
      <xdr:colOff>177800</xdr:colOff>
      <xdr:row>37</xdr:row>
      <xdr:rowOff>274792</xdr:rowOff>
    </xdr:to>
    <xdr:sp macro="" textlink="">
      <xdr:nvSpPr>
        <xdr:cNvPr id="134" name="楕円 133"/>
        <xdr:cNvSpPr/>
      </xdr:nvSpPr>
      <xdr:spPr bwMode="auto">
        <a:xfrm>
          <a:off x="5600700" y="729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81769</xdr:rowOff>
    </xdr:from>
    <xdr:ext cx="762000" cy="259045"/>
    <xdr:sp macro="" textlink="">
      <xdr:nvSpPr>
        <xdr:cNvPr id="135" name="人口1人当たり決算額の推移該当値テキスト445"/>
        <xdr:cNvSpPr txBox="1"/>
      </xdr:nvSpPr>
      <xdr:spPr>
        <a:xfrm>
          <a:off x="5740400" y="72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115715</xdr:rowOff>
    </xdr:from>
    <xdr:to>
      <xdr:col>26</xdr:col>
      <xdr:colOff>101600</xdr:colOff>
      <xdr:row>37</xdr:row>
      <xdr:rowOff>217315</xdr:rowOff>
    </xdr:to>
    <xdr:sp macro="" textlink="">
      <xdr:nvSpPr>
        <xdr:cNvPr id="136" name="楕円 135"/>
        <xdr:cNvSpPr/>
      </xdr:nvSpPr>
      <xdr:spPr bwMode="auto">
        <a:xfrm>
          <a:off x="4953000" y="724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202092</xdr:rowOff>
    </xdr:from>
    <xdr:ext cx="736600" cy="259045"/>
    <xdr:sp macro="" textlink="">
      <xdr:nvSpPr>
        <xdr:cNvPr id="137" name="テキスト ボックス 136"/>
        <xdr:cNvSpPr txBox="1"/>
      </xdr:nvSpPr>
      <xdr:spPr>
        <a:xfrm>
          <a:off x="4622800" y="732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164897</xdr:rowOff>
    </xdr:from>
    <xdr:to>
      <xdr:col>22</xdr:col>
      <xdr:colOff>165100</xdr:colOff>
      <xdr:row>37</xdr:row>
      <xdr:rowOff>266497</xdr:rowOff>
    </xdr:to>
    <xdr:sp macro="" textlink="">
      <xdr:nvSpPr>
        <xdr:cNvPr id="138" name="楕円 137"/>
        <xdr:cNvSpPr/>
      </xdr:nvSpPr>
      <xdr:spPr bwMode="auto">
        <a:xfrm>
          <a:off x="4254500" y="728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251274</xdr:rowOff>
    </xdr:from>
    <xdr:ext cx="762000" cy="259045"/>
    <xdr:sp macro="" textlink="">
      <xdr:nvSpPr>
        <xdr:cNvPr id="139" name="テキスト ボックス 138"/>
        <xdr:cNvSpPr txBox="1"/>
      </xdr:nvSpPr>
      <xdr:spPr>
        <a:xfrm>
          <a:off x="3924300" y="73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132370</xdr:rowOff>
    </xdr:from>
    <xdr:to>
      <xdr:col>19</xdr:col>
      <xdr:colOff>38100</xdr:colOff>
      <xdr:row>37</xdr:row>
      <xdr:rowOff>233970</xdr:rowOff>
    </xdr:to>
    <xdr:sp macro="" textlink="">
      <xdr:nvSpPr>
        <xdr:cNvPr id="140" name="楕円 139"/>
        <xdr:cNvSpPr/>
      </xdr:nvSpPr>
      <xdr:spPr bwMode="auto">
        <a:xfrm>
          <a:off x="3556000" y="725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218747</xdr:rowOff>
    </xdr:from>
    <xdr:ext cx="762000" cy="259045"/>
    <xdr:sp macro="" textlink="">
      <xdr:nvSpPr>
        <xdr:cNvPr id="141" name="テキスト ボックス 140"/>
        <xdr:cNvSpPr txBox="1"/>
      </xdr:nvSpPr>
      <xdr:spPr>
        <a:xfrm>
          <a:off x="3225800" y="73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19932</xdr:rowOff>
    </xdr:from>
    <xdr:to>
      <xdr:col>15</xdr:col>
      <xdr:colOff>101600</xdr:colOff>
      <xdr:row>37</xdr:row>
      <xdr:rowOff>121532</xdr:rowOff>
    </xdr:to>
    <xdr:sp macro="" textlink="">
      <xdr:nvSpPr>
        <xdr:cNvPr id="142" name="楕円 141"/>
        <xdr:cNvSpPr/>
      </xdr:nvSpPr>
      <xdr:spPr bwMode="auto">
        <a:xfrm>
          <a:off x="2857500" y="714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106309</xdr:rowOff>
    </xdr:from>
    <xdr:ext cx="762000" cy="259045"/>
    <xdr:sp macro="" textlink="">
      <xdr:nvSpPr>
        <xdr:cNvPr id="143" name="テキスト ボックス 142"/>
        <xdr:cNvSpPr txBox="1"/>
      </xdr:nvSpPr>
      <xdr:spPr>
        <a:xfrm>
          <a:off x="2527300" y="723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54563</xdr:rowOff>
    </xdr:from>
    <xdr:to>
      <xdr:col>24</xdr:col>
      <xdr:colOff>63500</xdr:colOff>
      <xdr:row>35</xdr:row>
      <xdr:rowOff>58024</xdr:rowOff>
    </xdr:to>
    <xdr:cxnSp macro="">
      <xdr:nvCxnSpPr>
        <xdr:cNvPr id="63" name="直線コネクタ 62"/>
        <xdr:cNvCxnSpPr/>
      </xdr:nvCxnSpPr>
      <xdr:spPr>
        <a:xfrm flipV="1">
          <a:off x="3797300" y="6055313"/>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49436</xdr:rowOff>
    </xdr:from>
    <xdr:to>
      <xdr:col>19</xdr:col>
      <xdr:colOff>177800</xdr:colOff>
      <xdr:row>35</xdr:row>
      <xdr:rowOff>58024</xdr:rowOff>
    </xdr:to>
    <xdr:cxnSp macro="">
      <xdr:nvCxnSpPr>
        <xdr:cNvPr id="66" name="直線コネクタ 65"/>
        <xdr:cNvCxnSpPr/>
      </xdr:nvCxnSpPr>
      <xdr:spPr>
        <a:xfrm>
          <a:off x="2908300" y="6050186"/>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49436</xdr:rowOff>
    </xdr:from>
    <xdr:to>
      <xdr:col>15</xdr:col>
      <xdr:colOff>50800</xdr:colOff>
      <xdr:row>35</xdr:row>
      <xdr:rowOff>78549</xdr:rowOff>
    </xdr:to>
    <xdr:cxnSp macro="">
      <xdr:nvCxnSpPr>
        <xdr:cNvPr id="69" name="直線コネクタ 68"/>
        <xdr:cNvCxnSpPr/>
      </xdr:nvCxnSpPr>
      <xdr:spPr>
        <a:xfrm flipV="1">
          <a:off x="2019300" y="6050186"/>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78549</xdr:rowOff>
    </xdr:from>
    <xdr:to>
      <xdr:col>10</xdr:col>
      <xdr:colOff>114300</xdr:colOff>
      <xdr:row>35</xdr:row>
      <xdr:rowOff>99548</xdr:rowOff>
    </xdr:to>
    <xdr:cxnSp macro="">
      <xdr:nvCxnSpPr>
        <xdr:cNvPr id="72" name="直線コネクタ 71"/>
        <xdr:cNvCxnSpPr/>
      </xdr:nvCxnSpPr>
      <xdr:spPr>
        <a:xfrm flipV="1">
          <a:off x="1130300" y="6079299"/>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3763</xdr:rowOff>
    </xdr:from>
    <xdr:to>
      <xdr:col>24</xdr:col>
      <xdr:colOff>114300</xdr:colOff>
      <xdr:row>35</xdr:row>
      <xdr:rowOff>105363</xdr:rowOff>
    </xdr:to>
    <xdr:sp macro="" textlink="">
      <xdr:nvSpPr>
        <xdr:cNvPr id="82" name="楕円 81"/>
        <xdr:cNvSpPr/>
      </xdr:nvSpPr>
      <xdr:spPr>
        <a:xfrm>
          <a:off x="4584700" y="6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26640</xdr:rowOff>
    </xdr:from>
    <xdr:ext cx="534377" cy="259045"/>
    <xdr:sp macro="" textlink="">
      <xdr:nvSpPr>
        <xdr:cNvPr id="83" name="人件費該当値テキスト"/>
        <xdr:cNvSpPr txBox="1"/>
      </xdr:nvSpPr>
      <xdr:spPr>
        <a:xfrm>
          <a:off x="4686300" y="58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7224</xdr:rowOff>
    </xdr:from>
    <xdr:to>
      <xdr:col>20</xdr:col>
      <xdr:colOff>38100</xdr:colOff>
      <xdr:row>35</xdr:row>
      <xdr:rowOff>108824</xdr:rowOff>
    </xdr:to>
    <xdr:sp macro="" textlink="">
      <xdr:nvSpPr>
        <xdr:cNvPr id="84" name="楕円 83"/>
        <xdr:cNvSpPr/>
      </xdr:nvSpPr>
      <xdr:spPr>
        <a:xfrm>
          <a:off x="3746500" y="60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125351</xdr:rowOff>
    </xdr:from>
    <xdr:ext cx="534377" cy="259045"/>
    <xdr:sp macro="" textlink="">
      <xdr:nvSpPr>
        <xdr:cNvPr id="85" name="テキスト ボックス 84"/>
        <xdr:cNvSpPr txBox="1"/>
      </xdr:nvSpPr>
      <xdr:spPr>
        <a:xfrm>
          <a:off x="3530111" y="57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170086</xdr:rowOff>
    </xdr:from>
    <xdr:to>
      <xdr:col>15</xdr:col>
      <xdr:colOff>101600</xdr:colOff>
      <xdr:row>35</xdr:row>
      <xdr:rowOff>100236</xdr:rowOff>
    </xdr:to>
    <xdr:sp macro="" textlink="">
      <xdr:nvSpPr>
        <xdr:cNvPr id="86" name="楕円 85"/>
        <xdr:cNvSpPr/>
      </xdr:nvSpPr>
      <xdr:spPr>
        <a:xfrm>
          <a:off x="2857500" y="59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116763</xdr:rowOff>
    </xdr:from>
    <xdr:ext cx="534377" cy="259045"/>
    <xdr:sp macro="" textlink="">
      <xdr:nvSpPr>
        <xdr:cNvPr id="87" name="テキスト ボックス 86"/>
        <xdr:cNvSpPr txBox="1"/>
      </xdr:nvSpPr>
      <xdr:spPr>
        <a:xfrm>
          <a:off x="2641111" y="57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27749</xdr:rowOff>
    </xdr:from>
    <xdr:to>
      <xdr:col>10</xdr:col>
      <xdr:colOff>165100</xdr:colOff>
      <xdr:row>35</xdr:row>
      <xdr:rowOff>129349</xdr:rowOff>
    </xdr:to>
    <xdr:sp macro="" textlink="">
      <xdr:nvSpPr>
        <xdr:cNvPr id="88" name="楕円 87"/>
        <xdr:cNvSpPr/>
      </xdr:nvSpPr>
      <xdr:spPr>
        <a:xfrm>
          <a:off x="1968500" y="60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145876</xdr:rowOff>
    </xdr:from>
    <xdr:ext cx="534377" cy="259045"/>
    <xdr:sp macro="" textlink="">
      <xdr:nvSpPr>
        <xdr:cNvPr id="89" name="テキスト ボックス 88"/>
        <xdr:cNvSpPr txBox="1"/>
      </xdr:nvSpPr>
      <xdr:spPr>
        <a:xfrm>
          <a:off x="1752111" y="58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48748</xdr:rowOff>
    </xdr:from>
    <xdr:to>
      <xdr:col>6</xdr:col>
      <xdr:colOff>38100</xdr:colOff>
      <xdr:row>35</xdr:row>
      <xdr:rowOff>150348</xdr:rowOff>
    </xdr:to>
    <xdr:sp macro="" textlink="">
      <xdr:nvSpPr>
        <xdr:cNvPr id="90" name="楕円 89"/>
        <xdr:cNvSpPr/>
      </xdr:nvSpPr>
      <xdr:spPr>
        <a:xfrm>
          <a:off x="1079500" y="60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166875</xdr:rowOff>
    </xdr:from>
    <xdr:ext cx="534377" cy="259045"/>
    <xdr:sp macro="" textlink="">
      <xdr:nvSpPr>
        <xdr:cNvPr id="91" name="テキスト ボックス 90"/>
        <xdr:cNvSpPr txBox="1"/>
      </xdr:nvSpPr>
      <xdr:spPr>
        <a:xfrm>
          <a:off x="863111" y="58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14308</xdr:rowOff>
    </xdr:from>
    <xdr:to>
      <xdr:col>24</xdr:col>
      <xdr:colOff>63500</xdr:colOff>
      <xdr:row>57</xdr:row>
      <xdr:rowOff>122446</xdr:rowOff>
    </xdr:to>
    <xdr:cxnSp macro="">
      <xdr:nvCxnSpPr>
        <xdr:cNvPr id="123" name="直線コネクタ 122"/>
        <xdr:cNvCxnSpPr/>
      </xdr:nvCxnSpPr>
      <xdr:spPr>
        <a:xfrm>
          <a:off x="3797300" y="9786958"/>
          <a:ext cx="838200" cy="10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14308</xdr:rowOff>
    </xdr:from>
    <xdr:to>
      <xdr:col>19</xdr:col>
      <xdr:colOff>177800</xdr:colOff>
      <xdr:row>57</xdr:row>
      <xdr:rowOff>128390</xdr:rowOff>
    </xdr:to>
    <xdr:cxnSp macro="">
      <xdr:nvCxnSpPr>
        <xdr:cNvPr id="126" name="直線コネクタ 125"/>
        <xdr:cNvCxnSpPr/>
      </xdr:nvCxnSpPr>
      <xdr:spPr>
        <a:xfrm flipV="1">
          <a:off x="2908300" y="9786958"/>
          <a:ext cx="889000" cy="1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128390</xdr:rowOff>
    </xdr:from>
    <xdr:to>
      <xdr:col>15</xdr:col>
      <xdr:colOff>50800</xdr:colOff>
      <xdr:row>58</xdr:row>
      <xdr:rowOff>82104</xdr:rowOff>
    </xdr:to>
    <xdr:cxnSp macro="">
      <xdr:nvCxnSpPr>
        <xdr:cNvPr id="129" name="直線コネクタ 128"/>
        <xdr:cNvCxnSpPr/>
      </xdr:nvCxnSpPr>
      <xdr:spPr>
        <a:xfrm flipV="1">
          <a:off x="2019300" y="9901040"/>
          <a:ext cx="889000" cy="1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43949</xdr:rowOff>
    </xdr:from>
    <xdr:to>
      <xdr:col>10</xdr:col>
      <xdr:colOff>114300</xdr:colOff>
      <xdr:row>58</xdr:row>
      <xdr:rowOff>82104</xdr:rowOff>
    </xdr:to>
    <xdr:cxnSp macro="">
      <xdr:nvCxnSpPr>
        <xdr:cNvPr id="132" name="直線コネクタ 131"/>
        <xdr:cNvCxnSpPr/>
      </xdr:nvCxnSpPr>
      <xdr:spPr>
        <a:xfrm>
          <a:off x="1130300" y="9988049"/>
          <a:ext cx="889000" cy="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71646</xdr:rowOff>
    </xdr:from>
    <xdr:to>
      <xdr:col>24</xdr:col>
      <xdr:colOff>114300</xdr:colOff>
      <xdr:row>58</xdr:row>
      <xdr:rowOff>1796</xdr:rowOff>
    </xdr:to>
    <xdr:sp macro="" textlink="">
      <xdr:nvSpPr>
        <xdr:cNvPr id="142" name="楕円 141"/>
        <xdr:cNvSpPr/>
      </xdr:nvSpPr>
      <xdr:spPr>
        <a:xfrm>
          <a:off x="4584700" y="98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94523</xdr:rowOff>
    </xdr:from>
    <xdr:ext cx="534377" cy="259045"/>
    <xdr:sp macro="" textlink="">
      <xdr:nvSpPr>
        <xdr:cNvPr id="143" name="物件費該当値テキスト"/>
        <xdr:cNvSpPr txBox="1"/>
      </xdr:nvSpPr>
      <xdr:spPr>
        <a:xfrm>
          <a:off x="4686300" y="96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134958</xdr:rowOff>
    </xdr:from>
    <xdr:to>
      <xdr:col>20</xdr:col>
      <xdr:colOff>38100</xdr:colOff>
      <xdr:row>57</xdr:row>
      <xdr:rowOff>65108</xdr:rowOff>
    </xdr:to>
    <xdr:sp macro="" textlink="">
      <xdr:nvSpPr>
        <xdr:cNvPr id="144" name="楕円 143"/>
        <xdr:cNvSpPr/>
      </xdr:nvSpPr>
      <xdr:spPr>
        <a:xfrm>
          <a:off x="3746500" y="97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81635</xdr:rowOff>
    </xdr:from>
    <xdr:ext cx="534377" cy="259045"/>
    <xdr:sp macro="" textlink="">
      <xdr:nvSpPr>
        <xdr:cNvPr id="145" name="テキスト ボックス 144"/>
        <xdr:cNvSpPr txBox="1"/>
      </xdr:nvSpPr>
      <xdr:spPr>
        <a:xfrm>
          <a:off x="3530111" y="95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77590</xdr:rowOff>
    </xdr:from>
    <xdr:to>
      <xdr:col>15</xdr:col>
      <xdr:colOff>101600</xdr:colOff>
      <xdr:row>58</xdr:row>
      <xdr:rowOff>7740</xdr:rowOff>
    </xdr:to>
    <xdr:sp macro="" textlink="">
      <xdr:nvSpPr>
        <xdr:cNvPr id="146" name="楕円 145"/>
        <xdr:cNvSpPr/>
      </xdr:nvSpPr>
      <xdr:spPr>
        <a:xfrm>
          <a:off x="2857500" y="98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24267</xdr:rowOff>
    </xdr:from>
    <xdr:ext cx="534377" cy="259045"/>
    <xdr:sp macro="" textlink="">
      <xdr:nvSpPr>
        <xdr:cNvPr id="147" name="テキスト ボックス 146"/>
        <xdr:cNvSpPr txBox="1"/>
      </xdr:nvSpPr>
      <xdr:spPr>
        <a:xfrm>
          <a:off x="2641111" y="96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31304</xdr:rowOff>
    </xdr:from>
    <xdr:to>
      <xdr:col>10</xdr:col>
      <xdr:colOff>165100</xdr:colOff>
      <xdr:row>58</xdr:row>
      <xdr:rowOff>132904</xdr:rowOff>
    </xdr:to>
    <xdr:sp macro="" textlink="">
      <xdr:nvSpPr>
        <xdr:cNvPr id="148" name="楕円 147"/>
        <xdr:cNvSpPr/>
      </xdr:nvSpPr>
      <xdr:spPr>
        <a:xfrm>
          <a:off x="1968500" y="99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124031</xdr:rowOff>
    </xdr:from>
    <xdr:ext cx="534377" cy="259045"/>
    <xdr:sp macro="" textlink="">
      <xdr:nvSpPr>
        <xdr:cNvPr id="149" name="テキスト ボックス 148"/>
        <xdr:cNvSpPr txBox="1"/>
      </xdr:nvSpPr>
      <xdr:spPr>
        <a:xfrm>
          <a:off x="1752111" y="100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164599</xdr:rowOff>
    </xdr:from>
    <xdr:to>
      <xdr:col>6</xdr:col>
      <xdr:colOff>38100</xdr:colOff>
      <xdr:row>58</xdr:row>
      <xdr:rowOff>94749</xdr:rowOff>
    </xdr:to>
    <xdr:sp macro="" textlink="">
      <xdr:nvSpPr>
        <xdr:cNvPr id="150" name="楕円 149"/>
        <xdr:cNvSpPr/>
      </xdr:nvSpPr>
      <xdr:spPr>
        <a:xfrm>
          <a:off x="1079500" y="99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85876</xdr:rowOff>
    </xdr:from>
    <xdr:ext cx="534377" cy="259045"/>
    <xdr:sp macro="" textlink="">
      <xdr:nvSpPr>
        <xdr:cNvPr id="151" name="テキスト ボックス 150"/>
        <xdr:cNvSpPr txBox="1"/>
      </xdr:nvSpPr>
      <xdr:spPr>
        <a:xfrm>
          <a:off x="863111" y="100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102743</xdr:rowOff>
    </xdr:from>
    <xdr:to>
      <xdr:col>24</xdr:col>
      <xdr:colOff>63500</xdr:colOff>
      <xdr:row>78</xdr:row>
      <xdr:rowOff>131242</xdr:rowOff>
    </xdr:to>
    <xdr:cxnSp macro="">
      <xdr:nvCxnSpPr>
        <xdr:cNvPr id="180" name="直線コネクタ 179"/>
        <xdr:cNvCxnSpPr/>
      </xdr:nvCxnSpPr>
      <xdr:spPr>
        <a:xfrm>
          <a:off x="3797300" y="13475843"/>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94284</xdr:rowOff>
    </xdr:from>
    <xdr:to>
      <xdr:col>19</xdr:col>
      <xdr:colOff>177800</xdr:colOff>
      <xdr:row>78</xdr:row>
      <xdr:rowOff>102743</xdr:rowOff>
    </xdr:to>
    <xdr:cxnSp macro="">
      <xdr:nvCxnSpPr>
        <xdr:cNvPr id="183" name="直線コネクタ 182"/>
        <xdr:cNvCxnSpPr/>
      </xdr:nvCxnSpPr>
      <xdr:spPr>
        <a:xfrm>
          <a:off x="2908300" y="1346738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2463</xdr:rowOff>
    </xdr:from>
    <xdr:to>
      <xdr:col>15</xdr:col>
      <xdr:colOff>50800</xdr:colOff>
      <xdr:row>78</xdr:row>
      <xdr:rowOff>94284</xdr:rowOff>
    </xdr:to>
    <xdr:cxnSp macro="">
      <xdr:nvCxnSpPr>
        <xdr:cNvPr id="186" name="直線コネクタ 185"/>
        <xdr:cNvCxnSpPr/>
      </xdr:nvCxnSpPr>
      <xdr:spPr>
        <a:xfrm>
          <a:off x="2019300" y="1337556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2463</xdr:rowOff>
    </xdr:from>
    <xdr:to>
      <xdr:col>10</xdr:col>
      <xdr:colOff>114300</xdr:colOff>
      <xdr:row>78</xdr:row>
      <xdr:rowOff>81635</xdr:rowOff>
    </xdr:to>
    <xdr:cxnSp macro="">
      <xdr:nvCxnSpPr>
        <xdr:cNvPr id="189" name="直線コネクタ 188"/>
        <xdr:cNvCxnSpPr/>
      </xdr:nvCxnSpPr>
      <xdr:spPr>
        <a:xfrm flipV="1">
          <a:off x="1130300" y="13375563"/>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80442</xdr:rowOff>
    </xdr:from>
    <xdr:to>
      <xdr:col>24</xdr:col>
      <xdr:colOff>114300</xdr:colOff>
      <xdr:row>79</xdr:row>
      <xdr:rowOff>10592</xdr:rowOff>
    </xdr:to>
    <xdr:sp macro="" textlink="">
      <xdr:nvSpPr>
        <xdr:cNvPr id="199" name="楕円 198"/>
        <xdr:cNvSpPr/>
      </xdr:nvSpPr>
      <xdr:spPr>
        <a:xfrm>
          <a:off x="45847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166819</xdr:rowOff>
    </xdr:from>
    <xdr:ext cx="469744" cy="259045"/>
    <xdr:sp macro="" textlink="">
      <xdr:nvSpPr>
        <xdr:cNvPr id="200" name="維持補修費該当値テキスト"/>
        <xdr:cNvSpPr txBox="1"/>
      </xdr:nvSpPr>
      <xdr:spPr>
        <a:xfrm>
          <a:off x="4686300" y="1336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51943</xdr:rowOff>
    </xdr:from>
    <xdr:to>
      <xdr:col>20</xdr:col>
      <xdr:colOff>38100</xdr:colOff>
      <xdr:row>78</xdr:row>
      <xdr:rowOff>153543</xdr:rowOff>
    </xdr:to>
    <xdr:sp macro="" textlink="">
      <xdr:nvSpPr>
        <xdr:cNvPr id="201" name="楕円 200"/>
        <xdr:cNvSpPr/>
      </xdr:nvSpPr>
      <xdr:spPr>
        <a:xfrm>
          <a:off x="3746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144670</xdr:rowOff>
    </xdr:from>
    <xdr:ext cx="469744" cy="259045"/>
    <xdr:sp macro="" textlink="">
      <xdr:nvSpPr>
        <xdr:cNvPr id="202" name="テキスト ボックス 201"/>
        <xdr:cNvSpPr txBox="1"/>
      </xdr:nvSpPr>
      <xdr:spPr>
        <a:xfrm>
          <a:off x="3562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43484</xdr:rowOff>
    </xdr:from>
    <xdr:to>
      <xdr:col>15</xdr:col>
      <xdr:colOff>101600</xdr:colOff>
      <xdr:row>78</xdr:row>
      <xdr:rowOff>145084</xdr:rowOff>
    </xdr:to>
    <xdr:sp macro="" textlink="">
      <xdr:nvSpPr>
        <xdr:cNvPr id="203" name="楕円 202"/>
        <xdr:cNvSpPr/>
      </xdr:nvSpPr>
      <xdr:spPr>
        <a:xfrm>
          <a:off x="2857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136211</xdr:rowOff>
    </xdr:from>
    <xdr:ext cx="469744" cy="259045"/>
    <xdr:sp macro="" textlink="">
      <xdr:nvSpPr>
        <xdr:cNvPr id="204" name="テキスト ボックス 203"/>
        <xdr:cNvSpPr txBox="1"/>
      </xdr:nvSpPr>
      <xdr:spPr>
        <a:xfrm>
          <a:off x="2673428" y="135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123113</xdr:rowOff>
    </xdr:from>
    <xdr:to>
      <xdr:col>10</xdr:col>
      <xdr:colOff>165100</xdr:colOff>
      <xdr:row>78</xdr:row>
      <xdr:rowOff>53263</xdr:rowOff>
    </xdr:to>
    <xdr:sp macro="" textlink="">
      <xdr:nvSpPr>
        <xdr:cNvPr id="205" name="楕円 204"/>
        <xdr:cNvSpPr/>
      </xdr:nvSpPr>
      <xdr:spPr>
        <a:xfrm>
          <a:off x="1968500" y="133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206" name="テキスト ボックス 205"/>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30835</xdr:rowOff>
    </xdr:from>
    <xdr:to>
      <xdr:col>6</xdr:col>
      <xdr:colOff>38100</xdr:colOff>
      <xdr:row>78</xdr:row>
      <xdr:rowOff>132435</xdr:rowOff>
    </xdr:to>
    <xdr:sp macro="" textlink="">
      <xdr:nvSpPr>
        <xdr:cNvPr id="207" name="楕円 206"/>
        <xdr:cNvSpPr/>
      </xdr:nvSpPr>
      <xdr:spPr>
        <a:xfrm>
          <a:off x="1079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123562</xdr:rowOff>
    </xdr:from>
    <xdr:ext cx="469744" cy="259045"/>
    <xdr:sp macro="" textlink="">
      <xdr:nvSpPr>
        <xdr:cNvPr id="208" name="テキスト ボックス 207"/>
        <xdr:cNvSpPr txBox="1"/>
      </xdr:nvSpPr>
      <xdr:spPr>
        <a:xfrm>
          <a:off x="895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31001</xdr:rowOff>
    </xdr:from>
    <xdr:to>
      <xdr:col>24</xdr:col>
      <xdr:colOff>63500</xdr:colOff>
      <xdr:row>97</xdr:row>
      <xdr:rowOff>66956</xdr:rowOff>
    </xdr:to>
    <xdr:cxnSp macro="">
      <xdr:nvCxnSpPr>
        <xdr:cNvPr id="240" name="直線コネクタ 239"/>
        <xdr:cNvCxnSpPr/>
      </xdr:nvCxnSpPr>
      <xdr:spPr>
        <a:xfrm flipV="1">
          <a:off x="3797300" y="16661651"/>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66956</xdr:rowOff>
    </xdr:from>
    <xdr:to>
      <xdr:col>19</xdr:col>
      <xdr:colOff>177800</xdr:colOff>
      <xdr:row>97</xdr:row>
      <xdr:rowOff>117787</xdr:rowOff>
    </xdr:to>
    <xdr:cxnSp macro="">
      <xdr:nvCxnSpPr>
        <xdr:cNvPr id="243" name="直線コネクタ 242"/>
        <xdr:cNvCxnSpPr/>
      </xdr:nvCxnSpPr>
      <xdr:spPr>
        <a:xfrm flipV="1">
          <a:off x="2908300" y="16697606"/>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117787</xdr:rowOff>
    </xdr:from>
    <xdr:to>
      <xdr:col>15</xdr:col>
      <xdr:colOff>50800</xdr:colOff>
      <xdr:row>97</xdr:row>
      <xdr:rowOff>133609</xdr:rowOff>
    </xdr:to>
    <xdr:cxnSp macro="">
      <xdr:nvCxnSpPr>
        <xdr:cNvPr id="246" name="直線コネクタ 245"/>
        <xdr:cNvCxnSpPr/>
      </xdr:nvCxnSpPr>
      <xdr:spPr>
        <a:xfrm flipV="1">
          <a:off x="2019300" y="16748437"/>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133609</xdr:rowOff>
    </xdr:from>
    <xdr:to>
      <xdr:col>10</xdr:col>
      <xdr:colOff>114300</xdr:colOff>
      <xdr:row>98</xdr:row>
      <xdr:rowOff>70092</xdr:rowOff>
    </xdr:to>
    <xdr:cxnSp macro="">
      <xdr:nvCxnSpPr>
        <xdr:cNvPr id="249" name="直線コネクタ 248"/>
        <xdr:cNvCxnSpPr/>
      </xdr:nvCxnSpPr>
      <xdr:spPr>
        <a:xfrm flipV="1">
          <a:off x="1130300" y="16764259"/>
          <a:ext cx="889000" cy="10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151651</xdr:rowOff>
    </xdr:from>
    <xdr:to>
      <xdr:col>24</xdr:col>
      <xdr:colOff>114300</xdr:colOff>
      <xdr:row>97</xdr:row>
      <xdr:rowOff>81801</xdr:rowOff>
    </xdr:to>
    <xdr:sp macro="" textlink="">
      <xdr:nvSpPr>
        <xdr:cNvPr id="259" name="楕円 258"/>
        <xdr:cNvSpPr/>
      </xdr:nvSpPr>
      <xdr:spPr>
        <a:xfrm>
          <a:off x="45847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130078</xdr:rowOff>
    </xdr:from>
    <xdr:ext cx="534377" cy="259045"/>
    <xdr:sp macro="" textlink="">
      <xdr:nvSpPr>
        <xdr:cNvPr id="260" name="扶助費該当値テキスト"/>
        <xdr:cNvSpPr txBox="1"/>
      </xdr:nvSpPr>
      <xdr:spPr>
        <a:xfrm>
          <a:off x="4686300" y="165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16156</xdr:rowOff>
    </xdr:from>
    <xdr:to>
      <xdr:col>20</xdr:col>
      <xdr:colOff>38100</xdr:colOff>
      <xdr:row>97</xdr:row>
      <xdr:rowOff>117756</xdr:rowOff>
    </xdr:to>
    <xdr:sp macro="" textlink="">
      <xdr:nvSpPr>
        <xdr:cNvPr id="261" name="楕円 260"/>
        <xdr:cNvSpPr/>
      </xdr:nvSpPr>
      <xdr:spPr>
        <a:xfrm>
          <a:off x="3746500" y="166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108883</xdr:rowOff>
    </xdr:from>
    <xdr:ext cx="534377" cy="259045"/>
    <xdr:sp macro="" textlink="">
      <xdr:nvSpPr>
        <xdr:cNvPr id="262" name="テキスト ボックス 261"/>
        <xdr:cNvSpPr txBox="1"/>
      </xdr:nvSpPr>
      <xdr:spPr>
        <a:xfrm>
          <a:off x="3530111" y="1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66987</xdr:rowOff>
    </xdr:from>
    <xdr:to>
      <xdr:col>15</xdr:col>
      <xdr:colOff>101600</xdr:colOff>
      <xdr:row>97</xdr:row>
      <xdr:rowOff>168587</xdr:rowOff>
    </xdr:to>
    <xdr:sp macro="" textlink="">
      <xdr:nvSpPr>
        <xdr:cNvPr id="263" name="楕円 262"/>
        <xdr:cNvSpPr/>
      </xdr:nvSpPr>
      <xdr:spPr>
        <a:xfrm>
          <a:off x="2857500" y="166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13664</xdr:rowOff>
    </xdr:from>
    <xdr:ext cx="534377" cy="259045"/>
    <xdr:sp macro="" textlink="">
      <xdr:nvSpPr>
        <xdr:cNvPr id="264" name="テキスト ボックス 263"/>
        <xdr:cNvSpPr txBox="1"/>
      </xdr:nvSpPr>
      <xdr:spPr>
        <a:xfrm>
          <a:off x="2641111" y="164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82809</xdr:rowOff>
    </xdr:from>
    <xdr:to>
      <xdr:col>10</xdr:col>
      <xdr:colOff>165100</xdr:colOff>
      <xdr:row>98</xdr:row>
      <xdr:rowOff>12959</xdr:rowOff>
    </xdr:to>
    <xdr:sp macro="" textlink="">
      <xdr:nvSpPr>
        <xdr:cNvPr id="265" name="楕円 264"/>
        <xdr:cNvSpPr/>
      </xdr:nvSpPr>
      <xdr:spPr>
        <a:xfrm>
          <a:off x="1968500" y="167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29486</xdr:rowOff>
    </xdr:from>
    <xdr:ext cx="534377" cy="259045"/>
    <xdr:sp macro="" textlink="">
      <xdr:nvSpPr>
        <xdr:cNvPr id="266" name="テキスト ボックス 265"/>
        <xdr:cNvSpPr txBox="1"/>
      </xdr:nvSpPr>
      <xdr:spPr>
        <a:xfrm>
          <a:off x="1752111" y="164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19292</xdr:rowOff>
    </xdr:from>
    <xdr:to>
      <xdr:col>6</xdr:col>
      <xdr:colOff>38100</xdr:colOff>
      <xdr:row>98</xdr:row>
      <xdr:rowOff>120892</xdr:rowOff>
    </xdr:to>
    <xdr:sp macro="" textlink="">
      <xdr:nvSpPr>
        <xdr:cNvPr id="267" name="楕円 266"/>
        <xdr:cNvSpPr/>
      </xdr:nvSpPr>
      <xdr:spPr>
        <a:xfrm>
          <a:off x="1079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137419</xdr:rowOff>
    </xdr:from>
    <xdr:ext cx="534377" cy="259045"/>
    <xdr:sp macro="" textlink="">
      <xdr:nvSpPr>
        <xdr:cNvPr id="268" name="テキスト ボックス 267"/>
        <xdr:cNvSpPr txBox="1"/>
      </xdr:nvSpPr>
      <xdr:spPr>
        <a:xfrm>
          <a:off x="863111" y="165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118554</xdr:rowOff>
    </xdr:from>
    <xdr:to>
      <xdr:col>55</xdr:col>
      <xdr:colOff>0</xdr:colOff>
      <xdr:row>35</xdr:row>
      <xdr:rowOff>146741</xdr:rowOff>
    </xdr:to>
    <xdr:cxnSp macro="">
      <xdr:nvCxnSpPr>
        <xdr:cNvPr id="293" name="直線コネクタ 292"/>
        <xdr:cNvCxnSpPr/>
      </xdr:nvCxnSpPr>
      <xdr:spPr>
        <a:xfrm>
          <a:off x="9639300" y="6119304"/>
          <a:ext cx="8382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118554</xdr:rowOff>
    </xdr:from>
    <xdr:to>
      <xdr:col>50</xdr:col>
      <xdr:colOff>114300</xdr:colOff>
      <xdr:row>37</xdr:row>
      <xdr:rowOff>28212</xdr:rowOff>
    </xdr:to>
    <xdr:cxnSp macro="">
      <xdr:nvCxnSpPr>
        <xdr:cNvPr id="296" name="直線コネクタ 295"/>
        <xdr:cNvCxnSpPr/>
      </xdr:nvCxnSpPr>
      <xdr:spPr>
        <a:xfrm flipV="1">
          <a:off x="8750300" y="6119304"/>
          <a:ext cx="889000" cy="25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164212</xdr:rowOff>
    </xdr:from>
    <xdr:to>
      <xdr:col>45</xdr:col>
      <xdr:colOff>177800</xdr:colOff>
      <xdr:row>37</xdr:row>
      <xdr:rowOff>28212</xdr:rowOff>
    </xdr:to>
    <xdr:cxnSp macro="">
      <xdr:nvCxnSpPr>
        <xdr:cNvPr id="299" name="直線コネクタ 298"/>
        <xdr:cNvCxnSpPr/>
      </xdr:nvCxnSpPr>
      <xdr:spPr>
        <a:xfrm>
          <a:off x="7861300" y="6336412"/>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164212</xdr:rowOff>
    </xdr:from>
    <xdr:to>
      <xdr:col>41</xdr:col>
      <xdr:colOff>50800</xdr:colOff>
      <xdr:row>37</xdr:row>
      <xdr:rowOff>29955</xdr:rowOff>
    </xdr:to>
    <xdr:cxnSp macro="">
      <xdr:nvCxnSpPr>
        <xdr:cNvPr id="302" name="直線コネクタ 301"/>
        <xdr:cNvCxnSpPr/>
      </xdr:nvCxnSpPr>
      <xdr:spPr>
        <a:xfrm flipV="1">
          <a:off x="6972300" y="6336412"/>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95941</xdr:rowOff>
    </xdr:from>
    <xdr:to>
      <xdr:col>55</xdr:col>
      <xdr:colOff>50800</xdr:colOff>
      <xdr:row>36</xdr:row>
      <xdr:rowOff>26091</xdr:rowOff>
    </xdr:to>
    <xdr:sp macro="" textlink="">
      <xdr:nvSpPr>
        <xdr:cNvPr id="312" name="楕円 311"/>
        <xdr:cNvSpPr/>
      </xdr:nvSpPr>
      <xdr:spPr>
        <a:xfrm>
          <a:off x="10426700" y="60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118818</xdr:rowOff>
    </xdr:from>
    <xdr:ext cx="534377" cy="259045"/>
    <xdr:sp macro="" textlink="">
      <xdr:nvSpPr>
        <xdr:cNvPr id="313" name="補助費等該当値テキスト"/>
        <xdr:cNvSpPr txBox="1"/>
      </xdr:nvSpPr>
      <xdr:spPr>
        <a:xfrm>
          <a:off x="10528300" y="59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67754</xdr:rowOff>
    </xdr:from>
    <xdr:to>
      <xdr:col>50</xdr:col>
      <xdr:colOff>165100</xdr:colOff>
      <xdr:row>35</xdr:row>
      <xdr:rowOff>169354</xdr:rowOff>
    </xdr:to>
    <xdr:sp macro="" textlink="">
      <xdr:nvSpPr>
        <xdr:cNvPr id="314" name="楕円 313"/>
        <xdr:cNvSpPr/>
      </xdr:nvSpPr>
      <xdr:spPr>
        <a:xfrm>
          <a:off x="9588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14431</xdr:rowOff>
    </xdr:from>
    <xdr:ext cx="534377" cy="259045"/>
    <xdr:sp macro="" textlink="">
      <xdr:nvSpPr>
        <xdr:cNvPr id="315" name="テキスト ボックス 314"/>
        <xdr:cNvSpPr txBox="1"/>
      </xdr:nvSpPr>
      <xdr:spPr>
        <a:xfrm>
          <a:off x="9372111" y="58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148862</xdr:rowOff>
    </xdr:from>
    <xdr:to>
      <xdr:col>46</xdr:col>
      <xdr:colOff>38100</xdr:colOff>
      <xdr:row>37</xdr:row>
      <xdr:rowOff>79012</xdr:rowOff>
    </xdr:to>
    <xdr:sp macro="" textlink="">
      <xdr:nvSpPr>
        <xdr:cNvPr id="316" name="楕円 315"/>
        <xdr:cNvSpPr/>
      </xdr:nvSpPr>
      <xdr:spPr>
        <a:xfrm>
          <a:off x="8699500" y="63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70139</xdr:rowOff>
    </xdr:from>
    <xdr:ext cx="534377" cy="259045"/>
    <xdr:sp macro="" textlink="">
      <xdr:nvSpPr>
        <xdr:cNvPr id="317" name="テキスト ボックス 316"/>
        <xdr:cNvSpPr txBox="1"/>
      </xdr:nvSpPr>
      <xdr:spPr>
        <a:xfrm>
          <a:off x="8483111" y="64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113412</xdr:rowOff>
    </xdr:from>
    <xdr:to>
      <xdr:col>41</xdr:col>
      <xdr:colOff>101600</xdr:colOff>
      <xdr:row>37</xdr:row>
      <xdr:rowOff>43562</xdr:rowOff>
    </xdr:to>
    <xdr:sp macro="" textlink="">
      <xdr:nvSpPr>
        <xdr:cNvPr id="318" name="楕円 317"/>
        <xdr:cNvSpPr/>
      </xdr:nvSpPr>
      <xdr:spPr>
        <a:xfrm>
          <a:off x="7810500" y="6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34689</xdr:rowOff>
    </xdr:from>
    <xdr:ext cx="534377" cy="259045"/>
    <xdr:sp macro="" textlink="">
      <xdr:nvSpPr>
        <xdr:cNvPr id="319" name="テキスト ボックス 318"/>
        <xdr:cNvSpPr txBox="1"/>
      </xdr:nvSpPr>
      <xdr:spPr>
        <a:xfrm>
          <a:off x="7594111" y="63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150605</xdr:rowOff>
    </xdr:from>
    <xdr:to>
      <xdr:col>36</xdr:col>
      <xdr:colOff>165100</xdr:colOff>
      <xdr:row>37</xdr:row>
      <xdr:rowOff>80755</xdr:rowOff>
    </xdr:to>
    <xdr:sp macro="" textlink="">
      <xdr:nvSpPr>
        <xdr:cNvPr id="320" name="楕円 319"/>
        <xdr:cNvSpPr/>
      </xdr:nvSpPr>
      <xdr:spPr>
        <a:xfrm>
          <a:off x="6921500" y="63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71882</xdr:rowOff>
    </xdr:from>
    <xdr:ext cx="534377" cy="259045"/>
    <xdr:sp macro="" textlink="">
      <xdr:nvSpPr>
        <xdr:cNvPr id="321" name="テキスト ボックス 320"/>
        <xdr:cNvSpPr txBox="1"/>
      </xdr:nvSpPr>
      <xdr:spPr>
        <a:xfrm>
          <a:off x="6705111" y="64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147937</xdr:rowOff>
    </xdr:from>
    <xdr:to>
      <xdr:col>55</xdr:col>
      <xdr:colOff>0</xdr:colOff>
      <xdr:row>57</xdr:row>
      <xdr:rowOff>142268</xdr:rowOff>
    </xdr:to>
    <xdr:cxnSp macro="">
      <xdr:nvCxnSpPr>
        <xdr:cNvPr id="350" name="直線コネクタ 349"/>
        <xdr:cNvCxnSpPr/>
      </xdr:nvCxnSpPr>
      <xdr:spPr>
        <a:xfrm flipV="1">
          <a:off x="9639300" y="9749137"/>
          <a:ext cx="838200" cy="16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142268</xdr:rowOff>
    </xdr:from>
    <xdr:to>
      <xdr:col>50</xdr:col>
      <xdr:colOff>114300</xdr:colOff>
      <xdr:row>58</xdr:row>
      <xdr:rowOff>75707</xdr:rowOff>
    </xdr:to>
    <xdr:cxnSp macro="">
      <xdr:nvCxnSpPr>
        <xdr:cNvPr id="353" name="直線コネクタ 352"/>
        <xdr:cNvCxnSpPr/>
      </xdr:nvCxnSpPr>
      <xdr:spPr>
        <a:xfrm flipV="1">
          <a:off x="8750300" y="9914918"/>
          <a:ext cx="8890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152913</xdr:rowOff>
    </xdr:from>
    <xdr:to>
      <xdr:col>45</xdr:col>
      <xdr:colOff>177800</xdr:colOff>
      <xdr:row>58</xdr:row>
      <xdr:rowOff>75707</xdr:rowOff>
    </xdr:to>
    <xdr:cxnSp macro="">
      <xdr:nvCxnSpPr>
        <xdr:cNvPr id="356" name="直線コネクタ 355"/>
        <xdr:cNvCxnSpPr/>
      </xdr:nvCxnSpPr>
      <xdr:spPr>
        <a:xfrm>
          <a:off x="7861300" y="9411213"/>
          <a:ext cx="889000" cy="60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152913</xdr:rowOff>
    </xdr:from>
    <xdr:to>
      <xdr:col>41</xdr:col>
      <xdr:colOff>50800</xdr:colOff>
      <xdr:row>57</xdr:row>
      <xdr:rowOff>97492</xdr:rowOff>
    </xdr:to>
    <xdr:cxnSp macro="">
      <xdr:nvCxnSpPr>
        <xdr:cNvPr id="359" name="直線コネクタ 358"/>
        <xdr:cNvCxnSpPr/>
      </xdr:nvCxnSpPr>
      <xdr:spPr>
        <a:xfrm flipV="1">
          <a:off x="6972300" y="9411213"/>
          <a:ext cx="889000" cy="4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97137</xdr:rowOff>
    </xdr:from>
    <xdr:to>
      <xdr:col>55</xdr:col>
      <xdr:colOff>50800</xdr:colOff>
      <xdr:row>57</xdr:row>
      <xdr:rowOff>27287</xdr:rowOff>
    </xdr:to>
    <xdr:sp macro="" textlink="">
      <xdr:nvSpPr>
        <xdr:cNvPr id="369" name="楕円 368"/>
        <xdr:cNvSpPr/>
      </xdr:nvSpPr>
      <xdr:spPr>
        <a:xfrm>
          <a:off x="10426700" y="96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120014</xdr:rowOff>
    </xdr:from>
    <xdr:ext cx="534377" cy="259045"/>
    <xdr:sp macro="" textlink="">
      <xdr:nvSpPr>
        <xdr:cNvPr id="370" name="普通建設事業費該当値テキスト"/>
        <xdr:cNvSpPr txBox="1"/>
      </xdr:nvSpPr>
      <xdr:spPr>
        <a:xfrm>
          <a:off x="10528300" y="954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91468</xdr:rowOff>
    </xdr:from>
    <xdr:to>
      <xdr:col>50</xdr:col>
      <xdr:colOff>165100</xdr:colOff>
      <xdr:row>58</xdr:row>
      <xdr:rowOff>21618</xdr:rowOff>
    </xdr:to>
    <xdr:sp macro="" textlink="">
      <xdr:nvSpPr>
        <xdr:cNvPr id="371" name="楕円 370"/>
        <xdr:cNvSpPr/>
      </xdr:nvSpPr>
      <xdr:spPr>
        <a:xfrm>
          <a:off x="9588500" y="98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12745</xdr:rowOff>
    </xdr:from>
    <xdr:ext cx="534377" cy="259045"/>
    <xdr:sp macro="" textlink="">
      <xdr:nvSpPr>
        <xdr:cNvPr id="372" name="テキスト ボックス 371"/>
        <xdr:cNvSpPr txBox="1"/>
      </xdr:nvSpPr>
      <xdr:spPr>
        <a:xfrm>
          <a:off x="9372111" y="9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24907</xdr:rowOff>
    </xdr:from>
    <xdr:to>
      <xdr:col>46</xdr:col>
      <xdr:colOff>38100</xdr:colOff>
      <xdr:row>58</xdr:row>
      <xdr:rowOff>126507</xdr:rowOff>
    </xdr:to>
    <xdr:sp macro="" textlink="">
      <xdr:nvSpPr>
        <xdr:cNvPr id="373" name="楕円 372"/>
        <xdr:cNvSpPr/>
      </xdr:nvSpPr>
      <xdr:spPr>
        <a:xfrm>
          <a:off x="8699500" y="99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117634</xdr:rowOff>
    </xdr:from>
    <xdr:ext cx="534377" cy="259045"/>
    <xdr:sp macro="" textlink="">
      <xdr:nvSpPr>
        <xdr:cNvPr id="374" name="テキスト ボックス 373"/>
        <xdr:cNvSpPr txBox="1"/>
      </xdr:nvSpPr>
      <xdr:spPr>
        <a:xfrm>
          <a:off x="8483111" y="100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102113</xdr:rowOff>
    </xdr:from>
    <xdr:to>
      <xdr:col>41</xdr:col>
      <xdr:colOff>101600</xdr:colOff>
      <xdr:row>55</xdr:row>
      <xdr:rowOff>32263</xdr:rowOff>
    </xdr:to>
    <xdr:sp macro="" textlink="">
      <xdr:nvSpPr>
        <xdr:cNvPr id="375" name="楕円 374"/>
        <xdr:cNvSpPr/>
      </xdr:nvSpPr>
      <xdr:spPr>
        <a:xfrm>
          <a:off x="7810500" y="93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48790</xdr:rowOff>
    </xdr:from>
    <xdr:ext cx="534377" cy="259045"/>
    <xdr:sp macro="" textlink="">
      <xdr:nvSpPr>
        <xdr:cNvPr id="376" name="テキスト ボックス 375"/>
        <xdr:cNvSpPr txBox="1"/>
      </xdr:nvSpPr>
      <xdr:spPr>
        <a:xfrm>
          <a:off x="7594111" y="91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46692</xdr:rowOff>
    </xdr:from>
    <xdr:to>
      <xdr:col>36</xdr:col>
      <xdr:colOff>165100</xdr:colOff>
      <xdr:row>57</xdr:row>
      <xdr:rowOff>148292</xdr:rowOff>
    </xdr:to>
    <xdr:sp macro="" textlink="">
      <xdr:nvSpPr>
        <xdr:cNvPr id="377" name="楕円 376"/>
        <xdr:cNvSpPr/>
      </xdr:nvSpPr>
      <xdr:spPr>
        <a:xfrm>
          <a:off x="6921500" y="98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139419</xdr:rowOff>
    </xdr:from>
    <xdr:ext cx="534377" cy="259045"/>
    <xdr:sp macro="" textlink="">
      <xdr:nvSpPr>
        <xdr:cNvPr id="378" name="テキスト ボックス 377"/>
        <xdr:cNvSpPr txBox="1"/>
      </xdr:nvSpPr>
      <xdr:spPr>
        <a:xfrm>
          <a:off x="6705111" y="99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79758</xdr:rowOff>
    </xdr:from>
    <xdr:to>
      <xdr:col>55</xdr:col>
      <xdr:colOff>0</xdr:colOff>
      <xdr:row>78</xdr:row>
      <xdr:rowOff>149023</xdr:rowOff>
    </xdr:to>
    <xdr:cxnSp macro="">
      <xdr:nvCxnSpPr>
        <xdr:cNvPr id="409" name="直線コネクタ 408"/>
        <xdr:cNvCxnSpPr/>
      </xdr:nvCxnSpPr>
      <xdr:spPr>
        <a:xfrm flipV="1">
          <a:off x="9639300" y="12938508"/>
          <a:ext cx="838200" cy="5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149023</xdr:rowOff>
    </xdr:from>
    <xdr:to>
      <xdr:col>50</xdr:col>
      <xdr:colOff>114300</xdr:colOff>
      <xdr:row>79</xdr:row>
      <xdr:rowOff>4271</xdr:rowOff>
    </xdr:to>
    <xdr:cxnSp macro="">
      <xdr:nvCxnSpPr>
        <xdr:cNvPr id="412" name="直線コネクタ 411"/>
        <xdr:cNvCxnSpPr/>
      </xdr:nvCxnSpPr>
      <xdr:spPr>
        <a:xfrm flipV="1">
          <a:off x="8750300" y="13522123"/>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11325</xdr:rowOff>
    </xdr:from>
    <xdr:to>
      <xdr:col>45</xdr:col>
      <xdr:colOff>177800</xdr:colOff>
      <xdr:row>79</xdr:row>
      <xdr:rowOff>4271</xdr:rowOff>
    </xdr:to>
    <xdr:cxnSp macro="">
      <xdr:nvCxnSpPr>
        <xdr:cNvPr id="415" name="直線コネクタ 414"/>
        <xdr:cNvCxnSpPr/>
      </xdr:nvCxnSpPr>
      <xdr:spPr>
        <a:xfrm>
          <a:off x="7861300" y="12355725"/>
          <a:ext cx="889000" cy="119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28958</xdr:rowOff>
    </xdr:from>
    <xdr:to>
      <xdr:col>55</xdr:col>
      <xdr:colOff>50800</xdr:colOff>
      <xdr:row>75</xdr:row>
      <xdr:rowOff>130558</xdr:rowOff>
    </xdr:to>
    <xdr:sp macro="" textlink="">
      <xdr:nvSpPr>
        <xdr:cNvPr id="425" name="楕円 424"/>
        <xdr:cNvSpPr/>
      </xdr:nvSpPr>
      <xdr:spPr>
        <a:xfrm>
          <a:off x="10426700" y="128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51835</xdr:rowOff>
    </xdr:from>
    <xdr:ext cx="534377" cy="259045"/>
    <xdr:sp macro="" textlink="">
      <xdr:nvSpPr>
        <xdr:cNvPr id="426" name="普通建設事業費 （ うち新規整備　）該当値テキスト"/>
        <xdr:cNvSpPr txBox="1"/>
      </xdr:nvSpPr>
      <xdr:spPr>
        <a:xfrm>
          <a:off x="10528300" y="127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98223</xdr:rowOff>
    </xdr:from>
    <xdr:to>
      <xdr:col>50</xdr:col>
      <xdr:colOff>165100</xdr:colOff>
      <xdr:row>79</xdr:row>
      <xdr:rowOff>28373</xdr:rowOff>
    </xdr:to>
    <xdr:sp macro="" textlink="">
      <xdr:nvSpPr>
        <xdr:cNvPr id="427" name="楕円 426"/>
        <xdr:cNvSpPr/>
      </xdr:nvSpPr>
      <xdr:spPr>
        <a:xfrm>
          <a:off x="9588500" y="134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19500</xdr:rowOff>
    </xdr:from>
    <xdr:ext cx="469744" cy="259045"/>
    <xdr:sp macro="" textlink="">
      <xdr:nvSpPr>
        <xdr:cNvPr id="428" name="テキスト ボックス 427"/>
        <xdr:cNvSpPr txBox="1"/>
      </xdr:nvSpPr>
      <xdr:spPr>
        <a:xfrm>
          <a:off x="9404428" y="135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124921</xdr:rowOff>
    </xdr:from>
    <xdr:to>
      <xdr:col>46</xdr:col>
      <xdr:colOff>38100</xdr:colOff>
      <xdr:row>79</xdr:row>
      <xdr:rowOff>55071</xdr:rowOff>
    </xdr:to>
    <xdr:sp macro="" textlink="">
      <xdr:nvSpPr>
        <xdr:cNvPr id="429" name="楕円 428"/>
        <xdr:cNvSpPr/>
      </xdr:nvSpPr>
      <xdr:spPr>
        <a:xfrm>
          <a:off x="8699500" y="13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46198</xdr:rowOff>
    </xdr:from>
    <xdr:ext cx="469744" cy="259045"/>
    <xdr:sp macro="" textlink="">
      <xdr:nvSpPr>
        <xdr:cNvPr id="430" name="テキスト ボックス 429"/>
        <xdr:cNvSpPr txBox="1"/>
      </xdr:nvSpPr>
      <xdr:spPr>
        <a:xfrm>
          <a:off x="8515428" y="135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131975</xdr:rowOff>
    </xdr:from>
    <xdr:to>
      <xdr:col>41</xdr:col>
      <xdr:colOff>101600</xdr:colOff>
      <xdr:row>72</xdr:row>
      <xdr:rowOff>62125</xdr:rowOff>
    </xdr:to>
    <xdr:sp macro="" textlink="">
      <xdr:nvSpPr>
        <xdr:cNvPr id="431" name="楕円 430"/>
        <xdr:cNvSpPr/>
      </xdr:nvSpPr>
      <xdr:spPr>
        <a:xfrm>
          <a:off x="7810500" y="123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78652</xdr:rowOff>
    </xdr:from>
    <xdr:ext cx="534377" cy="259045"/>
    <xdr:sp macro="" textlink="">
      <xdr:nvSpPr>
        <xdr:cNvPr id="432" name="テキスト ボックス 431"/>
        <xdr:cNvSpPr txBox="1"/>
      </xdr:nvSpPr>
      <xdr:spPr>
        <a:xfrm>
          <a:off x="7594111" y="120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97943</xdr:rowOff>
    </xdr:from>
    <xdr:to>
      <xdr:col>55</xdr:col>
      <xdr:colOff>0</xdr:colOff>
      <xdr:row>98</xdr:row>
      <xdr:rowOff>79400</xdr:rowOff>
    </xdr:to>
    <xdr:cxnSp macro="">
      <xdr:nvCxnSpPr>
        <xdr:cNvPr id="461" name="直線コネクタ 460"/>
        <xdr:cNvCxnSpPr/>
      </xdr:nvCxnSpPr>
      <xdr:spPr>
        <a:xfrm>
          <a:off x="9639300" y="16728593"/>
          <a:ext cx="838200" cy="1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97943</xdr:rowOff>
    </xdr:from>
    <xdr:to>
      <xdr:col>50</xdr:col>
      <xdr:colOff>114300</xdr:colOff>
      <xdr:row>98</xdr:row>
      <xdr:rowOff>55817</xdr:rowOff>
    </xdr:to>
    <xdr:cxnSp macro="">
      <xdr:nvCxnSpPr>
        <xdr:cNvPr id="464" name="直線コネクタ 463"/>
        <xdr:cNvCxnSpPr/>
      </xdr:nvCxnSpPr>
      <xdr:spPr>
        <a:xfrm flipV="1">
          <a:off x="8750300" y="16728593"/>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140919</xdr:rowOff>
    </xdr:from>
    <xdr:to>
      <xdr:col>45</xdr:col>
      <xdr:colOff>177800</xdr:colOff>
      <xdr:row>98</xdr:row>
      <xdr:rowOff>55817</xdr:rowOff>
    </xdr:to>
    <xdr:cxnSp macro="">
      <xdr:nvCxnSpPr>
        <xdr:cNvPr id="467" name="直線コネクタ 466"/>
        <xdr:cNvCxnSpPr/>
      </xdr:nvCxnSpPr>
      <xdr:spPr>
        <a:xfrm>
          <a:off x="7861300" y="16771569"/>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28600</xdr:rowOff>
    </xdr:from>
    <xdr:to>
      <xdr:col>55</xdr:col>
      <xdr:colOff>50800</xdr:colOff>
      <xdr:row>98</xdr:row>
      <xdr:rowOff>130200</xdr:rowOff>
    </xdr:to>
    <xdr:sp macro="" textlink="">
      <xdr:nvSpPr>
        <xdr:cNvPr id="477" name="楕円 476"/>
        <xdr:cNvSpPr/>
      </xdr:nvSpPr>
      <xdr:spPr>
        <a:xfrm>
          <a:off x="10426700" y="168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114977</xdr:rowOff>
    </xdr:from>
    <xdr:ext cx="534377" cy="259045"/>
    <xdr:sp macro="" textlink="">
      <xdr:nvSpPr>
        <xdr:cNvPr id="478" name="普通建設事業費 （ うち更新整備　）該当値テキスト"/>
        <xdr:cNvSpPr txBox="1"/>
      </xdr:nvSpPr>
      <xdr:spPr>
        <a:xfrm>
          <a:off x="10528300" y="167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47143</xdr:rowOff>
    </xdr:from>
    <xdr:to>
      <xdr:col>50</xdr:col>
      <xdr:colOff>165100</xdr:colOff>
      <xdr:row>97</xdr:row>
      <xdr:rowOff>148743</xdr:rowOff>
    </xdr:to>
    <xdr:sp macro="" textlink="">
      <xdr:nvSpPr>
        <xdr:cNvPr id="479" name="楕円 478"/>
        <xdr:cNvSpPr/>
      </xdr:nvSpPr>
      <xdr:spPr>
        <a:xfrm>
          <a:off x="9588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139870</xdr:rowOff>
    </xdr:from>
    <xdr:ext cx="534377" cy="259045"/>
    <xdr:sp macro="" textlink="">
      <xdr:nvSpPr>
        <xdr:cNvPr id="480" name="テキスト ボックス 479"/>
        <xdr:cNvSpPr txBox="1"/>
      </xdr:nvSpPr>
      <xdr:spPr>
        <a:xfrm>
          <a:off x="9372111" y="167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5017</xdr:rowOff>
    </xdr:from>
    <xdr:to>
      <xdr:col>46</xdr:col>
      <xdr:colOff>38100</xdr:colOff>
      <xdr:row>98</xdr:row>
      <xdr:rowOff>106617</xdr:rowOff>
    </xdr:to>
    <xdr:sp macro="" textlink="">
      <xdr:nvSpPr>
        <xdr:cNvPr id="481" name="楕円 480"/>
        <xdr:cNvSpPr/>
      </xdr:nvSpPr>
      <xdr:spPr>
        <a:xfrm>
          <a:off x="8699500" y="168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97744</xdr:rowOff>
    </xdr:from>
    <xdr:ext cx="534377" cy="259045"/>
    <xdr:sp macro="" textlink="">
      <xdr:nvSpPr>
        <xdr:cNvPr id="482" name="テキスト ボックス 481"/>
        <xdr:cNvSpPr txBox="1"/>
      </xdr:nvSpPr>
      <xdr:spPr>
        <a:xfrm>
          <a:off x="8483111" y="168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90119</xdr:rowOff>
    </xdr:from>
    <xdr:to>
      <xdr:col>41</xdr:col>
      <xdr:colOff>101600</xdr:colOff>
      <xdr:row>98</xdr:row>
      <xdr:rowOff>20269</xdr:rowOff>
    </xdr:to>
    <xdr:sp macro="" textlink="">
      <xdr:nvSpPr>
        <xdr:cNvPr id="483" name="楕円 482"/>
        <xdr:cNvSpPr/>
      </xdr:nvSpPr>
      <xdr:spPr>
        <a:xfrm>
          <a:off x="7810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11396</xdr:rowOff>
    </xdr:from>
    <xdr:ext cx="534377" cy="259045"/>
    <xdr:sp macro="" textlink="">
      <xdr:nvSpPr>
        <xdr:cNvPr id="484" name="テキスト ボックス 483"/>
        <xdr:cNvSpPr txBox="1"/>
      </xdr:nvSpPr>
      <xdr:spPr>
        <a:xfrm>
          <a:off x="7594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132787</xdr:rowOff>
    </xdr:from>
    <xdr:to>
      <xdr:col>85</xdr:col>
      <xdr:colOff>127000</xdr:colOff>
      <xdr:row>38</xdr:row>
      <xdr:rowOff>139700</xdr:rowOff>
    </xdr:to>
    <xdr:cxnSp macro="">
      <xdr:nvCxnSpPr>
        <xdr:cNvPr id="511" name="直線コネクタ 510"/>
        <xdr:cNvCxnSpPr/>
      </xdr:nvCxnSpPr>
      <xdr:spPr>
        <a:xfrm flipV="1">
          <a:off x="15481300" y="6647887"/>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81987</xdr:rowOff>
    </xdr:from>
    <xdr:to>
      <xdr:col>85</xdr:col>
      <xdr:colOff>177800</xdr:colOff>
      <xdr:row>39</xdr:row>
      <xdr:rowOff>12137</xdr:rowOff>
    </xdr:to>
    <xdr:sp macro="" textlink="">
      <xdr:nvSpPr>
        <xdr:cNvPr id="530" name="楕円 529"/>
        <xdr:cNvSpPr/>
      </xdr:nvSpPr>
      <xdr:spPr>
        <a:xfrm>
          <a:off x="16268700" y="65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41364</xdr:rowOff>
    </xdr:from>
    <xdr:ext cx="378565" cy="259045"/>
    <xdr:sp macro="" textlink="">
      <xdr:nvSpPr>
        <xdr:cNvPr id="531" name="災害復旧事業費該当値テキスト"/>
        <xdr:cNvSpPr txBox="1"/>
      </xdr:nvSpPr>
      <xdr:spPr>
        <a:xfrm>
          <a:off x="16370300" y="638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58531</xdr:rowOff>
    </xdr:from>
    <xdr:to>
      <xdr:col>85</xdr:col>
      <xdr:colOff>127000</xdr:colOff>
      <xdr:row>77</xdr:row>
      <xdr:rowOff>79251</xdr:rowOff>
    </xdr:to>
    <xdr:cxnSp macro="">
      <xdr:nvCxnSpPr>
        <xdr:cNvPr id="619" name="直線コネクタ 618"/>
        <xdr:cNvCxnSpPr/>
      </xdr:nvCxnSpPr>
      <xdr:spPr>
        <a:xfrm>
          <a:off x="15481300" y="13260181"/>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55559</xdr:rowOff>
    </xdr:from>
    <xdr:to>
      <xdr:col>81</xdr:col>
      <xdr:colOff>50800</xdr:colOff>
      <xdr:row>77</xdr:row>
      <xdr:rowOff>58531</xdr:rowOff>
    </xdr:to>
    <xdr:cxnSp macro="">
      <xdr:nvCxnSpPr>
        <xdr:cNvPr id="622" name="直線コネクタ 621"/>
        <xdr:cNvCxnSpPr/>
      </xdr:nvCxnSpPr>
      <xdr:spPr>
        <a:xfrm>
          <a:off x="14592300" y="1325720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121379</xdr:rowOff>
    </xdr:from>
    <xdr:to>
      <xdr:col>76</xdr:col>
      <xdr:colOff>114300</xdr:colOff>
      <xdr:row>77</xdr:row>
      <xdr:rowOff>55559</xdr:rowOff>
    </xdr:to>
    <xdr:cxnSp macro="">
      <xdr:nvCxnSpPr>
        <xdr:cNvPr id="625" name="直線コネクタ 624"/>
        <xdr:cNvCxnSpPr/>
      </xdr:nvCxnSpPr>
      <xdr:spPr>
        <a:xfrm>
          <a:off x="13703300" y="13151579"/>
          <a:ext cx="8890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90534</xdr:rowOff>
    </xdr:from>
    <xdr:to>
      <xdr:col>71</xdr:col>
      <xdr:colOff>177800</xdr:colOff>
      <xdr:row>76</xdr:row>
      <xdr:rowOff>121379</xdr:rowOff>
    </xdr:to>
    <xdr:cxnSp macro="">
      <xdr:nvCxnSpPr>
        <xdr:cNvPr id="628" name="直線コネクタ 627"/>
        <xdr:cNvCxnSpPr/>
      </xdr:nvCxnSpPr>
      <xdr:spPr>
        <a:xfrm>
          <a:off x="12814300" y="13120734"/>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28451</xdr:rowOff>
    </xdr:from>
    <xdr:to>
      <xdr:col>85</xdr:col>
      <xdr:colOff>177800</xdr:colOff>
      <xdr:row>77</xdr:row>
      <xdr:rowOff>130051</xdr:rowOff>
    </xdr:to>
    <xdr:sp macro="" textlink="">
      <xdr:nvSpPr>
        <xdr:cNvPr id="638" name="楕円 637"/>
        <xdr:cNvSpPr/>
      </xdr:nvSpPr>
      <xdr:spPr>
        <a:xfrm>
          <a:off x="16268700" y="132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6878</xdr:rowOff>
    </xdr:from>
    <xdr:ext cx="534377" cy="259045"/>
    <xdr:sp macro="" textlink="">
      <xdr:nvSpPr>
        <xdr:cNvPr id="639" name="公債費該当値テキスト"/>
        <xdr:cNvSpPr txBox="1"/>
      </xdr:nvSpPr>
      <xdr:spPr>
        <a:xfrm>
          <a:off x="16370300" y="132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7731</xdr:rowOff>
    </xdr:from>
    <xdr:to>
      <xdr:col>81</xdr:col>
      <xdr:colOff>101600</xdr:colOff>
      <xdr:row>77</xdr:row>
      <xdr:rowOff>109331</xdr:rowOff>
    </xdr:to>
    <xdr:sp macro="" textlink="">
      <xdr:nvSpPr>
        <xdr:cNvPr id="640" name="楕円 639"/>
        <xdr:cNvSpPr/>
      </xdr:nvSpPr>
      <xdr:spPr>
        <a:xfrm>
          <a:off x="15430500" y="132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100458</xdr:rowOff>
    </xdr:from>
    <xdr:ext cx="534377" cy="259045"/>
    <xdr:sp macro="" textlink="">
      <xdr:nvSpPr>
        <xdr:cNvPr id="641" name="テキスト ボックス 640"/>
        <xdr:cNvSpPr txBox="1"/>
      </xdr:nvSpPr>
      <xdr:spPr>
        <a:xfrm>
          <a:off x="15214111" y="133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4759</xdr:rowOff>
    </xdr:from>
    <xdr:to>
      <xdr:col>76</xdr:col>
      <xdr:colOff>165100</xdr:colOff>
      <xdr:row>77</xdr:row>
      <xdr:rowOff>106359</xdr:rowOff>
    </xdr:to>
    <xdr:sp macro="" textlink="">
      <xdr:nvSpPr>
        <xdr:cNvPr id="642" name="楕円 641"/>
        <xdr:cNvSpPr/>
      </xdr:nvSpPr>
      <xdr:spPr>
        <a:xfrm>
          <a:off x="14541500" y="132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97486</xdr:rowOff>
    </xdr:from>
    <xdr:ext cx="534377" cy="259045"/>
    <xdr:sp macro="" textlink="">
      <xdr:nvSpPr>
        <xdr:cNvPr id="643" name="テキスト ボックス 642"/>
        <xdr:cNvSpPr txBox="1"/>
      </xdr:nvSpPr>
      <xdr:spPr>
        <a:xfrm>
          <a:off x="14325111" y="132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70579</xdr:rowOff>
    </xdr:from>
    <xdr:to>
      <xdr:col>72</xdr:col>
      <xdr:colOff>38100</xdr:colOff>
      <xdr:row>77</xdr:row>
      <xdr:rowOff>729</xdr:rowOff>
    </xdr:to>
    <xdr:sp macro="" textlink="">
      <xdr:nvSpPr>
        <xdr:cNvPr id="644" name="楕円 643"/>
        <xdr:cNvSpPr/>
      </xdr:nvSpPr>
      <xdr:spPr>
        <a:xfrm>
          <a:off x="13652500" y="131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163306</xdr:rowOff>
    </xdr:from>
    <xdr:ext cx="534377" cy="259045"/>
    <xdr:sp macro="" textlink="">
      <xdr:nvSpPr>
        <xdr:cNvPr id="645" name="テキスト ボックス 644"/>
        <xdr:cNvSpPr txBox="1"/>
      </xdr:nvSpPr>
      <xdr:spPr>
        <a:xfrm>
          <a:off x="13436111" y="131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39734</xdr:rowOff>
    </xdr:from>
    <xdr:to>
      <xdr:col>67</xdr:col>
      <xdr:colOff>101600</xdr:colOff>
      <xdr:row>76</xdr:row>
      <xdr:rowOff>141334</xdr:rowOff>
    </xdr:to>
    <xdr:sp macro="" textlink="">
      <xdr:nvSpPr>
        <xdr:cNvPr id="646" name="楕円 645"/>
        <xdr:cNvSpPr/>
      </xdr:nvSpPr>
      <xdr:spPr>
        <a:xfrm>
          <a:off x="12763500" y="130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132461</xdr:rowOff>
    </xdr:from>
    <xdr:ext cx="534377" cy="259045"/>
    <xdr:sp macro="" textlink="">
      <xdr:nvSpPr>
        <xdr:cNvPr id="647" name="テキスト ボックス 646"/>
        <xdr:cNvSpPr txBox="1"/>
      </xdr:nvSpPr>
      <xdr:spPr>
        <a:xfrm>
          <a:off x="12547111" y="131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32350</xdr:rowOff>
    </xdr:from>
    <xdr:to>
      <xdr:col>85</xdr:col>
      <xdr:colOff>127000</xdr:colOff>
      <xdr:row>98</xdr:row>
      <xdr:rowOff>35134</xdr:rowOff>
    </xdr:to>
    <xdr:cxnSp macro="">
      <xdr:nvCxnSpPr>
        <xdr:cNvPr id="674" name="直線コネクタ 673"/>
        <xdr:cNvCxnSpPr/>
      </xdr:nvCxnSpPr>
      <xdr:spPr>
        <a:xfrm>
          <a:off x="15481300" y="16834450"/>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32350</xdr:rowOff>
    </xdr:from>
    <xdr:to>
      <xdr:col>81</xdr:col>
      <xdr:colOff>50800</xdr:colOff>
      <xdr:row>98</xdr:row>
      <xdr:rowOff>74164</xdr:rowOff>
    </xdr:to>
    <xdr:cxnSp macro="">
      <xdr:nvCxnSpPr>
        <xdr:cNvPr id="677" name="直線コネクタ 676"/>
        <xdr:cNvCxnSpPr/>
      </xdr:nvCxnSpPr>
      <xdr:spPr>
        <a:xfrm flipV="1">
          <a:off x="14592300" y="16834450"/>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74164</xdr:rowOff>
    </xdr:from>
    <xdr:to>
      <xdr:col>76</xdr:col>
      <xdr:colOff>114300</xdr:colOff>
      <xdr:row>98</xdr:row>
      <xdr:rowOff>84159</xdr:rowOff>
    </xdr:to>
    <xdr:cxnSp macro="">
      <xdr:nvCxnSpPr>
        <xdr:cNvPr id="680" name="直線コネクタ 679"/>
        <xdr:cNvCxnSpPr/>
      </xdr:nvCxnSpPr>
      <xdr:spPr>
        <a:xfrm flipV="1">
          <a:off x="13703300" y="16876264"/>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22808</xdr:rowOff>
    </xdr:from>
    <xdr:to>
      <xdr:col>71</xdr:col>
      <xdr:colOff>177800</xdr:colOff>
      <xdr:row>98</xdr:row>
      <xdr:rowOff>84159</xdr:rowOff>
    </xdr:to>
    <xdr:cxnSp macro="">
      <xdr:nvCxnSpPr>
        <xdr:cNvPr id="683" name="直線コネクタ 682"/>
        <xdr:cNvCxnSpPr/>
      </xdr:nvCxnSpPr>
      <xdr:spPr>
        <a:xfrm>
          <a:off x="12814300" y="16653458"/>
          <a:ext cx="889000" cy="23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155784</xdr:rowOff>
    </xdr:from>
    <xdr:to>
      <xdr:col>85</xdr:col>
      <xdr:colOff>177800</xdr:colOff>
      <xdr:row>98</xdr:row>
      <xdr:rowOff>85934</xdr:rowOff>
    </xdr:to>
    <xdr:sp macro="" textlink="">
      <xdr:nvSpPr>
        <xdr:cNvPr id="693" name="楕円 692"/>
        <xdr:cNvSpPr/>
      </xdr:nvSpPr>
      <xdr:spPr>
        <a:xfrm>
          <a:off x="16268700" y="16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115161</xdr:rowOff>
    </xdr:from>
    <xdr:ext cx="534377" cy="259045"/>
    <xdr:sp macro="" textlink="">
      <xdr:nvSpPr>
        <xdr:cNvPr id="694" name="積立金該当値テキスト"/>
        <xdr:cNvSpPr txBox="1"/>
      </xdr:nvSpPr>
      <xdr:spPr>
        <a:xfrm>
          <a:off x="16370300" y="165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153000</xdr:rowOff>
    </xdr:from>
    <xdr:to>
      <xdr:col>81</xdr:col>
      <xdr:colOff>101600</xdr:colOff>
      <xdr:row>98</xdr:row>
      <xdr:rowOff>83150</xdr:rowOff>
    </xdr:to>
    <xdr:sp macro="" textlink="">
      <xdr:nvSpPr>
        <xdr:cNvPr id="695" name="楕円 694"/>
        <xdr:cNvSpPr/>
      </xdr:nvSpPr>
      <xdr:spPr>
        <a:xfrm>
          <a:off x="15430500" y="167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99677</xdr:rowOff>
    </xdr:from>
    <xdr:ext cx="534377" cy="259045"/>
    <xdr:sp macro="" textlink="">
      <xdr:nvSpPr>
        <xdr:cNvPr id="696" name="テキスト ボックス 695"/>
        <xdr:cNvSpPr txBox="1"/>
      </xdr:nvSpPr>
      <xdr:spPr>
        <a:xfrm>
          <a:off x="15214111" y="1655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23364</xdr:rowOff>
    </xdr:from>
    <xdr:to>
      <xdr:col>76</xdr:col>
      <xdr:colOff>165100</xdr:colOff>
      <xdr:row>98</xdr:row>
      <xdr:rowOff>124964</xdr:rowOff>
    </xdr:to>
    <xdr:sp macro="" textlink="">
      <xdr:nvSpPr>
        <xdr:cNvPr id="697" name="楕円 696"/>
        <xdr:cNvSpPr/>
      </xdr:nvSpPr>
      <xdr:spPr>
        <a:xfrm>
          <a:off x="14541500" y="16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141491</xdr:rowOff>
    </xdr:from>
    <xdr:ext cx="534377" cy="259045"/>
    <xdr:sp macro="" textlink="">
      <xdr:nvSpPr>
        <xdr:cNvPr id="698" name="テキスト ボックス 697"/>
        <xdr:cNvSpPr txBox="1"/>
      </xdr:nvSpPr>
      <xdr:spPr>
        <a:xfrm>
          <a:off x="14325111" y="16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33359</xdr:rowOff>
    </xdr:from>
    <xdr:to>
      <xdr:col>72</xdr:col>
      <xdr:colOff>38100</xdr:colOff>
      <xdr:row>98</xdr:row>
      <xdr:rowOff>134959</xdr:rowOff>
    </xdr:to>
    <xdr:sp macro="" textlink="">
      <xdr:nvSpPr>
        <xdr:cNvPr id="699" name="楕円 698"/>
        <xdr:cNvSpPr/>
      </xdr:nvSpPr>
      <xdr:spPr>
        <a:xfrm>
          <a:off x="13652500" y="16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126086</xdr:rowOff>
    </xdr:from>
    <xdr:ext cx="534377" cy="259045"/>
    <xdr:sp macro="" textlink="">
      <xdr:nvSpPr>
        <xdr:cNvPr id="700" name="テキスト ボックス 699"/>
        <xdr:cNvSpPr txBox="1"/>
      </xdr:nvSpPr>
      <xdr:spPr>
        <a:xfrm>
          <a:off x="13436111" y="169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143458</xdr:rowOff>
    </xdr:from>
    <xdr:to>
      <xdr:col>67</xdr:col>
      <xdr:colOff>101600</xdr:colOff>
      <xdr:row>97</xdr:row>
      <xdr:rowOff>73608</xdr:rowOff>
    </xdr:to>
    <xdr:sp macro="" textlink="">
      <xdr:nvSpPr>
        <xdr:cNvPr id="701" name="楕円 700"/>
        <xdr:cNvSpPr/>
      </xdr:nvSpPr>
      <xdr:spPr>
        <a:xfrm>
          <a:off x="12763500" y="166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90135</xdr:rowOff>
    </xdr:from>
    <xdr:ext cx="534377" cy="259045"/>
    <xdr:sp macro="" textlink="">
      <xdr:nvSpPr>
        <xdr:cNvPr id="702" name="テキスト ボックス 701"/>
        <xdr:cNvSpPr txBox="1"/>
      </xdr:nvSpPr>
      <xdr:spPr>
        <a:xfrm>
          <a:off x="12547111" y="163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139334</xdr:rowOff>
    </xdr:to>
    <xdr:cxnSp macro="">
      <xdr:nvCxnSpPr>
        <xdr:cNvPr id="788" name="直線コネクタ 787"/>
        <xdr:cNvCxnSpPr/>
      </xdr:nvCxnSpPr>
      <xdr:spPr>
        <a:xfrm flipV="1">
          <a:off x="21323300" y="10082885"/>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139334</xdr:rowOff>
    </xdr:from>
    <xdr:to>
      <xdr:col>111</xdr:col>
      <xdr:colOff>177800</xdr:colOff>
      <xdr:row>58</xdr:row>
      <xdr:rowOff>139517</xdr:rowOff>
    </xdr:to>
    <xdr:cxnSp macro="">
      <xdr:nvCxnSpPr>
        <xdr:cNvPr id="791" name="直線コネクタ 790"/>
        <xdr:cNvCxnSpPr/>
      </xdr:nvCxnSpPr>
      <xdr:spPr>
        <a:xfrm flipV="1">
          <a:off x="20434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139563</xdr:rowOff>
    </xdr:to>
    <xdr:cxnSp macro="">
      <xdr:nvCxnSpPr>
        <xdr:cNvPr id="794" name="直線コネクタ 793"/>
        <xdr:cNvCxnSpPr/>
      </xdr:nvCxnSpPr>
      <xdr:spPr>
        <a:xfrm flipV="1">
          <a:off x="19545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139563</xdr:rowOff>
    </xdr:from>
    <xdr:to>
      <xdr:col>102</xdr:col>
      <xdr:colOff>114300</xdr:colOff>
      <xdr:row>58</xdr:row>
      <xdr:rowOff>139700</xdr:rowOff>
    </xdr:to>
    <xdr:cxnSp macro="">
      <xdr:nvCxnSpPr>
        <xdr:cNvPr id="797" name="直線コネクタ 796"/>
        <xdr:cNvCxnSpPr/>
      </xdr:nvCxnSpPr>
      <xdr:spPr>
        <a:xfrm flipV="1">
          <a:off x="18656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07" name="楕円 806"/>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13932" cy="259045"/>
    <xdr:sp macro="" textlink="">
      <xdr:nvSpPr>
        <xdr:cNvPr id="808" name="貸付金該当値テキスト"/>
        <xdr:cNvSpPr txBox="1"/>
      </xdr:nvSpPr>
      <xdr:spPr>
        <a:xfrm>
          <a:off x="22212300" y="9948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09" name="楕円 808"/>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9811</xdr:rowOff>
    </xdr:from>
    <xdr:ext cx="249299" cy="259045"/>
    <xdr:sp macro="" textlink="">
      <xdr:nvSpPr>
        <xdr:cNvPr id="810" name="テキスト ボックス 809"/>
        <xdr:cNvSpPr txBox="1"/>
      </xdr:nvSpPr>
      <xdr:spPr>
        <a:xfrm>
          <a:off x="21198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11" name="楕円 810"/>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12" name="テキスト ボックス 811"/>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88763</xdr:rowOff>
    </xdr:from>
    <xdr:to>
      <xdr:col>102</xdr:col>
      <xdr:colOff>165100</xdr:colOff>
      <xdr:row>59</xdr:row>
      <xdr:rowOff>18913</xdr:rowOff>
    </xdr:to>
    <xdr:sp macro="" textlink="">
      <xdr:nvSpPr>
        <xdr:cNvPr id="813" name="楕円 812"/>
        <xdr:cNvSpPr/>
      </xdr:nvSpPr>
      <xdr:spPr>
        <a:xfrm>
          <a:off x="19494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10040</xdr:rowOff>
    </xdr:from>
    <xdr:ext cx="249299" cy="259045"/>
    <xdr:sp macro="" textlink="">
      <xdr:nvSpPr>
        <xdr:cNvPr id="814" name="テキスト ボックス 813"/>
        <xdr:cNvSpPr txBox="1"/>
      </xdr:nvSpPr>
      <xdr:spPr>
        <a:xfrm>
          <a:off x="19420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50683</xdr:rowOff>
    </xdr:from>
    <xdr:to>
      <xdr:col>116</xdr:col>
      <xdr:colOff>63500</xdr:colOff>
      <xdr:row>75</xdr:row>
      <xdr:rowOff>107582</xdr:rowOff>
    </xdr:to>
    <xdr:cxnSp macro="">
      <xdr:nvCxnSpPr>
        <xdr:cNvPr id="844" name="直線コネクタ 843"/>
        <xdr:cNvCxnSpPr/>
      </xdr:nvCxnSpPr>
      <xdr:spPr>
        <a:xfrm flipV="1">
          <a:off x="21323300" y="12909433"/>
          <a:ext cx="8382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99375</xdr:rowOff>
    </xdr:from>
    <xdr:to>
      <xdr:col>111</xdr:col>
      <xdr:colOff>177800</xdr:colOff>
      <xdr:row>75</xdr:row>
      <xdr:rowOff>107582</xdr:rowOff>
    </xdr:to>
    <xdr:cxnSp macro="">
      <xdr:nvCxnSpPr>
        <xdr:cNvPr id="847" name="直線コネクタ 846"/>
        <xdr:cNvCxnSpPr/>
      </xdr:nvCxnSpPr>
      <xdr:spPr>
        <a:xfrm>
          <a:off x="20434300" y="12958125"/>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99375</xdr:rowOff>
    </xdr:from>
    <xdr:to>
      <xdr:col>107</xdr:col>
      <xdr:colOff>50800</xdr:colOff>
      <xdr:row>75</xdr:row>
      <xdr:rowOff>162971</xdr:rowOff>
    </xdr:to>
    <xdr:cxnSp macro="">
      <xdr:nvCxnSpPr>
        <xdr:cNvPr id="850" name="直線コネクタ 849"/>
        <xdr:cNvCxnSpPr/>
      </xdr:nvCxnSpPr>
      <xdr:spPr>
        <a:xfrm flipV="1">
          <a:off x="19545300" y="12958125"/>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155222</xdr:rowOff>
    </xdr:from>
    <xdr:to>
      <xdr:col>102</xdr:col>
      <xdr:colOff>114300</xdr:colOff>
      <xdr:row>75</xdr:row>
      <xdr:rowOff>162971</xdr:rowOff>
    </xdr:to>
    <xdr:cxnSp macro="">
      <xdr:nvCxnSpPr>
        <xdr:cNvPr id="853" name="直線コネクタ 852"/>
        <xdr:cNvCxnSpPr/>
      </xdr:nvCxnSpPr>
      <xdr:spPr>
        <a:xfrm>
          <a:off x="18656300" y="13013972"/>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171333</xdr:rowOff>
    </xdr:from>
    <xdr:to>
      <xdr:col>116</xdr:col>
      <xdr:colOff>114300</xdr:colOff>
      <xdr:row>75</xdr:row>
      <xdr:rowOff>101483</xdr:rowOff>
    </xdr:to>
    <xdr:sp macro="" textlink="">
      <xdr:nvSpPr>
        <xdr:cNvPr id="863" name="楕円 862"/>
        <xdr:cNvSpPr/>
      </xdr:nvSpPr>
      <xdr:spPr>
        <a:xfrm>
          <a:off x="22110700" y="128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22760</xdr:rowOff>
    </xdr:from>
    <xdr:ext cx="534377" cy="259045"/>
    <xdr:sp macro="" textlink="">
      <xdr:nvSpPr>
        <xdr:cNvPr id="864" name="繰出金該当値テキスト"/>
        <xdr:cNvSpPr txBox="1"/>
      </xdr:nvSpPr>
      <xdr:spPr>
        <a:xfrm>
          <a:off x="22212300" y="127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56782</xdr:rowOff>
    </xdr:from>
    <xdr:to>
      <xdr:col>112</xdr:col>
      <xdr:colOff>38100</xdr:colOff>
      <xdr:row>75</xdr:row>
      <xdr:rowOff>158381</xdr:rowOff>
    </xdr:to>
    <xdr:sp macro="" textlink="">
      <xdr:nvSpPr>
        <xdr:cNvPr id="865" name="楕円 864"/>
        <xdr:cNvSpPr/>
      </xdr:nvSpPr>
      <xdr:spPr>
        <a:xfrm>
          <a:off x="21272500" y="1291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3459</xdr:rowOff>
    </xdr:from>
    <xdr:ext cx="534377" cy="259045"/>
    <xdr:sp macro="" textlink="">
      <xdr:nvSpPr>
        <xdr:cNvPr id="866" name="テキスト ボックス 865"/>
        <xdr:cNvSpPr txBox="1"/>
      </xdr:nvSpPr>
      <xdr:spPr>
        <a:xfrm>
          <a:off x="21056111" y="126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48575</xdr:rowOff>
    </xdr:from>
    <xdr:to>
      <xdr:col>107</xdr:col>
      <xdr:colOff>101600</xdr:colOff>
      <xdr:row>75</xdr:row>
      <xdr:rowOff>150175</xdr:rowOff>
    </xdr:to>
    <xdr:sp macro="" textlink="">
      <xdr:nvSpPr>
        <xdr:cNvPr id="867" name="楕円 866"/>
        <xdr:cNvSpPr/>
      </xdr:nvSpPr>
      <xdr:spPr>
        <a:xfrm>
          <a:off x="20383500" y="12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166702</xdr:rowOff>
    </xdr:from>
    <xdr:ext cx="534377" cy="259045"/>
    <xdr:sp macro="" textlink="">
      <xdr:nvSpPr>
        <xdr:cNvPr id="868" name="テキスト ボックス 867"/>
        <xdr:cNvSpPr txBox="1"/>
      </xdr:nvSpPr>
      <xdr:spPr>
        <a:xfrm>
          <a:off x="20167111" y="126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112171</xdr:rowOff>
    </xdr:from>
    <xdr:to>
      <xdr:col>102</xdr:col>
      <xdr:colOff>165100</xdr:colOff>
      <xdr:row>76</xdr:row>
      <xdr:rowOff>42321</xdr:rowOff>
    </xdr:to>
    <xdr:sp macro="" textlink="">
      <xdr:nvSpPr>
        <xdr:cNvPr id="869" name="楕円 868"/>
        <xdr:cNvSpPr/>
      </xdr:nvSpPr>
      <xdr:spPr>
        <a:xfrm>
          <a:off x="19494500" y="129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33448</xdr:rowOff>
    </xdr:from>
    <xdr:ext cx="534377" cy="259045"/>
    <xdr:sp macro="" textlink="">
      <xdr:nvSpPr>
        <xdr:cNvPr id="870" name="テキスト ボックス 869"/>
        <xdr:cNvSpPr txBox="1"/>
      </xdr:nvSpPr>
      <xdr:spPr>
        <a:xfrm>
          <a:off x="19278111" y="130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104422</xdr:rowOff>
    </xdr:from>
    <xdr:to>
      <xdr:col>98</xdr:col>
      <xdr:colOff>38100</xdr:colOff>
      <xdr:row>76</xdr:row>
      <xdr:rowOff>34572</xdr:rowOff>
    </xdr:to>
    <xdr:sp macro="" textlink="">
      <xdr:nvSpPr>
        <xdr:cNvPr id="871" name="楕円 870"/>
        <xdr:cNvSpPr/>
      </xdr:nvSpPr>
      <xdr:spPr>
        <a:xfrm>
          <a:off x="18605500" y="129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51099</xdr:rowOff>
    </xdr:from>
    <xdr:ext cx="534377" cy="259045"/>
    <xdr:sp macro="" textlink="">
      <xdr:nvSpPr>
        <xdr:cNvPr id="872" name="テキスト ボックス 871"/>
        <xdr:cNvSpPr txBox="1"/>
      </xdr:nvSpPr>
      <xdr:spPr>
        <a:xfrm>
          <a:off x="18389111" y="127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「住民一人当たりのコスト」において、人件費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職員数は類似団体と変わらないことから、給与の高い職員の比率が他の類似団体に比べて多いことが理由と思われるため、職員退職に伴う新規職員の採用は慎重に行うことで抑制を図っていく。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また、補償費等については損失補償が原因である。普通建設事業費のうち新規整備が特に増加しているのは中学校建替を行っているためで、平成３０年度に完成する。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今後も公共施設等総合管理計画に基づくなど、計画性をもってコストの抑制に努める。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23,131
22,973
8.79
9,948,439
9,373,782
567,966
4,896,425
7,040,888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34163</xdr:rowOff>
    </xdr:from>
    <xdr:to>
      <xdr:col>24</xdr:col>
      <xdr:colOff>63500</xdr:colOff>
      <xdr:row>33</xdr:row>
      <xdr:rowOff>60833</xdr:rowOff>
    </xdr:to>
    <xdr:cxnSp macro="">
      <xdr:nvCxnSpPr>
        <xdr:cNvPr id="61" name="直線コネクタ 60"/>
        <xdr:cNvCxnSpPr/>
      </xdr:nvCxnSpPr>
      <xdr:spPr>
        <a:xfrm>
          <a:off x="3797300" y="5692013"/>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33</xdr:row>
      <xdr:rowOff>34163</xdr:rowOff>
    </xdr:to>
    <xdr:cxnSp macro="">
      <xdr:nvCxnSpPr>
        <xdr:cNvPr id="64" name="直線コネクタ 63"/>
        <xdr:cNvCxnSpPr/>
      </xdr:nvCxnSpPr>
      <xdr:spPr>
        <a:xfrm>
          <a:off x="2908300" y="5546090"/>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59690</xdr:rowOff>
    </xdr:from>
    <xdr:to>
      <xdr:col>15</xdr:col>
      <xdr:colOff>50800</xdr:colOff>
      <xdr:row>32</xdr:row>
      <xdr:rowOff>107696</xdr:rowOff>
    </xdr:to>
    <xdr:cxnSp macro="">
      <xdr:nvCxnSpPr>
        <xdr:cNvPr id="67" name="直線コネクタ 66"/>
        <xdr:cNvCxnSpPr/>
      </xdr:nvCxnSpPr>
      <xdr:spPr>
        <a:xfrm flipV="1">
          <a:off x="2019300" y="55460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107696</xdr:rowOff>
    </xdr:from>
    <xdr:to>
      <xdr:col>10</xdr:col>
      <xdr:colOff>114300</xdr:colOff>
      <xdr:row>33</xdr:row>
      <xdr:rowOff>94742</xdr:rowOff>
    </xdr:to>
    <xdr:cxnSp macro="">
      <xdr:nvCxnSpPr>
        <xdr:cNvPr id="70" name="直線コネクタ 69"/>
        <xdr:cNvCxnSpPr/>
      </xdr:nvCxnSpPr>
      <xdr:spPr>
        <a:xfrm flipV="1">
          <a:off x="1130300" y="5594096"/>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10033</xdr:rowOff>
    </xdr:from>
    <xdr:to>
      <xdr:col>24</xdr:col>
      <xdr:colOff>114300</xdr:colOff>
      <xdr:row>33</xdr:row>
      <xdr:rowOff>111633</xdr:rowOff>
    </xdr:to>
    <xdr:sp macro="" textlink="">
      <xdr:nvSpPr>
        <xdr:cNvPr id="80" name="楕円 79"/>
        <xdr:cNvSpPr/>
      </xdr:nvSpPr>
      <xdr:spPr>
        <a:xfrm>
          <a:off x="45847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32910</xdr:rowOff>
    </xdr:from>
    <xdr:ext cx="469744" cy="259045"/>
    <xdr:sp macro="" textlink="">
      <xdr:nvSpPr>
        <xdr:cNvPr id="81" name="議会費該当値テキスト"/>
        <xdr:cNvSpPr txBox="1"/>
      </xdr:nvSpPr>
      <xdr:spPr>
        <a:xfrm>
          <a:off x="4686300" y="55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154813</xdr:rowOff>
    </xdr:from>
    <xdr:to>
      <xdr:col>20</xdr:col>
      <xdr:colOff>38100</xdr:colOff>
      <xdr:row>33</xdr:row>
      <xdr:rowOff>84963</xdr:rowOff>
    </xdr:to>
    <xdr:sp macro="" textlink="">
      <xdr:nvSpPr>
        <xdr:cNvPr id="82" name="楕円 81"/>
        <xdr:cNvSpPr/>
      </xdr:nvSpPr>
      <xdr:spPr>
        <a:xfrm>
          <a:off x="37465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101490</xdr:rowOff>
    </xdr:from>
    <xdr:ext cx="469744" cy="259045"/>
    <xdr:sp macro="" textlink="">
      <xdr:nvSpPr>
        <xdr:cNvPr id="83" name="テキスト ボックス 82"/>
        <xdr:cNvSpPr txBox="1"/>
      </xdr:nvSpPr>
      <xdr:spPr>
        <a:xfrm>
          <a:off x="3562428" y="54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xdr:rowOff>
    </xdr:from>
    <xdr:to>
      <xdr:col>15</xdr:col>
      <xdr:colOff>101600</xdr:colOff>
      <xdr:row>32</xdr:row>
      <xdr:rowOff>110490</xdr:rowOff>
    </xdr:to>
    <xdr:sp macro="" textlink="">
      <xdr:nvSpPr>
        <xdr:cNvPr id="84" name="楕円 83"/>
        <xdr:cNvSpPr/>
      </xdr:nvSpPr>
      <xdr:spPr>
        <a:xfrm>
          <a:off x="2857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127017</xdr:rowOff>
    </xdr:from>
    <xdr:ext cx="469744" cy="259045"/>
    <xdr:sp macro="" textlink="">
      <xdr:nvSpPr>
        <xdr:cNvPr id="85" name="テキスト ボックス 84"/>
        <xdr:cNvSpPr txBox="1"/>
      </xdr:nvSpPr>
      <xdr:spPr>
        <a:xfrm>
          <a:off x="2673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56896</xdr:rowOff>
    </xdr:from>
    <xdr:to>
      <xdr:col>10</xdr:col>
      <xdr:colOff>165100</xdr:colOff>
      <xdr:row>32</xdr:row>
      <xdr:rowOff>158496</xdr:rowOff>
    </xdr:to>
    <xdr:sp macro="" textlink="">
      <xdr:nvSpPr>
        <xdr:cNvPr id="86" name="楕円 85"/>
        <xdr:cNvSpPr/>
      </xdr:nvSpPr>
      <xdr:spPr>
        <a:xfrm>
          <a:off x="1968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3573</xdr:rowOff>
    </xdr:from>
    <xdr:ext cx="469744" cy="259045"/>
    <xdr:sp macro="" textlink="">
      <xdr:nvSpPr>
        <xdr:cNvPr id="87" name="テキスト ボックス 86"/>
        <xdr:cNvSpPr txBox="1"/>
      </xdr:nvSpPr>
      <xdr:spPr>
        <a:xfrm>
          <a:off x="1784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43942</xdr:rowOff>
    </xdr:from>
    <xdr:to>
      <xdr:col>6</xdr:col>
      <xdr:colOff>38100</xdr:colOff>
      <xdr:row>33</xdr:row>
      <xdr:rowOff>145542</xdr:rowOff>
    </xdr:to>
    <xdr:sp macro="" textlink="">
      <xdr:nvSpPr>
        <xdr:cNvPr id="88" name="楕円 87"/>
        <xdr:cNvSpPr/>
      </xdr:nvSpPr>
      <xdr:spPr>
        <a:xfrm>
          <a:off x="1079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162069</xdr:rowOff>
    </xdr:from>
    <xdr:ext cx="469744" cy="259045"/>
    <xdr:sp macro="" textlink="">
      <xdr:nvSpPr>
        <xdr:cNvPr id="89" name="テキスト ボックス 88"/>
        <xdr:cNvSpPr txBox="1"/>
      </xdr:nvSpPr>
      <xdr:spPr>
        <a:xfrm>
          <a:off x="895428" y="547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109897</xdr:rowOff>
    </xdr:from>
    <xdr:to>
      <xdr:col>24</xdr:col>
      <xdr:colOff>63500</xdr:colOff>
      <xdr:row>57</xdr:row>
      <xdr:rowOff>143321</xdr:rowOff>
    </xdr:to>
    <xdr:cxnSp macro="">
      <xdr:nvCxnSpPr>
        <xdr:cNvPr id="120" name="直線コネクタ 119"/>
        <xdr:cNvCxnSpPr/>
      </xdr:nvCxnSpPr>
      <xdr:spPr>
        <a:xfrm>
          <a:off x="3797300" y="9882547"/>
          <a:ext cx="8382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109897</xdr:rowOff>
    </xdr:from>
    <xdr:to>
      <xdr:col>19</xdr:col>
      <xdr:colOff>177800</xdr:colOff>
      <xdr:row>58</xdr:row>
      <xdr:rowOff>100492</xdr:rowOff>
    </xdr:to>
    <xdr:cxnSp macro="">
      <xdr:nvCxnSpPr>
        <xdr:cNvPr id="123" name="直線コネクタ 122"/>
        <xdr:cNvCxnSpPr/>
      </xdr:nvCxnSpPr>
      <xdr:spPr>
        <a:xfrm flipV="1">
          <a:off x="2908300" y="9882547"/>
          <a:ext cx="889000" cy="16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100492</xdr:rowOff>
    </xdr:from>
    <xdr:to>
      <xdr:col>15</xdr:col>
      <xdr:colOff>50800</xdr:colOff>
      <xdr:row>58</xdr:row>
      <xdr:rowOff>142861</xdr:rowOff>
    </xdr:to>
    <xdr:cxnSp macro="">
      <xdr:nvCxnSpPr>
        <xdr:cNvPr id="126" name="直線コネクタ 125"/>
        <xdr:cNvCxnSpPr/>
      </xdr:nvCxnSpPr>
      <xdr:spPr>
        <a:xfrm flipV="1">
          <a:off x="2019300" y="10044592"/>
          <a:ext cx="889000" cy="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141794</xdr:rowOff>
    </xdr:from>
    <xdr:to>
      <xdr:col>10</xdr:col>
      <xdr:colOff>114300</xdr:colOff>
      <xdr:row>58</xdr:row>
      <xdr:rowOff>142861</xdr:rowOff>
    </xdr:to>
    <xdr:cxnSp macro="">
      <xdr:nvCxnSpPr>
        <xdr:cNvPr id="129" name="直線コネクタ 128"/>
        <xdr:cNvCxnSpPr/>
      </xdr:nvCxnSpPr>
      <xdr:spPr>
        <a:xfrm>
          <a:off x="1130300" y="9914444"/>
          <a:ext cx="8890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92521</xdr:rowOff>
    </xdr:from>
    <xdr:to>
      <xdr:col>24</xdr:col>
      <xdr:colOff>114300</xdr:colOff>
      <xdr:row>58</xdr:row>
      <xdr:rowOff>22671</xdr:rowOff>
    </xdr:to>
    <xdr:sp macro="" textlink="">
      <xdr:nvSpPr>
        <xdr:cNvPr id="139" name="楕円 138"/>
        <xdr:cNvSpPr/>
      </xdr:nvSpPr>
      <xdr:spPr>
        <a:xfrm>
          <a:off x="4584700" y="98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115398</xdr:rowOff>
    </xdr:from>
    <xdr:ext cx="534377" cy="259045"/>
    <xdr:sp macro="" textlink="">
      <xdr:nvSpPr>
        <xdr:cNvPr id="140" name="総務費該当値テキスト"/>
        <xdr:cNvSpPr txBox="1"/>
      </xdr:nvSpPr>
      <xdr:spPr>
        <a:xfrm>
          <a:off x="4686300" y="97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59097</xdr:rowOff>
    </xdr:from>
    <xdr:to>
      <xdr:col>20</xdr:col>
      <xdr:colOff>38100</xdr:colOff>
      <xdr:row>57</xdr:row>
      <xdr:rowOff>160697</xdr:rowOff>
    </xdr:to>
    <xdr:sp macro="" textlink="">
      <xdr:nvSpPr>
        <xdr:cNvPr id="141" name="楕円 140"/>
        <xdr:cNvSpPr/>
      </xdr:nvSpPr>
      <xdr:spPr>
        <a:xfrm>
          <a:off x="3746500" y="98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5774</xdr:rowOff>
    </xdr:from>
    <xdr:ext cx="599010" cy="259045"/>
    <xdr:sp macro="" textlink="">
      <xdr:nvSpPr>
        <xdr:cNvPr id="142" name="テキスト ボックス 141"/>
        <xdr:cNvSpPr txBox="1"/>
      </xdr:nvSpPr>
      <xdr:spPr>
        <a:xfrm>
          <a:off x="3497795" y="960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49692</xdr:rowOff>
    </xdr:from>
    <xdr:to>
      <xdr:col>15</xdr:col>
      <xdr:colOff>101600</xdr:colOff>
      <xdr:row>58</xdr:row>
      <xdr:rowOff>151292</xdr:rowOff>
    </xdr:to>
    <xdr:sp macro="" textlink="">
      <xdr:nvSpPr>
        <xdr:cNvPr id="143" name="楕円 142"/>
        <xdr:cNvSpPr/>
      </xdr:nvSpPr>
      <xdr:spPr>
        <a:xfrm>
          <a:off x="2857500" y="99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142419</xdr:rowOff>
    </xdr:from>
    <xdr:ext cx="534377" cy="259045"/>
    <xdr:sp macro="" textlink="">
      <xdr:nvSpPr>
        <xdr:cNvPr id="144" name="テキスト ボックス 143"/>
        <xdr:cNvSpPr txBox="1"/>
      </xdr:nvSpPr>
      <xdr:spPr>
        <a:xfrm>
          <a:off x="2641111" y="100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92061</xdr:rowOff>
    </xdr:from>
    <xdr:to>
      <xdr:col>10</xdr:col>
      <xdr:colOff>165100</xdr:colOff>
      <xdr:row>59</xdr:row>
      <xdr:rowOff>22211</xdr:rowOff>
    </xdr:to>
    <xdr:sp macro="" textlink="">
      <xdr:nvSpPr>
        <xdr:cNvPr id="145" name="楕円 144"/>
        <xdr:cNvSpPr/>
      </xdr:nvSpPr>
      <xdr:spPr>
        <a:xfrm>
          <a:off x="1968500" y="100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13338</xdr:rowOff>
    </xdr:from>
    <xdr:ext cx="534377" cy="259045"/>
    <xdr:sp macro="" textlink="">
      <xdr:nvSpPr>
        <xdr:cNvPr id="146" name="テキスト ボックス 145"/>
        <xdr:cNvSpPr txBox="1"/>
      </xdr:nvSpPr>
      <xdr:spPr>
        <a:xfrm>
          <a:off x="1752111" y="101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90994</xdr:rowOff>
    </xdr:from>
    <xdr:to>
      <xdr:col>6</xdr:col>
      <xdr:colOff>38100</xdr:colOff>
      <xdr:row>58</xdr:row>
      <xdr:rowOff>21144</xdr:rowOff>
    </xdr:to>
    <xdr:sp macro="" textlink="">
      <xdr:nvSpPr>
        <xdr:cNvPr id="147" name="楕円 146"/>
        <xdr:cNvSpPr/>
      </xdr:nvSpPr>
      <xdr:spPr>
        <a:xfrm>
          <a:off x="1079500" y="9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37671</xdr:rowOff>
    </xdr:from>
    <xdr:ext cx="534377" cy="259045"/>
    <xdr:sp macro="" textlink="">
      <xdr:nvSpPr>
        <xdr:cNvPr id="148" name="テキスト ボックス 147"/>
        <xdr:cNvSpPr txBox="1"/>
      </xdr:nvSpPr>
      <xdr:spPr>
        <a:xfrm>
          <a:off x="863111" y="96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133731</xdr:rowOff>
    </xdr:from>
    <xdr:to>
      <xdr:col>24</xdr:col>
      <xdr:colOff>63500</xdr:colOff>
      <xdr:row>77</xdr:row>
      <xdr:rowOff>16968</xdr:rowOff>
    </xdr:to>
    <xdr:cxnSp macro="">
      <xdr:nvCxnSpPr>
        <xdr:cNvPr id="178" name="直線コネクタ 177"/>
        <xdr:cNvCxnSpPr/>
      </xdr:nvCxnSpPr>
      <xdr:spPr>
        <a:xfrm flipV="1">
          <a:off x="3797300" y="13163931"/>
          <a:ext cx="838200" cy="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16968</xdr:rowOff>
    </xdr:from>
    <xdr:to>
      <xdr:col>19</xdr:col>
      <xdr:colOff>177800</xdr:colOff>
      <xdr:row>77</xdr:row>
      <xdr:rowOff>70486</xdr:rowOff>
    </xdr:to>
    <xdr:cxnSp macro="">
      <xdr:nvCxnSpPr>
        <xdr:cNvPr id="181" name="直線コネクタ 180"/>
        <xdr:cNvCxnSpPr/>
      </xdr:nvCxnSpPr>
      <xdr:spPr>
        <a:xfrm flipV="1">
          <a:off x="2908300" y="13218618"/>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70486</xdr:rowOff>
    </xdr:from>
    <xdr:to>
      <xdr:col>15</xdr:col>
      <xdr:colOff>50800</xdr:colOff>
      <xdr:row>77</xdr:row>
      <xdr:rowOff>82728</xdr:rowOff>
    </xdr:to>
    <xdr:cxnSp macro="">
      <xdr:nvCxnSpPr>
        <xdr:cNvPr id="184" name="直線コネクタ 183"/>
        <xdr:cNvCxnSpPr/>
      </xdr:nvCxnSpPr>
      <xdr:spPr>
        <a:xfrm flipV="1">
          <a:off x="2019300" y="13272136"/>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82728</xdr:rowOff>
    </xdr:from>
    <xdr:to>
      <xdr:col>10</xdr:col>
      <xdr:colOff>114300</xdr:colOff>
      <xdr:row>78</xdr:row>
      <xdr:rowOff>72810</xdr:rowOff>
    </xdr:to>
    <xdr:cxnSp macro="">
      <xdr:nvCxnSpPr>
        <xdr:cNvPr id="187" name="直線コネクタ 186"/>
        <xdr:cNvCxnSpPr/>
      </xdr:nvCxnSpPr>
      <xdr:spPr>
        <a:xfrm flipV="1">
          <a:off x="1130300" y="13284378"/>
          <a:ext cx="889000" cy="1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82931</xdr:rowOff>
    </xdr:from>
    <xdr:to>
      <xdr:col>24</xdr:col>
      <xdr:colOff>114300</xdr:colOff>
      <xdr:row>77</xdr:row>
      <xdr:rowOff>13081</xdr:rowOff>
    </xdr:to>
    <xdr:sp macro="" textlink="">
      <xdr:nvSpPr>
        <xdr:cNvPr id="197" name="楕円 196"/>
        <xdr:cNvSpPr/>
      </xdr:nvSpPr>
      <xdr:spPr>
        <a:xfrm>
          <a:off x="4584700" y="131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61358</xdr:rowOff>
    </xdr:from>
    <xdr:ext cx="599010" cy="259045"/>
    <xdr:sp macro="" textlink="">
      <xdr:nvSpPr>
        <xdr:cNvPr id="198" name="民生費該当値テキスト"/>
        <xdr:cNvSpPr txBox="1"/>
      </xdr:nvSpPr>
      <xdr:spPr>
        <a:xfrm>
          <a:off x="4686300" y="130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137618</xdr:rowOff>
    </xdr:from>
    <xdr:to>
      <xdr:col>20</xdr:col>
      <xdr:colOff>38100</xdr:colOff>
      <xdr:row>77</xdr:row>
      <xdr:rowOff>67768</xdr:rowOff>
    </xdr:to>
    <xdr:sp macro="" textlink="">
      <xdr:nvSpPr>
        <xdr:cNvPr id="199" name="楕円 198"/>
        <xdr:cNvSpPr/>
      </xdr:nvSpPr>
      <xdr:spPr>
        <a:xfrm>
          <a:off x="3746500" y="131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58895</xdr:rowOff>
    </xdr:from>
    <xdr:ext cx="599010" cy="259045"/>
    <xdr:sp macro="" textlink="">
      <xdr:nvSpPr>
        <xdr:cNvPr id="200" name="テキスト ボックス 199"/>
        <xdr:cNvSpPr txBox="1"/>
      </xdr:nvSpPr>
      <xdr:spPr>
        <a:xfrm>
          <a:off x="3497795" y="132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19686</xdr:rowOff>
    </xdr:from>
    <xdr:to>
      <xdr:col>15</xdr:col>
      <xdr:colOff>101600</xdr:colOff>
      <xdr:row>77</xdr:row>
      <xdr:rowOff>121286</xdr:rowOff>
    </xdr:to>
    <xdr:sp macro="" textlink="">
      <xdr:nvSpPr>
        <xdr:cNvPr id="201" name="楕円 200"/>
        <xdr:cNvSpPr/>
      </xdr:nvSpPr>
      <xdr:spPr>
        <a:xfrm>
          <a:off x="2857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137813</xdr:rowOff>
    </xdr:from>
    <xdr:ext cx="599010" cy="259045"/>
    <xdr:sp macro="" textlink="">
      <xdr:nvSpPr>
        <xdr:cNvPr id="202" name="テキスト ボックス 201"/>
        <xdr:cNvSpPr txBox="1"/>
      </xdr:nvSpPr>
      <xdr:spPr>
        <a:xfrm>
          <a:off x="2608795" y="1299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31928</xdr:rowOff>
    </xdr:from>
    <xdr:to>
      <xdr:col>10</xdr:col>
      <xdr:colOff>165100</xdr:colOff>
      <xdr:row>77</xdr:row>
      <xdr:rowOff>133528</xdr:rowOff>
    </xdr:to>
    <xdr:sp macro="" textlink="">
      <xdr:nvSpPr>
        <xdr:cNvPr id="203" name="楕円 202"/>
        <xdr:cNvSpPr/>
      </xdr:nvSpPr>
      <xdr:spPr>
        <a:xfrm>
          <a:off x="1968500" y="132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150055</xdr:rowOff>
    </xdr:from>
    <xdr:ext cx="599010" cy="259045"/>
    <xdr:sp macro="" textlink="">
      <xdr:nvSpPr>
        <xdr:cNvPr id="204" name="テキスト ボックス 203"/>
        <xdr:cNvSpPr txBox="1"/>
      </xdr:nvSpPr>
      <xdr:spPr>
        <a:xfrm>
          <a:off x="1719795" y="1300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22010</xdr:rowOff>
    </xdr:from>
    <xdr:to>
      <xdr:col>6</xdr:col>
      <xdr:colOff>38100</xdr:colOff>
      <xdr:row>78</xdr:row>
      <xdr:rowOff>123610</xdr:rowOff>
    </xdr:to>
    <xdr:sp macro="" textlink="">
      <xdr:nvSpPr>
        <xdr:cNvPr id="205" name="楕円 204"/>
        <xdr:cNvSpPr/>
      </xdr:nvSpPr>
      <xdr:spPr>
        <a:xfrm>
          <a:off x="1079500" y="133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114737</xdr:rowOff>
    </xdr:from>
    <xdr:ext cx="599010" cy="259045"/>
    <xdr:sp macro="" textlink="">
      <xdr:nvSpPr>
        <xdr:cNvPr id="206" name="テキスト ボックス 205"/>
        <xdr:cNvSpPr txBox="1"/>
      </xdr:nvSpPr>
      <xdr:spPr>
        <a:xfrm>
          <a:off x="830795" y="134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3420</xdr:rowOff>
    </xdr:from>
    <xdr:to>
      <xdr:col>24</xdr:col>
      <xdr:colOff>63500</xdr:colOff>
      <xdr:row>97</xdr:row>
      <xdr:rowOff>4677</xdr:rowOff>
    </xdr:to>
    <xdr:cxnSp macro="">
      <xdr:nvCxnSpPr>
        <xdr:cNvPr id="231" name="直線コネクタ 230"/>
        <xdr:cNvCxnSpPr/>
      </xdr:nvCxnSpPr>
      <xdr:spPr>
        <a:xfrm>
          <a:off x="3797300" y="1663407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3420</xdr:rowOff>
    </xdr:from>
    <xdr:to>
      <xdr:col>19</xdr:col>
      <xdr:colOff>177800</xdr:colOff>
      <xdr:row>97</xdr:row>
      <xdr:rowOff>12221</xdr:rowOff>
    </xdr:to>
    <xdr:cxnSp macro="">
      <xdr:nvCxnSpPr>
        <xdr:cNvPr id="234" name="直線コネクタ 233"/>
        <xdr:cNvCxnSpPr/>
      </xdr:nvCxnSpPr>
      <xdr:spPr>
        <a:xfrm flipV="1">
          <a:off x="2908300" y="1663407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136620</xdr:rowOff>
    </xdr:from>
    <xdr:to>
      <xdr:col>15</xdr:col>
      <xdr:colOff>50800</xdr:colOff>
      <xdr:row>97</xdr:row>
      <xdr:rowOff>12221</xdr:rowOff>
    </xdr:to>
    <xdr:cxnSp macro="">
      <xdr:nvCxnSpPr>
        <xdr:cNvPr id="237" name="直線コネクタ 236"/>
        <xdr:cNvCxnSpPr/>
      </xdr:nvCxnSpPr>
      <xdr:spPr>
        <a:xfrm>
          <a:off x="2019300" y="16595820"/>
          <a:ext cx="889000" cy="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136620</xdr:rowOff>
    </xdr:from>
    <xdr:to>
      <xdr:col>10</xdr:col>
      <xdr:colOff>114300</xdr:colOff>
      <xdr:row>97</xdr:row>
      <xdr:rowOff>4837</xdr:rowOff>
    </xdr:to>
    <xdr:cxnSp macro="">
      <xdr:nvCxnSpPr>
        <xdr:cNvPr id="240" name="直線コネクタ 239"/>
        <xdr:cNvCxnSpPr/>
      </xdr:nvCxnSpPr>
      <xdr:spPr>
        <a:xfrm flipV="1">
          <a:off x="1130300" y="16595820"/>
          <a:ext cx="8890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125327</xdr:rowOff>
    </xdr:from>
    <xdr:to>
      <xdr:col>24</xdr:col>
      <xdr:colOff>114300</xdr:colOff>
      <xdr:row>97</xdr:row>
      <xdr:rowOff>55477</xdr:rowOff>
    </xdr:to>
    <xdr:sp macro="" textlink="">
      <xdr:nvSpPr>
        <xdr:cNvPr id="250" name="楕円 249"/>
        <xdr:cNvSpPr/>
      </xdr:nvSpPr>
      <xdr:spPr>
        <a:xfrm>
          <a:off x="4584700" y="165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84704</xdr:rowOff>
    </xdr:from>
    <xdr:ext cx="534377" cy="259045"/>
    <xdr:sp macro="" textlink="">
      <xdr:nvSpPr>
        <xdr:cNvPr id="251" name="衛生費該当値テキスト"/>
        <xdr:cNvSpPr txBox="1"/>
      </xdr:nvSpPr>
      <xdr:spPr>
        <a:xfrm>
          <a:off x="4686300" y="1637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124070</xdr:rowOff>
    </xdr:from>
    <xdr:to>
      <xdr:col>20</xdr:col>
      <xdr:colOff>38100</xdr:colOff>
      <xdr:row>97</xdr:row>
      <xdr:rowOff>54220</xdr:rowOff>
    </xdr:to>
    <xdr:sp macro="" textlink="">
      <xdr:nvSpPr>
        <xdr:cNvPr id="252" name="楕円 251"/>
        <xdr:cNvSpPr/>
      </xdr:nvSpPr>
      <xdr:spPr>
        <a:xfrm>
          <a:off x="3746500" y="165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45347</xdr:rowOff>
    </xdr:from>
    <xdr:ext cx="534377" cy="259045"/>
    <xdr:sp macro="" textlink="">
      <xdr:nvSpPr>
        <xdr:cNvPr id="253" name="テキスト ボックス 252"/>
        <xdr:cNvSpPr txBox="1"/>
      </xdr:nvSpPr>
      <xdr:spPr>
        <a:xfrm>
          <a:off x="3530111" y="166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132871</xdr:rowOff>
    </xdr:from>
    <xdr:to>
      <xdr:col>15</xdr:col>
      <xdr:colOff>101600</xdr:colOff>
      <xdr:row>97</xdr:row>
      <xdr:rowOff>63021</xdr:rowOff>
    </xdr:to>
    <xdr:sp macro="" textlink="">
      <xdr:nvSpPr>
        <xdr:cNvPr id="254" name="楕円 253"/>
        <xdr:cNvSpPr/>
      </xdr:nvSpPr>
      <xdr:spPr>
        <a:xfrm>
          <a:off x="2857500" y="16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54148</xdr:rowOff>
    </xdr:from>
    <xdr:ext cx="534377" cy="259045"/>
    <xdr:sp macro="" textlink="">
      <xdr:nvSpPr>
        <xdr:cNvPr id="255" name="テキスト ボックス 254"/>
        <xdr:cNvSpPr txBox="1"/>
      </xdr:nvSpPr>
      <xdr:spPr>
        <a:xfrm>
          <a:off x="2641111" y="166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85820</xdr:rowOff>
    </xdr:from>
    <xdr:to>
      <xdr:col>10</xdr:col>
      <xdr:colOff>165100</xdr:colOff>
      <xdr:row>97</xdr:row>
      <xdr:rowOff>15970</xdr:rowOff>
    </xdr:to>
    <xdr:sp macro="" textlink="">
      <xdr:nvSpPr>
        <xdr:cNvPr id="256" name="楕円 255"/>
        <xdr:cNvSpPr/>
      </xdr:nvSpPr>
      <xdr:spPr>
        <a:xfrm>
          <a:off x="1968500" y="16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32497</xdr:rowOff>
    </xdr:from>
    <xdr:ext cx="534377" cy="259045"/>
    <xdr:sp macro="" textlink="">
      <xdr:nvSpPr>
        <xdr:cNvPr id="257" name="テキスト ボックス 256"/>
        <xdr:cNvSpPr txBox="1"/>
      </xdr:nvSpPr>
      <xdr:spPr>
        <a:xfrm>
          <a:off x="1752111" y="163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125487</xdr:rowOff>
    </xdr:from>
    <xdr:to>
      <xdr:col>6</xdr:col>
      <xdr:colOff>38100</xdr:colOff>
      <xdr:row>97</xdr:row>
      <xdr:rowOff>55637</xdr:rowOff>
    </xdr:to>
    <xdr:sp macro="" textlink="">
      <xdr:nvSpPr>
        <xdr:cNvPr id="258" name="楕円 257"/>
        <xdr:cNvSpPr/>
      </xdr:nvSpPr>
      <xdr:spPr>
        <a:xfrm>
          <a:off x="1079500" y="165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72164</xdr:rowOff>
    </xdr:from>
    <xdr:ext cx="534377" cy="259045"/>
    <xdr:sp macro="" textlink="">
      <xdr:nvSpPr>
        <xdr:cNvPr id="259" name="テキスト ボックス 258"/>
        <xdr:cNvSpPr txBox="1"/>
      </xdr:nvSpPr>
      <xdr:spPr>
        <a:xfrm>
          <a:off x="863111" y="163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70042</xdr:rowOff>
    </xdr:from>
    <xdr:to>
      <xdr:col>55</xdr:col>
      <xdr:colOff>0</xdr:colOff>
      <xdr:row>59</xdr:row>
      <xdr:rowOff>78697</xdr:rowOff>
    </xdr:to>
    <xdr:cxnSp macro="">
      <xdr:nvCxnSpPr>
        <xdr:cNvPr id="347" name="直線コネクタ 346"/>
        <xdr:cNvCxnSpPr/>
      </xdr:nvCxnSpPr>
      <xdr:spPr>
        <a:xfrm flipV="1">
          <a:off x="9639300" y="10185592"/>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73292</xdr:rowOff>
    </xdr:from>
    <xdr:to>
      <xdr:col>50</xdr:col>
      <xdr:colOff>114300</xdr:colOff>
      <xdr:row>59</xdr:row>
      <xdr:rowOff>78697</xdr:rowOff>
    </xdr:to>
    <xdr:cxnSp macro="">
      <xdr:nvCxnSpPr>
        <xdr:cNvPr id="350" name="直線コネクタ 349"/>
        <xdr:cNvCxnSpPr/>
      </xdr:nvCxnSpPr>
      <xdr:spPr>
        <a:xfrm>
          <a:off x="8750300" y="1018884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73292</xdr:rowOff>
    </xdr:from>
    <xdr:to>
      <xdr:col>45</xdr:col>
      <xdr:colOff>177800</xdr:colOff>
      <xdr:row>59</xdr:row>
      <xdr:rowOff>84624</xdr:rowOff>
    </xdr:to>
    <xdr:cxnSp macro="">
      <xdr:nvCxnSpPr>
        <xdr:cNvPr id="353" name="直線コネクタ 352"/>
        <xdr:cNvCxnSpPr/>
      </xdr:nvCxnSpPr>
      <xdr:spPr>
        <a:xfrm flipV="1">
          <a:off x="7861300" y="10188842"/>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82060</xdr:rowOff>
    </xdr:from>
    <xdr:to>
      <xdr:col>41</xdr:col>
      <xdr:colOff>50800</xdr:colOff>
      <xdr:row>59</xdr:row>
      <xdr:rowOff>84624</xdr:rowOff>
    </xdr:to>
    <xdr:cxnSp macro="">
      <xdr:nvCxnSpPr>
        <xdr:cNvPr id="356" name="直線コネクタ 355"/>
        <xdr:cNvCxnSpPr/>
      </xdr:nvCxnSpPr>
      <xdr:spPr>
        <a:xfrm>
          <a:off x="6972300" y="10197610"/>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19242</xdr:rowOff>
    </xdr:from>
    <xdr:to>
      <xdr:col>55</xdr:col>
      <xdr:colOff>50800</xdr:colOff>
      <xdr:row>59</xdr:row>
      <xdr:rowOff>120842</xdr:rowOff>
    </xdr:to>
    <xdr:sp macro="" textlink="">
      <xdr:nvSpPr>
        <xdr:cNvPr id="366" name="楕円 365"/>
        <xdr:cNvSpPr/>
      </xdr:nvSpPr>
      <xdr:spPr>
        <a:xfrm>
          <a:off x="104267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105619</xdr:rowOff>
    </xdr:from>
    <xdr:ext cx="469744" cy="259045"/>
    <xdr:sp macro="" textlink="">
      <xdr:nvSpPr>
        <xdr:cNvPr id="367" name="農林水産業費該当値テキスト"/>
        <xdr:cNvSpPr txBox="1"/>
      </xdr:nvSpPr>
      <xdr:spPr>
        <a:xfrm>
          <a:off x="10528300" y="1004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27897</xdr:rowOff>
    </xdr:from>
    <xdr:to>
      <xdr:col>50</xdr:col>
      <xdr:colOff>165100</xdr:colOff>
      <xdr:row>59</xdr:row>
      <xdr:rowOff>129497</xdr:rowOff>
    </xdr:to>
    <xdr:sp macro="" textlink="">
      <xdr:nvSpPr>
        <xdr:cNvPr id="368" name="楕円 367"/>
        <xdr:cNvSpPr/>
      </xdr:nvSpPr>
      <xdr:spPr>
        <a:xfrm>
          <a:off x="9588500" y="10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120624</xdr:rowOff>
    </xdr:from>
    <xdr:ext cx="469744" cy="259045"/>
    <xdr:sp macro="" textlink="">
      <xdr:nvSpPr>
        <xdr:cNvPr id="369" name="テキスト ボックス 368"/>
        <xdr:cNvSpPr txBox="1"/>
      </xdr:nvSpPr>
      <xdr:spPr>
        <a:xfrm>
          <a:off x="9404428" y="1023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22492</xdr:rowOff>
    </xdr:from>
    <xdr:to>
      <xdr:col>46</xdr:col>
      <xdr:colOff>38100</xdr:colOff>
      <xdr:row>59</xdr:row>
      <xdr:rowOff>124092</xdr:rowOff>
    </xdr:to>
    <xdr:sp macro="" textlink="">
      <xdr:nvSpPr>
        <xdr:cNvPr id="370" name="楕円 369"/>
        <xdr:cNvSpPr/>
      </xdr:nvSpPr>
      <xdr:spPr>
        <a:xfrm>
          <a:off x="8699500" y="101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115219</xdr:rowOff>
    </xdr:from>
    <xdr:ext cx="469744" cy="259045"/>
    <xdr:sp macro="" textlink="">
      <xdr:nvSpPr>
        <xdr:cNvPr id="371" name="テキスト ボックス 370"/>
        <xdr:cNvSpPr txBox="1"/>
      </xdr:nvSpPr>
      <xdr:spPr>
        <a:xfrm>
          <a:off x="8515428" y="102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33824</xdr:rowOff>
    </xdr:from>
    <xdr:to>
      <xdr:col>41</xdr:col>
      <xdr:colOff>101600</xdr:colOff>
      <xdr:row>59</xdr:row>
      <xdr:rowOff>135424</xdr:rowOff>
    </xdr:to>
    <xdr:sp macro="" textlink="">
      <xdr:nvSpPr>
        <xdr:cNvPr id="372" name="楕円 371"/>
        <xdr:cNvSpPr/>
      </xdr:nvSpPr>
      <xdr:spPr>
        <a:xfrm>
          <a:off x="7810500" y="10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126551</xdr:rowOff>
    </xdr:from>
    <xdr:ext cx="378565" cy="259045"/>
    <xdr:sp macro="" textlink="">
      <xdr:nvSpPr>
        <xdr:cNvPr id="373" name="テキスト ボックス 372"/>
        <xdr:cNvSpPr txBox="1"/>
      </xdr:nvSpPr>
      <xdr:spPr>
        <a:xfrm>
          <a:off x="7672017" y="1024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31260</xdr:rowOff>
    </xdr:from>
    <xdr:to>
      <xdr:col>36</xdr:col>
      <xdr:colOff>165100</xdr:colOff>
      <xdr:row>59</xdr:row>
      <xdr:rowOff>132860</xdr:rowOff>
    </xdr:to>
    <xdr:sp macro="" textlink="">
      <xdr:nvSpPr>
        <xdr:cNvPr id="374" name="楕円 373"/>
        <xdr:cNvSpPr/>
      </xdr:nvSpPr>
      <xdr:spPr>
        <a:xfrm>
          <a:off x="69215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123987</xdr:rowOff>
    </xdr:from>
    <xdr:ext cx="469744" cy="259045"/>
    <xdr:sp macro="" textlink="">
      <xdr:nvSpPr>
        <xdr:cNvPr id="375" name="テキスト ボックス 374"/>
        <xdr:cNvSpPr txBox="1"/>
      </xdr:nvSpPr>
      <xdr:spPr>
        <a:xfrm>
          <a:off x="6737428" y="1023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144729</xdr:rowOff>
    </xdr:from>
    <xdr:to>
      <xdr:col>55</xdr:col>
      <xdr:colOff>0</xdr:colOff>
      <xdr:row>78</xdr:row>
      <xdr:rowOff>153836</xdr:rowOff>
    </xdr:to>
    <xdr:cxnSp macro="">
      <xdr:nvCxnSpPr>
        <xdr:cNvPr id="404" name="直線コネクタ 403"/>
        <xdr:cNvCxnSpPr/>
      </xdr:nvCxnSpPr>
      <xdr:spPr>
        <a:xfrm>
          <a:off x="9639300" y="13517829"/>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144729</xdr:rowOff>
    </xdr:from>
    <xdr:to>
      <xdr:col>50</xdr:col>
      <xdr:colOff>114300</xdr:colOff>
      <xdr:row>78</xdr:row>
      <xdr:rowOff>171362</xdr:rowOff>
    </xdr:to>
    <xdr:cxnSp macro="">
      <xdr:nvCxnSpPr>
        <xdr:cNvPr id="407" name="直線コネクタ 406"/>
        <xdr:cNvCxnSpPr/>
      </xdr:nvCxnSpPr>
      <xdr:spPr>
        <a:xfrm flipV="1">
          <a:off x="8750300" y="13517829"/>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171362</xdr:rowOff>
    </xdr:from>
    <xdr:to>
      <xdr:col>45</xdr:col>
      <xdr:colOff>177800</xdr:colOff>
      <xdr:row>79</xdr:row>
      <xdr:rowOff>3226</xdr:rowOff>
    </xdr:to>
    <xdr:cxnSp macro="">
      <xdr:nvCxnSpPr>
        <xdr:cNvPr id="410" name="直線コネクタ 409"/>
        <xdr:cNvCxnSpPr/>
      </xdr:nvCxnSpPr>
      <xdr:spPr>
        <a:xfrm flipV="1">
          <a:off x="7861300" y="1354446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3226</xdr:rowOff>
    </xdr:from>
    <xdr:to>
      <xdr:col>41</xdr:col>
      <xdr:colOff>50800</xdr:colOff>
      <xdr:row>79</xdr:row>
      <xdr:rowOff>7341</xdr:rowOff>
    </xdr:to>
    <xdr:cxnSp macro="">
      <xdr:nvCxnSpPr>
        <xdr:cNvPr id="413" name="直線コネクタ 412"/>
        <xdr:cNvCxnSpPr/>
      </xdr:nvCxnSpPr>
      <xdr:spPr>
        <a:xfrm flipV="1">
          <a:off x="6972300" y="1354777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103036</xdr:rowOff>
    </xdr:from>
    <xdr:to>
      <xdr:col>55</xdr:col>
      <xdr:colOff>50800</xdr:colOff>
      <xdr:row>79</xdr:row>
      <xdr:rowOff>33186</xdr:rowOff>
    </xdr:to>
    <xdr:sp macro="" textlink="">
      <xdr:nvSpPr>
        <xdr:cNvPr id="423" name="楕円 422"/>
        <xdr:cNvSpPr/>
      </xdr:nvSpPr>
      <xdr:spPr>
        <a:xfrm>
          <a:off x="104267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17963</xdr:rowOff>
    </xdr:from>
    <xdr:ext cx="469744" cy="259045"/>
    <xdr:sp macro="" textlink="">
      <xdr:nvSpPr>
        <xdr:cNvPr id="424" name="商工費該当値テキスト"/>
        <xdr:cNvSpPr txBox="1"/>
      </xdr:nvSpPr>
      <xdr:spPr>
        <a:xfrm>
          <a:off x="10528300" y="133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93929</xdr:rowOff>
    </xdr:from>
    <xdr:to>
      <xdr:col>50</xdr:col>
      <xdr:colOff>165100</xdr:colOff>
      <xdr:row>79</xdr:row>
      <xdr:rowOff>24079</xdr:rowOff>
    </xdr:to>
    <xdr:sp macro="" textlink="">
      <xdr:nvSpPr>
        <xdr:cNvPr id="425" name="楕円 424"/>
        <xdr:cNvSpPr/>
      </xdr:nvSpPr>
      <xdr:spPr>
        <a:xfrm>
          <a:off x="9588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15206</xdr:rowOff>
    </xdr:from>
    <xdr:ext cx="469744" cy="259045"/>
    <xdr:sp macro="" textlink="">
      <xdr:nvSpPr>
        <xdr:cNvPr id="426" name="テキスト ボックス 425"/>
        <xdr:cNvSpPr txBox="1"/>
      </xdr:nvSpPr>
      <xdr:spPr>
        <a:xfrm>
          <a:off x="9404428"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120562</xdr:rowOff>
    </xdr:from>
    <xdr:to>
      <xdr:col>46</xdr:col>
      <xdr:colOff>38100</xdr:colOff>
      <xdr:row>79</xdr:row>
      <xdr:rowOff>50712</xdr:rowOff>
    </xdr:to>
    <xdr:sp macro="" textlink="">
      <xdr:nvSpPr>
        <xdr:cNvPr id="427" name="楕円 426"/>
        <xdr:cNvSpPr/>
      </xdr:nvSpPr>
      <xdr:spPr>
        <a:xfrm>
          <a:off x="86995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41839</xdr:rowOff>
    </xdr:from>
    <xdr:ext cx="469744" cy="259045"/>
    <xdr:sp macro="" textlink="">
      <xdr:nvSpPr>
        <xdr:cNvPr id="428" name="テキスト ボックス 427"/>
        <xdr:cNvSpPr txBox="1"/>
      </xdr:nvSpPr>
      <xdr:spPr>
        <a:xfrm>
          <a:off x="8515428" y="13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123876</xdr:rowOff>
    </xdr:from>
    <xdr:to>
      <xdr:col>41</xdr:col>
      <xdr:colOff>101600</xdr:colOff>
      <xdr:row>79</xdr:row>
      <xdr:rowOff>54026</xdr:rowOff>
    </xdr:to>
    <xdr:sp macro="" textlink="">
      <xdr:nvSpPr>
        <xdr:cNvPr id="429" name="楕円 428"/>
        <xdr:cNvSpPr/>
      </xdr:nvSpPr>
      <xdr:spPr>
        <a:xfrm>
          <a:off x="7810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45153</xdr:rowOff>
    </xdr:from>
    <xdr:ext cx="469744" cy="259045"/>
    <xdr:sp macro="" textlink="">
      <xdr:nvSpPr>
        <xdr:cNvPr id="430" name="テキスト ボックス 429"/>
        <xdr:cNvSpPr txBox="1"/>
      </xdr:nvSpPr>
      <xdr:spPr>
        <a:xfrm>
          <a:off x="7626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31" name="楕円 430"/>
        <xdr:cNvSpPr/>
      </xdr:nvSpPr>
      <xdr:spPr>
        <a:xfrm>
          <a:off x="6921500" y="135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49268</xdr:rowOff>
    </xdr:from>
    <xdr:ext cx="378565" cy="259045"/>
    <xdr:sp macro="" textlink="">
      <xdr:nvSpPr>
        <xdr:cNvPr id="432" name="テキスト ボックス 431"/>
        <xdr:cNvSpPr txBox="1"/>
      </xdr:nvSpPr>
      <xdr:spPr>
        <a:xfrm>
          <a:off x="6783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22670</xdr:rowOff>
    </xdr:from>
    <xdr:to>
      <xdr:col>55</xdr:col>
      <xdr:colOff>0</xdr:colOff>
      <xdr:row>96</xdr:row>
      <xdr:rowOff>86283</xdr:rowOff>
    </xdr:to>
    <xdr:cxnSp macro="">
      <xdr:nvCxnSpPr>
        <xdr:cNvPr id="461" name="直線コネクタ 460"/>
        <xdr:cNvCxnSpPr/>
      </xdr:nvCxnSpPr>
      <xdr:spPr>
        <a:xfrm>
          <a:off x="9639300" y="16481870"/>
          <a:ext cx="838200" cy="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22670</xdr:rowOff>
    </xdr:from>
    <xdr:to>
      <xdr:col>50</xdr:col>
      <xdr:colOff>114300</xdr:colOff>
      <xdr:row>96</xdr:row>
      <xdr:rowOff>122810</xdr:rowOff>
    </xdr:to>
    <xdr:cxnSp macro="">
      <xdr:nvCxnSpPr>
        <xdr:cNvPr id="464" name="直線コネクタ 463"/>
        <xdr:cNvCxnSpPr/>
      </xdr:nvCxnSpPr>
      <xdr:spPr>
        <a:xfrm flipV="1">
          <a:off x="8750300" y="16481870"/>
          <a:ext cx="889000" cy="1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73101</xdr:rowOff>
    </xdr:from>
    <xdr:to>
      <xdr:col>45</xdr:col>
      <xdr:colOff>177800</xdr:colOff>
      <xdr:row>96</xdr:row>
      <xdr:rowOff>122810</xdr:rowOff>
    </xdr:to>
    <xdr:cxnSp macro="">
      <xdr:nvCxnSpPr>
        <xdr:cNvPr id="467" name="直線コネクタ 466"/>
        <xdr:cNvCxnSpPr/>
      </xdr:nvCxnSpPr>
      <xdr:spPr>
        <a:xfrm>
          <a:off x="7861300" y="16360851"/>
          <a:ext cx="889000" cy="2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142773</xdr:rowOff>
    </xdr:from>
    <xdr:to>
      <xdr:col>41</xdr:col>
      <xdr:colOff>50800</xdr:colOff>
      <xdr:row>95</xdr:row>
      <xdr:rowOff>73101</xdr:rowOff>
    </xdr:to>
    <xdr:cxnSp macro="">
      <xdr:nvCxnSpPr>
        <xdr:cNvPr id="470" name="直線コネクタ 469"/>
        <xdr:cNvCxnSpPr/>
      </xdr:nvCxnSpPr>
      <xdr:spPr>
        <a:xfrm>
          <a:off x="6972300" y="16259073"/>
          <a:ext cx="889000" cy="1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35483</xdr:rowOff>
    </xdr:from>
    <xdr:to>
      <xdr:col>55</xdr:col>
      <xdr:colOff>50800</xdr:colOff>
      <xdr:row>96</xdr:row>
      <xdr:rowOff>137083</xdr:rowOff>
    </xdr:to>
    <xdr:sp macro="" textlink="">
      <xdr:nvSpPr>
        <xdr:cNvPr id="480" name="楕円 479"/>
        <xdr:cNvSpPr/>
      </xdr:nvSpPr>
      <xdr:spPr>
        <a:xfrm>
          <a:off x="10426700" y="1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13910</xdr:rowOff>
    </xdr:from>
    <xdr:ext cx="534377" cy="259045"/>
    <xdr:sp macro="" textlink="">
      <xdr:nvSpPr>
        <xdr:cNvPr id="481" name="土木費該当値テキスト"/>
        <xdr:cNvSpPr txBox="1"/>
      </xdr:nvSpPr>
      <xdr:spPr>
        <a:xfrm>
          <a:off x="10528300" y="164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143320</xdr:rowOff>
    </xdr:from>
    <xdr:to>
      <xdr:col>50</xdr:col>
      <xdr:colOff>165100</xdr:colOff>
      <xdr:row>96</xdr:row>
      <xdr:rowOff>73470</xdr:rowOff>
    </xdr:to>
    <xdr:sp macro="" textlink="">
      <xdr:nvSpPr>
        <xdr:cNvPr id="482" name="楕円 481"/>
        <xdr:cNvSpPr/>
      </xdr:nvSpPr>
      <xdr:spPr>
        <a:xfrm>
          <a:off x="95885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89997</xdr:rowOff>
    </xdr:from>
    <xdr:ext cx="534377" cy="259045"/>
    <xdr:sp macro="" textlink="">
      <xdr:nvSpPr>
        <xdr:cNvPr id="483" name="テキスト ボックス 482"/>
        <xdr:cNvSpPr txBox="1"/>
      </xdr:nvSpPr>
      <xdr:spPr>
        <a:xfrm>
          <a:off x="9372111" y="162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72010</xdr:rowOff>
    </xdr:from>
    <xdr:to>
      <xdr:col>46</xdr:col>
      <xdr:colOff>38100</xdr:colOff>
      <xdr:row>97</xdr:row>
      <xdr:rowOff>2160</xdr:rowOff>
    </xdr:to>
    <xdr:sp macro="" textlink="">
      <xdr:nvSpPr>
        <xdr:cNvPr id="484" name="楕円 483"/>
        <xdr:cNvSpPr/>
      </xdr:nvSpPr>
      <xdr:spPr>
        <a:xfrm>
          <a:off x="8699500" y="16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164737</xdr:rowOff>
    </xdr:from>
    <xdr:ext cx="534377" cy="259045"/>
    <xdr:sp macro="" textlink="">
      <xdr:nvSpPr>
        <xdr:cNvPr id="485" name="テキスト ボックス 484"/>
        <xdr:cNvSpPr txBox="1"/>
      </xdr:nvSpPr>
      <xdr:spPr>
        <a:xfrm>
          <a:off x="8483111" y="166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22301</xdr:rowOff>
    </xdr:from>
    <xdr:to>
      <xdr:col>41</xdr:col>
      <xdr:colOff>101600</xdr:colOff>
      <xdr:row>95</xdr:row>
      <xdr:rowOff>123901</xdr:rowOff>
    </xdr:to>
    <xdr:sp macro="" textlink="">
      <xdr:nvSpPr>
        <xdr:cNvPr id="486" name="楕円 485"/>
        <xdr:cNvSpPr/>
      </xdr:nvSpPr>
      <xdr:spPr>
        <a:xfrm>
          <a:off x="7810500" y="1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140428</xdr:rowOff>
    </xdr:from>
    <xdr:ext cx="534377" cy="259045"/>
    <xdr:sp macro="" textlink="">
      <xdr:nvSpPr>
        <xdr:cNvPr id="487" name="テキスト ボックス 486"/>
        <xdr:cNvSpPr txBox="1"/>
      </xdr:nvSpPr>
      <xdr:spPr>
        <a:xfrm>
          <a:off x="7594111" y="160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91973</xdr:rowOff>
    </xdr:from>
    <xdr:to>
      <xdr:col>36</xdr:col>
      <xdr:colOff>165100</xdr:colOff>
      <xdr:row>95</xdr:row>
      <xdr:rowOff>22123</xdr:rowOff>
    </xdr:to>
    <xdr:sp macro="" textlink="">
      <xdr:nvSpPr>
        <xdr:cNvPr id="488" name="楕円 487"/>
        <xdr:cNvSpPr/>
      </xdr:nvSpPr>
      <xdr:spPr>
        <a:xfrm>
          <a:off x="6921500" y="162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38650</xdr:rowOff>
    </xdr:from>
    <xdr:ext cx="534377" cy="259045"/>
    <xdr:sp macro="" textlink="">
      <xdr:nvSpPr>
        <xdr:cNvPr id="489" name="テキスト ボックス 488"/>
        <xdr:cNvSpPr txBox="1"/>
      </xdr:nvSpPr>
      <xdr:spPr>
        <a:xfrm>
          <a:off x="6705111" y="159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155342</xdr:rowOff>
    </xdr:from>
    <xdr:to>
      <xdr:col>85</xdr:col>
      <xdr:colOff>127000</xdr:colOff>
      <xdr:row>39</xdr:row>
      <xdr:rowOff>678</xdr:rowOff>
    </xdr:to>
    <xdr:cxnSp macro="">
      <xdr:nvCxnSpPr>
        <xdr:cNvPr id="521" name="直線コネクタ 520"/>
        <xdr:cNvCxnSpPr/>
      </xdr:nvCxnSpPr>
      <xdr:spPr>
        <a:xfrm>
          <a:off x="15481300" y="6670442"/>
          <a:ext cx="8382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90355</xdr:rowOff>
    </xdr:from>
    <xdr:to>
      <xdr:col>81</xdr:col>
      <xdr:colOff>50800</xdr:colOff>
      <xdr:row>38</xdr:row>
      <xdr:rowOff>155342</xdr:rowOff>
    </xdr:to>
    <xdr:cxnSp macro="">
      <xdr:nvCxnSpPr>
        <xdr:cNvPr id="524" name="直線コネクタ 523"/>
        <xdr:cNvCxnSpPr/>
      </xdr:nvCxnSpPr>
      <xdr:spPr>
        <a:xfrm>
          <a:off x="14592300" y="6605455"/>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155245</xdr:rowOff>
    </xdr:from>
    <xdr:to>
      <xdr:col>76</xdr:col>
      <xdr:colOff>114300</xdr:colOff>
      <xdr:row>38</xdr:row>
      <xdr:rowOff>90355</xdr:rowOff>
    </xdr:to>
    <xdr:cxnSp macro="">
      <xdr:nvCxnSpPr>
        <xdr:cNvPr id="527" name="直線コネクタ 526"/>
        <xdr:cNvCxnSpPr/>
      </xdr:nvCxnSpPr>
      <xdr:spPr>
        <a:xfrm>
          <a:off x="13703300" y="6327445"/>
          <a:ext cx="889000" cy="2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155245</xdr:rowOff>
    </xdr:from>
    <xdr:to>
      <xdr:col>71</xdr:col>
      <xdr:colOff>177800</xdr:colOff>
      <xdr:row>39</xdr:row>
      <xdr:rowOff>13121</xdr:rowOff>
    </xdr:to>
    <xdr:cxnSp macro="">
      <xdr:nvCxnSpPr>
        <xdr:cNvPr id="530" name="直線コネクタ 529"/>
        <xdr:cNvCxnSpPr/>
      </xdr:nvCxnSpPr>
      <xdr:spPr>
        <a:xfrm flipV="1">
          <a:off x="12814300" y="6327445"/>
          <a:ext cx="889000" cy="3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121328</xdr:rowOff>
    </xdr:from>
    <xdr:to>
      <xdr:col>85</xdr:col>
      <xdr:colOff>177800</xdr:colOff>
      <xdr:row>39</xdr:row>
      <xdr:rowOff>51478</xdr:rowOff>
    </xdr:to>
    <xdr:sp macro="" textlink="">
      <xdr:nvSpPr>
        <xdr:cNvPr id="540" name="楕円 539"/>
        <xdr:cNvSpPr/>
      </xdr:nvSpPr>
      <xdr:spPr>
        <a:xfrm>
          <a:off x="16268700" y="66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36255</xdr:rowOff>
    </xdr:from>
    <xdr:ext cx="534377" cy="259045"/>
    <xdr:sp macro="" textlink="">
      <xdr:nvSpPr>
        <xdr:cNvPr id="541" name="消防費該当値テキスト"/>
        <xdr:cNvSpPr txBox="1"/>
      </xdr:nvSpPr>
      <xdr:spPr>
        <a:xfrm>
          <a:off x="16370300" y="6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104542</xdr:rowOff>
    </xdr:from>
    <xdr:to>
      <xdr:col>81</xdr:col>
      <xdr:colOff>101600</xdr:colOff>
      <xdr:row>39</xdr:row>
      <xdr:rowOff>34692</xdr:rowOff>
    </xdr:to>
    <xdr:sp macro="" textlink="">
      <xdr:nvSpPr>
        <xdr:cNvPr id="542" name="楕円 541"/>
        <xdr:cNvSpPr/>
      </xdr:nvSpPr>
      <xdr:spPr>
        <a:xfrm>
          <a:off x="15430500" y="6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25819</xdr:rowOff>
    </xdr:from>
    <xdr:ext cx="534377" cy="259045"/>
    <xdr:sp macro="" textlink="">
      <xdr:nvSpPr>
        <xdr:cNvPr id="543" name="テキスト ボックス 542"/>
        <xdr:cNvSpPr txBox="1"/>
      </xdr:nvSpPr>
      <xdr:spPr>
        <a:xfrm>
          <a:off x="15214111" y="67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39555</xdr:rowOff>
    </xdr:from>
    <xdr:to>
      <xdr:col>76</xdr:col>
      <xdr:colOff>165100</xdr:colOff>
      <xdr:row>38</xdr:row>
      <xdr:rowOff>141155</xdr:rowOff>
    </xdr:to>
    <xdr:sp macro="" textlink="">
      <xdr:nvSpPr>
        <xdr:cNvPr id="544" name="楕円 543"/>
        <xdr:cNvSpPr/>
      </xdr:nvSpPr>
      <xdr:spPr>
        <a:xfrm>
          <a:off x="14541500" y="65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132282</xdr:rowOff>
    </xdr:from>
    <xdr:ext cx="534377" cy="259045"/>
    <xdr:sp macro="" textlink="">
      <xdr:nvSpPr>
        <xdr:cNvPr id="545" name="テキスト ボックス 544"/>
        <xdr:cNvSpPr txBox="1"/>
      </xdr:nvSpPr>
      <xdr:spPr>
        <a:xfrm>
          <a:off x="14325111" y="66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104445</xdr:rowOff>
    </xdr:from>
    <xdr:to>
      <xdr:col>72</xdr:col>
      <xdr:colOff>38100</xdr:colOff>
      <xdr:row>37</xdr:row>
      <xdr:rowOff>34595</xdr:rowOff>
    </xdr:to>
    <xdr:sp macro="" textlink="">
      <xdr:nvSpPr>
        <xdr:cNvPr id="546" name="楕円 545"/>
        <xdr:cNvSpPr/>
      </xdr:nvSpPr>
      <xdr:spPr>
        <a:xfrm>
          <a:off x="13652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51122</xdr:rowOff>
    </xdr:from>
    <xdr:ext cx="534377" cy="259045"/>
    <xdr:sp macro="" textlink="">
      <xdr:nvSpPr>
        <xdr:cNvPr id="547" name="テキスト ボックス 546"/>
        <xdr:cNvSpPr txBox="1"/>
      </xdr:nvSpPr>
      <xdr:spPr>
        <a:xfrm>
          <a:off x="13436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133771</xdr:rowOff>
    </xdr:from>
    <xdr:to>
      <xdr:col>67</xdr:col>
      <xdr:colOff>101600</xdr:colOff>
      <xdr:row>39</xdr:row>
      <xdr:rowOff>63921</xdr:rowOff>
    </xdr:to>
    <xdr:sp macro="" textlink="">
      <xdr:nvSpPr>
        <xdr:cNvPr id="548" name="楕円 547"/>
        <xdr:cNvSpPr/>
      </xdr:nvSpPr>
      <xdr:spPr>
        <a:xfrm>
          <a:off x="12763500" y="66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55048</xdr:rowOff>
    </xdr:from>
    <xdr:ext cx="534377" cy="259045"/>
    <xdr:sp macro="" textlink="">
      <xdr:nvSpPr>
        <xdr:cNvPr id="549" name="テキスト ボックス 548"/>
        <xdr:cNvSpPr txBox="1"/>
      </xdr:nvSpPr>
      <xdr:spPr>
        <a:xfrm>
          <a:off x="12547111" y="67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49288</xdr:rowOff>
    </xdr:from>
    <xdr:to>
      <xdr:col>85</xdr:col>
      <xdr:colOff>127000</xdr:colOff>
      <xdr:row>56</xdr:row>
      <xdr:rowOff>70107</xdr:rowOff>
    </xdr:to>
    <xdr:cxnSp macro="">
      <xdr:nvCxnSpPr>
        <xdr:cNvPr id="581" name="直線コネクタ 580"/>
        <xdr:cNvCxnSpPr/>
      </xdr:nvCxnSpPr>
      <xdr:spPr>
        <a:xfrm flipV="1">
          <a:off x="15481300" y="9307588"/>
          <a:ext cx="838200" cy="36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70107</xdr:rowOff>
    </xdr:from>
    <xdr:to>
      <xdr:col>81</xdr:col>
      <xdr:colOff>50800</xdr:colOff>
      <xdr:row>58</xdr:row>
      <xdr:rowOff>28404</xdr:rowOff>
    </xdr:to>
    <xdr:cxnSp macro="">
      <xdr:nvCxnSpPr>
        <xdr:cNvPr id="584" name="直線コネクタ 583"/>
        <xdr:cNvCxnSpPr/>
      </xdr:nvCxnSpPr>
      <xdr:spPr>
        <a:xfrm flipV="1">
          <a:off x="14592300" y="9671307"/>
          <a:ext cx="889000" cy="3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99466</xdr:rowOff>
    </xdr:from>
    <xdr:to>
      <xdr:col>76</xdr:col>
      <xdr:colOff>114300</xdr:colOff>
      <xdr:row>58</xdr:row>
      <xdr:rowOff>28404</xdr:rowOff>
    </xdr:to>
    <xdr:cxnSp macro="">
      <xdr:nvCxnSpPr>
        <xdr:cNvPr id="587" name="直線コネクタ 586"/>
        <xdr:cNvCxnSpPr/>
      </xdr:nvCxnSpPr>
      <xdr:spPr>
        <a:xfrm>
          <a:off x="13703300" y="9186316"/>
          <a:ext cx="889000" cy="78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99466</xdr:rowOff>
    </xdr:from>
    <xdr:to>
      <xdr:col>71</xdr:col>
      <xdr:colOff>177800</xdr:colOff>
      <xdr:row>58</xdr:row>
      <xdr:rowOff>54253</xdr:rowOff>
    </xdr:to>
    <xdr:cxnSp macro="">
      <xdr:nvCxnSpPr>
        <xdr:cNvPr id="590" name="直線コネクタ 589"/>
        <xdr:cNvCxnSpPr/>
      </xdr:nvCxnSpPr>
      <xdr:spPr>
        <a:xfrm flipV="1">
          <a:off x="12814300" y="9186316"/>
          <a:ext cx="889000" cy="8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169938</xdr:rowOff>
    </xdr:from>
    <xdr:to>
      <xdr:col>85</xdr:col>
      <xdr:colOff>177800</xdr:colOff>
      <xdr:row>54</xdr:row>
      <xdr:rowOff>100088</xdr:rowOff>
    </xdr:to>
    <xdr:sp macro="" textlink="">
      <xdr:nvSpPr>
        <xdr:cNvPr id="600" name="楕円 599"/>
        <xdr:cNvSpPr/>
      </xdr:nvSpPr>
      <xdr:spPr>
        <a:xfrm>
          <a:off x="16268700" y="92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21365</xdr:rowOff>
    </xdr:from>
    <xdr:ext cx="534377" cy="259045"/>
    <xdr:sp macro="" textlink="">
      <xdr:nvSpPr>
        <xdr:cNvPr id="601" name="教育費該当値テキスト"/>
        <xdr:cNvSpPr txBox="1"/>
      </xdr:nvSpPr>
      <xdr:spPr>
        <a:xfrm>
          <a:off x="16370300" y="91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19307</xdr:rowOff>
    </xdr:from>
    <xdr:to>
      <xdr:col>81</xdr:col>
      <xdr:colOff>101600</xdr:colOff>
      <xdr:row>56</xdr:row>
      <xdr:rowOff>120907</xdr:rowOff>
    </xdr:to>
    <xdr:sp macro="" textlink="">
      <xdr:nvSpPr>
        <xdr:cNvPr id="602" name="楕円 601"/>
        <xdr:cNvSpPr/>
      </xdr:nvSpPr>
      <xdr:spPr>
        <a:xfrm>
          <a:off x="15430500" y="96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137434</xdr:rowOff>
    </xdr:from>
    <xdr:ext cx="534377" cy="259045"/>
    <xdr:sp macro="" textlink="">
      <xdr:nvSpPr>
        <xdr:cNvPr id="603" name="テキスト ボックス 602"/>
        <xdr:cNvSpPr txBox="1"/>
      </xdr:nvSpPr>
      <xdr:spPr>
        <a:xfrm>
          <a:off x="15214111" y="93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149054</xdr:rowOff>
    </xdr:from>
    <xdr:to>
      <xdr:col>76</xdr:col>
      <xdr:colOff>165100</xdr:colOff>
      <xdr:row>58</xdr:row>
      <xdr:rowOff>79204</xdr:rowOff>
    </xdr:to>
    <xdr:sp macro="" textlink="">
      <xdr:nvSpPr>
        <xdr:cNvPr id="604" name="楕円 603"/>
        <xdr:cNvSpPr/>
      </xdr:nvSpPr>
      <xdr:spPr>
        <a:xfrm>
          <a:off x="14541500" y="9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70331</xdr:rowOff>
    </xdr:from>
    <xdr:ext cx="534377" cy="259045"/>
    <xdr:sp macro="" textlink="">
      <xdr:nvSpPr>
        <xdr:cNvPr id="605" name="テキスト ボックス 604"/>
        <xdr:cNvSpPr txBox="1"/>
      </xdr:nvSpPr>
      <xdr:spPr>
        <a:xfrm>
          <a:off x="14325111" y="10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48666</xdr:rowOff>
    </xdr:from>
    <xdr:to>
      <xdr:col>72</xdr:col>
      <xdr:colOff>38100</xdr:colOff>
      <xdr:row>53</xdr:row>
      <xdr:rowOff>150266</xdr:rowOff>
    </xdr:to>
    <xdr:sp macro="" textlink="">
      <xdr:nvSpPr>
        <xdr:cNvPr id="606" name="楕円 605"/>
        <xdr:cNvSpPr/>
      </xdr:nvSpPr>
      <xdr:spPr>
        <a:xfrm>
          <a:off x="13652500" y="91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166793</xdr:rowOff>
    </xdr:from>
    <xdr:ext cx="534377" cy="259045"/>
    <xdr:sp macro="" textlink="">
      <xdr:nvSpPr>
        <xdr:cNvPr id="607" name="テキスト ボックス 606"/>
        <xdr:cNvSpPr txBox="1"/>
      </xdr:nvSpPr>
      <xdr:spPr>
        <a:xfrm>
          <a:off x="13436111" y="89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3453</xdr:rowOff>
    </xdr:from>
    <xdr:to>
      <xdr:col>67</xdr:col>
      <xdr:colOff>101600</xdr:colOff>
      <xdr:row>58</xdr:row>
      <xdr:rowOff>105053</xdr:rowOff>
    </xdr:to>
    <xdr:sp macro="" textlink="">
      <xdr:nvSpPr>
        <xdr:cNvPr id="608" name="楕円 607"/>
        <xdr:cNvSpPr/>
      </xdr:nvSpPr>
      <xdr:spPr>
        <a:xfrm>
          <a:off x="12763500" y="9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96180</xdr:rowOff>
    </xdr:from>
    <xdr:ext cx="534377" cy="259045"/>
    <xdr:sp macro="" textlink="">
      <xdr:nvSpPr>
        <xdr:cNvPr id="609" name="テキスト ボックス 608"/>
        <xdr:cNvSpPr txBox="1"/>
      </xdr:nvSpPr>
      <xdr:spPr>
        <a:xfrm>
          <a:off x="12547111" y="10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132787</xdr:rowOff>
    </xdr:from>
    <xdr:to>
      <xdr:col>85</xdr:col>
      <xdr:colOff>127000</xdr:colOff>
      <xdr:row>78</xdr:row>
      <xdr:rowOff>139700</xdr:rowOff>
    </xdr:to>
    <xdr:cxnSp macro="">
      <xdr:nvCxnSpPr>
        <xdr:cNvPr id="636" name="直線コネクタ 635"/>
        <xdr:cNvCxnSpPr/>
      </xdr:nvCxnSpPr>
      <xdr:spPr>
        <a:xfrm flipV="1">
          <a:off x="15481300" y="13505887"/>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81987</xdr:rowOff>
    </xdr:from>
    <xdr:to>
      <xdr:col>85</xdr:col>
      <xdr:colOff>177800</xdr:colOff>
      <xdr:row>79</xdr:row>
      <xdr:rowOff>12137</xdr:rowOff>
    </xdr:to>
    <xdr:sp macro="" textlink="">
      <xdr:nvSpPr>
        <xdr:cNvPr id="655" name="楕円 654"/>
        <xdr:cNvSpPr/>
      </xdr:nvSpPr>
      <xdr:spPr>
        <a:xfrm>
          <a:off x="16268700" y="134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41364</xdr:rowOff>
    </xdr:from>
    <xdr:ext cx="378565" cy="259045"/>
    <xdr:sp macro="" textlink="">
      <xdr:nvSpPr>
        <xdr:cNvPr id="656" name="災害復旧費該当値テキスト"/>
        <xdr:cNvSpPr txBox="1"/>
      </xdr:nvSpPr>
      <xdr:spPr>
        <a:xfrm>
          <a:off x="16370300" y="1324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58531</xdr:rowOff>
    </xdr:from>
    <xdr:to>
      <xdr:col>85</xdr:col>
      <xdr:colOff>127000</xdr:colOff>
      <xdr:row>97</xdr:row>
      <xdr:rowOff>79251</xdr:rowOff>
    </xdr:to>
    <xdr:cxnSp macro="">
      <xdr:nvCxnSpPr>
        <xdr:cNvPr id="695" name="直線コネクタ 694"/>
        <xdr:cNvCxnSpPr/>
      </xdr:nvCxnSpPr>
      <xdr:spPr>
        <a:xfrm>
          <a:off x="15481300" y="16689181"/>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55559</xdr:rowOff>
    </xdr:from>
    <xdr:to>
      <xdr:col>81</xdr:col>
      <xdr:colOff>50800</xdr:colOff>
      <xdr:row>97</xdr:row>
      <xdr:rowOff>58531</xdr:rowOff>
    </xdr:to>
    <xdr:cxnSp macro="">
      <xdr:nvCxnSpPr>
        <xdr:cNvPr id="698" name="直線コネクタ 697"/>
        <xdr:cNvCxnSpPr/>
      </xdr:nvCxnSpPr>
      <xdr:spPr>
        <a:xfrm>
          <a:off x="14592300" y="1668620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111697</xdr:rowOff>
    </xdr:from>
    <xdr:to>
      <xdr:col>76</xdr:col>
      <xdr:colOff>114300</xdr:colOff>
      <xdr:row>97</xdr:row>
      <xdr:rowOff>55559</xdr:rowOff>
    </xdr:to>
    <xdr:cxnSp macro="">
      <xdr:nvCxnSpPr>
        <xdr:cNvPr id="701" name="直線コネクタ 700"/>
        <xdr:cNvCxnSpPr/>
      </xdr:nvCxnSpPr>
      <xdr:spPr>
        <a:xfrm>
          <a:off x="13703300" y="16570897"/>
          <a:ext cx="8890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90534</xdr:rowOff>
    </xdr:from>
    <xdr:to>
      <xdr:col>71</xdr:col>
      <xdr:colOff>177800</xdr:colOff>
      <xdr:row>96</xdr:row>
      <xdr:rowOff>111697</xdr:rowOff>
    </xdr:to>
    <xdr:cxnSp macro="">
      <xdr:nvCxnSpPr>
        <xdr:cNvPr id="704" name="直線コネクタ 703"/>
        <xdr:cNvCxnSpPr/>
      </xdr:nvCxnSpPr>
      <xdr:spPr>
        <a:xfrm>
          <a:off x="12814300" y="16549734"/>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28451</xdr:rowOff>
    </xdr:from>
    <xdr:to>
      <xdr:col>85</xdr:col>
      <xdr:colOff>177800</xdr:colOff>
      <xdr:row>97</xdr:row>
      <xdr:rowOff>130051</xdr:rowOff>
    </xdr:to>
    <xdr:sp macro="" textlink="">
      <xdr:nvSpPr>
        <xdr:cNvPr id="714" name="楕円 713"/>
        <xdr:cNvSpPr/>
      </xdr:nvSpPr>
      <xdr:spPr>
        <a:xfrm>
          <a:off x="16268700" y="166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6878</xdr:rowOff>
    </xdr:from>
    <xdr:ext cx="534377" cy="259045"/>
    <xdr:sp macro="" textlink="">
      <xdr:nvSpPr>
        <xdr:cNvPr id="715" name="公債費該当値テキスト"/>
        <xdr:cNvSpPr txBox="1"/>
      </xdr:nvSpPr>
      <xdr:spPr>
        <a:xfrm>
          <a:off x="16370300" y="1663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7731</xdr:rowOff>
    </xdr:from>
    <xdr:to>
      <xdr:col>81</xdr:col>
      <xdr:colOff>101600</xdr:colOff>
      <xdr:row>97</xdr:row>
      <xdr:rowOff>109331</xdr:rowOff>
    </xdr:to>
    <xdr:sp macro="" textlink="">
      <xdr:nvSpPr>
        <xdr:cNvPr id="716" name="楕円 715"/>
        <xdr:cNvSpPr/>
      </xdr:nvSpPr>
      <xdr:spPr>
        <a:xfrm>
          <a:off x="15430500" y="166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100458</xdr:rowOff>
    </xdr:from>
    <xdr:ext cx="534377" cy="259045"/>
    <xdr:sp macro="" textlink="">
      <xdr:nvSpPr>
        <xdr:cNvPr id="717" name="テキスト ボックス 716"/>
        <xdr:cNvSpPr txBox="1"/>
      </xdr:nvSpPr>
      <xdr:spPr>
        <a:xfrm>
          <a:off x="15214111" y="167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4759</xdr:rowOff>
    </xdr:from>
    <xdr:to>
      <xdr:col>76</xdr:col>
      <xdr:colOff>165100</xdr:colOff>
      <xdr:row>97</xdr:row>
      <xdr:rowOff>106359</xdr:rowOff>
    </xdr:to>
    <xdr:sp macro="" textlink="">
      <xdr:nvSpPr>
        <xdr:cNvPr id="718" name="楕円 717"/>
        <xdr:cNvSpPr/>
      </xdr:nvSpPr>
      <xdr:spPr>
        <a:xfrm>
          <a:off x="14541500" y="166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97486</xdr:rowOff>
    </xdr:from>
    <xdr:ext cx="534377" cy="259045"/>
    <xdr:sp macro="" textlink="">
      <xdr:nvSpPr>
        <xdr:cNvPr id="719" name="テキスト ボックス 718"/>
        <xdr:cNvSpPr txBox="1"/>
      </xdr:nvSpPr>
      <xdr:spPr>
        <a:xfrm>
          <a:off x="14325111" y="16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60897</xdr:rowOff>
    </xdr:from>
    <xdr:to>
      <xdr:col>72</xdr:col>
      <xdr:colOff>38100</xdr:colOff>
      <xdr:row>96</xdr:row>
      <xdr:rowOff>162497</xdr:rowOff>
    </xdr:to>
    <xdr:sp macro="" textlink="">
      <xdr:nvSpPr>
        <xdr:cNvPr id="720" name="楕円 719"/>
        <xdr:cNvSpPr/>
      </xdr:nvSpPr>
      <xdr:spPr>
        <a:xfrm>
          <a:off x="13652500" y="16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153624</xdr:rowOff>
    </xdr:from>
    <xdr:ext cx="534377" cy="259045"/>
    <xdr:sp macro="" textlink="">
      <xdr:nvSpPr>
        <xdr:cNvPr id="721" name="テキスト ボックス 720"/>
        <xdr:cNvSpPr txBox="1"/>
      </xdr:nvSpPr>
      <xdr:spPr>
        <a:xfrm>
          <a:off x="13436111" y="166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39734</xdr:rowOff>
    </xdr:from>
    <xdr:to>
      <xdr:col>67</xdr:col>
      <xdr:colOff>101600</xdr:colOff>
      <xdr:row>96</xdr:row>
      <xdr:rowOff>141334</xdr:rowOff>
    </xdr:to>
    <xdr:sp macro="" textlink="">
      <xdr:nvSpPr>
        <xdr:cNvPr id="722" name="楕円 721"/>
        <xdr:cNvSpPr/>
      </xdr:nvSpPr>
      <xdr:spPr>
        <a:xfrm>
          <a:off x="12763500" y="164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132461</xdr:rowOff>
    </xdr:from>
    <xdr:ext cx="534377" cy="259045"/>
    <xdr:sp macro="" textlink="">
      <xdr:nvSpPr>
        <xdr:cNvPr id="723" name="テキスト ボックス 722"/>
        <xdr:cNvSpPr txBox="1"/>
      </xdr:nvSpPr>
      <xdr:spPr>
        <a:xfrm>
          <a:off x="12547111" y="16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大幅に増加しているのは、損失補償により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各年度約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９億円を支出したことによるものであり、経常的な支出が発生したものではない。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また、教育費の増加は中学校建替事業を行っているためであり、平成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年度に完了する。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年度については、普通交付税と他会計繰入金等の増加によって実質単年度収支がプラスとなった。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今後も引き続き、長期的な視点から健全な財政運営に努める。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年度については、普通交付税と他会計繰入金等の増加によって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、一般会計の黒字が増加した。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また、住宅新築資金等貸付事業特別会計において赤字がでているが、平成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年度より減少しており、引き続き借受人からの償還を促していく。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73;zai29-15san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3.5</v>
          </cell>
          <cell r="CV51">
            <v>19.399999999999999</v>
          </cell>
        </row>
        <row r="53">
          <cell r="CF53">
            <v>59.6</v>
          </cell>
          <cell r="CN53">
            <v>67.400000000000006</v>
          </cell>
          <cell r="CV53">
            <v>69.400000000000006</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cell r="CF73">
            <v>3.5</v>
          </cell>
          <cell r="CV73">
            <v>19.399999999999999</v>
          </cell>
        </row>
        <row r="75">
          <cell r="BP75">
            <v>3.4</v>
          </cell>
          <cell r="BX75">
            <v>1.8</v>
          </cell>
          <cell r="CF75">
            <v>0</v>
          </cell>
          <cell r="CN75">
            <v>-0.4</v>
          </cell>
          <cell r="CV75">
            <v>-0.7</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584" t="s">
        <v>74</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585" t="s">
        <v>76</v>
      </c>
      <c r="C3" s="586"/>
      <c r="D3" s="586"/>
      <c r="E3" s="587"/>
      <c r="F3" s="587"/>
      <c r="G3" s="587"/>
      <c r="H3" s="587"/>
      <c r="I3" s="587"/>
      <c r="J3" s="587"/>
      <c r="K3" s="587"/>
      <c r="L3" s="587" t="s">
        <v>77</v>
      </c>
      <c r="M3" s="587"/>
      <c r="N3" s="587"/>
      <c r="O3" s="587"/>
      <c r="P3" s="587"/>
      <c r="Q3" s="587"/>
      <c r="R3" s="590"/>
      <c r="S3" s="590"/>
      <c r="T3" s="590"/>
      <c r="U3" s="590"/>
      <c r="V3" s="591"/>
      <c r="W3" s="484" t="s">
        <v>78</v>
      </c>
      <c r="X3" s="485"/>
      <c r="Y3" s="485"/>
      <c r="Z3" s="485"/>
      <c r="AA3" s="485"/>
      <c r="AB3" s="586"/>
      <c r="AC3" s="590" t="s">
        <v>79</v>
      </c>
      <c r="AD3" s="485"/>
      <c r="AE3" s="485"/>
      <c r="AF3" s="485"/>
      <c r="AG3" s="485"/>
      <c r="AH3" s="485"/>
      <c r="AI3" s="485"/>
      <c r="AJ3" s="485"/>
      <c r="AK3" s="485"/>
      <c r="AL3" s="552"/>
      <c r="AM3" s="484" t="s">
        <v>80</v>
      </c>
      <c r="AN3" s="485"/>
      <c r="AO3" s="485"/>
      <c r="AP3" s="485"/>
      <c r="AQ3" s="485"/>
      <c r="AR3" s="485"/>
      <c r="AS3" s="485"/>
      <c r="AT3" s="485"/>
      <c r="AU3" s="485"/>
      <c r="AV3" s="485"/>
      <c r="AW3" s="485"/>
      <c r="AX3" s="552"/>
      <c r="AY3" s="544" t="s">
        <v>1</v>
      </c>
      <c r="AZ3" s="545"/>
      <c r="BA3" s="545"/>
      <c r="BB3" s="545"/>
      <c r="BC3" s="545"/>
      <c r="BD3" s="545"/>
      <c r="BE3" s="545"/>
      <c r="BF3" s="545"/>
      <c r="BG3" s="545"/>
      <c r="BH3" s="545"/>
      <c r="BI3" s="545"/>
      <c r="BJ3" s="545"/>
      <c r="BK3" s="545"/>
      <c r="BL3" s="545"/>
      <c r="BM3" s="594"/>
      <c r="BN3" s="484" t="s">
        <v>81</v>
      </c>
      <c r="BO3" s="485"/>
      <c r="BP3" s="485"/>
      <c r="BQ3" s="485"/>
      <c r="BR3" s="485"/>
      <c r="BS3" s="485"/>
      <c r="BT3" s="485"/>
      <c r="BU3" s="552"/>
      <c r="BV3" s="484" t="s">
        <v>82</v>
      </c>
      <c r="BW3" s="485"/>
      <c r="BX3" s="485"/>
      <c r="BY3" s="485"/>
      <c r="BZ3" s="485"/>
      <c r="CA3" s="485"/>
      <c r="CB3" s="485"/>
      <c r="CC3" s="552"/>
      <c r="CD3" s="544" t="s">
        <v>1</v>
      </c>
      <c r="CE3" s="545"/>
      <c r="CF3" s="545"/>
      <c r="CG3" s="545"/>
      <c r="CH3" s="545"/>
      <c r="CI3" s="545"/>
      <c r="CJ3" s="545"/>
      <c r="CK3" s="545"/>
      <c r="CL3" s="545"/>
      <c r="CM3" s="545"/>
      <c r="CN3" s="545"/>
      <c r="CO3" s="545"/>
      <c r="CP3" s="545"/>
      <c r="CQ3" s="545"/>
      <c r="CR3" s="545"/>
      <c r="CS3" s="594"/>
      <c r="CT3" s="484" t="s">
        <v>83</v>
      </c>
      <c r="CU3" s="485"/>
      <c r="CV3" s="485"/>
      <c r="CW3" s="485"/>
      <c r="CX3" s="485"/>
      <c r="CY3" s="485"/>
      <c r="CZ3" s="485"/>
      <c r="DA3" s="552"/>
      <c r="DB3" s="484" t="s">
        <v>84</v>
      </c>
      <c r="DC3" s="485"/>
      <c r="DD3" s="485"/>
      <c r="DE3" s="485"/>
      <c r="DF3" s="485"/>
      <c r="DG3" s="485"/>
      <c r="DH3" s="485"/>
      <c r="DI3" s="552"/>
      <c r="DJ3" s="163"/>
      <c r="DK3" s="163"/>
      <c r="DL3" s="163"/>
      <c r="DM3" s="163"/>
      <c r="DN3" s="163"/>
      <c r="DO3" s="163"/>
    </row>
    <row r="4" spans="1:119" ht="18.75" customHeight="1" x14ac:dyDescent="0.15">
      <c r="A4" s="164"/>
      <c r="B4" s="560"/>
      <c r="C4" s="561"/>
      <c r="D4" s="561"/>
      <c r="E4" s="562"/>
      <c r="F4" s="562"/>
      <c r="G4" s="562"/>
      <c r="H4" s="562"/>
      <c r="I4" s="562"/>
      <c r="J4" s="562"/>
      <c r="K4" s="562"/>
      <c r="L4" s="562"/>
      <c r="M4" s="562"/>
      <c r="N4" s="562"/>
      <c r="O4" s="562"/>
      <c r="P4" s="562"/>
      <c r="Q4" s="562"/>
      <c r="R4" s="566"/>
      <c r="S4" s="566"/>
      <c r="T4" s="566"/>
      <c r="U4" s="566"/>
      <c r="V4" s="567"/>
      <c r="W4" s="553"/>
      <c r="X4" s="367"/>
      <c r="Y4" s="367"/>
      <c r="Z4" s="367"/>
      <c r="AA4" s="367"/>
      <c r="AB4" s="561"/>
      <c r="AC4" s="566"/>
      <c r="AD4" s="367"/>
      <c r="AE4" s="367"/>
      <c r="AF4" s="367"/>
      <c r="AG4" s="367"/>
      <c r="AH4" s="367"/>
      <c r="AI4" s="367"/>
      <c r="AJ4" s="367"/>
      <c r="AK4" s="367"/>
      <c r="AL4" s="554"/>
      <c r="AM4" s="511"/>
      <c r="AN4" s="421"/>
      <c r="AO4" s="421"/>
      <c r="AP4" s="421"/>
      <c r="AQ4" s="421"/>
      <c r="AR4" s="421"/>
      <c r="AS4" s="421"/>
      <c r="AT4" s="421"/>
      <c r="AU4" s="421"/>
      <c r="AV4" s="421"/>
      <c r="AW4" s="421"/>
      <c r="AX4" s="593"/>
      <c r="AY4" s="397" t="s">
        <v>85</v>
      </c>
      <c r="AZ4" s="398"/>
      <c r="BA4" s="398"/>
      <c r="BB4" s="398"/>
      <c r="BC4" s="398"/>
      <c r="BD4" s="398"/>
      <c r="BE4" s="398"/>
      <c r="BF4" s="398"/>
      <c r="BG4" s="398"/>
      <c r="BH4" s="398"/>
      <c r="BI4" s="398"/>
      <c r="BJ4" s="398"/>
      <c r="BK4" s="398"/>
      <c r="BL4" s="398"/>
      <c r="BM4" s="399"/>
      <c r="BN4" s="400">
        <v>9948439</v>
      </c>
      <c r="BO4" s="401"/>
      <c r="BP4" s="401"/>
      <c r="BQ4" s="401"/>
      <c r="BR4" s="401"/>
      <c r="BS4" s="401"/>
      <c r="BT4" s="401"/>
      <c r="BU4" s="402"/>
      <c r="BV4" s="400">
        <v>9467144</v>
      </c>
      <c r="BW4" s="401"/>
      <c r="BX4" s="401"/>
      <c r="BY4" s="401"/>
      <c r="BZ4" s="401"/>
      <c r="CA4" s="401"/>
      <c r="CB4" s="401"/>
      <c r="CC4" s="402"/>
      <c r="CD4" s="578" t="s">
        <v>86</v>
      </c>
      <c r="CE4" s="579"/>
      <c r="CF4" s="579"/>
      <c r="CG4" s="579"/>
      <c r="CH4" s="579"/>
      <c r="CI4" s="579"/>
      <c r="CJ4" s="579"/>
      <c r="CK4" s="579"/>
      <c r="CL4" s="579"/>
      <c r="CM4" s="579"/>
      <c r="CN4" s="579"/>
      <c r="CO4" s="579"/>
      <c r="CP4" s="579"/>
      <c r="CQ4" s="579"/>
      <c r="CR4" s="579"/>
      <c r="CS4" s="580"/>
      <c r="CT4" s="581">
        <v>11.6</v>
      </c>
      <c r="CU4" s="582"/>
      <c r="CV4" s="582"/>
      <c r="CW4" s="582"/>
      <c r="CX4" s="582"/>
      <c r="CY4" s="582"/>
      <c r="CZ4" s="582"/>
      <c r="DA4" s="583"/>
      <c r="DB4" s="581">
        <v>5.8</v>
      </c>
      <c r="DC4" s="582"/>
      <c r="DD4" s="582"/>
      <c r="DE4" s="582"/>
      <c r="DF4" s="582"/>
      <c r="DG4" s="582"/>
      <c r="DH4" s="582"/>
      <c r="DI4" s="583"/>
      <c r="DJ4" s="163"/>
      <c r="DK4" s="163"/>
      <c r="DL4" s="163"/>
      <c r="DM4" s="163"/>
      <c r="DN4" s="163"/>
      <c r="DO4" s="163"/>
    </row>
    <row r="5" spans="1:119" ht="18.75" customHeight="1" x14ac:dyDescent="0.15">
      <c r="A5" s="164"/>
      <c r="B5" s="588"/>
      <c r="C5" s="422"/>
      <c r="D5" s="422"/>
      <c r="E5" s="589"/>
      <c r="F5" s="589"/>
      <c r="G5" s="589"/>
      <c r="H5" s="589"/>
      <c r="I5" s="589"/>
      <c r="J5" s="589"/>
      <c r="K5" s="589"/>
      <c r="L5" s="589"/>
      <c r="M5" s="589"/>
      <c r="N5" s="589"/>
      <c r="O5" s="589"/>
      <c r="P5" s="589"/>
      <c r="Q5" s="589"/>
      <c r="R5" s="420"/>
      <c r="S5" s="420"/>
      <c r="T5" s="420"/>
      <c r="U5" s="420"/>
      <c r="V5" s="592"/>
      <c r="W5" s="511"/>
      <c r="X5" s="421"/>
      <c r="Y5" s="421"/>
      <c r="Z5" s="421"/>
      <c r="AA5" s="421"/>
      <c r="AB5" s="422"/>
      <c r="AC5" s="420"/>
      <c r="AD5" s="421"/>
      <c r="AE5" s="421"/>
      <c r="AF5" s="421"/>
      <c r="AG5" s="421"/>
      <c r="AH5" s="421"/>
      <c r="AI5" s="421"/>
      <c r="AJ5" s="421"/>
      <c r="AK5" s="421"/>
      <c r="AL5" s="593"/>
      <c r="AM5" s="474" t="s">
        <v>87</v>
      </c>
      <c r="AN5" s="379"/>
      <c r="AO5" s="379"/>
      <c r="AP5" s="379"/>
      <c r="AQ5" s="379"/>
      <c r="AR5" s="379"/>
      <c r="AS5" s="379"/>
      <c r="AT5" s="380"/>
      <c r="AU5" s="462" t="s">
        <v>88</v>
      </c>
      <c r="AV5" s="463"/>
      <c r="AW5" s="463"/>
      <c r="AX5" s="463"/>
      <c r="AY5" s="385" t="s">
        <v>89</v>
      </c>
      <c r="AZ5" s="386"/>
      <c r="BA5" s="386"/>
      <c r="BB5" s="386"/>
      <c r="BC5" s="386"/>
      <c r="BD5" s="386"/>
      <c r="BE5" s="386"/>
      <c r="BF5" s="386"/>
      <c r="BG5" s="386"/>
      <c r="BH5" s="386"/>
      <c r="BI5" s="386"/>
      <c r="BJ5" s="386"/>
      <c r="BK5" s="386"/>
      <c r="BL5" s="386"/>
      <c r="BM5" s="387"/>
      <c r="BN5" s="405">
        <v>9373782</v>
      </c>
      <c r="BO5" s="406"/>
      <c r="BP5" s="406"/>
      <c r="BQ5" s="406"/>
      <c r="BR5" s="406"/>
      <c r="BS5" s="406"/>
      <c r="BT5" s="406"/>
      <c r="BU5" s="407"/>
      <c r="BV5" s="405">
        <v>9186997</v>
      </c>
      <c r="BW5" s="406"/>
      <c r="BX5" s="406"/>
      <c r="BY5" s="406"/>
      <c r="BZ5" s="406"/>
      <c r="CA5" s="406"/>
      <c r="CB5" s="406"/>
      <c r="CC5" s="407"/>
      <c r="CD5" s="414" t="s">
        <v>90</v>
      </c>
      <c r="CE5" s="415"/>
      <c r="CF5" s="415"/>
      <c r="CG5" s="415"/>
      <c r="CH5" s="415"/>
      <c r="CI5" s="415"/>
      <c r="CJ5" s="415"/>
      <c r="CK5" s="415"/>
      <c r="CL5" s="415"/>
      <c r="CM5" s="415"/>
      <c r="CN5" s="415"/>
      <c r="CO5" s="415"/>
      <c r="CP5" s="415"/>
      <c r="CQ5" s="415"/>
      <c r="CR5" s="415"/>
      <c r="CS5" s="416"/>
      <c r="CT5" s="375">
        <v>87.4</v>
      </c>
      <c r="CU5" s="376"/>
      <c r="CV5" s="376"/>
      <c r="CW5" s="376"/>
      <c r="CX5" s="376"/>
      <c r="CY5" s="376"/>
      <c r="CZ5" s="376"/>
      <c r="DA5" s="377"/>
      <c r="DB5" s="375">
        <v>89.6</v>
      </c>
      <c r="DC5" s="376"/>
      <c r="DD5" s="376"/>
      <c r="DE5" s="376"/>
      <c r="DF5" s="376"/>
      <c r="DG5" s="376"/>
      <c r="DH5" s="376"/>
      <c r="DI5" s="377"/>
      <c r="DJ5" s="163"/>
      <c r="DK5" s="163"/>
      <c r="DL5" s="163"/>
      <c r="DM5" s="163"/>
      <c r="DN5" s="163"/>
      <c r="DO5" s="163"/>
    </row>
    <row r="6" spans="1:119" ht="18.75" customHeight="1" x14ac:dyDescent="0.15">
      <c r="A6" s="164"/>
      <c r="B6" s="558" t="s">
        <v>91</v>
      </c>
      <c r="C6" s="419"/>
      <c r="D6" s="419"/>
      <c r="E6" s="559"/>
      <c r="F6" s="559"/>
      <c r="G6" s="559"/>
      <c r="H6" s="559"/>
      <c r="I6" s="559"/>
      <c r="J6" s="559"/>
      <c r="K6" s="559"/>
      <c r="L6" s="559" t="s">
        <v>92</v>
      </c>
      <c r="M6" s="559"/>
      <c r="N6" s="559"/>
      <c r="O6" s="559"/>
      <c r="P6" s="559"/>
      <c r="Q6" s="559"/>
      <c r="R6" s="443"/>
      <c r="S6" s="443"/>
      <c r="T6" s="443"/>
      <c r="U6" s="443"/>
      <c r="V6" s="565"/>
      <c r="W6" s="496" t="s">
        <v>93</v>
      </c>
      <c r="X6" s="418"/>
      <c r="Y6" s="418"/>
      <c r="Z6" s="418"/>
      <c r="AA6" s="418"/>
      <c r="AB6" s="419"/>
      <c r="AC6" s="570" t="s">
        <v>94</v>
      </c>
      <c r="AD6" s="571"/>
      <c r="AE6" s="571"/>
      <c r="AF6" s="571"/>
      <c r="AG6" s="571"/>
      <c r="AH6" s="571"/>
      <c r="AI6" s="571"/>
      <c r="AJ6" s="571"/>
      <c r="AK6" s="571"/>
      <c r="AL6" s="572"/>
      <c r="AM6" s="474" t="s">
        <v>95</v>
      </c>
      <c r="AN6" s="379"/>
      <c r="AO6" s="379"/>
      <c r="AP6" s="379"/>
      <c r="AQ6" s="379"/>
      <c r="AR6" s="379"/>
      <c r="AS6" s="379"/>
      <c r="AT6" s="380"/>
      <c r="AU6" s="462" t="s">
        <v>88</v>
      </c>
      <c r="AV6" s="463"/>
      <c r="AW6" s="463"/>
      <c r="AX6" s="463"/>
      <c r="AY6" s="385" t="s">
        <v>96</v>
      </c>
      <c r="AZ6" s="386"/>
      <c r="BA6" s="386"/>
      <c r="BB6" s="386"/>
      <c r="BC6" s="386"/>
      <c r="BD6" s="386"/>
      <c r="BE6" s="386"/>
      <c r="BF6" s="386"/>
      <c r="BG6" s="386"/>
      <c r="BH6" s="386"/>
      <c r="BI6" s="386"/>
      <c r="BJ6" s="386"/>
      <c r="BK6" s="386"/>
      <c r="BL6" s="386"/>
      <c r="BM6" s="387"/>
      <c r="BN6" s="405">
        <v>574657</v>
      </c>
      <c r="BO6" s="406"/>
      <c r="BP6" s="406"/>
      <c r="BQ6" s="406"/>
      <c r="BR6" s="406"/>
      <c r="BS6" s="406"/>
      <c r="BT6" s="406"/>
      <c r="BU6" s="407"/>
      <c r="BV6" s="405">
        <v>280147</v>
      </c>
      <c r="BW6" s="406"/>
      <c r="BX6" s="406"/>
      <c r="BY6" s="406"/>
      <c r="BZ6" s="406"/>
      <c r="CA6" s="406"/>
      <c r="CB6" s="406"/>
      <c r="CC6" s="407"/>
      <c r="CD6" s="414" t="s">
        <v>97</v>
      </c>
      <c r="CE6" s="415"/>
      <c r="CF6" s="415"/>
      <c r="CG6" s="415"/>
      <c r="CH6" s="415"/>
      <c r="CI6" s="415"/>
      <c r="CJ6" s="415"/>
      <c r="CK6" s="415"/>
      <c r="CL6" s="415"/>
      <c r="CM6" s="415"/>
      <c r="CN6" s="415"/>
      <c r="CO6" s="415"/>
      <c r="CP6" s="415"/>
      <c r="CQ6" s="415"/>
      <c r="CR6" s="415"/>
      <c r="CS6" s="416"/>
      <c r="CT6" s="555">
        <v>92.6</v>
      </c>
      <c r="CU6" s="556"/>
      <c r="CV6" s="556"/>
      <c r="CW6" s="556"/>
      <c r="CX6" s="556"/>
      <c r="CY6" s="556"/>
      <c r="CZ6" s="556"/>
      <c r="DA6" s="557"/>
      <c r="DB6" s="555">
        <v>94.7</v>
      </c>
      <c r="DC6" s="556"/>
      <c r="DD6" s="556"/>
      <c r="DE6" s="556"/>
      <c r="DF6" s="556"/>
      <c r="DG6" s="556"/>
      <c r="DH6" s="556"/>
      <c r="DI6" s="557"/>
      <c r="DJ6" s="163"/>
      <c r="DK6" s="163"/>
      <c r="DL6" s="163"/>
      <c r="DM6" s="163"/>
      <c r="DN6" s="163"/>
      <c r="DO6" s="163"/>
    </row>
    <row r="7" spans="1:119" ht="18.75" customHeight="1" x14ac:dyDescent="0.15">
      <c r="A7" s="164"/>
      <c r="B7" s="560"/>
      <c r="C7" s="561"/>
      <c r="D7" s="561"/>
      <c r="E7" s="562"/>
      <c r="F7" s="562"/>
      <c r="G7" s="562"/>
      <c r="H7" s="562"/>
      <c r="I7" s="562"/>
      <c r="J7" s="562"/>
      <c r="K7" s="562"/>
      <c r="L7" s="562"/>
      <c r="M7" s="562"/>
      <c r="N7" s="562"/>
      <c r="O7" s="562"/>
      <c r="P7" s="562"/>
      <c r="Q7" s="562"/>
      <c r="R7" s="566"/>
      <c r="S7" s="566"/>
      <c r="T7" s="566"/>
      <c r="U7" s="566"/>
      <c r="V7" s="567"/>
      <c r="W7" s="553"/>
      <c r="X7" s="367"/>
      <c r="Y7" s="367"/>
      <c r="Z7" s="367"/>
      <c r="AA7" s="367"/>
      <c r="AB7" s="561"/>
      <c r="AC7" s="573"/>
      <c r="AD7" s="368"/>
      <c r="AE7" s="368"/>
      <c r="AF7" s="368"/>
      <c r="AG7" s="368"/>
      <c r="AH7" s="368"/>
      <c r="AI7" s="368"/>
      <c r="AJ7" s="368"/>
      <c r="AK7" s="368"/>
      <c r="AL7" s="574"/>
      <c r="AM7" s="474" t="s">
        <v>98</v>
      </c>
      <c r="AN7" s="379"/>
      <c r="AO7" s="379"/>
      <c r="AP7" s="379"/>
      <c r="AQ7" s="379"/>
      <c r="AR7" s="379"/>
      <c r="AS7" s="379"/>
      <c r="AT7" s="380"/>
      <c r="AU7" s="462" t="s">
        <v>99</v>
      </c>
      <c r="AV7" s="463"/>
      <c r="AW7" s="463"/>
      <c r="AX7" s="463"/>
      <c r="AY7" s="385" t="s">
        <v>100</v>
      </c>
      <c r="AZ7" s="386"/>
      <c r="BA7" s="386"/>
      <c r="BB7" s="386"/>
      <c r="BC7" s="386"/>
      <c r="BD7" s="386"/>
      <c r="BE7" s="386"/>
      <c r="BF7" s="386"/>
      <c r="BG7" s="386"/>
      <c r="BH7" s="386"/>
      <c r="BI7" s="386"/>
      <c r="BJ7" s="386"/>
      <c r="BK7" s="386"/>
      <c r="BL7" s="386"/>
      <c r="BM7" s="387"/>
      <c r="BN7" s="405">
        <v>6691</v>
      </c>
      <c r="BO7" s="406"/>
      <c r="BP7" s="406"/>
      <c r="BQ7" s="406"/>
      <c r="BR7" s="406"/>
      <c r="BS7" s="406"/>
      <c r="BT7" s="406"/>
      <c r="BU7" s="407"/>
      <c r="BV7" s="405">
        <v>0</v>
      </c>
      <c r="BW7" s="406"/>
      <c r="BX7" s="406"/>
      <c r="BY7" s="406"/>
      <c r="BZ7" s="406"/>
      <c r="CA7" s="406"/>
      <c r="CB7" s="406"/>
      <c r="CC7" s="407"/>
      <c r="CD7" s="414" t="s">
        <v>101</v>
      </c>
      <c r="CE7" s="415"/>
      <c r="CF7" s="415"/>
      <c r="CG7" s="415"/>
      <c r="CH7" s="415"/>
      <c r="CI7" s="415"/>
      <c r="CJ7" s="415"/>
      <c r="CK7" s="415"/>
      <c r="CL7" s="415"/>
      <c r="CM7" s="415"/>
      <c r="CN7" s="415"/>
      <c r="CO7" s="415"/>
      <c r="CP7" s="415"/>
      <c r="CQ7" s="415"/>
      <c r="CR7" s="415"/>
      <c r="CS7" s="416"/>
      <c r="CT7" s="405">
        <v>4896425</v>
      </c>
      <c r="CU7" s="406"/>
      <c r="CV7" s="406"/>
      <c r="CW7" s="406"/>
      <c r="CX7" s="406"/>
      <c r="CY7" s="406"/>
      <c r="CZ7" s="406"/>
      <c r="DA7" s="407"/>
      <c r="DB7" s="405">
        <v>4818238</v>
      </c>
      <c r="DC7" s="406"/>
      <c r="DD7" s="406"/>
      <c r="DE7" s="406"/>
      <c r="DF7" s="406"/>
      <c r="DG7" s="406"/>
      <c r="DH7" s="406"/>
      <c r="DI7" s="407"/>
      <c r="DJ7" s="163"/>
      <c r="DK7" s="163"/>
      <c r="DL7" s="163"/>
      <c r="DM7" s="163"/>
      <c r="DN7" s="163"/>
      <c r="DO7" s="163"/>
    </row>
    <row r="8" spans="1:119" ht="18.75" customHeight="1" thickBot="1" x14ac:dyDescent="0.2">
      <c r="A8" s="164"/>
      <c r="B8" s="563"/>
      <c r="C8" s="497"/>
      <c r="D8" s="497"/>
      <c r="E8" s="564"/>
      <c r="F8" s="564"/>
      <c r="G8" s="564"/>
      <c r="H8" s="564"/>
      <c r="I8" s="564"/>
      <c r="J8" s="564"/>
      <c r="K8" s="564"/>
      <c r="L8" s="564"/>
      <c r="M8" s="564"/>
      <c r="N8" s="564"/>
      <c r="O8" s="564"/>
      <c r="P8" s="564"/>
      <c r="Q8" s="564"/>
      <c r="R8" s="568"/>
      <c r="S8" s="568"/>
      <c r="T8" s="568"/>
      <c r="U8" s="568"/>
      <c r="V8" s="569"/>
      <c r="W8" s="486"/>
      <c r="X8" s="487"/>
      <c r="Y8" s="487"/>
      <c r="Z8" s="487"/>
      <c r="AA8" s="487"/>
      <c r="AB8" s="497"/>
      <c r="AC8" s="575"/>
      <c r="AD8" s="576"/>
      <c r="AE8" s="576"/>
      <c r="AF8" s="576"/>
      <c r="AG8" s="576"/>
      <c r="AH8" s="576"/>
      <c r="AI8" s="576"/>
      <c r="AJ8" s="576"/>
      <c r="AK8" s="576"/>
      <c r="AL8" s="577"/>
      <c r="AM8" s="474" t="s">
        <v>102</v>
      </c>
      <c r="AN8" s="379"/>
      <c r="AO8" s="379"/>
      <c r="AP8" s="379"/>
      <c r="AQ8" s="379"/>
      <c r="AR8" s="379"/>
      <c r="AS8" s="379"/>
      <c r="AT8" s="380"/>
      <c r="AU8" s="462" t="s">
        <v>103</v>
      </c>
      <c r="AV8" s="463"/>
      <c r="AW8" s="463"/>
      <c r="AX8" s="463"/>
      <c r="AY8" s="385" t="s">
        <v>104</v>
      </c>
      <c r="AZ8" s="386"/>
      <c r="BA8" s="386"/>
      <c r="BB8" s="386"/>
      <c r="BC8" s="386"/>
      <c r="BD8" s="386"/>
      <c r="BE8" s="386"/>
      <c r="BF8" s="386"/>
      <c r="BG8" s="386"/>
      <c r="BH8" s="386"/>
      <c r="BI8" s="386"/>
      <c r="BJ8" s="386"/>
      <c r="BK8" s="386"/>
      <c r="BL8" s="386"/>
      <c r="BM8" s="387"/>
      <c r="BN8" s="405">
        <v>567966</v>
      </c>
      <c r="BO8" s="406"/>
      <c r="BP8" s="406"/>
      <c r="BQ8" s="406"/>
      <c r="BR8" s="406"/>
      <c r="BS8" s="406"/>
      <c r="BT8" s="406"/>
      <c r="BU8" s="407"/>
      <c r="BV8" s="405">
        <v>280147</v>
      </c>
      <c r="BW8" s="406"/>
      <c r="BX8" s="406"/>
      <c r="BY8" s="406"/>
      <c r="BZ8" s="406"/>
      <c r="CA8" s="406"/>
      <c r="CB8" s="406"/>
      <c r="CC8" s="407"/>
      <c r="CD8" s="414" t="s">
        <v>105</v>
      </c>
      <c r="CE8" s="415"/>
      <c r="CF8" s="415"/>
      <c r="CG8" s="415"/>
      <c r="CH8" s="415"/>
      <c r="CI8" s="415"/>
      <c r="CJ8" s="415"/>
      <c r="CK8" s="415"/>
      <c r="CL8" s="415"/>
      <c r="CM8" s="415"/>
      <c r="CN8" s="415"/>
      <c r="CO8" s="415"/>
      <c r="CP8" s="415"/>
      <c r="CQ8" s="415"/>
      <c r="CR8" s="415"/>
      <c r="CS8" s="416"/>
      <c r="CT8" s="518">
        <v>0.48</v>
      </c>
      <c r="CU8" s="519"/>
      <c r="CV8" s="519"/>
      <c r="CW8" s="519"/>
      <c r="CX8" s="519"/>
      <c r="CY8" s="519"/>
      <c r="CZ8" s="519"/>
      <c r="DA8" s="520"/>
      <c r="DB8" s="518">
        <v>0.48</v>
      </c>
      <c r="DC8" s="519"/>
      <c r="DD8" s="519"/>
      <c r="DE8" s="519"/>
      <c r="DF8" s="519"/>
      <c r="DG8" s="519"/>
      <c r="DH8" s="519"/>
      <c r="DI8" s="520"/>
      <c r="DJ8" s="163"/>
      <c r="DK8" s="163"/>
      <c r="DL8" s="163"/>
      <c r="DM8" s="163"/>
      <c r="DN8" s="163"/>
      <c r="DO8" s="163"/>
    </row>
    <row r="9" spans="1:119" ht="18.75" customHeight="1" thickBot="1" x14ac:dyDescent="0.2">
      <c r="A9" s="164"/>
      <c r="B9" s="544" t="s">
        <v>106</v>
      </c>
      <c r="C9" s="545"/>
      <c r="D9" s="545"/>
      <c r="E9" s="545"/>
      <c r="F9" s="545"/>
      <c r="G9" s="545"/>
      <c r="H9" s="545"/>
      <c r="I9" s="545"/>
      <c r="J9" s="545"/>
      <c r="K9" s="468"/>
      <c r="L9" s="546" t="s">
        <v>107</v>
      </c>
      <c r="M9" s="547"/>
      <c r="N9" s="547"/>
      <c r="O9" s="547"/>
      <c r="P9" s="547"/>
      <c r="Q9" s="548"/>
      <c r="R9" s="549">
        <v>23571</v>
      </c>
      <c r="S9" s="550"/>
      <c r="T9" s="550"/>
      <c r="U9" s="550"/>
      <c r="V9" s="551"/>
      <c r="W9" s="484" t="s">
        <v>108</v>
      </c>
      <c r="X9" s="485"/>
      <c r="Y9" s="485"/>
      <c r="Z9" s="485"/>
      <c r="AA9" s="485"/>
      <c r="AB9" s="485"/>
      <c r="AC9" s="485"/>
      <c r="AD9" s="485"/>
      <c r="AE9" s="485"/>
      <c r="AF9" s="485"/>
      <c r="AG9" s="485"/>
      <c r="AH9" s="485"/>
      <c r="AI9" s="485"/>
      <c r="AJ9" s="485"/>
      <c r="AK9" s="485"/>
      <c r="AL9" s="552"/>
      <c r="AM9" s="474" t="s">
        <v>109</v>
      </c>
      <c r="AN9" s="379"/>
      <c r="AO9" s="379"/>
      <c r="AP9" s="379"/>
      <c r="AQ9" s="379"/>
      <c r="AR9" s="379"/>
      <c r="AS9" s="379"/>
      <c r="AT9" s="380"/>
      <c r="AU9" s="462" t="s">
        <v>88</v>
      </c>
      <c r="AV9" s="463"/>
      <c r="AW9" s="463"/>
      <c r="AX9" s="463"/>
      <c r="AY9" s="385" t="s">
        <v>110</v>
      </c>
      <c r="AZ9" s="386"/>
      <c r="BA9" s="386"/>
      <c r="BB9" s="386"/>
      <c r="BC9" s="386"/>
      <c r="BD9" s="386"/>
      <c r="BE9" s="386"/>
      <c r="BF9" s="386"/>
      <c r="BG9" s="386"/>
      <c r="BH9" s="386"/>
      <c r="BI9" s="386"/>
      <c r="BJ9" s="386"/>
      <c r="BK9" s="386"/>
      <c r="BL9" s="386"/>
      <c r="BM9" s="387"/>
      <c r="BN9" s="405">
        <v>287819</v>
      </c>
      <c r="BO9" s="406"/>
      <c r="BP9" s="406"/>
      <c r="BQ9" s="406"/>
      <c r="BR9" s="406"/>
      <c r="BS9" s="406"/>
      <c r="BT9" s="406"/>
      <c r="BU9" s="407"/>
      <c r="BV9" s="405">
        <v>-137559</v>
      </c>
      <c r="BW9" s="406"/>
      <c r="BX9" s="406"/>
      <c r="BY9" s="406"/>
      <c r="BZ9" s="406"/>
      <c r="CA9" s="406"/>
      <c r="CB9" s="406"/>
      <c r="CC9" s="407"/>
      <c r="CD9" s="414" t="s">
        <v>111</v>
      </c>
      <c r="CE9" s="415"/>
      <c r="CF9" s="415"/>
      <c r="CG9" s="415"/>
      <c r="CH9" s="415"/>
      <c r="CI9" s="415"/>
      <c r="CJ9" s="415"/>
      <c r="CK9" s="415"/>
      <c r="CL9" s="415"/>
      <c r="CM9" s="415"/>
      <c r="CN9" s="415"/>
      <c r="CO9" s="415"/>
      <c r="CP9" s="415"/>
      <c r="CQ9" s="415"/>
      <c r="CR9" s="415"/>
      <c r="CS9" s="416"/>
      <c r="CT9" s="375">
        <v>6</v>
      </c>
      <c r="CU9" s="376"/>
      <c r="CV9" s="376"/>
      <c r="CW9" s="376"/>
      <c r="CX9" s="376"/>
      <c r="CY9" s="376"/>
      <c r="CZ9" s="376"/>
      <c r="DA9" s="377"/>
      <c r="DB9" s="375">
        <v>6.6</v>
      </c>
      <c r="DC9" s="376"/>
      <c r="DD9" s="376"/>
      <c r="DE9" s="376"/>
      <c r="DF9" s="376"/>
      <c r="DG9" s="376"/>
      <c r="DH9" s="376"/>
      <c r="DI9" s="377"/>
      <c r="DJ9" s="163"/>
      <c r="DK9" s="163"/>
      <c r="DL9" s="163"/>
      <c r="DM9" s="163"/>
      <c r="DN9" s="163"/>
      <c r="DO9" s="163"/>
    </row>
    <row r="10" spans="1:119" ht="18.75" customHeight="1" thickBot="1" x14ac:dyDescent="0.2">
      <c r="A10" s="164"/>
      <c r="B10" s="544"/>
      <c r="C10" s="545"/>
      <c r="D10" s="545"/>
      <c r="E10" s="545"/>
      <c r="F10" s="545"/>
      <c r="G10" s="545"/>
      <c r="H10" s="545"/>
      <c r="I10" s="545"/>
      <c r="J10" s="545"/>
      <c r="K10" s="468"/>
      <c r="L10" s="378" t="s">
        <v>112</v>
      </c>
      <c r="M10" s="379"/>
      <c r="N10" s="379"/>
      <c r="O10" s="379"/>
      <c r="P10" s="379"/>
      <c r="Q10" s="380"/>
      <c r="R10" s="381">
        <v>23440</v>
      </c>
      <c r="S10" s="382"/>
      <c r="T10" s="382"/>
      <c r="U10" s="382"/>
      <c r="V10" s="384"/>
      <c r="W10" s="553"/>
      <c r="X10" s="367"/>
      <c r="Y10" s="367"/>
      <c r="Z10" s="367"/>
      <c r="AA10" s="367"/>
      <c r="AB10" s="367"/>
      <c r="AC10" s="367"/>
      <c r="AD10" s="367"/>
      <c r="AE10" s="367"/>
      <c r="AF10" s="367"/>
      <c r="AG10" s="367"/>
      <c r="AH10" s="367"/>
      <c r="AI10" s="367"/>
      <c r="AJ10" s="367"/>
      <c r="AK10" s="367"/>
      <c r="AL10" s="554"/>
      <c r="AM10" s="474" t="s">
        <v>113</v>
      </c>
      <c r="AN10" s="379"/>
      <c r="AO10" s="379"/>
      <c r="AP10" s="379"/>
      <c r="AQ10" s="379"/>
      <c r="AR10" s="379"/>
      <c r="AS10" s="379"/>
      <c r="AT10" s="380"/>
      <c r="AU10" s="462" t="s">
        <v>114</v>
      </c>
      <c r="AV10" s="463"/>
      <c r="AW10" s="463"/>
      <c r="AX10" s="463"/>
      <c r="AY10" s="385" t="s">
        <v>115</v>
      </c>
      <c r="AZ10" s="386"/>
      <c r="BA10" s="386"/>
      <c r="BB10" s="386"/>
      <c r="BC10" s="386"/>
      <c r="BD10" s="386"/>
      <c r="BE10" s="386"/>
      <c r="BF10" s="386"/>
      <c r="BG10" s="386"/>
      <c r="BH10" s="386"/>
      <c r="BI10" s="386"/>
      <c r="BJ10" s="386"/>
      <c r="BK10" s="386"/>
      <c r="BL10" s="386"/>
      <c r="BM10" s="387"/>
      <c r="BN10" s="405">
        <v>297007</v>
      </c>
      <c r="BO10" s="406"/>
      <c r="BP10" s="406"/>
      <c r="BQ10" s="406"/>
      <c r="BR10" s="406"/>
      <c r="BS10" s="406"/>
      <c r="BT10" s="406"/>
      <c r="BU10" s="407"/>
      <c r="BV10" s="405">
        <v>265948</v>
      </c>
      <c r="BW10" s="406"/>
      <c r="BX10" s="406"/>
      <c r="BY10" s="406"/>
      <c r="BZ10" s="406"/>
      <c r="CA10" s="406"/>
      <c r="CB10" s="406"/>
      <c r="CC10" s="407"/>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44"/>
      <c r="C11" s="545"/>
      <c r="D11" s="545"/>
      <c r="E11" s="545"/>
      <c r="F11" s="545"/>
      <c r="G11" s="545"/>
      <c r="H11" s="545"/>
      <c r="I11" s="545"/>
      <c r="J11" s="545"/>
      <c r="K11" s="468"/>
      <c r="L11" s="451" t="s">
        <v>117</v>
      </c>
      <c r="M11" s="452"/>
      <c r="N11" s="452"/>
      <c r="O11" s="452"/>
      <c r="P11" s="452"/>
      <c r="Q11" s="453"/>
      <c r="R11" s="541" t="s">
        <v>118</v>
      </c>
      <c r="S11" s="542"/>
      <c r="T11" s="542"/>
      <c r="U11" s="542"/>
      <c r="V11" s="543"/>
      <c r="W11" s="553"/>
      <c r="X11" s="367"/>
      <c r="Y11" s="367"/>
      <c r="Z11" s="367"/>
      <c r="AA11" s="367"/>
      <c r="AB11" s="367"/>
      <c r="AC11" s="367"/>
      <c r="AD11" s="367"/>
      <c r="AE11" s="367"/>
      <c r="AF11" s="367"/>
      <c r="AG11" s="367"/>
      <c r="AH11" s="367"/>
      <c r="AI11" s="367"/>
      <c r="AJ11" s="367"/>
      <c r="AK11" s="367"/>
      <c r="AL11" s="554"/>
      <c r="AM11" s="474" t="s">
        <v>119</v>
      </c>
      <c r="AN11" s="379"/>
      <c r="AO11" s="379"/>
      <c r="AP11" s="379"/>
      <c r="AQ11" s="379"/>
      <c r="AR11" s="379"/>
      <c r="AS11" s="379"/>
      <c r="AT11" s="380"/>
      <c r="AU11" s="462" t="s">
        <v>88</v>
      </c>
      <c r="AV11" s="463"/>
      <c r="AW11" s="463"/>
      <c r="AX11" s="463"/>
      <c r="AY11" s="385" t="s">
        <v>120</v>
      </c>
      <c r="AZ11" s="386"/>
      <c r="BA11" s="386"/>
      <c r="BB11" s="386"/>
      <c r="BC11" s="386"/>
      <c r="BD11" s="386"/>
      <c r="BE11" s="386"/>
      <c r="BF11" s="386"/>
      <c r="BG11" s="386"/>
      <c r="BH11" s="386"/>
      <c r="BI11" s="386"/>
      <c r="BJ11" s="386"/>
      <c r="BK11" s="386"/>
      <c r="BL11" s="386"/>
      <c r="BM11" s="387"/>
      <c r="BN11" s="405">
        <v>0</v>
      </c>
      <c r="BO11" s="406"/>
      <c r="BP11" s="406"/>
      <c r="BQ11" s="406"/>
      <c r="BR11" s="406"/>
      <c r="BS11" s="406"/>
      <c r="BT11" s="406"/>
      <c r="BU11" s="407"/>
      <c r="BV11" s="405">
        <v>0</v>
      </c>
      <c r="BW11" s="406"/>
      <c r="BX11" s="406"/>
      <c r="BY11" s="406"/>
      <c r="BZ11" s="406"/>
      <c r="CA11" s="406"/>
      <c r="CB11" s="406"/>
      <c r="CC11" s="407"/>
      <c r="CD11" s="414" t="s">
        <v>121</v>
      </c>
      <c r="CE11" s="415"/>
      <c r="CF11" s="415"/>
      <c r="CG11" s="415"/>
      <c r="CH11" s="415"/>
      <c r="CI11" s="415"/>
      <c r="CJ11" s="415"/>
      <c r="CK11" s="415"/>
      <c r="CL11" s="415"/>
      <c r="CM11" s="415"/>
      <c r="CN11" s="415"/>
      <c r="CO11" s="415"/>
      <c r="CP11" s="415"/>
      <c r="CQ11" s="415"/>
      <c r="CR11" s="415"/>
      <c r="CS11" s="416"/>
      <c r="CT11" s="518" t="s">
        <v>122</v>
      </c>
      <c r="CU11" s="519"/>
      <c r="CV11" s="519"/>
      <c r="CW11" s="519"/>
      <c r="CX11" s="519"/>
      <c r="CY11" s="519"/>
      <c r="CZ11" s="519"/>
      <c r="DA11" s="520"/>
      <c r="DB11" s="518" t="s">
        <v>123</v>
      </c>
      <c r="DC11" s="519"/>
      <c r="DD11" s="519"/>
      <c r="DE11" s="519"/>
      <c r="DF11" s="519"/>
      <c r="DG11" s="519"/>
      <c r="DH11" s="519"/>
      <c r="DI11" s="520"/>
      <c r="DJ11" s="163"/>
      <c r="DK11" s="163"/>
      <c r="DL11" s="163"/>
      <c r="DM11" s="163"/>
      <c r="DN11" s="163"/>
      <c r="DO11" s="163"/>
    </row>
    <row r="12" spans="1:119" ht="18.75" customHeight="1" x14ac:dyDescent="0.15">
      <c r="A12" s="164"/>
      <c r="B12" s="521" t="s">
        <v>124</v>
      </c>
      <c r="C12" s="522"/>
      <c r="D12" s="522"/>
      <c r="E12" s="522"/>
      <c r="F12" s="522"/>
      <c r="G12" s="522"/>
      <c r="H12" s="522"/>
      <c r="I12" s="522"/>
      <c r="J12" s="522"/>
      <c r="K12" s="523"/>
      <c r="L12" s="530" t="s">
        <v>125</v>
      </c>
      <c r="M12" s="531"/>
      <c r="N12" s="531"/>
      <c r="O12" s="531"/>
      <c r="P12" s="531"/>
      <c r="Q12" s="532"/>
      <c r="R12" s="533">
        <v>23131</v>
      </c>
      <c r="S12" s="534"/>
      <c r="T12" s="534"/>
      <c r="U12" s="534"/>
      <c r="V12" s="535"/>
      <c r="W12" s="536" t="s">
        <v>1</v>
      </c>
      <c r="X12" s="463"/>
      <c r="Y12" s="463"/>
      <c r="Z12" s="463"/>
      <c r="AA12" s="463"/>
      <c r="AB12" s="537"/>
      <c r="AC12" s="462" t="s">
        <v>126</v>
      </c>
      <c r="AD12" s="463"/>
      <c r="AE12" s="463"/>
      <c r="AF12" s="463"/>
      <c r="AG12" s="537"/>
      <c r="AH12" s="462" t="s">
        <v>127</v>
      </c>
      <c r="AI12" s="463"/>
      <c r="AJ12" s="463"/>
      <c r="AK12" s="463"/>
      <c r="AL12" s="538"/>
      <c r="AM12" s="474" t="s">
        <v>128</v>
      </c>
      <c r="AN12" s="379"/>
      <c r="AO12" s="379"/>
      <c r="AP12" s="379"/>
      <c r="AQ12" s="379"/>
      <c r="AR12" s="379"/>
      <c r="AS12" s="379"/>
      <c r="AT12" s="380"/>
      <c r="AU12" s="462" t="s">
        <v>129</v>
      </c>
      <c r="AV12" s="463"/>
      <c r="AW12" s="463"/>
      <c r="AX12" s="463"/>
      <c r="AY12" s="385" t="s">
        <v>130</v>
      </c>
      <c r="AZ12" s="386"/>
      <c r="BA12" s="386"/>
      <c r="BB12" s="386"/>
      <c r="BC12" s="386"/>
      <c r="BD12" s="386"/>
      <c r="BE12" s="386"/>
      <c r="BF12" s="386"/>
      <c r="BG12" s="386"/>
      <c r="BH12" s="386"/>
      <c r="BI12" s="386"/>
      <c r="BJ12" s="386"/>
      <c r="BK12" s="386"/>
      <c r="BL12" s="386"/>
      <c r="BM12" s="387"/>
      <c r="BN12" s="405">
        <v>0</v>
      </c>
      <c r="BO12" s="406"/>
      <c r="BP12" s="406"/>
      <c r="BQ12" s="406"/>
      <c r="BR12" s="406"/>
      <c r="BS12" s="406"/>
      <c r="BT12" s="406"/>
      <c r="BU12" s="407"/>
      <c r="BV12" s="405">
        <v>460000</v>
      </c>
      <c r="BW12" s="406"/>
      <c r="BX12" s="406"/>
      <c r="BY12" s="406"/>
      <c r="BZ12" s="406"/>
      <c r="CA12" s="406"/>
      <c r="CB12" s="406"/>
      <c r="CC12" s="407"/>
      <c r="CD12" s="414" t="s">
        <v>131</v>
      </c>
      <c r="CE12" s="415"/>
      <c r="CF12" s="415"/>
      <c r="CG12" s="415"/>
      <c r="CH12" s="415"/>
      <c r="CI12" s="415"/>
      <c r="CJ12" s="415"/>
      <c r="CK12" s="415"/>
      <c r="CL12" s="415"/>
      <c r="CM12" s="415"/>
      <c r="CN12" s="415"/>
      <c r="CO12" s="415"/>
      <c r="CP12" s="415"/>
      <c r="CQ12" s="415"/>
      <c r="CR12" s="415"/>
      <c r="CS12" s="416"/>
      <c r="CT12" s="518" t="s">
        <v>123</v>
      </c>
      <c r="CU12" s="519"/>
      <c r="CV12" s="519"/>
      <c r="CW12" s="519"/>
      <c r="CX12" s="519"/>
      <c r="CY12" s="519"/>
      <c r="CZ12" s="519"/>
      <c r="DA12" s="520"/>
      <c r="DB12" s="518" t="s">
        <v>132</v>
      </c>
      <c r="DC12" s="519"/>
      <c r="DD12" s="519"/>
      <c r="DE12" s="519"/>
      <c r="DF12" s="519"/>
      <c r="DG12" s="519"/>
      <c r="DH12" s="519"/>
      <c r="DI12" s="520"/>
      <c r="DJ12" s="163"/>
      <c r="DK12" s="163"/>
      <c r="DL12" s="163"/>
      <c r="DM12" s="163"/>
      <c r="DN12" s="163"/>
      <c r="DO12" s="163"/>
    </row>
    <row r="13" spans="1:119" ht="18.75" customHeight="1" x14ac:dyDescent="0.15">
      <c r="A13" s="164"/>
      <c r="B13" s="524"/>
      <c r="C13" s="525"/>
      <c r="D13" s="525"/>
      <c r="E13" s="525"/>
      <c r="F13" s="525"/>
      <c r="G13" s="525"/>
      <c r="H13" s="525"/>
      <c r="I13" s="525"/>
      <c r="J13" s="525"/>
      <c r="K13" s="526"/>
      <c r="L13" s="174"/>
      <c r="M13" s="505" t="s">
        <v>133</v>
      </c>
      <c r="N13" s="506"/>
      <c r="O13" s="506"/>
      <c r="P13" s="506"/>
      <c r="Q13" s="507"/>
      <c r="R13" s="508">
        <v>22973</v>
      </c>
      <c r="S13" s="509"/>
      <c r="T13" s="509"/>
      <c r="U13" s="509"/>
      <c r="V13" s="510"/>
      <c r="W13" s="496" t="s">
        <v>134</v>
      </c>
      <c r="X13" s="418"/>
      <c r="Y13" s="418"/>
      <c r="Z13" s="418"/>
      <c r="AA13" s="418"/>
      <c r="AB13" s="419"/>
      <c r="AC13" s="381">
        <v>89</v>
      </c>
      <c r="AD13" s="382"/>
      <c r="AE13" s="382"/>
      <c r="AF13" s="382"/>
      <c r="AG13" s="383"/>
      <c r="AH13" s="381">
        <v>66</v>
      </c>
      <c r="AI13" s="382"/>
      <c r="AJ13" s="382"/>
      <c r="AK13" s="382"/>
      <c r="AL13" s="384"/>
      <c r="AM13" s="474" t="s">
        <v>135</v>
      </c>
      <c r="AN13" s="379"/>
      <c r="AO13" s="379"/>
      <c r="AP13" s="379"/>
      <c r="AQ13" s="379"/>
      <c r="AR13" s="379"/>
      <c r="AS13" s="379"/>
      <c r="AT13" s="380"/>
      <c r="AU13" s="462" t="s">
        <v>103</v>
      </c>
      <c r="AV13" s="463"/>
      <c r="AW13" s="463"/>
      <c r="AX13" s="463"/>
      <c r="AY13" s="385" t="s">
        <v>136</v>
      </c>
      <c r="AZ13" s="386"/>
      <c r="BA13" s="386"/>
      <c r="BB13" s="386"/>
      <c r="BC13" s="386"/>
      <c r="BD13" s="386"/>
      <c r="BE13" s="386"/>
      <c r="BF13" s="386"/>
      <c r="BG13" s="386"/>
      <c r="BH13" s="386"/>
      <c r="BI13" s="386"/>
      <c r="BJ13" s="386"/>
      <c r="BK13" s="386"/>
      <c r="BL13" s="386"/>
      <c r="BM13" s="387"/>
      <c r="BN13" s="405">
        <v>584826</v>
      </c>
      <c r="BO13" s="406"/>
      <c r="BP13" s="406"/>
      <c r="BQ13" s="406"/>
      <c r="BR13" s="406"/>
      <c r="BS13" s="406"/>
      <c r="BT13" s="406"/>
      <c r="BU13" s="407"/>
      <c r="BV13" s="405">
        <v>-331611</v>
      </c>
      <c r="BW13" s="406"/>
      <c r="BX13" s="406"/>
      <c r="BY13" s="406"/>
      <c r="BZ13" s="406"/>
      <c r="CA13" s="406"/>
      <c r="CB13" s="406"/>
      <c r="CC13" s="407"/>
      <c r="CD13" s="414" t="s">
        <v>137</v>
      </c>
      <c r="CE13" s="415"/>
      <c r="CF13" s="415"/>
      <c r="CG13" s="415"/>
      <c r="CH13" s="415"/>
      <c r="CI13" s="415"/>
      <c r="CJ13" s="415"/>
      <c r="CK13" s="415"/>
      <c r="CL13" s="415"/>
      <c r="CM13" s="415"/>
      <c r="CN13" s="415"/>
      <c r="CO13" s="415"/>
      <c r="CP13" s="415"/>
      <c r="CQ13" s="415"/>
      <c r="CR13" s="415"/>
      <c r="CS13" s="416"/>
      <c r="CT13" s="375">
        <v>-0.7</v>
      </c>
      <c r="CU13" s="376"/>
      <c r="CV13" s="376"/>
      <c r="CW13" s="376"/>
      <c r="CX13" s="376"/>
      <c r="CY13" s="376"/>
      <c r="CZ13" s="376"/>
      <c r="DA13" s="377"/>
      <c r="DB13" s="375">
        <v>-0.4</v>
      </c>
      <c r="DC13" s="376"/>
      <c r="DD13" s="376"/>
      <c r="DE13" s="376"/>
      <c r="DF13" s="376"/>
      <c r="DG13" s="376"/>
      <c r="DH13" s="376"/>
      <c r="DI13" s="377"/>
      <c r="DJ13" s="163"/>
      <c r="DK13" s="163"/>
      <c r="DL13" s="163"/>
      <c r="DM13" s="163"/>
      <c r="DN13" s="163"/>
      <c r="DO13" s="163"/>
    </row>
    <row r="14" spans="1:119" ht="18.75" customHeight="1" thickBot="1" x14ac:dyDescent="0.2">
      <c r="A14" s="164"/>
      <c r="B14" s="524"/>
      <c r="C14" s="525"/>
      <c r="D14" s="525"/>
      <c r="E14" s="525"/>
      <c r="F14" s="525"/>
      <c r="G14" s="525"/>
      <c r="H14" s="525"/>
      <c r="I14" s="525"/>
      <c r="J14" s="525"/>
      <c r="K14" s="526"/>
      <c r="L14" s="498" t="s">
        <v>138</v>
      </c>
      <c r="M14" s="539"/>
      <c r="N14" s="539"/>
      <c r="O14" s="539"/>
      <c r="P14" s="539"/>
      <c r="Q14" s="540"/>
      <c r="R14" s="508">
        <v>23262</v>
      </c>
      <c r="S14" s="509"/>
      <c r="T14" s="509"/>
      <c r="U14" s="509"/>
      <c r="V14" s="510"/>
      <c r="W14" s="511"/>
      <c r="X14" s="421"/>
      <c r="Y14" s="421"/>
      <c r="Z14" s="421"/>
      <c r="AA14" s="421"/>
      <c r="AB14" s="422"/>
      <c r="AC14" s="501">
        <v>1</v>
      </c>
      <c r="AD14" s="502"/>
      <c r="AE14" s="502"/>
      <c r="AF14" s="502"/>
      <c r="AG14" s="503"/>
      <c r="AH14" s="501">
        <v>0.7</v>
      </c>
      <c r="AI14" s="502"/>
      <c r="AJ14" s="502"/>
      <c r="AK14" s="502"/>
      <c r="AL14" s="504"/>
      <c r="AM14" s="474"/>
      <c r="AN14" s="379"/>
      <c r="AO14" s="379"/>
      <c r="AP14" s="379"/>
      <c r="AQ14" s="379"/>
      <c r="AR14" s="379"/>
      <c r="AS14" s="379"/>
      <c r="AT14" s="380"/>
      <c r="AU14" s="462"/>
      <c r="AV14" s="463"/>
      <c r="AW14" s="463"/>
      <c r="AX14" s="463"/>
      <c r="AY14" s="385"/>
      <c r="AZ14" s="386"/>
      <c r="BA14" s="386"/>
      <c r="BB14" s="386"/>
      <c r="BC14" s="386"/>
      <c r="BD14" s="386"/>
      <c r="BE14" s="386"/>
      <c r="BF14" s="386"/>
      <c r="BG14" s="386"/>
      <c r="BH14" s="386"/>
      <c r="BI14" s="386"/>
      <c r="BJ14" s="386"/>
      <c r="BK14" s="386"/>
      <c r="BL14" s="386"/>
      <c r="BM14" s="387"/>
      <c r="BN14" s="405"/>
      <c r="BO14" s="406"/>
      <c r="BP14" s="406"/>
      <c r="BQ14" s="406"/>
      <c r="BR14" s="406"/>
      <c r="BS14" s="406"/>
      <c r="BT14" s="406"/>
      <c r="BU14" s="407"/>
      <c r="BV14" s="405"/>
      <c r="BW14" s="406"/>
      <c r="BX14" s="406"/>
      <c r="BY14" s="406"/>
      <c r="BZ14" s="406"/>
      <c r="CA14" s="406"/>
      <c r="CB14" s="406"/>
      <c r="CC14" s="407"/>
      <c r="CD14" s="411" t="s">
        <v>139</v>
      </c>
      <c r="CE14" s="412"/>
      <c r="CF14" s="412"/>
      <c r="CG14" s="412"/>
      <c r="CH14" s="412"/>
      <c r="CI14" s="412"/>
      <c r="CJ14" s="412"/>
      <c r="CK14" s="412"/>
      <c r="CL14" s="412"/>
      <c r="CM14" s="412"/>
      <c r="CN14" s="412"/>
      <c r="CO14" s="412"/>
      <c r="CP14" s="412"/>
      <c r="CQ14" s="412"/>
      <c r="CR14" s="412"/>
      <c r="CS14" s="413"/>
      <c r="CT14" s="512">
        <v>19.399999999999999</v>
      </c>
      <c r="CU14" s="513"/>
      <c r="CV14" s="513"/>
      <c r="CW14" s="513"/>
      <c r="CX14" s="513"/>
      <c r="CY14" s="513"/>
      <c r="CZ14" s="513"/>
      <c r="DA14" s="514"/>
      <c r="DB14" s="512" t="s">
        <v>123</v>
      </c>
      <c r="DC14" s="513"/>
      <c r="DD14" s="513"/>
      <c r="DE14" s="513"/>
      <c r="DF14" s="513"/>
      <c r="DG14" s="513"/>
      <c r="DH14" s="513"/>
      <c r="DI14" s="514"/>
      <c r="DJ14" s="163"/>
      <c r="DK14" s="163"/>
      <c r="DL14" s="163"/>
      <c r="DM14" s="163"/>
      <c r="DN14" s="163"/>
      <c r="DO14" s="163"/>
    </row>
    <row r="15" spans="1:119" ht="18.75" customHeight="1" x14ac:dyDescent="0.15">
      <c r="A15" s="164"/>
      <c r="B15" s="524"/>
      <c r="C15" s="525"/>
      <c r="D15" s="525"/>
      <c r="E15" s="525"/>
      <c r="F15" s="525"/>
      <c r="G15" s="525"/>
      <c r="H15" s="525"/>
      <c r="I15" s="525"/>
      <c r="J15" s="525"/>
      <c r="K15" s="526"/>
      <c r="L15" s="174"/>
      <c r="M15" s="505" t="s">
        <v>140</v>
      </c>
      <c r="N15" s="506"/>
      <c r="O15" s="506"/>
      <c r="P15" s="506"/>
      <c r="Q15" s="507"/>
      <c r="R15" s="508">
        <v>23097</v>
      </c>
      <c r="S15" s="509"/>
      <c r="T15" s="509"/>
      <c r="U15" s="509"/>
      <c r="V15" s="510"/>
      <c r="W15" s="496" t="s">
        <v>141</v>
      </c>
      <c r="X15" s="418"/>
      <c r="Y15" s="418"/>
      <c r="Z15" s="418"/>
      <c r="AA15" s="418"/>
      <c r="AB15" s="419"/>
      <c r="AC15" s="381">
        <v>2277</v>
      </c>
      <c r="AD15" s="382"/>
      <c r="AE15" s="382"/>
      <c r="AF15" s="382"/>
      <c r="AG15" s="383"/>
      <c r="AH15" s="381">
        <v>2213</v>
      </c>
      <c r="AI15" s="382"/>
      <c r="AJ15" s="382"/>
      <c r="AK15" s="382"/>
      <c r="AL15" s="384"/>
      <c r="AM15" s="474"/>
      <c r="AN15" s="379"/>
      <c r="AO15" s="379"/>
      <c r="AP15" s="379"/>
      <c r="AQ15" s="379"/>
      <c r="AR15" s="379"/>
      <c r="AS15" s="379"/>
      <c r="AT15" s="380"/>
      <c r="AU15" s="462"/>
      <c r="AV15" s="463"/>
      <c r="AW15" s="463"/>
      <c r="AX15" s="463"/>
      <c r="AY15" s="397" t="s">
        <v>142</v>
      </c>
      <c r="AZ15" s="398"/>
      <c r="BA15" s="398"/>
      <c r="BB15" s="398"/>
      <c r="BC15" s="398"/>
      <c r="BD15" s="398"/>
      <c r="BE15" s="398"/>
      <c r="BF15" s="398"/>
      <c r="BG15" s="398"/>
      <c r="BH15" s="398"/>
      <c r="BI15" s="398"/>
      <c r="BJ15" s="398"/>
      <c r="BK15" s="398"/>
      <c r="BL15" s="398"/>
      <c r="BM15" s="399"/>
      <c r="BN15" s="400">
        <v>1963444</v>
      </c>
      <c r="BO15" s="401"/>
      <c r="BP15" s="401"/>
      <c r="BQ15" s="401"/>
      <c r="BR15" s="401"/>
      <c r="BS15" s="401"/>
      <c r="BT15" s="401"/>
      <c r="BU15" s="402"/>
      <c r="BV15" s="400">
        <v>1974784</v>
      </c>
      <c r="BW15" s="401"/>
      <c r="BX15" s="401"/>
      <c r="BY15" s="401"/>
      <c r="BZ15" s="401"/>
      <c r="CA15" s="401"/>
      <c r="CB15" s="401"/>
      <c r="CC15" s="402"/>
      <c r="CD15" s="515" t="s">
        <v>143</v>
      </c>
      <c r="CE15" s="516"/>
      <c r="CF15" s="516"/>
      <c r="CG15" s="516"/>
      <c r="CH15" s="516"/>
      <c r="CI15" s="516"/>
      <c r="CJ15" s="516"/>
      <c r="CK15" s="516"/>
      <c r="CL15" s="516"/>
      <c r="CM15" s="516"/>
      <c r="CN15" s="516"/>
      <c r="CO15" s="516"/>
      <c r="CP15" s="516"/>
      <c r="CQ15" s="516"/>
      <c r="CR15" s="516"/>
      <c r="CS15" s="517"/>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24"/>
      <c r="C16" s="525"/>
      <c r="D16" s="525"/>
      <c r="E16" s="525"/>
      <c r="F16" s="525"/>
      <c r="G16" s="525"/>
      <c r="H16" s="525"/>
      <c r="I16" s="525"/>
      <c r="J16" s="525"/>
      <c r="K16" s="526"/>
      <c r="L16" s="498" t="s">
        <v>144</v>
      </c>
      <c r="M16" s="499"/>
      <c r="N16" s="499"/>
      <c r="O16" s="499"/>
      <c r="P16" s="499"/>
      <c r="Q16" s="500"/>
      <c r="R16" s="493" t="s">
        <v>145</v>
      </c>
      <c r="S16" s="494"/>
      <c r="T16" s="494"/>
      <c r="U16" s="494"/>
      <c r="V16" s="495"/>
      <c r="W16" s="511"/>
      <c r="X16" s="421"/>
      <c r="Y16" s="421"/>
      <c r="Z16" s="421"/>
      <c r="AA16" s="421"/>
      <c r="AB16" s="422"/>
      <c r="AC16" s="501">
        <v>24.5</v>
      </c>
      <c r="AD16" s="502"/>
      <c r="AE16" s="502"/>
      <c r="AF16" s="502"/>
      <c r="AG16" s="503"/>
      <c r="AH16" s="501">
        <v>24.2</v>
      </c>
      <c r="AI16" s="502"/>
      <c r="AJ16" s="502"/>
      <c r="AK16" s="502"/>
      <c r="AL16" s="504"/>
      <c r="AM16" s="474"/>
      <c r="AN16" s="379"/>
      <c r="AO16" s="379"/>
      <c r="AP16" s="379"/>
      <c r="AQ16" s="379"/>
      <c r="AR16" s="379"/>
      <c r="AS16" s="379"/>
      <c r="AT16" s="380"/>
      <c r="AU16" s="462"/>
      <c r="AV16" s="463"/>
      <c r="AW16" s="463"/>
      <c r="AX16" s="463"/>
      <c r="AY16" s="385" t="s">
        <v>146</v>
      </c>
      <c r="AZ16" s="386"/>
      <c r="BA16" s="386"/>
      <c r="BB16" s="386"/>
      <c r="BC16" s="386"/>
      <c r="BD16" s="386"/>
      <c r="BE16" s="386"/>
      <c r="BF16" s="386"/>
      <c r="BG16" s="386"/>
      <c r="BH16" s="386"/>
      <c r="BI16" s="386"/>
      <c r="BJ16" s="386"/>
      <c r="BK16" s="386"/>
      <c r="BL16" s="386"/>
      <c r="BM16" s="387"/>
      <c r="BN16" s="405">
        <v>4112208</v>
      </c>
      <c r="BO16" s="406"/>
      <c r="BP16" s="406"/>
      <c r="BQ16" s="406"/>
      <c r="BR16" s="406"/>
      <c r="BS16" s="406"/>
      <c r="BT16" s="406"/>
      <c r="BU16" s="407"/>
      <c r="BV16" s="405">
        <v>4037749</v>
      </c>
      <c r="BW16" s="406"/>
      <c r="BX16" s="406"/>
      <c r="BY16" s="406"/>
      <c r="BZ16" s="406"/>
      <c r="CA16" s="406"/>
      <c r="CB16" s="406"/>
      <c r="CC16" s="407"/>
      <c r="CD16" s="178"/>
      <c r="CE16" s="403"/>
      <c r="CF16" s="403"/>
      <c r="CG16" s="403"/>
      <c r="CH16" s="403"/>
      <c r="CI16" s="403"/>
      <c r="CJ16" s="403"/>
      <c r="CK16" s="403"/>
      <c r="CL16" s="403"/>
      <c r="CM16" s="403"/>
      <c r="CN16" s="403"/>
      <c r="CO16" s="403"/>
      <c r="CP16" s="403"/>
      <c r="CQ16" s="403"/>
      <c r="CR16" s="403"/>
      <c r="CS16" s="404"/>
      <c r="CT16" s="375"/>
      <c r="CU16" s="376"/>
      <c r="CV16" s="376"/>
      <c r="CW16" s="376"/>
      <c r="CX16" s="376"/>
      <c r="CY16" s="376"/>
      <c r="CZ16" s="376"/>
      <c r="DA16" s="377"/>
      <c r="DB16" s="375"/>
      <c r="DC16" s="376"/>
      <c r="DD16" s="376"/>
      <c r="DE16" s="376"/>
      <c r="DF16" s="376"/>
      <c r="DG16" s="376"/>
      <c r="DH16" s="376"/>
      <c r="DI16" s="377"/>
      <c r="DJ16" s="163"/>
      <c r="DK16" s="163"/>
      <c r="DL16" s="163"/>
      <c r="DM16" s="163"/>
      <c r="DN16" s="163"/>
      <c r="DO16" s="163"/>
    </row>
    <row r="17" spans="1:119" ht="18.75" customHeight="1" thickBot="1" x14ac:dyDescent="0.2">
      <c r="A17" s="164"/>
      <c r="B17" s="527"/>
      <c r="C17" s="528"/>
      <c r="D17" s="528"/>
      <c r="E17" s="528"/>
      <c r="F17" s="528"/>
      <c r="G17" s="528"/>
      <c r="H17" s="528"/>
      <c r="I17" s="528"/>
      <c r="J17" s="528"/>
      <c r="K17" s="529"/>
      <c r="L17" s="179"/>
      <c r="M17" s="490" t="s">
        <v>147</v>
      </c>
      <c r="N17" s="491"/>
      <c r="O17" s="491"/>
      <c r="P17" s="491"/>
      <c r="Q17" s="492"/>
      <c r="R17" s="493" t="s">
        <v>148</v>
      </c>
      <c r="S17" s="494"/>
      <c r="T17" s="494"/>
      <c r="U17" s="494"/>
      <c r="V17" s="495"/>
      <c r="W17" s="496" t="s">
        <v>149</v>
      </c>
      <c r="X17" s="418"/>
      <c r="Y17" s="418"/>
      <c r="Z17" s="418"/>
      <c r="AA17" s="418"/>
      <c r="AB17" s="419"/>
      <c r="AC17" s="381">
        <v>6929</v>
      </c>
      <c r="AD17" s="382"/>
      <c r="AE17" s="382"/>
      <c r="AF17" s="382"/>
      <c r="AG17" s="383"/>
      <c r="AH17" s="381">
        <v>6847</v>
      </c>
      <c r="AI17" s="382"/>
      <c r="AJ17" s="382"/>
      <c r="AK17" s="382"/>
      <c r="AL17" s="384"/>
      <c r="AM17" s="474"/>
      <c r="AN17" s="379"/>
      <c r="AO17" s="379"/>
      <c r="AP17" s="379"/>
      <c r="AQ17" s="379"/>
      <c r="AR17" s="379"/>
      <c r="AS17" s="379"/>
      <c r="AT17" s="380"/>
      <c r="AU17" s="462"/>
      <c r="AV17" s="463"/>
      <c r="AW17" s="463"/>
      <c r="AX17" s="463"/>
      <c r="AY17" s="385" t="s">
        <v>150</v>
      </c>
      <c r="AZ17" s="386"/>
      <c r="BA17" s="386"/>
      <c r="BB17" s="386"/>
      <c r="BC17" s="386"/>
      <c r="BD17" s="386"/>
      <c r="BE17" s="386"/>
      <c r="BF17" s="386"/>
      <c r="BG17" s="386"/>
      <c r="BH17" s="386"/>
      <c r="BI17" s="386"/>
      <c r="BJ17" s="386"/>
      <c r="BK17" s="386"/>
      <c r="BL17" s="386"/>
      <c r="BM17" s="387"/>
      <c r="BN17" s="405">
        <v>2471274</v>
      </c>
      <c r="BO17" s="406"/>
      <c r="BP17" s="406"/>
      <c r="BQ17" s="406"/>
      <c r="BR17" s="406"/>
      <c r="BS17" s="406"/>
      <c r="BT17" s="406"/>
      <c r="BU17" s="407"/>
      <c r="BV17" s="405">
        <v>2495778</v>
      </c>
      <c r="BW17" s="406"/>
      <c r="BX17" s="406"/>
      <c r="BY17" s="406"/>
      <c r="BZ17" s="406"/>
      <c r="CA17" s="406"/>
      <c r="CB17" s="406"/>
      <c r="CC17" s="407"/>
      <c r="CD17" s="178"/>
      <c r="CE17" s="403"/>
      <c r="CF17" s="403"/>
      <c r="CG17" s="403"/>
      <c r="CH17" s="403"/>
      <c r="CI17" s="403"/>
      <c r="CJ17" s="403"/>
      <c r="CK17" s="403"/>
      <c r="CL17" s="403"/>
      <c r="CM17" s="403"/>
      <c r="CN17" s="403"/>
      <c r="CO17" s="403"/>
      <c r="CP17" s="403"/>
      <c r="CQ17" s="403"/>
      <c r="CR17" s="403"/>
      <c r="CS17" s="404"/>
      <c r="CT17" s="375"/>
      <c r="CU17" s="376"/>
      <c r="CV17" s="376"/>
      <c r="CW17" s="376"/>
      <c r="CX17" s="376"/>
      <c r="CY17" s="376"/>
      <c r="CZ17" s="376"/>
      <c r="DA17" s="377"/>
      <c r="DB17" s="375"/>
      <c r="DC17" s="376"/>
      <c r="DD17" s="376"/>
      <c r="DE17" s="376"/>
      <c r="DF17" s="376"/>
      <c r="DG17" s="376"/>
      <c r="DH17" s="376"/>
      <c r="DI17" s="377"/>
      <c r="DJ17" s="163"/>
      <c r="DK17" s="163"/>
      <c r="DL17" s="163"/>
      <c r="DM17" s="163"/>
      <c r="DN17" s="163"/>
      <c r="DO17" s="163"/>
    </row>
    <row r="18" spans="1:119" ht="18.75" customHeight="1" thickBot="1" x14ac:dyDescent="0.2">
      <c r="A18" s="164"/>
      <c r="B18" s="467" t="s">
        <v>151</v>
      </c>
      <c r="C18" s="468"/>
      <c r="D18" s="468"/>
      <c r="E18" s="469"/>
      <c r="F18" s="469"/>
      <c r="G18" s="469"/>
      <c r="H18" s="469"/>
      <c r="I18" s="469"/>
      <c r="J18" s="469"/>
      <c r="K18" s="469"/>
      <c r="L18" s="470">
        <v>8.7899999999999991</v>
      </c>
      <c r="M18" s="470"/>
      <c r="N18" s="470"/>
      <c r="O18" s="470"/>
      <c r="P18" s="470"/>
      <c r="Q18" s="470"/>
      <c r="R18" s="471"/>
      <c r="S18" s="471"/>
      <c r="T18" s="471"/>
      <c r="U18" s="471"/>
      <c r="V18" s="472"/>
      <c r="W18" s="486"/>
      <c r="X18" s="487"/>
      <c r="Y18" s="487"/>
      <c r="Z18" s="487"/>
      <c r="AA18" s="487"/>
      <c r="AB18" s="497"/>
      <c r="AC18" s="369">
        <v>74.5</v>
      </c>
      <c r="AD18" s="370"/>
      <c r="AE18" s="370"/>
      <c r="AF18" s="370"/>
      <c r="AG18" s="473"/>
      <c r="AH18" s="369">
        <v>75</v>
      </c>
      <c r="AI18" s="370"/>
      <c r="AJ18" s="370"/>
      <c r="AK18" s="370"/>
      <c r="AL18" s="371"/>
      <c r="AM18" s="474"/>
      <c r="AN18" s="379"/>
      <c r="AO18" s="379"/>
      <c r="AP18" s="379"/>
      <c r="AQ18" s="379"/>
      <c r="AR18" s="379"/>
      <c r="AS18" s="379"/>
      <c r="AT18" s="380"/>
      <c r="AU18" s="462"/>
      <c r="AV18" s="463"/>
      <c r="AW18" s="463"/>
      <c r="AX18" s="463"/>
      <c r="AY18" s="385" t="s">
        <v>152</v>
      </c>
      <c r="AZ18" s="386"/>
      <c r="BA18" s="386"/>
      <c r="BB18" s="386"/>
      <c r="BC18" s="386"/>
      <c r="BD18" s="386"/>
      <c r="BE18" s="386"/>
      <c r="BF18" s="386"/>
      <c r="BG18" s="386"/>
      <c r="BH18" s="386"/>
      <c r="BI18" s="386"/>
      <c r="BJ18" s="386"/>
      <c r="BK18" s="386"/>
      <c r="BL18" s="386"/>
      <c r="BM18" s="387"/>
      <c r="BN18" s="405">
        <v>4349952</v>
      </c>
      <c r="BO18" s="406"/>
      <c r="BP18" s="406"/>
      <c r="BQ18" s="406"/>
      <c r="BR18" s="406"/>
      <c r="BS18" s="406"/>
      <c r="BT18" s="406"/>
      <c r="BU18" s="407"/>
      <c r="BV18" s="405">
        <v>4330595</v>
      </c>
      <c r="BW18" s="406"/>
      <c r="BX18" s="406"/>
      <c r="BY18" s="406"/>
      <c r="BZ18" s="406"/>
      <c r="CA18" s="406"/>
      <c r="CB18" s="406"/>
      <c r="CC18" s="407"/>
      <c r="CD18" s="178"/>
      <c r="CE18" s="403"/>
      <c r="CF18" s="403"/>
      <c r="CG18" s="403"/>
      <c r="CH18" s="403"/>
      <c r="CI18" s="403"/>
      <c r="CJ18" s="403"/>
      <c r="CK18" s="403"/>
      <c r="CL18" s="403"/>
      <c r="CM18" s="403"/>
      <c r="CN18" s="403"/>
      <c r="CO18" s="403"/>
      <c r="CP18" s="403"/>
      <c r="CQ18" s="403"/>
      <c r="CR18" s="403"/>
      <c r="CS18" s="404"/>
      <c r="CT18" s="375"/>
      <c r="CU18" s="376"/>
      <c r="CV18" s="376"/>
      <c r="CW18" s="376"/>
      <c r="CX18" s="376"/>
      <c r="CY18" s="376"/>
      <c r="CZ18" s="376"/>
      <c r="DA18" s="377"/>
      <c r="DB18" s="375"/>
      <c r="DC18" s="376"/>
      <c r="DD18" s="376"/>
      <c r="DE18" s="376"/>
      <c r="DF18" s="376"/>
      <c r="DG18" s="376"/>
      <c r="DH18" s="376"/>
      <c r="DI18" s="377"/>
      <c r="DJ18" s="163"/>
      <c r="DK18" s="163"/>
      <c r="DL18" s="163"/>
      <c r="DM18" s="163"/>
      <c r="DN18" s="163"/>
      <c r="DO18" s="163"/>
    </row>
    <row r="19" spans="1:119" ht="18.75" customHeight="1" thickBot="1" x14ac:dyDescent="0.2">
      <c r="A19" s="164"/>
      <c r="B19" s="467" t="s">
        <v>153</v>
      </c>
      <c r="C19" s="468"/>
      <c r="D19" s="468"/>
      <c r="E19" s="469"/>
      <c r="F19" s="469"/>
      <c r="G19" s="469"/>
      <c r="H19" s="469"/>
      <c r="I19" s="469"/>
      <c r="J19" s="469"/>
      <c r="K19" s="469"/>
      <c r="L19" s="475">
        <v>2682</v>
      </c>
      <c r="M19" s="475"/>
      <c r="N19" s="475"/>
      <c r="O19" s="475"/>
      <c r="P19" s="475"/>
      <c r="Q19" s="475"/>
      <c r="R19" s="476"/>
      <c r="S19" s="476"/>
      <c r="T19" s="476"/>
      <c r="U19" s="476"/>
      <c r="V19" s="477"/>
      <c r="W19" s="484"/>
      <c r="X19" s="485"/>
      <c r="Y19" s="485"/>
      <c r="Z19" s="485"/>
      <c r="AA19" s="485"/>
      <c r="AB19" s="485"/>
      <c r="AC19" s="488"/>
      <c r="AD19" s="488"/>
      <c r="AE19" s="488"/>
      <c r="AF19" s="488"/>
      <c r="AG19" s="488"/>
      <c r="AH19" s="488"/>
      <c r="AI19" s="488"/>
      <c r="AJ19" s="488"/>
      <c r="AK19" s="488"/>
      <c r="AL19" s="489"/>
      <c r="AM19" s="474"/>
      <c r="AN19" s="379"/>
      <c r="AO19" s="379"/>
      <c r="AP19" s="379"/>
      <c r="AQ19" s="379"/>
      <c r="AR19" s="379"/>
      <c r="AS19" s="379"/>
      <c r="AT19" s="380"/>
      <c r="AU19" s="462"/>
      <c r="AV19" s="463"/>
      <c r="AW19" s="463"/>
      <c r="AX19" s="463"/>
      <c r="AY19" s="385" t="s">
        <v>154</v>
      </c>
      <c r="AZ19" s="386"/>
      <c r="BA19" s="386"/>
      <c r="BB19" s="386"/>
      <c r="BC19" s="386"/>
      <c r="BD19" s="386"/>
      <c r="BE19" s="386"/>
      <c r="BF19" s="386"/>
      <c r="BG19" s="386"/>
      <c r="BH19" s="386"/>
      <c r="BI19" s="386"/>
      <c r="BJ19" s="386"/>
      <c r="BK19" s="386"/>
      <c r="BL19" s="386"/>
      <c r="BM19" s="387"/>
      <c r="BN19" s="405">
        <v>6875391</v>
      </c>
      <c r="BO19" s="406"/>
      <c r="BP19" s="406"/>
      <c r="BQ19" s="406"/>
      <c r="BR19" s="406"/>
      <c r="BS19" s="406"/>
      <c r="BT19" s="406"/>
      <c r="BU19" s="407"/>
      <c r="BV19" s="405">
        <v>6715903</v>
      </c>
      <c r="BW19" s="406"/>
      <c r="BX19" s="406"/>
      <c r="BY19" s="406"/>
      <c r="BZ19" s="406"/>
      <c r="CA19" s="406"/>
      <c r="CB19" s="406"/>
      <c r="CC19" s="407"/>
      <c r="CD19" s="178"/>
      <c r="CE19" s="403"/>
      <c r="CF19" s="403"/>
      <c r="CG19" s="403"/>
      <c r="CH19" s="403"/>
      <c r="CI19" s="403"/>
      <c r="CJ19" s="403"/>
      <c r="CK19" s="403"/>
      <c r="CL19" s="403"/>
      <c r="CM19" s="403"/>
      <c r="CN19" s="403"/>
      <c r="CO19" s="403"/>
      <c r="CP19" s="403"/>
      <c r="CQ19" s="403"/>
      <c r="CR19" s="403"/>
      <c r="CS19" s="404"/>
      <c r="CT19" s="375"/>
      <c r="CU19" s="376"/>
      <c r="CV19" s="376"/>
      <c r="CW19" s="376"/>
      <c r="CX19" s="376"/>
      <c r="CY19" s="376"/>
      <c r="CZ19" s="376"/>
      <c r="DA19" s="377"/>
      <c r="DB19" s="375"/>
      <c r="DC19" s="376"/>
      <c r="DD19" s="376"/>
      <c r="DE19" s="376"/>
      <c r="DF19" s="376"/>
      <c r="DG19" s="376"/>
      <c r="DH19" s="376"/>
      <c r="DI19" s="377"/>
      <c r="DJ19" s="163"/>
      <c r="DK19" s="163"/>
      <c r="DL19" s="163"/>
      <c r="DM19" s="163"/>
      <c r="DN19" s="163"/>
      <c r="DO19" s="163"/>
    </row>
    <row r="20" spans="1:119" ht="18.75" customHeight="1" thickBot="1" x14ac:dyDescent="0.2">
      <c r="A20" s="164"/>
      <c r="B20" s="467" t="s">
        <v>155</v>
      </c>
      <c r="C20" s="468"/>
      <c r="D20" s="468"/>
      <c r="E20" s="469"/>
      <c r="F20" s="469"/>
      <c r="G20" s="469"/>
      <c r="H20" s="469"/>
      <c r="I20" s="469"/>
      <c r="J20" s="469"/>
      <c r="K20" s="469"/>
      <c r="L20" s="475">
        <v>9155</v>
      </c>
      <c r="M20" s="475"/>
      <c r="N20" s="475"/>
      <c r="O20" s="475"/>
      <c r="P20" s="475"/>
      <c r="Q20" s="475"/>
      <c r="R20" s="476"/>
      <c r="S20" s="476"/>
      <c r="T20" s="476"/>
      <c r="U20" s="476"/>
      <c r="V20" s="477"/>
      <c r="W20" s="486"/>
      <c r="X20" s="487"/>
      <c r="Y20" s="487"/>
      <c r="Z20" s="487"/>
      <c r="AA20" s="487"/>
      <c r="AB20" s="487"/>
      <c r="AC20" s="478"/>
      <c r="AD20" s="478"/>
      <c r="AE20" s="478"/>
      <c r="AF20" s="478"/>
      <c r="AG20" s="478"/>
      <c r="AH20" s="478"/>
      <c r="AI20" s="478"/>
      <c r="AJ20" s="478"/>
      <c r="AK20" s="478"/>
      <c r="AL20" s="479"/>
      <c r="AM20" s="480"/>
      <c r="AN20" s="452"/>
      <c r="AO20" s="452"/>
      <c r="AP20" s="452"/>
      <c r="AQ20" s="452"/>
      <c r="AR20" s="452"/>
      <c r="AS20" s="452"/>
      <c r="AT20" s="453"/>
      <c r="AU20" s="481"/>
      <c r="AV20" s="482"/>
      <c r="AW20" s="482"/>
      <c r="AX20" s="483"/>
      <c r="AY20" s="385"/>
      <c r="AZ20" s="386"/>
      <c r="BA20" s="386"/>
      <c r="BB20" s="386"/>
      <c r="BC20" s="386"/>
      <c r="BD20" s="386"/>
      <c r="BE20" s="386"/>
      <c r="BF20" s="386"/>
      <c r="BG20" s="386"/>
      <c r="BH20" s="386"/>
      <c r="BI20" s="386"/>
      <c r="BJ20" s="386"/>
      <c r="BK20" s="386"/>
      <c r="BL20" s="386"/>
      <c r="BM20" s="387"/>
      <c r="BN20" s="405"/>
      <c r="BO20" s="406"/>
      <c r="BP20" s="406"/>
      <c r="BQ20" s="406"/>
      <c r="BR20" s="406"/>
      <c r="BS20" s="406"/>
      <c r="BT20" s="406"/>
      <c r="BU20" s="407"/>
      <c r="BV20" s="405"/>
      <c r="BW20" s="406"/>
      <c r="BX20" s="406"/>
      <c r="BY20" s="406"/>
      <c r="BZ20" s="406"/>
      <c r="CA20" s="406"/>
      <c r="CB20" s="406"/>
      <c r="CC20" s="407"/>
      <c r="CD20" s="178"/>
      <c r="CE20" s="403"/>
      <c r="CF20" s="403"/>
      <c r="CG20" s="403"/>
      <c r="CH20" s="403"/>
      <c r="CI20" s="403"/>
      <c r="CJ20" s="403"/>
      <c r="CK20" s="403"/>
      <c r="CL20" s="403"/>
      <c r="CM20" s="403"/>
      <c r="CN20" s="403"/>
      <c r="CO20" s="403"/>
      <c r="CP20" s="403"/>
      <c r="CQ20" s="403"/>
      <c r="CR20" s="403"/>
      <c r="CS20" s="404"/>
      <c r="CT20" s="375"/>
      <c r="CU20" s="376"/>
      <c r="CV20" s="376"/>
      <c r="CW20" s="376"/>
      <c r="CX20" s="376"/>
      <c r="CY20" s="376"/>
      <c r="CZ20" s="376"/>
      <c r="DA20" s="377"/>
      <c r="DB20" s="375"/>
      <c r="DC20" s="376"/>
      <c r="DD20" s="376"/>
      <c r="DE20" s="376"/>
      <c r="DF20" s="376"/>
      <c r="DG20" s="376"/>
      <c r="DH20" s="376"/>
      <c r="DI20" s="377"/>
      <c r="DJ20" s="163"/>
      <c r="DK20" s="163"/>
      <c r="DL20" s="163"/>
      <c r="DM20" s="163"/>
      <c r="DN20" s="163"/>
      <c r="DO20" s="163"/>
    </row>
    <row r="21" spans="1:119" ht="18.75" customHeight="1" x14ac:dyDescent="0.15">
      <c r="A21" s="164"/>
      <c r="B21" s="464" t="s">
        <v>156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85"/>
      <c r="AZ21" s="386"/>
      <c r="BA21" s="386"/>
      <c r="BB21" s="386"/>
      <c r="BC21" s="386"/>
      <c r="BD21" s="386"/>
      <c r="BE21" s="386"/>
      <c r="BF21" s="386"/>
      <c r="BG21" s="386"/>
      <c r="BH21" s="386"/>
      <c r="BI21" s="386"/>
      <c r="BJ21" s="386"/>
      <c r="BK21" s="386"/>
      <c r="BL21" s="386"/>
      <c r="BM21" s="387"/>
      <c r="BN21" s="405"/>
      <c r="BO21" s="406"/>
      <c r="BP21" s="406"/>
      <c r="BQ21" s="406"/>
      <c r="BR21" s="406"/>
      <c r="BS21" s="406"/>
      <c r="BT21" s="406"/>
      <c r="BU21" s="407"/>
      <c r="BV21" s="405"/>
      <c r="BW21" s="406"/>
      <c r="BX21" s="406"/>
      <c r="BY21" s="406"/>
      <c r="BZ21" s="406"/>
      <c r="CA21" s="406"/>
      <c r="CB21" s="406"/>
      <c r="CC21" s="407"/>
      <c r="CD21" s="178"/>
      <c r="CE21" s="403"/>
      <c r="CF21" s="403"/>
      <c r="CG21" s="403"/>
      <c r="CH21" s="403"/>
      <c r="CI21" s="403"/>
      <c r="CJ21" s="403"/>
      <c r="CK21" s="403"/>
      <c r="CL21" s="403"/>
      <c r="CM21" s="403"/>
      <c r="CN21" s="403"/>
      <c r="CO21" s="403"/>
      <c r="CP21" s="403"/>
      <c r="CQ21" s="403"/>
      <c r="CR21" s="403"/>
      <c r="CS21" s="404"/>
      <c r="CT21" s="375"/>
      <c r="CU21" s="376"/>
      <c r="CV21" s="376"/>
      <c r="CW21" s="376"/>
      <c r="CX21" s="376"/>
      <c r="CY21" s="376"/>
      <c r="CZ21" s="376"/>
      <c r="DA21" s="377"/>
      <c r="DB21" s="375"/>
      <c r="DC21" s="376"/>
      <c r="DD21" s="376"/>
      <c r="DE21" s="376"/>
      <c r="DF21" s="376"/>
      <c r="DG21" s="376"/>
      <c r="DH21" s="376"/>
      <c r="DI21" s="377"/>
      <c r="DJ21" s="163"/>
      <c r="DK21" s="163"/>
      <c r="DL21" s="163"/>
      <c r="DM21" s="163"/>
      <c r="DN21" s="163"/>
      <c r="DO21" s="163"/>
    </row>
    <row r="22" spans="1:119" ht="18.75" customHeight="1" thickBot="1" x14ac:dyDescent="0.2">
      <c r="A22" s="164"/>
      <c r="B22" s="434" t="s">
        <v>157</v>
      </c>
      <c r="C22" s="435"/>
      <c r="D22" s="436"/>
      <c r="E22" s="443" t="s">
        <v>1</v>
      </c>
      <c r="F22" s="418"/>
      <c r="G22" s="418"/>
      <c r="H22" s="418"/>
      <c r="I22" s="418"/>
      <c r="J22" s="418"/>
      <c r="K22" s="419"/>
      <c r="L22" s="443" t="s">
        <v>158</v>
      </c>
      <c r="M22" s="418"/>
      <c r="N22" s="418"/>
      <c r="O22" s="418"/>
      <c r="P22" s="419"/>
      <c r="Q22" s="428" t="s">
        <v>159</v>
      </c>
      <c r="R22" s="429"/>
      <c r="S22" s="429"/>
      <c r="T22" s="429"/>
      <c r="U22" s="429"/>
      <c r="V22" s="444"/>
      <c r="W22" s="446" t="s">
        <v>160</v>
      </c>
      <c r="X22" s="435"/>
      <c r="Y22" s="436"/>
      <c r="Z22" s="443" t="s">
        <v>1</v>
      </c>
      <c r="AA22" s="418"/>
      <c r="AB22" s="418"/>
      <c r="AC22" s="418"/>
      <c r="AD22" s="418"/>
      <c r="AE22" s="418"/>
      <c r="AF22" s="418"/>
      <c r="AG22" s="419"/>
      <c r="AH22" s="417" t="s">
        <v>161</v>
      </c>
      <c r="AI22" s="418"/>
      <c r="AJ22" s="418"/>
      <c r="AK22" s="418"/>
      <c r="AL22" s="419"/>
      <c r="AM22" s="417" t="s">
        <v>162</v>
      </c>
      <c r="AN22" s="423"/>
      <c r="AO22" s="423"/>
      <c r="AP22" s="423"/>
      <c r="AQ22" s="423"/>
      <c r="AR22" s="424"/>
      <c r="AS22" s="428" t="s">
        <v>159</v>
      </c>
      <c r="AT22" s="429"/>
      <c r="AU22" s="429"/>
      <c r="AV22" s="429"/>
      <c r="AW22" s="429"/>
      <c r="AX22" s="430"/>
      <c r="AY22" s="372"/>
      <c r="AZ22" s="373"/>
      <c r="BA22" s="373"/>
      <c r="BB22" s="373"/>
      <c r="BC22" s="373"/>
      <c r="BD22" s="373"/>
      <c r="BE22" s="373"/>
      <c r="BF22" s="373"/>
      <c r="BG22" s="373"/>
      <c r="BH22" s="373"/>
      <c r="BI22" s="373"/>
      <c r="BJ22" s="373"/>
      <c r="BK22" s="373"/>
      <c r="BL22" s="373"/>
      <c r="BM22" s="374"/>
      <c r="BN22" s="408"/>
      <c r="BO22" s="409"/>
      <c r="BP22" s="409"/>
      <c r="BQ22" s="409"/>
      <c r="BR22" s="409"/>
      <c r="BS22" s="409"/>
      <c r="BT22" s="409"/>
      <c r="BU22" s="410"/>
      <c r="BV22" s="408"/>
      <c r="BW22" s="409"/>
      <c r="BX22" s="409"/>
      <c r="BY22" s="409"/>
      <c r="BZ22" s="409"/>
      <c r="CA22" s="409"/>
      <c r="CB22" s="409"/>
      <c r="CC22" s="410"/>
      <c r="CD22" s="178"/>
      <c r="CE22" s="403"/>
      <c r="CF22" s="403"/>
      <c r="CG22" s="403"/>
      <c r="CH22" s="403"/>
      <c r="CI22" s="403"/>
      <c r="CJ22" s="403"/>
      <c r="CK22" s="403"/>
      <c r="CL22" s="403"/>
      <c r="CM22" s="403"/>
      <c r="CN22" s="403"/>
      <c r="CO22" s="403"/>
      <c r="CP22" s="403"/>
      <c r="CQ22" s="403"/>
      <c r="CR22" s="403"/>
      <c r="CS22" s="404"/>
      <c r="CT22" s="375"/>
      <c r="CU22" s="376"/>
      <c r="CV22" s="376"/>
      <c r="CW22" s="376"/>
      <c r="CX22" s="376"/>
      <c r="CY22" s="376"/>
      <c r="CZ22" s="376"/>
      <c r="DA22" s="377"/>
      <c r="DB22" s="375"/>
      <c r="DC22" s="376"/>
      <c r="DD22" s="376"/>
      <c r="DE22" s="376"/>
      <c r="DF22" s="376"/>
      <c r="DG22" s="376"/>
      <c r="DH22" s="376"/>
      <c r="DI22" s="377"/>
      <c r="DJ22" s="163"/>
      <c r="DK22" s="163"/>
      <c r="DL22" s="163"/>
      <c r="DM22" s="163"/>
      <c r="DN22" s="163"/>
      <c r="DO22" s="163"/>
    </row>
    <row r="23" spans="1:119" ht="18.75" customHeight="1" x14ac:dyDescent="0.15">
      <c r="A23" s="164"/>
      <c r="B23" s="437"/>
      <c r="C23" s="438"/>
      <c r="D23" s="439"/>
      <c r="E23" s="420"/>
      <c r="F23" s="421"/>
      <c r="G23" s="421"/>
      <c r="H23" s="421"/>
      <c r="I23" s="421"/>
      <c r="J23" s="421"/>
      <c r="K23" s="422"/>
      <c r="L23" s="420"/>
      <c r="M23" s="421"/>
      <c r="N23" s="421"/>
      <c r="O23" s="421"/>
      <c r="P23" s="422"/>
      <c r="Q23" s="431"/>
      <c r="R23" s="432"/>
      <c r="S23" s="432"/>
      <c r="T23" s="432"/>
      <c r="U23" s="432"/>
      <c r="V23" s="445"/>
      <c r="W23" s="447"/>
      <c r="X23" s="438"/>
      <c r="Y23" s="439"/>
      <c r="Z23" s="420"/>
      <c r="AA23" s="421"/>
      <c r="AB23" s="421"/>
      <c r="AC23" s="421"/>
      <c r="AD23" s="421"/>
      <c r="AE23" s="421"/>
      <c r="AF23" s="421"/>
      <c r="AG23" s="422"/>
      <c r="AH23" s="420"/>
      <c r="AI23" s="421"/>
      <c r="AJ23" s="421"/>
      <c r="AK23" s="421"/>
      <c r="AL23" s="422"/>
      <c r="AM23" s="425"/>
      <c r="AN23" s="426"/>
      <c r="AO23" s="426"/>
      <c r="AP23" s="426"/>
      <c r="AQ23" s="426"/>
      <c r="AR23" s="427"/>
      <c r="AS23" s="431"/>
      <c r="AT23" s="432"/>
      <c r="AU23" s="432"/>
      <c r="AV23" s="432"/>
      <c r="AW23" s="432"/>
      <c r="AX23" s="433"/>
      <c r="AY23" s="397" t="s">
        <v>163</v>
      </c>
      <c r="AZ23" s="398"/>
      <c r="BA23" s="398"/>
      <c r="BB23" s="398"/>
      <c r="BC23" s="398"/>
      <c r="BD23" s="398"/>
      <c r="BE23" s="398"/>
      <c r="BF23" s="398"/>
      <c r="BG23" s="398"/>
      <c r="BH23" s="398"/>
      <c r="BI23" s="398"/>
      <c r="BJ23" s="398"/>
      <c r="BK23" s="398"/>
      <c r="BL23" s="398"/>
      <c r="BM23" s="399"/>
      <c r="BN23" s="405">
        <v>7040888</v>
      </c>
      <c r="BO23" s="406"/>
      <c r="BP23" s="406"/>
      <c r="BQ23" s="406"/>
      <c r="BR23" s="406"/>
      <c r="BS23" s="406"/>
      <c r="BT23" s="406"/>
      <c r="BU23" s="407"/>
      <c r="BV23" s="405">
        <v>6351455</v>
      </c>
      <c r="BW23" s="406"/>
      <c r="BX23" s="406"/>
      <c r="BY23" s="406"/>
      <c r="BZ23" s="406"/>
      <c r="CA23" s="406"/>
      <c r="CB23" s="406"/>
      <c r="CC23" s="407"/>
      <c r="CD23" s="178"/>
      <c r="CE23" s="403"/>
      <c r="CF23" s="403"/>
      <c r="CG23" s="403"/>
      <c r="CH23" s="403"/>
      <c r="CI23" s="403"/>
      <c r="CJ23" s="403"/>
      <c r="CK23" s="403"/>
      <c r="CL23" s="403"/>
      <c r="CM23" s="403"/>
      <c r="CN23" s="403"/>
      <c r="CO23" s="403"/>
      <c r="CP23" s="403"/>
      <c r="CQ23" s="403"/>
      <c r="CR23" s="403"/>
      <c r="CS23" s="404"/>
      <c r="CT23" s="375"/>
      <c r="CU23" s="376"/>
      <c r="CV23" s="376"/>
      <c r="CW23" s="376"/>
      <c r="CX23" s="376"/>
      <c r="CY23" s="376"/>
      <c r="CZ23" s="376"/>
      <c r="DA23" s="377"/>
      <c r="DB23" s="375"/>
      <c r="DC23" s="376"/>
      <c r="DD23" s="376"/>
      <c r="DE23" s="376"/>
      <c r="DF23" s="376"/>
      <c r="DG23" s="376"/>
      <c r="DH23" s="376"/>
      <c r="DI23" s="377"/>
      <c r="DJ23" s="163"/>
      <c r="DK23" s="163"/>
      <c r="DL23" s="163"/>
      <c r="DM23" s="163"/>
      <c r="DN23" s="163"/>
      <c r="DO23" s="163"/>
    </row>
    <row r="24" spans="1:119" ht="18.75" customHeight="1" thickBot="1" x14ac:dyDescent="0.2">
      <c r="A24" s="164"/>
      <c r="B24" s="437"/>
      <c r="C24" s="438"/>
      <c r="D24" s="439"/>
      <c r="E24" s="378" t="s">
        <v>164</v>
      </c>
      <c r="F24" s="379"/>
      <c r="G24" s="379"/>
      <c r="H24" s="379"/>
      <c r="I24" s="379"/>
      <c r="J24" s="379"/>
      <c r="K24" s="380"/>
      <c r="L24" s="381">
        <v>1</v>
      </c>
      <c r="M24" s="382"/>
      <c r="N24" s="382"/>
      <c r="O24" s="382"/>
      <c r="P24" s="383"/>
      <c r="Q24" s="381">
        <v>7970</v>
      </c>
      <c r="R24" s="382"/>
      <c r="S24" s="382"/>
      <c r="T24" s="382"/>
      <c r="U24" s="382"/>
      <c r="V24" s="383"/>
      <c r="W24" s="447"/>
      <c r="X24" s="438"/>
      <c r="Y24" s="439"/>
      <c r="Z24" s="378" t="s">
        <v>165</v>
      </c>
      <c r="AA24" s="379"/>
      <c r="AB24" s="379"/>
      <c r="AC24" s="379"/>
      <c r="AD24" s="379"/>
      <c r="AE24" s="379"/>
      <c r="AF24" s="379"/>
      <c r="AG24" s="380"/>
      <c r="AH24" s="381">
        <v>141</v>
      </c>
      <c r="AI24" s="382"/>
      <c r="AJ24" s="382"/>
      <c r="AK24" s="382"/>
      <c r="AL24" s="383"/>
      <c r="AM24" s="381">
        <v>435408</v>
      </c>
      <c r="AN24" s="382"/>
      <c r="AO24" s="382"/>
      <c r="AP24" s="382"/>
      <c r="AQ24" s="382"/>
      <c r="AR24" s="383"/>
      <c r="AS24" s="381">
        <v>3088</v>
      </c>
      <c r="AT24" s="382"/>
      <c r="AU24" s="382"/>
      <c r="AV24" s="382"/>
      <c r="AW24" s="382"/>
      <c r="AX24" s="384"/>
      <c r="AY24" s="372" t="s">
        <v>166</v>
      </c>
      <c r="AZ24" s="373"/>
      <c r="BA24" s="373"/>
      <c r="BB24" s="373"/>
      <c r="BC24" s="373"/>
      <c r="BD24" s="373"/>
      <c r="BE24" s="373"/>
      <c r="BF24" s="373"/>
      <c r="BG24" s="373"/>
      <c r="BH24" s="373"/>
      <c r="BI24" s="373"/>
      <c r="BJ24" s="373"/>
      <c r="BK24" s="373"/>
      <c r="BL24" s="373"/>
      <c r="BM24" s="374"/>
      <c r="BN24" s="405">
        <v>6097891</v>
      </c>
      <c r="BO24" s="406"/>
      <c r="BP24" s="406"/>
      <c r="BQ24" s="406"/>
      <c r="BR24" s="406"/>
      <c r="BS24" s="406"/>
      <c r="BT24" s="406"/>
      <c r="BU24" s="407"/>
      <c r="BV24" s="405">
        <v>5277097</v>
      </c>
      <c r="BW24" s="406"/>
      <c r="BX24" s="406"/>
      <c r="BY24" s="406"/>
      <c r="BZ24" s="406"/>
      <c r="CA24" s="406"/>
      <c r="CB24" s="406"/>
      <c r="CC24" s="407"/>
      <c r="CD24" s="178"/>
      <c r="CE24" s="403"/>
      <c r="CF24" s="403"/>
      <c r="CG24" s="403"/>
      <c r="CH24" s="403"/>
      <c r="CI24" s="403"/>
      <c r="CJ24" s="403"/>
      <c r="CK24" s="403"/>
      <c r="CL24" s="403"/>
      <c r="CM24" s="403"/>
      <c r="CN24" s="403"/>
      <c r="CO24" s="403"/>
      <c r="CP24" s="403"/>
      <c r="CQ24" s="403"/>
      <c r="CR24" s="403"/>
      <c r="CS24" s="404"/>
      <c r="CT24" s="375"/>
      <c r="CU24" s="376"/>
      <c r="CV24" s="376"/>
      <c r="CW24" s="376"/>
      <c r="CX24" s="376"/>
      <c r="CY24" s="376"/>
      <c r="CZ24" s="376"/>
      <c r="DA24" s="377"/>
      <c r="DB24" s="375"/>
      <c r="DC24" s="376"/>
      <c r="DD24" s="376"/>
      <c r="DE24" s="376"/>
      <c r="DF24" s="376"/>
      <c r="DG24" s="376"/>
      <c r="DH24" s="376"/>
      <c r="DI24" s="377"/>
      <c r="DJ24" s="163"/>
      <c r="DK24" s="163"/>
      <c r="DL24" s="163"/>
      <c r="DM24" s="163"/>
      <c r="DN24" s="163"/>
      <c r="DO24" s="163"/>
    </row>
    <row r="25" spans="1:119" s="163" customFormat="1" ht="18.75" customHeight="1" x14ac:dyDescent="0.15">
      <c r="A25" s="164"/>
      <c r="B25" s="437"/>
      <c r="C25" s="438"/>
      <c r="D25" s="439"/>
      <c r="E25" s="378" t="s">
        <v>167</v>
      </c>
      <c r="F25" s="379"/>
      <c r="G25" s="379"/>
      <c r="H25" s="379"/>
      <c r="I25" s="379"/>
      <c r="J25" s="379"/>
      <c r="K25" s="380"/>
      <c r="L25" s="381">
        <v>1</v>
      </c>
      <c r="M25" s="382"/>
      <c r="N25" s="382"/>
      <c r="O25" s="382"/>
      <c r="P25" s="383"/>
      <c r="Q25" s="381">
        <v>6750</v>
      </c>
      <c r="R25" s="382"/>
      <c r="S25" s="382"/>
      <c r="T25" s="382"/>
      <c r="U25" s="382"/>
      <c r="V25" s="383"/>
      <c r="W25" s="447"/>
      <c r="X25" s="438"/>
      <c r="Y25" s="439"/>
      <c r="Z25" s="378" t="s">
        <v>168</v>
      </c>
      <c r="AA25" s="379"/>
      <c r="AB25" s="379"/>
      <c r="AC25" s="379"/>
      <c r="AD25" s="379"/>
      <c r="AE25" s="379"/>
      <c r="AF25" s="379"/>
      <c r="AG25" s="380"/>
      <c r="AH25" s="381" t="s">
        <v>132</v>
      </c>
      <c r="AI25" s="382"/>
      <c r="AJ25" s="382"/>
      <c r="AK25" s="382"/>
      <c r="AL25" s="383"/>
      <c r="AM25" s="381" t="s">
        <v>132</v>
      </c>
      <c r="AN25" s="382"/>
      <c r="AO25" s="382"/>
      <c r="AP25" s="382"/>
      <c r="AQ25" s="382"/>
      <c r="AR25" s="383"/>
      <c r="AS25" s="381" t="s">
        <v>132</v>
      </c>
      <c r="AT25" s="382"/>
      <c r="AU25" s="382"/>
      <c r="AV25" s="382"/>
      <c r="AW25" s="382"/>
      <c r="AX25" s="384"/>
      <c r="AY25" s="397" t="s">
        <v>169</v>
      </c>
      <c r="AZ25" s="398"/>
      <c r="BA25" s="398"/>
      <c r="BB25" s="398"/>
      <c r="BC25" s="398"/>
      <c r="BD25" s="398"/>
      <c r="BE25" s="398"/>
      <c r="BF25" s="398"/>
      <c r="BG25" s="398"/>
      <c r="BH25" s="398"/>
      <c r="BI25" s="398"/>
      <c r="BJ25" s="398"/>
      <c r="BK25" s="398"/>
      <c r="BL25" s="398"/>
      <c r="BM25" s="399"/>
      <c r="BN25" s="400">
        <v>253437</v>
      </c>
      <c r="BO25" s="401"/>
      <c r="BP25" s="401"/>
      <c r="BQ25" s="401"/>
      <c r="BR25" s="401"/>
      <c r="BS25" s="401"/>
      <c r="BT25" s="401"/>
      <c r="BU25" s="402"/>
      <c r="BV25" s="400">
        <v>472669</v>
      </c>
      <c r="BW25" s="401"/>
      <c r="BX25" s="401"/>
      <c r="BY25" s="401"/>
      <c r="BZ25" s="401"/>
      <c r="CA25" s="401"/>
      <c r="CB25" s="401"/>
      <c r="CC25" s="402"/>
      <c r="CD25" s="178"/>
      <c r="CE25" s="403"/>
      <c r="CF25" s="403"/>
      <c r="CG25" s="403"/>
      <c r="CH25" s="403"/>
      <c r="CI25" s="403"/>
      <c r="CJ25" s="403"/>
      <c r="CK25" s="403"/>
      <c r="CL25" s="403"/>
      <c r="CM25" s="403"/>
      <c r="CN25" s="403"/>
      <c r="CO25" s="403"/>
      <c r="CP25" s="403"/>
      <c r="CQ25" s="403"/>
      <c r="CR25" s="403"/>
      <c r="CS25" s="404"/>
      <c r="CT25" s="375"/>
      <c r="CU25" s="376"/>
      <c r="CV25" s="376"/>
      <c r="CW25" s="376"/>
      <c r="CX25" s="376"/>
      <c r="CY25" s="376"/>
      <c r="CZ25" s="376"/>
      <c r="DA25" s="377"/>
      <c r="DB25" s="375"/>
      <c r="DC25" s="376"/>
      <c r="DD25" s="376"/>
      <c r="DE25" s="376"/>
      <c r="DF25" s="376"/>
      <c r="DG25" s="376"/>
      <c r="DH25" s="376"/>
      <c r="DI25" s="377"/>
    </row>
    <row r="26" spans="1:119" s="163" customFormat="1" ht="18.75" customHeight="1" x14ac:dyDescent="0.15">
      <c r="A26" s="164"/>
      <c r="B26" s="437"/>
      <c r="C26" s="438"/>
      <c r="D26" s="439"/>
      <c r="E26" s="378" t="s">
        <v>170</v>
      </c>
      <c r="F26" s="379"/>
      <c r="G26" s="379"/>
      <c r="H26" s="379"/>
      <c r="I26" s="379"/>
      <c r="J26" s="379"/>
      <c r="K26" s="380"/>
      <c r="L26" s="381">
        <v>1</v>
      </c>
      <c r="M26" s="382"/>
      <c r="N26" s="382"/>
      <c r="O26" s="382"/>
      <c r="P26" s="383"/>
      <c r="Q26" s="381">
        <v>5720</v>
      </c>
      <c r="R26" s="382"/>
      <c r="S26" s="382"/>
      <c r="T26" s="382"/>
      <c r="U26" s="382"/>
      <c r="V26" s="383"/>
      <c r="W26" s="447"/>
      <c r="X26" s="438"/>
      <c r="Y26" s="439"/>
      <c r="Z26" s="378" t="s">
        <v>171</v>
      </c>
      <c r="AA26" s="460"/>
      <c r="AB26" s="460"/>
      <c r="AC26" s="460"/>
      <c r="AD26" s="460"/>
      <c r="AE26" s="460"/>
      <c r="AF26" s="460"/>
      <c r="AG26" s="461"/>
      <c r="AH26" s="381">
        <v>12</v>
      </c>
      <c r="AI26" s="382"/>
      <c r="AJ26" s="382"/>
      <c r="AK26" s="382"/>
      <c r="AL26" s="383"/>
      <c r="AM26" s="381">
        <v>36876</v>
      </c>
      <c r="AN26" s="382"/>
      <c r="AO26" s="382"/>
      <c r="AP26" s="382"/>
      <c r="AQ26" s="382"/>
      <c r="AR26" s="383"/>
      <c r="AS26" s="381">
        <v>3073</v>
      </c>
      <c r="AT26" s="382"/>
      <c r="AU26" s="382"/>
      <c r="AV26" s="382"/>
      <c r="AW26" s="382"/>
      <c r="AX26" s="384"/>
      <c r="AY26" s="414" t="s">
        <v>172</v>
      </c>
      <c r="AZ26" s="415"/>
      <c r="BA26" s="415"/>
      <c r="BB26" s="415"/>
      <c r="BC26" s="415"/>
      <c r="BD26" s="415"/>
      <c r="BE26" s="415"/>
      <c r="BF26" s="415"/>
      <c r="BG26" s="415"/>
      <c r="BH26" s="415"/>
      <c r="BI26" s="415"/>
      <c r="BJ26" s="415"/>
      <c r="BK26" s="415"/>
      <c r="BL26" s="415"/>
      <c r="BM26" s="416"/>
      <c r="BN26" s="405" t="s">
        <v>132</v>
      </c>
      <c r="BO26" s="406"/>
      <c r="BP26" s="406"/>
      <c r="BQ26" s="406"/>
      <c r="BR26" s="406"/>
      <c r="BS26" s="406"/>
      <c r="BT26" s="406"/>
      <c r="BU26" s="407"/>
      <c r="BV26" s="405" t="s">
        <v>132</v>
      </c>
      <c r="BW26" s="406"/>
      <c r="BX26" s="406"/>
      <c r="BY26" s="406"/>
      <c r="BZ26" s="406"/>
      <c r="CA26" s="406"/>
      <c r="CB26" s="406"/>
      <c r="CC26" s="407"/>
      <c r="CD26" s="178"/>
      <c r="CE26" s="403"/>
      <c r="CF26" s="403"/>
      <c r="CG26" s="403"/>
      <c r="CH26" s="403"/>
      <c r="CI26" s="403"/>
      <c r="CJ26" s="403"/>
      <c r="CK26" s="403"/>
      <c r="CL26" s="403"/>
      <c r="CM26" s="403"/>
      <c r="CN26" s="403"/>
      <c r="CO26" s="403"/>
      <c r="CP26" s="403"/>
      <c r="CQ26" s="403"/>
      <c r="CR26" s="403"/>
      <c r="CS26" s="404"/>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164"/>
      <c r="B27" s="437"/>
      <c r="C27" s="438"/>
      <c r="D27" s="439"/>
      <c r="E27" s="378" t="s">
        <v>173</v>
      </c>
      <c r="F27" s="379"/>
      <c r="G27" s="379"/>
      <c r="H27" s="379"/>
      <c r="I27" s="379"/>
      <c r="J27" s="379"/>
      <c r="K27" s="380"/>
      <c r="L27" s="381">
        <v>1</v>
      </c>
      <c r="M27" s="382"/>
      <c r="N27" s="382"/>
      <c r="O27" s="382"/>
      <c r="P27" s="383"/>
      <c r="Q27" s="381">
        <v>3630</v>
      </c>
      <c r="R27" s="382"/>
      <c r="S27" s="382"/>
      <c r="T27" s="382"/>
      <c r="U27" s="382"/>
      <c r="V27" s="383"/>
      <c r="W27" s="447"/>
      <c r="X27" s="438"/>
      <c r="Y27" s="439"/>
      <c r="Z27" s="378" t="s">
        <v>174</v>
      </c>
      <c r="AA27" s="379"/>
      <c r="AB27" s="379"/>
      <c r="AC27" s="379"/>
      <c r="AD27" s="379"/>
      <c r="AE27" s="379"/>
      <c r="AF27" s="379"/>
      <c r="AG27" s="380"/>
      <c r="AH27" s="381">
        <v>8</v>
      </c>
      <c r="AI27" s="382"/>
      <c r="AJ27" s="382"/>
      <c r="AK27" s="382"/>
      <c r="AL27" s="383"/>
      <c r="AM27" s="381">
        <v>21424</v>
      </c>
      <c r="AN27" s="382"/>
      <c r="AO27" s="382"/>
      <c r="AP27" s="382"/>
      <c r="AQ27" s="382"/>
      <c r="AR27" s="383"/>
      <c r="AS27" s="381">
        <v>2678</v>
      </c>
      <c r="AT27" s="382"/>
      <c r="AU27" s="382"/>
      <c r="AV27" s="382"/>
      <c r="AW27" s="382"/>
      <c r="AX27" s="384"/>
      <c r="AY27" s="411" t="s">
        <v>175</v>
      </c>
      <c r="AZ27" s="412"/>
      <c r="BA27" s="412"/>
      <c r="BB27" s="412"/>
      <c r="BC27" s="412"/>
      <c r="BD27" s="412"/>
      <c r="BE27" s="412"/>
      <c r="BF27" s="412"/>
      <c r="BG27" s="412"/>
      <c r="BH27" s="412"/>
      <c r="BI27" s="412"/>
      <c r="BJ27" s="412"/>
      <c r="BK27" s="412"/>
      <c r="BL27" s="412"/>
      <c r="BM27" s="413"/>
      <c r="BN27" s="408">
        <v>105331</v>
      </c>
      <c r="BO27" s="409"/>
      <c r="BP27" s="409"/>
      <c r="BQ27" s="409"/>
      <c r="BR27" s="409"/>
      <c r="BS27" s="409"/>
      <c r="BT27" s="409"/>
      <c r="BU27" s="410"/>
      <c r="BV27" s="408">
        <v>105305</v>
      </c>
      <c r="BW27" s="409"/>
      <c r="BX27" s="409"/>
      <c r="BY27" s="409"/>
      <c r="BZ27" s="409"/>
      <c r="CA27" s="409"/>
      <c r="CB27" s="409"/>
      <c r="CC27" s="410"/>
      <c r="CD27" s="180"/>
      <c r="CE27" s="403"/>
      <c r="CF27" s="403"/>
      <c r="CG27" s="403"/>
      <c r="CH27" s="403"/>
      <c r="CI27" s="403"/>
      <c r="CJ27" s="403"/>
      <c r="CK27" s="403"/>
      <c r="CL27" s="403"/>
      <c r="CM27" s="403"/>
      <c r="CN27" s="403"/>
      <c r="CO27" s="403"/>
      <c r="CP27" s="403"/>
      <c r="CQ27" s="403"/>
      <c r="CR27" s="403"/>
      <c r="CS27" s="404"/>
      <c r="CT27" s="375"/>
      <c r="CU27" s="376"/>
      <c r="CV27" s="376"/>
      <c r="CW27" s="376"/>
      <c r="CX27" s="376"/>
      <c r="CY27" s="376"/>
      <c r="CZ27" s="376"/>
      <c r="DA27" s="377"/>
      <c r="DB27" s="375"/>
      <c r="DC27" s="376"/>
      <c r="DD27" s="376"/>
      <c r="DE27" s="376"/>
      <c r="DF27" s="376"/>
      <c r="DG27" s="376"/>
      <c r="DH27" s="376"/>
      <c r="DI27" s="377"/>
      <c r="DJ27" s="163"/>
      <c r="DK27" s="163"/>
      <c r="DL27" s="163"/>
      <c r="DM27" s="163"/>
      <c r="DN27" s="163"/>
      <c r="DO27" s="163"/>
    </row>
    <row r="28" spans="1:119" ht="18.75" customHeight="1" x14ac:dyDescent="0.15">
      <c r="A28" s="164"/>
      <c r="B28" s="437"/>
      <c r="C28" s="438"/>
      <c r="D28" s="439"/>
      <c r="E28" s="378" t="s">
        <v>176</v>
      </c>
      <c r="F28" s="379"/>
      <c r="G28" s="379"/>
      <c r="H28" s="379"/>
      <c r="I28" s="379"/>
      <c r="J28" s="379"/>
      <c r="K28" s="380"/>
      <c r="L28" s="381">
        <v>1</v>
      </c>
      <c r="M28" s="382"/>
      <c r="N28" s="382"/>
      <c r="O28" s="382"/>
      <c r="P28" s="383"/>
      <c r="Q28" s="381">
        <v>3010</v>
      </c>
      <c r="R28" s="382"/>
      <c r="S28" s="382"/>
      <c r="T28" s="382"/>
      <c r="U28" s="382"/>
      <c r="V28" s="383"/>
      <c r="W28" s="447"/>
      <c r="X28" s="438"/>
      <c r="Y28" s="439"/>
      <c r="Z28" s="378" t="s">
        <v>177</v>
      </c>
      <c r="AA28" s="379"/>
      <c r="AB28" s="379"/>
      <c r="AC28" s="379"/>
      <c r="AD28" s="379"/>
      <c r="AE28" s="379"/>
      <c r="AF28" s="379"/>
      <c r="AG28" s="380"/>
      <c r="AH28" s="381" t="s">
        <v>123</v>
      </c>
      <c r="AI28" s="382"/>
      <c r="AJ28" s="382"/>
      <c r="AK28" s="382"/>
      <c r="AL28" s="383"/>
      <c r="AM28" s="381" t="s">
        <v>132</v>
      </c>
      <c r="AN28" s="382"/>
      <c r="AO28" s="382"/>
      <c r="AP28" s="382"/>
      <c r="AQ28" s="382"/>
      <c r="AR28" s="383"/>
      <c r="AS28" s="381" t="s">
        <v>123</v>
      </c>
      <c r="AT28" s="382"/>
      <c r="AU28" s="382"/>
      <c r="AV28" s="382"/>
      <c r="AW28" s="382"/>
      <c r="AX28" s="384"/>
      <c r="AY28" s="388" t="s">
        <v>178</v>
      </c>
      <c r="AZ28" s="389"/>
      <c r="BA28" s="389"/>
      <c r="BB28" s="390"/>
      <c r="BC28" s="397" t="s">
        <v>42</v>
      </c>
      <c r="BD28" s="398"/>
      <c r="BE28" s="398"/>
      <c r="BF28" s="398"/>
      <c r="BG28" s="398"/>
      <c r="BH28" s="398"/>
      <c r="BI28" s="398"/>
      <c r="BJ28" s="398"/>
      <c r="BK28" s="398"/>
      <c r="BL28" s="398"/>
      <c r="BM28" s="399"/>
      <c r="BN28" s="400">
        <v>1304971</v>
      </c>
      <c r="BO28" s="401"/>
      <c r="BP28" s="401"/>
      <c r="BQ28" s="401"/>
      <c r="BR28" s="401"/>
      <c r="BS28" s="401"/>
      <c r="BT28" s="401"/>
      <c r="BU28" s="402"/>
      <c r="BV28" s="400">
        <v>1007964</v>
      </c>
      <c r="BW28" s="401"/>
      <c r="BX28" s="401"/>
      <c r="BY28" s="401"/>
      <c r="BZ28" s="401"/>
      <c r="CA28" s="401"/>
      <c r="CB28" s="401"/>
      <c r="CC28" s="402"/>
      <c r="CD28" s="178"/>
      <c r="CE28" s="403"/>
      <c r="CF28" s="403"/>
      <c r="CG28" s="403"/>
      <c r="CH28" s="403"/>
      <c r="CI28" s="403"/>
      <c r="CJ28" s="403"/>
      <c r="CK28" s="403"/>
      <c r="CL28" s="403"/>
      <c r="CM28" s="403"/>
      <c r="CN28" s="403"/>
      <c r="CO28" s="403"/>
      <c r="CP28" s="403"/>
      <c r="CQ28" s="403"/>
      <c r="CR28" s="403"/>
      <c r="CS28" s="404"/>
      <c r="CT28" s="375"/>
      <c r="CU28" s="376"/>
      <c r="CV28" s="376"/>
      <c r="CW28" s="376"/>
      <c r="CX28" s="376"/>
      <c r="CY28" s="376"/>
      <c r="CZ28" s="376"/>
      <c r="DA28" s="377"/>
      <c r="DB28" s="375"/>
      <c r="DC28" s="376"/>
      <c r="DD28" s="376"/>
      <c r="DE28" s="376"/>
      <c r="DF28" s="376"/>
      <c r="DG28" s="376"/>
      <c r="DH28" s="376"/>
      <c r="DI28" s="377"/>
      <c r="DJ28" s="163"/>
      <c r="DK28" s="163"/>
      <c r="DL28" s="163"/>
      <c r="DM28" s="163"/>
      <c r="DN28" s="163"/>
      <c r="DO28" s="163"/>
    </row>
    <row r="29" spans="1:119" ht="18.75" customHeight="1" x14ac:dyDescent="0.15">
      <c r="A29" s="164"/>
      <c r="B29" s="437"/>
      <c r="C29" s="438"/>
      <c r="D29" s="439"/>
      <c r="E29" s="378" t="s">
        <v>179</v>
      </c>
      <c r="F29" s="379"/>
      <c r="G29" s="379"/>
      <c r="H29" s="379"/>
      <c r="I29" s="379"/>
      <c r="J29" s="379"/>
      <c r="K29" s="380"/>
      <c r="L29" s="381">
        <v>11</v>
      </c>
      <c r="M29" s="382"/>
      <c r="N29" s="382"/>
      <c r="O29" s="382"/>
      <c r="P29" s="383"/>
      <c r="Q29" s="381">
        <v>2820</v>
      </c>
      <c r="R29" s="382"/>
      <c r="S29" s="382"/>
      <c r="T29" s="382"/>
      <c r="U29" s="382"/>
      <c r="V29" s="383"/>
      <c r="W29" s="448"/>
      <c r="X29" s="449"/>
      <c r="Y29" s="450"/>
      <c r="Z29" s="378" t="s">
        <v>180</v>
      </c>
      <c r="AA29" s="379"/>
      <c r="AB29" s="379"/>
      <c r="AC29" s="379"/>
      <c r="AD29" s="379"/>
      <c r="AE29" s="379"/>
      <c r="AF29" s="379"/>
      <c r="AG29" s="380"/>
      <c r="AH29" s="381">
        <v>149</v>
      </c>
      <c r="AI29" s="382"/>
      <c r="AJ29" s="382"/>
      <c r="AK29" s="382"/>
      <c r="AL29" s="383"/>
      <c r="AM29" s="381">
        <v>456832</v>
      </c>
      <c r="AN29" s="382"/>
      <c r="AO29" s="382"/>
      <c r="AP29" s="382"/>
      <c r="AQ29" s="382"/>
      <c r="AR29" s="383"/>
      <c r="AS29" s="381">
        <v>3066</v>
      </c>
      <c r="AT29" s="382"/>
      <c r="AU29" s="382"/>
      <c r="AV29" s="382"/>
      <c r="AW29" s="382"/>
      <c r="AX29" s="384"/>
      <c r="AY29" s="391"/>
      <c r="AZ29" s="392"/>
      <c r="BA29" s="392"/>
      <c r="BB29" s="393"/>
      <c r="BC29" s="385" t="s">
        <v>181</v>
      </c>
      <c r="BD29" s="386"/>
      <c r="BE29" s="386"/>
      <c r="BF29" s="386"/>
      <c r="BG29" s="386"/>
      <c r="BH29" s="386"/>
      <c r="BI29" s="386"/>
      <c r="BJ29" s="386"/>
      <c r="BK29" s="386"/>
      <c r="BL29" s="386"/>
      <c r="BM29" s="387"/>
      <c r="BN29" s="405">
        <v>74868</v>
      </c>
      <c r="BO29" s="406"/>
      <c r="BP29" s="406"/>
      <c r="BQ29" s="406"/>
      <c r="BR29" s="406"/>
      <c r="BS29" s="406"/>
      <c r="BT29" s="406"/>
      <c r="BU29" s="407"/>
      <c r="BV29" s="405">
        <v>23512</v>
      </c>
      <c r="BW29" s="406"/>
      <c r="BX29" s="406"/>
      <c r="BY29" s="406"/>
      <c r="BZ29" s="406"/>
      <c r="CA29" s="406"/>
      <c r="CB29" s="406"/>
      <c r="CC29" s="407"/>
      <c r="CD29" s="180"/>
      <c r="CE29" s="403"/>
      <c r="CF29" s="403"/>
      <c r="CG29" s="403"/>
      <c r="CH29" s="403"/>
      <c r="CI29" s="403"/>
      <c r="CJ29" s="403"/>
      <c r="CK29" s="403"/>
      <c r="CL29" s="403"/>
      <c r="CM29" s="403"/>
      <c r="CN29" s="403"/>
      <c r="CO29" s="403"/>
      <c r="CP29" s="403"/>
      <c r="CQ29" s="403"/>
      <c r="CR29" s="403"/>
      <c r="CS29" s="404"/>
      <c r="CT29" s="375"/>
      <c r="CU29" s="376"/>
      <c r="CV29" s="376"/>
      <c r="CW29" s="376"/>
      <c r="CX29" s="376"/>
      <c r="CY29" s="376"/>
      <c r="CZ29" s="376"/>
      <c r="DA29" s="377"/>
      <c r="DB29" s="375"/>
      <c r="DC29" s="376"/>
      <c r="DD29" s="376"/>
      <c r="DE29" s="376"/>
      <c r="DF29" s="376"/>
      <c r="DG29" s="376"/>
      <c r="DH29" s="376"/>
      <c r="DI29" s="377"/>
      <c r="DJ29" s="163"/>
      <c r="DK29" s="163"/>
      <c r="DL29" s="163"/>
      <c r="DM29" s="163"/>
      <c r="DN29" s="163"/>
      <c r="DO29" s="163"/>
    </row>
    <row r="30" spans="1:119" ht="18.75" customHeight="1" thickBot="1" x14ac:dyDescent="0.2">
      <c r="A30" s="164"/>
      <c r="B30" s="440"/>
      <c r="C30" s="441"/>
      <c r="D30" s="442"/>
      <c r="E30" s="451"/>
      <c r="F30" s="452"/>
      <c r="G30" s="452"/>
      <c r="H30" s="452"/>
      <c r="I30" s="452"/>
      <c r="J30" s="452"/>
      <c r="K30" s="453"/>
      <c r="L30" s="454"/>
      <c r="M30" s="455"/>
      <c r="N30" s="455"/>
      <c r="O30" s="455"/>
      <c r="P30" s="456"/>
      <c r="Q30" s="454"/>
      <c r="R30" s="455"/>
      <c r="S30" s="455"/>
      <c r="T30" s="455"/>
      <c r="U30" s="455"/>
      <c r="V30" s="456"/>
      <c r="W30" s="457" t="s">
        <v>182</v>
      </c>
      <c r="X30" s="458"/>
      <c r="Y30" s="458"/>
      <c r="Z30" s="458"/>
      <c r="AA30" s="458"/>
      <c r="AB30" s="458"/>
      <c r="AC30" s="458"/>
      <c r="AD30" s="458"/>
      <c r="AE30" s="458"/>
      <c r="AF30" s="458"/>
      <c r="AG30" s="459"/>
      <c r="AH30" s="369">
        <v>96.5</v>
      </c>
      <c r="AI30" s="370"/>
      <c r="AJ30" s="370"/>
      <c r="AK30" s="370"/>
      <c r="AL30" s="370"/>
      <c r="AM30" s="370"/>
      <c r="AN30" s="370"/>
      <c r="AO30" s="370"/>
      <c r="AP30" s="370"/>
      <c r="AQ30" s="370"/>
      <c r="AR30" s="370"/>
      <c r="AS30" s="370"/>
      <c r="AT30" s="370"/>
      <c r="AU30" s="370"/>
      <c r="AV30" s="370"/>
      <c r="AW30" s="370"/>
      <c r="AX30" s="371"/>
      <c r="AY30" s="394"/>
      <c r="AZ30" s="395"/>
      <c r="BA30" s="395"/>
      <c r="BB30" s="396"/>
      <c r="BC30" s="372" t="s">
        <v>44</v>
      </c>
      <c r="BD30" s="373"/>
      <c r="BE30" s="373"/>
      <c r="BF30" s="373"/>
      <c r="BG30" s="373"/>
      <c r="BH30" s="373"/>
      <c r="BI30" s="373"/>
      <c r="BJ30" s="373"/>
      <c r="BK30" s="373"/>
      <c r="BL30" s="373"/>
      <c r="BM30" s="374"/>
      <c r="BN30" s="408">
        <v>720318</v>
      </c>
      <c r="BO30" s="409"/>
      <c r="BP30" s="409"/>
      <c r="BQ30" s="409"/>
      <c r="BR30" s="409"/>
      <c r="BS30" s="409"/>
      <c r="BT30" s="409"/>
      <c r="BU30" s="410"/>
      <c r="BV30" s="408">
        <v>1698278</v>
      </c>
      <c r="BW30" s="409"/>
      <c r="BX30" s="409"/>
      <c r="BY30" s="409"/>
      <c r="BZ30" s="409"/>
      <c r="CA30" s="409"/>
      <c r="CB30" s="409"/>
      <c r="CC30" s="410"/>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183</v>
      </c>
      <c r="D32" s="191"/>
      <c r="E32" s="191"/>
      <c r="F32" s="188"/>
      <c r="G32" s="188"/>
      <c r="H32" s="188"/>
      <c r="I32" s="188"/>
      <c r="J32" s="188"/>
      <c r="K32" s="188"/>
      <c r="L32" s="188"/>
      <c r="M32" s="188"/>
      <c r="N32" s="188"/>
      <c r="O32" s="188"/>
      <c r="P32" s="188"/>
      <c r="Q32" s="188"/>
      <c r="R32" s="188"/>
      <c r="S32" s="188"/>
      <c r="T32" s="188"/>
      <c r="U32" s="188" t="s">
        <v>184</v>
      </c>
      <c r="V32" s="188"/>
      <c r="W32" s="188"/>
      <c r="X32" s="188"/>
      <c r="Y32" s="188"/>
      <c r="Z32" s="188"/>
      <c r="AA32" s="188"/>
      <c r="AB32" s="188"/>
      <c r="AC32" s="188"/>
      <c r="AD32" s="188"/>
      <c r="AE32" s="188"/>
      <c r="AF32" s="188"/>
      <c r="AG32" s="188"/>
      <c r="AH32" s="188"/>
      <c r="AI32" s="188"/>
      <c r="AJ32" s="188"/>
      <c r="AK32" s="188"/>
      <c r="AL32" s="188"/>
      <c r="AM32" s="192" t="s">
        <v>185</v>
      </c>
      <c r="AN32" s="188"/>
      <c r="AO32" s="188"/>
      <c r="AP32" s="188"/>
      <c r="AQ32" s="188"/>
      <c r="AR32" s="188"/>
      <c r="AS32" s="192"/>
      <c r="AT32" s="192"/>
      <c r="AU32" s="192"/>
      <c r="AV32" s="192"/>
      <c r="AW32" s="192"/>
      <c r="AX32" s="192"/>
      <c r="AY32" s="192"/>
      <c r="AZ32" s="192"/>
      <c r="BA32" s="192"/>
      <c r="BB32" s="188"/>
      <c r="BC32" s="192"/>
      <c r="BD32" s="188"/>
      <c r="BE32" s="192" t="s">
        <v>186</v>
      </c>
      <c r="BF32" s="188"/>
      <c r="BG32" s="188"/>
      <c r="BH32" s="188"/>
      <c r="BI32" s="188"/>
      <c r="BJ32" s="192"/>
      <c r="BK32" s="192"/>
      <c r="BL32" s="192"/>
      <c r="BM32" s="192"/>
      <c r="BN32" s="192"/>
      <c r="BO32" s="192"/>
      <c r="BP32" s="192"/>
      <c r="BQ32" s="192"/>
      <c r="BR32" s="188"/>
      <c r="BS32" s="188"/>
      <c r="BT32" s="188"/>
      <c r="BU32" s="188"/>
      <c r="BV32" s="188"/>
      <c r="BW32" s="188" t="s">
        <v>187</v>
      </c>
      <c r="BX32" s="188"/>
      <c r="BY32" s="188"/>
      <c r="BZ32" s="188"/>
      <c r="CA32" s="188"/>
      <c r="CB32" s="192"/>
      <c r="CC32" s="192"/>
      <c r="CD32" s="192"/>
      <c r="CE32" s="192"/>
      <c r="CF32" s="192"/>
      <c r="CG32" s="192"/>
      <c r="CH32" s="192"/>
      <c r="CI32" s="192"/>
      <c r="CJ32" s="192"/>
      <c r="CK32" s="192"/>
      <c r="CL32" s="192"/>
      <c r="CM32" s="192"/>
      <c r="CN32" s="192"/>
      <c r="CO32" s="192" t="s">
        <v>188</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368" t="s">
        <v>189</v>
      </c>
      <c r="D33" s="368"/>
      <c r="E33" s="367" t="s">
        <v>190</v>
      </c>
      <c r="F33" s="367"/>
      <c r="G33" s="367"/>
      <c r="H33" s="367"/>
      <c r="I33" s="367"/>
      <c r="J33" s="367"/>
      <c r="K33" s="367"/>
      <c r="L33" s="367"/>
      <c r="M33" s="367"/>
      <c r="N33" s="367"/>
      <c r="O33" s="367"/>
      <c r="P33" s="367"/>
      <c r="Q33" s="367"/>
      <c r="R33" s="367"/>
      <c r="S33" s="367"/>
      <c r="T33" s="193"/>
      <c r="U33" s="368" t="s">
        <v>189</v>
      </c>
      <c r="V33" s="368"/>
      <c r="W33" s="367" t="s">
        <v>190</v>
      </c>
      <c r="X33" s="367"/>
      <c r="Y33" s="367"/>
      <c r="Z33" s="367"/>
      <c r="AA33" s="367"/>
      <c r="AB33" s="367"/>
      <c r="AC33" s="367"/>
      <c r="AD33" s="367"/>
      <c r="AE33" s="367"/>
      <c r="AF33" s="367"/>
      <c r="AG33" s="367"/>
      <c r="AH33" s="367"/>
      <c r="AI33" s="367"/>
      <c r="AJ33" s="367"/>
      <c r="AK33" s="367"/>
      <c r="AL33" s="193"/>
      <c r="AM33" s="368" t="s">
        <v>189</v>
      </c>
      <c r="AN33" s="368"/>
      <c r="AO33" s="367" t="s">
        <v>190</v>
      </c>
      <c r="AP33" s="367"/>
      <c r="AQ33" s="367"/>
      <c r="AR33" s="367"/>
      <c r="AS33" s="367"/>
      <c r="AT33" s="367"/>
      <c r="AU33" s="367"/>
      <c r="AV33" s="367"/>
      <c r="AW33" s="367"/>
      <c r="AX33" s="367"/>
      <c r="AY33" s="367"/>
      <c r="AZ33" s="367"/>
      <c r="BA33" s="367"/>
      <c r="BB33" s="367"/>
      <c r="BC33" s="367"/>
      <c r="BD33" s="194"/>
      <c r="BE33" s="367" t="s">
        <v>191</v>
      </c>
      <c r="BF33" s="367"/>
      <c r="BG33" s="367" t="s">
        <v>192</v>
      </c>
      <c r="BH33" s="367"/>
      <c r="BI33" s="367"/>
      <c r="BJ33" s="367"/>
      <c r="BK33" s="367"/>
      <c r="BL33" s="367"/>
      <c r="BM33" s="367"/>
      <c r="BN33" s="367"/>
      <c r="BO33" s="367"/>
      <c r="BP33" s="367"/>
      <c r="BQ33" s="367"/>
      <c r="BR33" s="367"/>
      <c r="BS33" s="367"/>
      <c r="BT33" s="367"/>
      <c r="BU33" s="367"/>
      <c r="BV33" s="194"/>
      <c r="BW33" s="368" t="s">
        <v>191</v>
      </c>
      <c r="BX33" s="368"/>
      <c r="BY33" s="367" t="s">
        <v>193</v>
      </c>
      <c r="BZ33" s="367"/>
      <c r="CA33" s="367"/>
      <c r="CB33" s="367"/>
      <c r="CC33" s="367"/>
      <c r="CD33" s="367"/>
      <c r="CE33" s="367"/>
      <c r="CF33" s="367"/>
      <c r="CG33" s="367"/>
      <c r="CH33" s="367"/>
      <c r="CI33" s="367"/>
      <c r="CJ33" s="367"/>
      <c r="CK33" s="367"/>
      <c r="CL33" s="367"/>
      <c r="CM33" s="367"/>
      <c r="CN33" s="193"/>
      <c r="CO33" s="368" t="s">
        <v>194</v>
      </c>
      <c r="CP33" s="368"/>
      <c r="CQ33" s="367" t="s">
        <v>195</v>
      </c>
      <c r="CR33" s="367"/>
      <c r="CS33" s="367"/>
      <c r="CT33" s="367"/>
      <c r="CU33" s="367"/>
      <c r="CV33" s="367"/>
      <c r="CW33" s="367"/>
      <c r="CX33" s="367"/>
      <c r="CY33" s="367"/>
      <c r="CZ33" s="367"/>
      <c r="DA33" s="367"/>
      <c r="DB33" s="367"/>
      <c r="DC33" s="367"/>
      <c r="DD33" s="367"/>
      <c r="DE33" s="367"/>
      <c r="DF33" s="193"/>
      <c r="DG33" s="366" t="s">
        <v>196</v>
      </c>
      <c r="DH33" s="366"/>
      <c r="DI33" s="195"/>
      <c r="DJ33" s="163"/>
      <c r="DK33" s="163"/>
      <c r="DL33" s="163"/>
      <c r="DM33" s="163"/>
      <c r="DN33" s="163"/>
      <c r="DO33" s="163"/>
    </row>
    <row r="34" spans="1:119" ht="32.25" customHeight="1" x14ac:dyDescent="0.15">
      <c r="A34" s="164"/>
      <c r="B34" s="190"/>
      <c r="C34" s="364">
        <f>IF(E34="","",1)</f>
        <v>1</v>
      </c>
      <c r="D34" s="364"/>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91"/>
      <c r="U34" s="364">
        <f>IF(W34="","",MAX(C34:D43)+1)</f>
        <v>4</v>
      </c>
      <c r="V34" s="364"/>
      <c r="W34" s="363" t="str">
        <f>IF('各会計、関係団体の財政状況及び健全化判断比率'!B28="","",'各会計、関係団体の財政状況及び健全化判断比率'!B28)</f>
        <v>国民健康保険特別会計</v>
      </c>
      <c r="X34" s="363"/>
      <c r="Y34" s="363"/>
      <c r="Z34" s="363"/>
      <c r="AA34" s="363"/>
      <c r="AB34" s="363"/>
      <c r="AC34" s="363"/>
      <c r="AD34" s="363"/>
      <c r="AE34" s="363"/>
      <c r="AF34" s="363"/>
      <c r="AG34" s="363"/>
      <c r="AH34" s="363"/>
      <c r="AI34" s="363"/>
      <c r="AJ34" s="363"/>
      <c r="AK34" s="363"/>
      <c r="AL34" s="191"/>
      <c r="AM34" s="364">
        <f>IF(AO34="","",MAX(C34:D43,U34:V43)+1)</f>
        <v>7</v>
      </c>
      <c r="AN34" s="364"/>
      <c r="AO34" s="363" t="str">
        <f>IF('各会計、関係団体の財政状況及び健全化判断比率'!B31="","",'各会計、関係団体の財政状況及び健全化判断比率'!B31)</f>
        <v>水道事業会計</v>
      </c>
      <c r="AP34" s="363"/>
      <c r="AQ34" s="363"/>
      <c r="AR34" s="363"/>
      <c r="AS34" s="363"/>
      <c r="AT34" s="363"/>
      <c r="AU34" s="363"/>
      <c r="AV34" s="363"/>
      <c r="AW34" s="363"/>
      <c r="AX34" s="363"/>
      <c r="AY34" s="363"/>
      <c r="AZ34" s="363"/>
      <c r="BA34" s="363"/>
      <c r="BB34" s="363"/>
      <c r="BC34" s="363"/>
      <c r="BD34" s="191"/>
      <c r="BE34" s="364">
        <f>IF(BG34="","",MAX(C34:D43,U34:V43,AM34:AN43)+1)</f>
        <v>8</v>
      </c>
      <c r="BF34" s="364"/>
      <c r="BG34" s="363" t="str">
        <f>IF('各会計、関係団体の財政状況及び健全化判断比率'!B32="","",'各会計、関係団体の財政状況及び健全化判断比率'!B32)</f>
        <v>下水道事業特別会計</v>
      </c>
      <c r="BH34" s="363"/>
      <c r="BI34" s="363"/>
      <c r="BJ34" s="363"/>
      <c r="BK34" s="363"/>
      <c r="BL34" s="363"/>
      <c r="BM34" s="363"/>
      <c r="BN34" s="363"/>
      <c r="BO34" s="363"/>
      <c r="BP34" s="363"/>
      <c r="BQ34" s="363"/>
      <c r="BR34" s="363"/>
      <c r="BS34" s="363"/>
      <c r="BT34" s="363"/>
      <c r="BU34" s="363"/>
      <c r="BV34" s="191"/>
      <c r="BW34" s="364">
        <f>IF(BY34="","",MAX(C34:D43,U34:V43,AM34:AN43,BE34:BF43)+1)</f>
        <v>9</v>
      </c>
      <c r="BX34" s="364"/>
      <c r="BY34" s="363" t="str">
        <f>IF('各会計、関係団体の財政状況及び健全化判断比率'!B68="","",'各会計、関係団体の財政状況及び健全化判断比率'!B68)</f>
        <v>奈良県市町村総合事務組合</v>
      </c>
      <c r="BZ34" s="363"/>
      <c r="CA34" s="363"/>
      <c r="CB34" s="363"/>
      <c r="CC34" s="363"/>
      <c r="CD34" s="363"/>
      <c r="CE34" s="363"/>
      <c r="CF34" s="363"/>
      <c r="CG34" s="363"/>
      <c r="CH34" s="363"/>
      <c r="CI34" s="363"/>
      <c r="CJ34" s="363"/>
      <c r="CK34" s="363"/>
      <c r="CL34" s="363"/>
      <c r="CM34" s="363"/>
      <c r="CN34" s="191"/>
      <c r="CO34" s="364">
        <f>IF(CQ34="","",MAX(C34:D43,U34:V43,AM34:AN43,BE34:BF43,BW34:BX43)+1)</f>
        <v>16</v>
      </c>
      <c r="CP34" s="364"/>
      <c r="CQ34" s="363" t="str">
        <f>IF('各会計、関係団体の財政状況及び健全化判断比率'!BS7="","",'各会計、関係団体の財政状況及び健全化判断比率'!BS7)</f>
        <v>(財)竜の子霊園</v>
      </c>
      <c r="CR34" s="363"/>
      <c r="CS34" s="363"/>
      <c r="CT34" s="363"/>
      <c r="CU34" s="363"/>
      <c r="CV34" s="363"/>
      <c r="CW34" s="363"/>
      <c r="CX34" s="363"/>
      <c r="CY34" s="363"/>
      <c r="CZ34" s="363"/>
      <c r="DA34" s="363"/>
      <c r="DB34" s="363"/>
      <c r="DC34" s="363"/>
      <c r="DD34" s="363"/>
      <c r="DE34" s="363"/>
      <c r="DF34" s="188"/>
      <c r="DG34" s="365" t="str">
        <f>IF('各会計、関係団体の財政状況及び健全化判断比率'!BR7="","",'各会計、関係団体の財政状況及び健全化判断比率'!BR7)</f>
        <v/>
      </c>
      <c r="DH34" s="365"/>
      <c r="DI34" s="195"/>
      <c r="DJ34" s="163"/>
      <c r="DK34" s="163"/>
      <c r="DL34" s="163"/>
      <c r="DM34" s="163"/>
      <c r="DN34" s="163"/>
      <c r="DO34" s="163"/>
    </row>
    <row r="35" spans="1:119" ht="32.25" customHeight="1" x14ac:dyDescent="0.15">
      <c r="A35" s="164"/>
      <c r="B35" s="190"/>
      <c r="C35" s="364">
        <f>IF(E35="","",C34+1)</f>
        <v>2</v>
      </c>
      <c r="D35" s="364"/>
      <c r="E35" s="363" t="str">
        <f>IF('各会計、関係団体の財政状況及び健全化判断比率'!B8="","",'各会計、関係団体の財政状況及び健全化判断比率'!B8)</f>
        <v>住宅新築資金等貸付事業特別会計</v>
      </c>
      <c r="F35" s="363"/>
      <c r="G35" s="363"/>
      <c r="H35" s="363"/>
      <c r="I35" s="363"/>
      <c r="J35" s="363"/>
      <c r="K35" s="363"/>
      <c r="L35" s="363"/>
      <c r="M35" s="363"/>
      <c r="N35" s="363"/>
      <c r="O35" s="363"/>
      <c r="P35" s="363"/>
      <c r="Q35" s="363"/>
      <c r="R35" s="363"/>
      <c r="S35" s="363"/>
      <c r="T35" s="191"/>
      <c r="U35" s="364">
        <f>IF(W35="","",U34+1)</f>
        <v>5</v>
      </c>
      <c r="V35" s="364"/>
      <c r="W35" s="363" t="str">
        <f>IF('各会計、関係団体の財政状況及び健全化判断比率'!B29="","",'各会計、関係団体の財政状況及び健全化判断比率'!B29)</f>
        <v>介護保険特別会計</v>
      </c>
      <c r="X35" s="363"/>
      <c r="Y35" s="363"/>
      <c r="Z35" s="363"/>
      <c r="AA35" s="363"/>
      <c r="AB35" s="363"/>
      <c r="AC35" s="363"/>
      <c r="AD35" s="363"/>
      <c r="AE35" s="363"/>
      <c r="AF35" s="363"/>
      <c r="AG35" s="363"/>
      <c r="AH35" s="363"/>
      <c r="AI35" s="363"/>
      <c r="AJ35" s="363"/>
      <c r="AK35" s="363"/>
      <c r="AL35" s="191"/>
      <c r="AM35" s="364" t="str">
        <f t="shared" ref="AM35:AM43" si="0">IF(AO35="","",AM34+1)</f>
        <v/>
      </c>
      <c r="AN35" s="364"/>
      <c r="AO35" s="363"/>
      <c r="AP35" s="363"/>
      <c r="AQ35" s="363"/>
      <c r="AR35" s="363"/>
      <c r="AS35" s="363"/>
      <c r="AT35" s="363"/>
      <c r="AU35" s="363"/>
      <c r="AV35" s="363"/>
      <c r="AW35" s="363"/>
      <c r="AX35" s="363"/>
      <c r="AY35" s="363"/>
      <c r="AZ35" s="363"/>
      <c r="BA35" s="363"/>
      <c r="BB35" s="363"/>
      <c r="BC35" s="363"/>
      <c r="BD35" s="191"/>
      <c r="BE35" s="364" t="str">
        <f t="shared" ref="BE35:BE43" si="1">IF(BG35="","",BE34+1)</f>
        <v/>
      </c>
      <c r="BF35" s="364"/>
      <c r="BG35" s="363"/>
      <c r="BH35" s="363"/>
      <c r="BI35" s="363"/>
      <c r="BJ35" s="363"/>
      <c r="BK35" s="363"/>
      <c r="BL35" s="363"/>
      <c r="BM35" s="363"/>
      <c r="BN35" s="363"/>
      <c r="BO35" s="363"/>
      <c r="BP35" s="363"/>
      <c r="BQ35" s="363"/>
      <c r="BR35" s="363"/>
      <c r="BS35" s="363"/>
      <c r="BT35" s="363"/>
      <c r="BU35" s="363"/>
      <c r="BV35" s="191"/>
      <c r="BW35" s="364">
        <f t="shared" ref="BW35:BW43" si="2">IF(BY35="","",BW34+1)</f>
        <v>10</v>
      </c>
      <c r="BX35" s="364"/>
      <c r="BY35" s="363" t="str">
        <f>IF('各会計、関係団体の財政状況及び健全化判断比率'!B69="","",'各会計、関係団体の財政状況及び健全化判断比率'!B69)</f>
        <v>山辺・県北西部広域環境衛生組合</v>
      </c>
      <c r="BZ35" s="363"/>
      <c r="CA35" s="363"/>
      <c r="CB35" s="363"/>
      <c r="CC35" s="363"/>
      <c r="CD35" s="363"/>
      <c r="CE35" s="363"/>
      <c r="CF35" s="363"/>
      <c r="CG35" s="363"/>
      <c r="CH35" s="363"/>
      <c r="CI35" s="363"/>
      <c r="CJ35" s="363"/>
      <c r="CK35" s="363"/>
      <c r="CL35" s="363"/>
      <c r="CM35" s="363"/>
      <c r="CN35" s="191"/>
      <c r="CO35" s="364">
        <f t="shared" ref="CO35:CO43" si="3">IF(CQ35="","",CO34+1)</f>
        <v>17</v>
      </c>
      <c r="CP35" s="364"/>
      <c r="CQ35" s="363" t="str">
        <f>IF('各会計、関係団体の財政状況及び健全化判断比率'!BS8="","",'各会計、関係団体の財政状況及び健全化判断比率'!BS8)</f>
        <v>(公財)三郷町文化振興財団</v>
      </c>
      <c r="CR35" s="363"/>
      <c r="CS35" s="363"/>
      <c r="CT35" s="363"/>
      <c r="CU35" s="363"/>
      <c r="CV35" s="363"/>
      <c r="CW35" s="363"/>
      <c r="CX35" s="363"/>
      <c r="CY35" s="363"/>
      <c r="CZ35" s="363"/>
      <c r="DA35" s="363"/>
      <c r="DB35" s="363"/>
      <c r="DC35" s="363"/>
      <c r="DD35" s="363"/>
      <c r="DE35" s="363"/>
      <c r="DF35" s="188"/>
      <c r="DG35" s="365" t="str">
        <f>IF('各会計、関係団体の財政状況及び健全化判断比率'!BR8="","",'各会計、関係団体の財政状況及び健全化判断比率'!BR8)</f>
        <v/>
      </c>
      <c r="DH35" s="365"/>
      <c r="DI35" s="195"/>
      <c r="DJ35" s="163"/>
      <c r="DK35" s="163"/>
      <c r="DL35" s="163"/>
      <c r="DM35" s="163"/>
      <c r="DN35" s="163"/>
      <c r="DO35" s="163"/>
    </row>
    <row r="36" spans="1:119" ht="32.25" customHeight="1" x14ac:dyDescent="0.15">
      <c r="A36" s="164"/>
      <c r="B36" s="190"/>
      <c r="C36" s="364">
        <f>IF(E36="","",C35+1)</f>
        <v>3</v>
      </c>
      <c r="D36" s="364"/>
      <c r="E36" s="363" t="str">
        <f>IF('各会計、関係団体の財政状況及び健全化判断比率'!B9="","",'各会計、関係団体の財政状況及び健全化判断比率'!B9)</f>
        <v>し尿浄化槽管理特別会計</v>
      </c>
      <c r="F36" s="363"/>
      <c r="G36" s="363"/>
      <c r="H36" s="363"/>
      <c r="I36" s="363"/>
      <c r="J36" s="363"/>
      <c r="K36" s="363"/>
      <c r="L36" s="363"/>
      <c r="M36" s="363"/>
      <c r="N36" s="363"/>
      <c r="O36" s="363"/>
      <c r="P36" s="363"/>
      <c r="Q36" s="363"/>
      <c r="R36" s="363"/>
      <c r="S36" s="363"/>
      <c r="T36" s="191"/>
      <c r="U36" s="364">
        <f t="shared" ref="U36:U43" si="4">IF(W36="","",U35+1)</f>
        <v>6</v>
      </c>
      <c r="V36" s="364"/>
      <c r="W36" s="363" t="str">
        <f>IF('各会計、関係団体の財政状況及び健全化判断比率'!B30="","",'各会計、関係団体の財政状況及び健全化判断比率'!B30)</f>
        <v>後期高齢者医療特別会計</v>
      </c>
      <c r="X36" s="363"/>
      <c r="Y36" s="363"/>
      <c r="Z36" s="363"/>
      <c r="AA36" s="363"/>
      <c r="AB36" s="363"/>
      <c r="AC36" s="363"/>
      <c r="AD36" s="363"/>
      <c r="AE36" s="363"/>
      <c r="AF36" s="363"/>
      <c r="AG36" s="363"/>
      <c r="AH36" s="363"/>
      <c r="AI36" s="363"/>
      <c r="AJ36" s="363"/>
      <c r="AK36" s="363"/>
      <c r="AL36" s="191"/>
      <c r="AM36" s="364" t="str">
        <f t="shared" si="0"/>
        <v/>
      </c>
      <c r="AN36" s="364"/>
      <c r="AO36" s="363"/>
      <c r="AP36" s="363"/>
      <c r="AQ36" s="363"/>
      <c r="AR36" s="363"/>
      <c r="AS36" s="363"/>
      <c r="AT36" s="363"/>
      <c r="AU36" s="363"/>
      <c r="AV36" s="363"/>
      <c r="AW36" s="363"/>
      <c r="AX36" s="363"/>
      <c r="AY36" s="363"/>
      <c r="AZ36" s="363"/>
      <c r="BA36" s="363"/>
      <c r="BB36" s="363"/>
      <c r="BC36" s="363"/>
      <c r="BD36" s="191"/>
      <c r="BE36" s="364" t="str">
        <f t="shared" si="1"/>
        <v/>
      </c>
      <c r="BF36" s="364"/>
      <c r="BG36" s="363"/>
      <c r="BH36" s="363"/>
      <c r="BI36" s="363"/>
      <c r="BJ36" s="363"/>
      <c r="BK36" s="363"/>
      <c r="BL36" s="363"/>
      <c r="BM36" s="363"/>
      <c r="BN36" s="363"/>
      <c r="BO36" s="363"/>
      <c r="BP36" s="363"/>
      <c r="BQ36" s="363"/>
      <c r="BR36" s="363"/>
      <c r="BS36" s="363"/>
      <c r="BT36" s="363"/>
      <c r="BU36" s="363"/>
      <c r="BV36" s="191"/>
      <c r="BW36" s="364">
        <f t="shared" si="2"/>
        <v>11</v>
      </c>
      <c r="BX36" s="364"/>
      <c r="BY36" s="363" t="str">
        <f>IF('各会計、関係団体の財政状況及び健全化判断比率'!B70="","",'各会計、関係団体の財政状況及び健全化判断比率'!B70)</f>
        <v>奈良県広域消防組合</v>
      </c>
      <c r="BZ36" s="363"/>
      <c r="CA36" s="363"/>
      <c r="CB36" s="363"/>
      <c r="CC36" s="363"/>
      <c r="CD36" s="363"/>
      <c r="CE36" s="363"/>
      <c r="CF36" s="363"/>
      <c r="CG36" s="363"/>
      <c r="CH36" s="363"/>
      <c r="CI36" s="363"/>
      <c r="CJ36" s="363"/>
      <c r="CK36" s="363"/>
      <c r="CL36" s="363"/>
      <c r="CM36" s="363"/>
      <c r="CN36" s="191"/>
      <c r="CO36" s="364" t="str">
        <f t="shared" si="3"/>
        <v/>
      </c>
      <c r="CP36" s="364"/>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F36" s="188"/>
      <c r="DG36" s="365" t="str">
        <f>IF('各会計、関係団体の財政状況及び健全化判断比率'!BR9="","",'各会計、関係団体の財政状況及び健全化判断比率'!BR9)</f>
        <v/>
      </c>
      <c r="DH36" s="365"/>
      <c r="DI36" s="195"/>
      <c r="DJ36" s="163"/>
      <c r="DK36" s="163"/>
      <c r="DL36" s="163"/>
      <c r="DM36" s="163"/>
      <c r="DN36" s="163"/>
      <c r="DO36" s="163"/>
    </row>
    <row r="37" spans="1:119" ht="32.25" customHeight="1" x14ac:dyDescent="0.15">
      <c r="A37" s="164"/>
      <c r="B37" s="190"/>
      <c r="C37" s="364" t="str">
        <f>IF(E37="","",C36+1)</f>
        <v/>
      </c>
      <c r="D37" s="364"/>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91"/>
      <c r="U37" s="364" t="str">
        <f t="shared" si="4"/>
        <v/>
      </c>
      <c r="V37" s="364"/>
      <c r="W37" s="363"/>
      <c r="X37" s="363"/>
      <c r="Y37" s="363"/>
      <c r="Z37" s="363"/>
      <c r="AA37" s="363"/>
      <c r="AB37" s="363"/>
      <c r="AC37" s="363"/>
      <c r="AD37" s="363"/>
      <c r="AE37" s="363"/>
      <c r="AF37" s="363"/>
      <c r="AG37" s="363"/>
      <c r="AH37" s="363"/>
      <c r="AI37" s="363"/>
      <c r="AJ37" s="363"/>
      <c r="AK37" s="363"/>
      <c r="AL37" s="191"/>
      <c r="AM37" s="364" t="str">
        <f t="shared" si="0"/>
        <v/>
      </c>
      <c r="AN37" s="364"/>
      <c r="AO37" s="363"/>
      <c r="AP37" s="363"/>
      <c r="AQ37" s="363"/>
      <c r="AR37" s="363"/>
      <c r="AS37" s="363"/>
      <c r="AT37" s="363"/>
      <c r="AU37" s="363"/>
      <c r="AV37" s="363"/>
      <c r="AW37" s="363"/>
      <c r="AX37" s="363"/>
      <c r="AY37" s="363"/>
      <c r="AZ37" s="363"/>
      <c r="BA37" s="363"/>
      <c r="BB37" s="363"/>
      <c r="BC37" s="363"/>
      <c r="BD37" s="191"/>
      <c r="BE37" s="364" t="str">
        <f t="shared" si="1"/>
        <v/>
      </c>
      <c r="BF37" s="364"/>
      <c r="BG37" s="363"/>
      <c r="BH37" s="363"/>
      <c r="BI37" s="363"/>
      <c r="BJ37" s="363"/>
      <c r="BK37" s="363"/>
      <c r="BL37" s="363"/>
      <c r="BM37" s="363"/>
      <c r="BN37" s="363"/>
      <c r="BO37" s="363"/>
      <c r="BP37" s="363"/>
      <c r="BQ37" s="363"/>
      <c r="BR37" s="363"/>
      <c r="BS37" s="363"/>
      <c r="BT37" s="363"/>
      <c r="BU37" s="363"/>
      <c r="BV37" s="191"/>
      <c r="BW37" s="364">
        <f t="shared" si="2"/>
        <v>12</v>
      </c>
      <c r="BX37" s="364"/>
      <c r="BY37" s="363" t="str">
        <f>IF('各会計、関係団体の財政状況及び健全化判断比率'!B71="","",'各会計、関係団体の財政状況及び健全化判断比率'!B71)</f>
        <v>王寺周辺広域休日応急診療施設組合</v>
      </c>
      <c r="BZ37" s="363"/>
      <c r="CA37" s="363"/>
      <c r="CB37" s="363"/>
      <c r="CC37" s="363"/>
      <c r="CD37" s="363"/>
      <c r="CE37" s="363"/>
      <c r="CF37" s="363"/>
      <c r="CG37" s="363"/>
      <c r="CH37" s="363"/>
      <c r="CI37" s="363"/>
      <c r="CJ37" s="363"/>
      <c r="CK37" s="363"/>
      <c r="CL37" s="363"/>
      <c r="CM37" s="363"/>
      <c r="CN37" s="191"/>
      <c r="CO37" s="364" t="str">
        <f t="shared" si="3"/>
        <v/>
      </c>
      <c r="CP37" s="364"/>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F37" s="188"/>
      <c r="DG37" s="365" t="str">
        <f>IF('各会計、関係団体の財政状況及び健全化判断比率'!BR10="","",'各会計、関係団体の財政状況及び健全化判断比率'!BR10)</f>
        <v/>
      </c>
      <c r="DH37" s="365"/>
      <c r="DI37" s="195"/>
      <c r="DJ37" s="163"/>
      <c r="DK37" s="163"/>
      <c r="DL37" s="163"/>
      <c r="DM37" s="163"/>
      <c r="DN37" s="163"/>
      <c r="DO37" s="163"/>
    </row>
    <row r="38" spans="1:119" ht="32.25" customHeight="1" x14ac:dyDescent="0.15">
      <c r="A38" s="164"/>
      <c r="B38" s="190"/>
      <c r="C38" s="364" t="str">
        <f t="shared" ref="C38:C43" si="5">IF(E38="","",C37+1)</f>
        <v/>
      </c>
      <c r="D38" s="364"/>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91"/>
      <c r="U38" s="364" t="str">
        <f t="shared" si="4"/>
        <v/>
      </c>
      <c r="V38" s="364"/>
      <c r="W38" s="363"/>
      <c r="X38" s="363"/>
      <c r="Y38" s="363"/>
      <c r="Z38" s="363"/>
      <c r="AA38" s="363"/>
      <c r="AB38" s="363"/>
      <c r="AC38" s="363"/>
      <c r="AD38" s="363"/>
      <c r="AE38" s="363"/>
      <c r="AF38" s="363"/>
      <c r="AG38" s="363"/>
      <c r="AH38" s="363"/>
      <c r="AI38" s="363"/>
      <c r="AJ38" s="363"/>
      <c r="AK38" s="363"/>
      <c r="AL38" s="191"/>
      <c r="AM38" s="364" t="str">
        <f t="shared" si="0"/>
        <v/>
      </c>
      <c r="AN38" s="364"/>
      <c r="AO38" s="363"/>
      <c r="AP38" s="363"/>
      <c r="AQ38" s="363"/>
      <c r="AR38" s="363"/>
      <c r="AS38" s="363"/>
      <c r="AT38" s="363"/>
      <c r="AU38" s="363"/>
      <c r="AV38" s="363"/>
      <c r="AW38" s="363"/>
      <c r="AX38" s="363"/>
      <c r="AY38" s="363"/>
      <c r="AZ38" s="363"/>
      <c r="BA38" s="363"/>
      <c r="BB38" s="363"/>
      <c r="BC38" s="363"/>
      <c r="BD38" s="191"/>
      <c r="BE38" s="364" t="str">
        <f t="shared" si="1"/>
        <v/>
      </c>
      <c r="BF38" s="364"/>
      <c r="BG38" s="363"/>
      <c r="BH38" s="363"/>
      <c r="BI38" s="363"/>
      <c r="BJ38" s="363"/>
      <c r="BK38" s="363"/>
      <c r="BL38" s="363"/>
      <c r="BM38" s="363"/>
      <c r="BN38" s="363"/>
      <c r="BO38" s="363"/>
      <c r="BP38" s="363"/>
      <c r="BQ38" s="363"/>
      <c r="BR38" s="363"/>
      <c r="BS38" s="363"/>
      <c r="BT38" s="363"/>
      <c r="BU38" s="363"/>
      <c r="BV38" s="191"/>
      <c r="BW38" s="364">
        <f t="shared" si="2"/>
        <v>13</v>
      </c>
      <c r="BX38" s="364"/>
      <c r="BY38" s="363" t="str">
        <f>IF('各会計、関係団体の財政状況及び健全化判断比率'!B72="","",'各会計、関係団体の財政状況及び健全化判断比率'!B72)</f>
        <v>奈良県住宅新築資金等貸付金回収管理組合</v>
      </c>
      <c r="BZ38" s="363"/>
      <c r="CA38" s="363"/>
      <c r="CB38" s="363"/>
      <c r="CC38" s="363"/>
      <c r="CD38" s="363"/>
      <c r="CE38" s="363"/>
      <c r="CF38" s="363"/>
      <c r="CG38" s="363"/>
      <c r="CH38" s="363"/>
      <c r="CI38" s="363"/>
      <c r="CJ38" s="363"/>
      <c r="CK38" s="363"/>
      <c r="CL38" s="363"/>
      <c r="CM38" s="363"/>
      <c r="CN38" s="191"/>
      <c r="CO38" s="364" t="str">
        <f t="shared" si="3"/>
        <v/>
      </c>
      <c r="CP38" s="364"/>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F38" s="188"/>
      <c r="DG38" s="365" t="str">
        <f>IF('各会計、関係団体の財政状況及び健全化判断比率'!BR11="","",'各会計、関係団体の財政状況及び健全化判断比率'!BR11)</f>
        <v/>
      </c>
      <c r="DH38" s="365"/>
      <c r="DI38" s="195"/>
      <c r="DJ38" s="163"/>
      <c r="DK38" s="163"/>
      <c r="DL38" s="163"/>
      <c r="DM38" s="163"/>
      <c r="DN38" s="163"/>
      <c r="DO38" s="163"/>
    </row>
    <row r="39" spans="1:119" ht="32.25" customHeight="1" x14ac:dyDescent="0.15">
      <c r="A39" s="164"/>
      <c r="B39" s="190"/>
      <c r="C39" s="364" t="str">
        <f t="shared" si="5"/>
        <v/>
      </c>
      <c r="D39" s="364"/>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91"/>
      <c r="U39" s="364" t="str">
        <f t="shared" si="4"/>
        <v/>
      </c>
      <c r="V39" s="364"/>
      <c r="W39" s="363"/>
      <c r="X39" s="363"/>
      <c r="Y39" s="363"/>
      <c r="Z39" s="363"/>
      <c r="AA39" s="363"/>
      <c r="AB39" s="363"/>
      <c r="AC39" s="363"/>
      <c r="AD39" s="363"/>
      <c r="AE39" s="363"/>
      <c r="AF39" s="363"/>
      <c r="AG39" s="363"/>
      <c r="AH39" s="363"/>
      <c r="AI39" s="363"/>
      <c r="AJ39" s="363"/>
      <c r="AK39" s="363"/>
      <c r="AL39" s="191"/>
      <c r="AM39" s="364" t="str">
        <f t="shared" si="0"/>
        <v/>
      </c>
      <c r="AN39" s="364"/>
      <c r="AO39" s="363"/>
      <c r="AP39" s="363"/>
      <c r="AQ39" s="363"/>
      <c r="AR39" s="363"/>
      <c r="AS39" s="363"/>
      <c r="AT39" s="363"/>
      <c r="AU39" s="363"/>
      <c r="AV39" s="363"/>
      <c r="AW39" s="363"/>
      <c r="AX39" s="363"/>
      <c r="AY39" s="363"/>
      <c r="AZ39" s="363"/>
      <c r="BA39" s="363"/>
      <c r="BB39" s="363"/>
      <c r="BC39" s="363"/>
      <c r="BD39" s="191"/>
      <c r="BE39" s="364" t="str">
        <f t="shared" si="1"/>
        <v/>
      </c>
      <c r="BF39" s="364"/>
      <c r="BG39" s="363"/>
      <c r="BH39" s="363"/>
      <c r="BI39" s="363"/>
      <c r="BJ39" s="363"/>
      <c r="BK39" s="363"/>
      <c r="BL39" s="363"/>
      <c r="BM39" s="363"/>
      <c r="BN39" s="363"/>
      <c r="BO39" s="363"/>
      <c r="BP39" s="363"/>
      <c r="BQ39" s="363"/>
      <c r="BR39" s="363"/>
      <c r="BS39" s="363"/>
      <c r="BT39" s="363"/>
      <c r="BU39" s="363"/>
      <c r="BV39" s="191"/>
      <c r="BW39" s="364">
        <f t="shared" si="2"/>
        <v>14</v>
      </c>
      <c r="BX39" s="364"/>
      <c r="BY39" s="363" t="str">
        <f>IF('各会計、関係団体の財政状況及び健全化判断比率'!B73="","",'各会計、関係団体の財政状況及び健全化判断比率'!B73)</f>
        <v>奈良県後期高齢者医療広域連合</v>
      </c>
      <c r="BZ39" s="363"/>
      <c r="CA39" s="363"/>
      <c r="CB39" s="363"/>
      <c r="CC39" s="363"/>
      <c r="CD39" s="363"/>
      <c r="CE39" s="363"/>
      <c r="CF39" s="363"/>
      <c r="CG39" s="363"/>
      <c r="CH39" s="363"/>
      <c r="CI39" s="363"/>
      <c r="CJ39" s="363"/>
      <c r="CK39" s="363"/>
      <c r="CL39" s="363"/>
      <c r="CM39" s="363"/>
      <c r="CN39" s="191"/>
      <c r="CO39" s="364" t="str">
        <f t="shared" si="3"/>
        <v/>
      </c>
      <c r="CP39" s="364"/>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188"/>
      <c r="DG39" s="365" t="str">
        <f>IF('各会計、関係団体の財政状況及び健全化判断比率'!BR12="","",'各会計、関係団体の財政状況及び健全化判断比率'!BR12)</f>
        <v/>
      </c>
      <c r="DH39" s="365"/>
      <c r="DI39" s="195"/>
      <c r="DJ39" s="163"/>
      <c r="DK39" s="163"/>
      <c r="DL39" s="163"/>
      <c r="DM39" s="163"/>
      <c r="DN39" s="163"/>
      <c r="DO39" s="163"/>
    </row>
    <row r="40" spans="1:119" ht="32.25" customHeight="1" x14ac:dyDescent="0.15">
      <c r="A40" s="164"/>
      <c r="B40" s="190"/>
      <c r="C40" s="364" t="str">
        <f t="shared" si="5"/>
        <v/>
      </c>
      <c r="D40" s="364"/>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91"/>
      <c r="U40" s="364" t="str">
        <f t="shared" si="4"/>
        <v/>
      </c>
      <c r="V40" s="364"/>
      <c r="W40" s="363"/>
      <c r="X40" s="363"/>
      <c r="Y40" s="363"/>
      <c r="Z40" s="363"/>
      <c r="AA40" s="363"/>
      <c r="AB40" s="363"/>
      <c r="AC40" s="363"/>
      <c r="AD40" s="363"/>
      <c r="AE40" s="363"/>
      <c r="AF40" s="363"/>
      <c r="AG40" s="363"/>
      <c r="AH40" s="363"/>
      <c r="AI40" s="363"/>
      <c r="AJ40" s="363"/>
      <c r="AK40" s="363"/>
      <c r="AL40" s="191"/>
      <c r="AM40" s="364" t="str">
        <f t="shared" si="0"/>
        <v/>
      </c>
      <c r="AN40" s="364"/>
      <c r="AO40" s="363"/>
      <c r="AP40" s="363"/>
      <c r="AQ40" s="363"/>
      <c r="AR40" s="363"/>
      <c r="AS40" s="363"/>
      <c r="AT40" s="363"/>
      <c r="AU40" s="363"/>
      <c r="AV40" s="363"/>
      <c r="AW40" s="363"/>
      <c r="AX40" s="363"/>
      <c r="AY40" s="363"/>
      <c r="AZ40" s="363"/>
      <c r="BA40" s="363"/>
      <c r="BB40" s="363"/>
      <c r="BC40" s="363"/>
      <c r="BD40" s="191"/>
      <c r="BE40" s="364" t="str">
        <f t="shared" si="1"/>
        <v/>
      </c>
      <c r="BF40" s="364"/>
      <c r="BG40" s="363"/>
      <c r="BH40" s="363"/>
      <c r="BI40" s="363"/>
      <c r="BJ40" s="363"/>
      <c r="BK40" s="363"/>
      <c r="BL40" s="363"/>
      <c r="BM40" s="363"/>
      <c r="BN40" s="363"/>
      <c r="BO40" s="363"/>
      <c r="BP40" s="363"/>
      <c r="BQ40" s="363"/>
      <c r="BR40" s="363"/>
      <c r="BS40" s="363"/>
      <c r="BT40" s="363"/>
      <c r="BU40" s="363"/>
      <c r="BV40" s="191"/>
      <c r="BW40" s="364">
        <f t="shared" si="2"/>
        <v>15</v>
      </c>
      <c r="BX40" s="364"/>
      <c r="BY40" s="363" t="str">
        <f>IF('各会計、関係団体の財政状況及び健全化判断比率'!B74="","",'各会計、関係団体の財政状況及び健全化判断比率'!B74)</f>
        <v>老人福祉施設三室園組合</v>
      </c>
      <c r="BZ40" s="363"/>
      <c r="CA40" s="363"/>
      <c r="CB40" s="363"/>
      <c r="CC40" s="363"/>
      <c r="CD40" s="363"/>
      <c r="CE40" s="363"/>
      <c r="CF40" s="363"/>
      <c r="CG40" s="363"/>
      <c r="CH40" s="363"/>
      <c r="CI40" s="363"/>
      <c r="CJ40" s="363"/>
      <c r="CK40" s="363"/>
      <c r="CL40" s="363"/>
      <c r="CM40" s="363"/>
      <c r="CN40" s="191"/>
      <c r="CO40" s="364" t="str">
        <f t="shared" si="3"/>
        <v/>
      </c>
      <c r="CP40" s="364"/>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188"/>
      <c r="DG40" s="365" t="str">
        <f>IF('各会計、関係団体の財政状況及び健全化判断比率'!BR13="","",'各会計、関係団体の財政状況及び健全化判断比率'!BR13)</f>
        <v/>
      </c>
      <c r="DH40" s="365"/>
      <c r="DI40" s="195"/>
      <c r="DJ40" s="163"/>
      <c r="DK40" s="163"/>
      <c r="DL40" s="163"/>
      <c r="DM40" s="163"/>
      <c r="DN40" s="163"/>
      <c r="DO40" s="163"/>
    </row>
    <row r="41" spans="1:119" ht="32.25" customHeight="1" x14ac:dyDescent="0.15">
      <c r="A41" s="164"/>
      <c r="B41" s="190"/>
      <c r="C41" s="364" t="str">
        <f t="shared" si="5"/>
        <v/>
      </c>
      <c r="D41" s="364"/>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91"/>
      <c r="U41" s="364" t="str">
        <f t="shared" si="4"/>
        <v/>
      </c>
      <c r="V41" s="364"/>
      <c r="W41" s="363"/>
      <c r="X41" s="363"/>
      <c r="Y41" s="363"/>
      <c r="Z41" s="363"/>
      <c r="AA41" s="363"/>
      <c r="AB41" s="363"/>
      <c r="AC41" s="363"/>
      <c r="AD41" s="363"/>
      <c r="AE41" s="363"/>
      <c r="AF41" s="363"/>
      <c r="AG41" s="363"/>
      <c r="AH41" s="363"/>
      <c r="AI41" s="363"/>
      <c r="AJ41" s="363"/>
      <c r="AK41" s="363"/>
      <c r="AL41" s="191"/>
      <c r="AM41" s="364" t="str">
        <f t="shared" si="0"/>
        <v/>
      </c>
      <c r="AN41" s="364"/>
      <c r="AO41" s="363"/>
      <c r="AP41" s="363"/>
      <c r="AQ41" s="363"/>
      <c r="AR41" s="363"/>
      <c r="AS41" s="363"/>
      <c r="AT41" s="363"/>
      <c r="AU41" s="363"/>
      <c r="AV41" s="363"/>
      <c r="AW41" s="363"/>
      <c r="AX41" s="363"/>
      <c r="AY41" s="363"/>
      <c r="AZ41" s="363"/>
      <c r="BA41" s="363"/>
      <c r="BB41" s="363"/>
      <c r="BC41" s="363"/>
      <c r="BD41" s="191"/>
      <c r="BE41" s="364" t="str">
        <f t="shared" si="1"/>
        <v/>
      </c>
      <c r="BF41" s="364"/>
      <c r="BG41" s="363"/>
      <c r="BH41" s="363"/>
      <c r="BI41" s="363"/>
      <c r="BJ41" s="363"/>
      <c r="BK41" s="363"/>
      <c r="BL41" s="363"/>
      <c r="BM41" s="363"/>
      <c r="BN41" s="363"/>
      <c r="BO41" s="363"/>
      <c r="BP41" s="363"/>
      <c r="BQ41" s="363"/>
      <c r="BR41" s="363"/>
      <c r="BS41" s="363"/>
      <c r="BT41" s="363"/>
      <c r="BU41" s="363"/>
      <c r="BV41" s="191"/>
      <c r="BW41" s="364" t="str">
        <f t="shared" si="2"/>
        <v/>
      </c>
      <c r="BX41" s="364"/>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191"/>
      <c r="CO41" s="364" t="str">
        <f t="shared" si="3"/>
        <v/>
      </c>
      <c r="CP41" s="364"/>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188"/>
      <c r="DG41" s="365" t="str">
        <f>IF('各会計、関係団体の財政状況及び健全化判断比率'!BR14="","",'各会計、関係団体の財政状況及び健全化判断比率'!BR14)</f>
        <v/>
      </c>
      <c r="DH41" s="365"/>
      <c r="DI41" s="195"/>
      <c r="DJ41" s="163"/>
      <c r="DK41" s="163"/>
      <c r="DL41" s="163"/>
      <c r="DM41" s="163"/>
      <c r="DN41" s="163"/>
      <c r="DO41" s="163"/>
    </row>
    <row r="42" spans="1:119" ht="32.25" customHeight="1" x14ac:dyDescent="0.15">
      <c r="A42" s="163"/>
      <c r="B42" s="190"/>
      <c r="C42" s="364" t="str">
        <f t="shared" si="5"/>
        <v/>
      </c>
      <c r="D42" s="364"/>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91"/>
      <c r="U42" s="364" t="str">
        <f t="shared" si="4"/>
        <v/>
      </c>
      <c r="V42" s="364"/>
      <c r="W42" s="363"/>
      <c r="X42" s="363"/>
      <c r="Y42" s="363"/>
      <c r="Z42" s="363"/>
      <c r="AA42" s="363"/>
      <c r="AB42" s="363"/>
      <c r="AC42" s="363"/>
      <c r="AD42" s="363"/>
      <c r="AE42" s="363"/>
      <c r="AF42" s="363"/>
      <c r="AG42" s="363"/>
      <c r="AH42" s="363"/>
      <c r="AI42" s="363"/>
      <c r="AJ42" s="363"/>
      <c r="AK42" s="363"/>
      <c r="AL42" s="191"/>
      <c r="AM42" s="364" t="str">
        <f t="shared" si="0"/>
        <v/>
      </c>
      <c r="AN42" s="364"/>
      <c r="AO42" s="363"/>
      <c r="AP42" s="363"/>
      <c r="AQ42" s="363"/>
      <c r="AR42" s="363"/>
      <c r="AS42" s="363"/>
      <c r="AT42" s="363"/>
      <c r="AU42" s="363"/>
      <c r="AV42" s="363"/>
      <c r="AW42" s="363"/>
      <c r="AX42" s="363"/>
      <c r="AY42" s="363"/>
      <c r="AZ42" s="363"/>
      <c r="BA42" s="363"/>
      <c r="BB42" s="363"/>
      <c r="BC42" s="363"/>
      <c r="BD42" s="191"/>
      <c r="BE42" s="364" t="str">
        <f t="shared" si="1"/>
        <v/>
      </c>
      <c r="BF42" s="364"/>
      <c r="BG42" s="363"/>
      <c r="BH42" s="363"/>
      <c r="BI42" s="363"/>
      <c r="BJ42" s="363"/>
      <c r="BK42" s="363"/>
      <c r="BL42" s="363"/>
      <c r="BM42" s="363"/>
      <c r="BN42" s="363"/>
      <c r="BO42" s="363"/>
      <c r="BP42" s="363"/>
      <c r="BQ42" s="363"/>
      <c r="BR42" s="363"/>
      <c r="BS42" s="363"/>
      <c r="BT42" s="363"/>
      <c r="BU42" s="363"/>
      <c r="BV42" s="191"/>
      <c r="BW42" s="364" t="str">
        <f t="shared" si="2"/>
        <v/>
      </c>
      <c r="BX42" s="364"/>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191"/>
      <c r="CO42" s="364" t="str">
        <f t="shared" si="3"/>
        <v/>
      </c>
      <c r="CP42" s="364"/>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188"/>
      <c r="DG42" s="365" t="str">
        <f>IF('各会計、関係団体の財政状況及び健全化判断比率'!BR15="","",'各会計、関係団体の財政状況及び健全化判断比率'!BR15)</f>
        <v/>
      </c>
      <c r="DH42" s="365"/>
      <c r="DI42" s="195"/>
      <c r="DJ42" s="163"/>
      <c r="DK42" s="163"/>
      <c r="DL42" s="163"/>
      <c r="DM42" s="163"/>
      <c r="DN42" s="163"/>
      <c r="DO42" s="163"/>
    </row>
    <row r="43" spans="1:119" ht="32.25" customHeight="1" x14ac:dyDescent="0.15">
      <c r="A43" s="163"/>
      <c r="B43" s="190"/>
      <c r="C43" s="364" t="str">
        <f t="shared" si="5"/>
        <v/>
      </c>
      <c r="D43" s="364"/>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91"/>
      <c r="U43" s="364" t="str">
        <f t="shared" si="4"/>
        <v/>
      </c>
      <c r="V43" s="364"/>
      <c r="W43" s="363"/>
      <c r="X43" s="363"/>
      <c r="Y43" s="363"/>
      <c r="Z43" s="363"/>
      <c r="AA43" s="363"/>
      <c r="AB43" s="363"/>
      <c r="AC43" s="363"/>
      <c r="AD43" s="363"/>
      <c r="AE43" s="363"/>
      <c r="AF43" s="363"/>
      <c r="AG43" s="363"/>
      <c r="AH43" s="363"/>
      <c r="AI43" s="363"/>
      <c r="AJ43" s="363"/>
      <c r="AK43" s="363"/>
      <c r="AL43" s="191"/>
      <c r="AM43" s="364" t="str">
        <f t="shared" si="0"/>
        <v/>
      </c>
      <c r="AN43" s="364"/>
      <c r="AO43" s="363"/>
      <c r="AP43" s="363"/>
      <c r="AQ43" s="363"/>
      <c r="AR43" s="363"/>
      <c r="AS43" s="363"/>
      <c r="AT43" s="363"/>
      <c r="AU43" s="363"/>
      <c r="AV43" s="363"/>
      <c r="AW43" s="363"/>
      <c r="AX43" s="363"/>
      <c r="AY43" s="363"/>
      <c r="AZ43" s="363"/>
      <c r="BA43" s="363"/>
      <c r="BB43" s="363"/>
      <c r="BC43" s="363"/>
      <c r="BD43" s="191"/>
      <c r="BE43" s="364" t="str">
        <f t="shared" si="1"/>
        <v/>
      </c>
      <c r="BF43" s="364"/>
      <c r="BG43" s="363"/>
      <c r="BH43" s="363"/>
      <c r="BI43" s="363"/>
      <c r="BJ43" s="363"/>
      <c r="BK43" s="363"/>
      <c r="BL43" s="363"/>
      <c r="BM43" s="363"/>
      <c r="BN43" s="363"/>
      <c r="BO43" s="363"/>
      <c r="BP43" s="363"/>
      <c r="BQ43" s="363"/>
      <c r="BR43" s="363"/>
      <c r="BS43" s="363"/>
      <c r="BT43" s="363"/>
      <c r="BU43" s="363"/>
      <c r="BV43" s="191"/>
      <c r="BW43" s="364" t="str">
        <f t="shared" si="2"/>
        <v/>
      </c>
      <c r="BX43" s="364"/>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191"/>
      <c r="CO43" s="364" t="str">
        <f t="shared" si="3"/>
        <v/>
      </c>
      <c r="CP43" s="364"/>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188"/>
      <c r="DG43" s="365" t="str">
        <f>IF('各会計、関係団体の財政状況及び健全化判断比率'!BR16="","",'各会計、関係団体の財政状況及び健全化判断比率'!BR16)</f>
        <v/>
      </c>
      <c r="DH43" s="365"/>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197</v>
      </c>
      <c r="C46" s="163"/>
      <c r="D46" s="163"/>
      <c r="E46" s="163" t="s">
        <v>198</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199</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200</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201</v>
      </c>
    </row>
    <row r="50" spans="5:5" x14ac:dyDescent="0.15">
      <c r="E50" s="165" t="s">
        <v>202</v>
      </c>
    </row>
    <row r="51" spans="5:5" x14ac:dyDescent="0.15">
      <c r="E51" s="165" t="s">
        <v>203</v>
      </c>
    </row>
    <row r="52" spans="5:5" x14ac:dyDescent="0.15">
      <c r="E52" s="165" t="s">
        <v>204</v>
      </c>
    </row>
    <row r="53" spans="5:5" x14ac:dyDescent="0.15">
      <c r="E53" s="165"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Zf7DZVer4SfuZRsQagmTvkvH4hTcOX4VXpyIHL4xVYxhkjLEbQxWRqiFUTJkahjTyVyej++fGjLxgLpGwHvw==" saltValue="kLUWBlasvqFy0hHDjoNO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7" t="s">
        <v>560</v>
      </c>
      <c r="D34" s="1187"/>
      <c r="E34" s="1188"/>
      <c r="F34" s="32" t="s">
        <v>561</v>
      </c>
      <c r="G34" s="33" t="s">
        <v>562</v>
      </c>
      <c r="H34" s="33" t="s">
        <v>563</v>
      </c>
      <c r="I34" s="33" t="s">
        <v>564</v>
      </c>
      <c r="J34" s="34" t="s">
        <v>565</v>
      </c>
      <c r="K34" s="22"/>
      <c r="L34" s="22"/>
      <c r="M34" s="22"/>
      <c r="N34" s="22"/>
      <c r="O34" s="22"/>
      <c r="P34" s="22"/>
    </row>
    <row r="35" spans="1:16" ht="39" customHeight="1" x14ac:dyDescent="0.15">
      <c r="A35" s="22"/>
      <c r="B35" s="35"/>
      <c r="C35" s="1181" t="s">
        <v>566</v>
      </c>
      <c r="D35" s="1182"/>
      <c r="E35" s="1183"/>
      <c r="F35" s="36">
        <v>12.19</v>
      </c>
      <c r="G35" s="37">
        <v>7.57</v>
      </c>
      <c r="H35" s="37">
        <v>9.6300000000000008</v>
      </c>
      <c r="I35" s="37">
        <v>12.74</v>
      </c>
      <c r="J35" s="38">
        <v>16.37</v>
      </c>
      <c r="K35" s="22"/>
      <c r="L35" s="22"/>
      <c r="M35" s="22"/>
      <c r="N35" s="22"/>
      <c r="O35" s="22"/>
      <c r="P35" s="22"/>
    </row>
    <row r="36" spans="1:16" ht="39" customHeight="1" x14ac:dyDescent="0.15">
      <c r="A36" s="22"/>
      <c r="B36" s="35"/>
      <c r="C36" s="1181" t="s">
        <v>567</v>
      </c>
      <c r="D36" s="1182"/>
      <c r="E36" s="1183"/>
      <c r="F36" s="36">
        <v>13.09</v>
      </c>
      <c r="G36" s="37">
        <v>12.62</v>
      </c>
      <c r="H36" s="37">
        <v>13.97</v>
      </c>
      <c r="I36" s="37">
        <v>13.86</v>
      </c>
      <c r="J36" s="38">
        <v>14.04</v>
      </c>
      <c r="K36" s="22"/>
      <c r="L36" s="22"/>
      <c r="M36" s="22"/>
      <c r="N36" s="22"/>
      <c r="O36" s="22"/>
      <c r="P36" s="22"/>
    </row>
    <row r="37" spans="1:16" ht="39" customHeight="1" x14ac:dyDescent="0.15">
      <c r="A37" s="22"/>
      <c r="B37" s="35"/>
      <c r="C37" s="1181" t="s">
        <v>568</v>
      </c>
      <c r="D37" s="1182"/>
      <c r="E37" s="1183"/>
      <c r="F37" s="36">
        <v>1.81</v>
      </c>
      <c r="G37" s="37">
        <v>1.68</v>
      </c>
      <c r="H37" s="37">
        <v>1.0900000000000001</v>
      </c>
      <c r="I37" s="37">
        <v>1.22</v>
      </c>
      <c r="J37" s="38">
        <v>2.61</v>
      </c>
      <c r="K37" s="22"/>
      <c r="L37" s="22"/>
      <c r="M37" s="22"/>
      <c r="N37" s="22"/>
      <c r="O37" s="22"/>
      <c r="P37" s="22"/>
    </row>
    <row r="38" spans="1:16" ht="39" customHeight="1" x14ac:dyDescent="0.15">
      <c r="A38" s="22"/>
      <c r="B38" s="35"/>
      <c r="C38" s="1181" t="s">
        <v>569</v>
      </c>
      <c r="D38" s="1182"/>
      <c r="E38" s="1183"/>
      <c r="F38" s="36" t="s">
        <v>570</v>
      </c>
      <c r="G38" s="37" t="s">
        <v>571</v>
      </c>
      <c r="H38" s="37">
        <v>0.04</v>
      </c>
      <c r="I38" s="37">
        <v>0.61</v>
      </c>
      <c r="J38" s="38">
        <v>0.88</v>
      </c>
      <c r="K38" s="22"/>
      <c r="L38" s="22"/>
      <c r="M38" s="22"/>
      <c r="N38" s="22"/>
      <c r="O38" s="22"/>
      <c r="P38" s="22"/>
    </row>
    <row r="39" spans="1:16" ht="39" customHeight="1" x14ac:dyDescent="0.15">
      <c r="A39" s="22"/>
      <c r="B39" s="35"/>
      <c r="C39" s="1181" t="s">
        <v>572</v>
      </c>
      <c r="D39" s="1182"/>
      <c r="E39" s="1183"/>
      <c r="F39" s="36">
        <v>0</v>
      </c>
      <c r="G39" s="37">
        <v>0.01</v>
      </c>
      <c r="H39" s="37">
        <v>0</v>
      </c>
      <c r="I39" s="37">
        <v>0</v>
      </c>
      <c r="J39" s="38">
        <v>0.31</v>
      </c>
      <c r="K39" s="22"/>
      <c r="L39" s="22"/>
      <c r="M39" s="22"/>
      <c r="N39" s="22"/>
      <c r="O39" s="22"/>
      <c r="P39" s="22"/>
    </row>
    <row r="40" spans="1:16" ht="39" customHeight="1" x14ac:dyDescent="0.15">
      <c r="A40" s="22"/>
      <c r="B40" s="35"/>
      <c r="C40" s="1181" t="s">
        <v>573</v>
      </c>
      <c r="D40" s="1182"/>
      <c r="E40" s="1183"/>
      <c r="F40" s="36">
        <v>0</v>
      </c>
      <c r="G40" s="37">
        <v>0</v>
      </c>
      <c r="H40" s="37">
        <v>0.01</v>
      </c>
      <c r="I40" s="37">
        <v>0.03</v>
      </c>
      <c r="J40" s="38">
        <v>0.01</v>
      </c>
      <c r="K40" s="22"/>
      <c r="L40" s="22"/>
      <c r="M40" s="22"/>
      <c r="N40" s="22"/>
      <c r="O40" s="22"/>
      <c r="P40" s="22"/>
    </row>
    <row r="41" spans="1:16" ht="39" customHeight="1" x14ac:dyDescent="0.15">
      <c r="A41" s="22"/>
      <c r="B41" s="35"/>
      <c r="C41" s="1181" t="s">
        <v>574</v>
      </c>
      <c r="D41" s="1182"/>
      <c r="E41" s="1183"/>
      <c r="F41" s="36">
        <v>0.01</v>
      </c>
      <c r="G41" s="37">
        <v>0</v>
      </c>
      <c r="H41" s="37">
        <v>0</v>
      </c>
      <c r="I41" s="37">
        <v>0</v>
      </c>
      <c r="J41" s="38">
        <v>0</v>
      </c>
      <c r="K41" s="22"/>
      <c r="L41" s="22"/>
      <c r="M41" s="22"/>
      <c r="N41" s="22"/>
      <c r="O41" s="22"/>
      <c r="P41" s="22"/>
    </row>
    <row r="42" spans="1:16" ht="39" customHeight="1" x14ac:dyDescent="0.15">
      <c r="A42" s="22"/>
      <c r="B42" s="39"/>
      <c r="C42" s="1181" t="s">
        <v>575</v>
      </c>
      <c r="D42" s="1182"/>
      <c r="E42" s="1183"/>
      <c r="F42" s="36" t="s">
        <v>509</v>
      </c>
      <c r="G42" s="37" t="s">
        <v>509</v>
      </c>
      <c r="H42" s="37" t="s">
        <v>509</v>
      </c>
      <c r="I42" s="37" t="s">
        <v>509</v>
      </c>
      <c r="J42" s="38" t="s">
        <v>509</v>
      </c>
      <c r="K42" s="22"/>
      <c r="L42" s="22"/>
      <c r="M42" s="22"/>
      <c r="N42" s="22"/>
      <c r="O42" s="22"/>
      <c r="P42" s="22"/>
    </row>
    <row r="43" spans="1:16" ht="39" customHeight="1" thickBot="1" x14ac:dyDescent="0.2">
      <c r="A43" s="22"/>
      <c r="B43" s="40"/>
      <c r="C43" s="1184" t="s">
        <v>576</v>
      </c>
      <c r="D43" s="1185"/>
      <c r="E43" s="1186"/>
      <c r="F43" s="41">
        <v>2.95</v>
      </c>
      <c r="G43" s="42">
        <v>3.64</v>
      </c>
      <c r="H43" s="42">
        <v>4.3</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HqCqExOu/+uO5nGR0ilW0DDfY06GyQClm9RzE3Bo28vEhhTwTMYfm5yOcwfkYc5yG/qCdxC5YB7VAOBlb/tFg==" saltValue="foeO68OI6J+uKru4R9U8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741</v>
      </c>
      <c r="L45" s="60">
        <v>700</v>
      </c>
      <c r="M45" s="60">
        <v>550</v>
      </c>
      <c r="N45" s="60">
        <v>546</v>
      </c>
      <c r="O45" s="61">
        <v>514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509</v>
      </c>
      <c r="L46" s="64" t="s">
        <v>509</v>
      </c>
      <c r="M46" s="64" t="s">
        <v>509</v>
      </c>
      <c r="N46" s="64" t="s">
        <v>509</v>
      </c>
      <c r="O46" s="65" t="s">
        <v>509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509</v>
      </c>
      <c r="L47" s="64" t="s">
        <v>509</v>
      </c>
      <c r="M47" s="64" t="s">
        <v>509</v>
      </c>
      <c r="N47" s="64" t="s">
        <v>509</v>
      </c>
      <c r="O47" s="65" t="s">
        <v>509</v>
      </c>
      <c r="P47" s="48"/>
      <c r="Q47" s="48"/>
      <c r="R47" s="48"/>
      <c r="S47" s="48"/>
      <c r="T47" s="48"/>
      <c r="U47" s="48"/>
    </row>
    <row r="48" spans="1:21" ht="30.75" customHeight="1" x14ac:dyDescent="0.15">
      <c r="A48" s="48"/>
      <c r="B48" s="1199"/>
      <c r="C48" s="1200"/>
      <c r="D48" s="62"/>
      <c r="E48" s="1191" t="s">
        <v>15</v>
      </c>
      <c r="F48" s="1191"/>
      <c r="G48" s="1191"/>
      <c r="H48" s="1191"/>
      <c r="I48" s="1191"/>
      <c r="J48" s="1192"/>
      <c r="K48" s="63">
        <v>155</v>
      </c>
      <c r="L48" s="64">
        <v>146</v>
      </c>
      <c r="M48" s="64">
        <v>156</v>
      </c>
      <c r="N48" s="64">
        <v>168</v>
      </c>
      <c r="O48" s="65">
        <v>213</v>
      </c>
      <c r="P48" s="48"/>
      <c r="Q48" s="48"/>
      <c r="R48" s="48"/>
      <c r="S48" s="48"/>
      <c r="T48" s="48"/>
      <c r="U48" s="48"/>
    </row>
    <row r="49" spans="1:21" ht="30.75" customHeight="1" x14ac:dyDescent="0.15">
      <c r="A49" s="48"/>
      <c r="B49" s="1199"/>
      <c r="C49" s="1200"/>
      <c r="D49" s="62"/>
      <c r="E49" s="1191" t="s">
        <v>16</v>
      </c>
      <c r="F49" s="1191"/>
      <c r="G49" s="1191"/>
      <c r="H49" s="1191"/>
      <c r="I49" s="1191"/>
      <c r="J49" s="1192"/>
      <c r="K49" s="63">
        <v>19</v>
      </c>
      <c r="L49" s="64">
        <v>10</v>
      </c>
      <c r="M49" s="64">
        <v>9</v>
      </c>
      <c r="N49" s="64">
        <v>14</v>
      </c>
      <c r="O49" s="65">
        <v>13</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509</v>
      </c>
      <c r="L50" s="64" t="s">
        <v>509</v>
      </c>
      <c r="M50" s="64" t="s">
        <v>509</v>
      </c>
      <c r="N50" s="64" t="s">
        <v>509</v>
      </c>
      <c r="O50" s="65" t="s">
        <v>509</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509</v>
      </c>
      <c r="L51" s="64">
        <v>1</v>
      </c>
      <c r="M51" s="64" t="s">
        <v>509</v>
      </c>
      <c r="N51" s="64" t="s">
        <v>509</v>
      </c>
      <c r="O51" s="65" t="s">
        <v>509</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853</v>
      </c>
      <c r="L52" s="64">
        <v>872</v>
      </c>
      <c r="M52" s="64">
        <v>755</v>
      </c>
      <c r="N52" s="64">
        <v>732</v>
      </c>
      <c r="O52" s="65">
        <v>785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62</v>
      </c>
      <c r="L53" s="69">
        <v>-15</v>
      </c>
      <c r="M53" s="69">
        <v>-40</v>
      </c>
      <c r="N53" s="69">
        <v>-4</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2FzmXekxl0w+i+44c/eImT0MH+1aLD6xuBECNM5hUVYGeo/fAjST6PpXmCsJoiET9wjMKeI8Fy0Ec2pGIfpGw==" saltValue="L6oqkENP96Uoy4a0g296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17" t="s">
        <v>24</v>
      </c>
      <c r="C41" s="1218"/>
      <c r="D41" s="81"/>
      <c r="E41" s="1219" t="s">
        <v>25</v>
      </c>
      <c r="F41" s="1219"/>
      <c r="G41" s="1219"/>
      <c r="H41" s="1220"/>
      <c r="I41" s="82">
        <v>5548</v>
      </c>
      <c r="J41" s="83">
        <v>6441</v>
      </c>
      <c r="K41" s="83">
        <v>6354</v>
      </c>
      <c r="L41" s="83">
        <v>6351</v>
      </c>
      <c r="M41" s="84">
        <v>7041</v>
      </c>
    </row>
    <row r="42" spans="2:13" ht="27.75" customHeight="1" x14ac:dyDescent="0.15">
      <c r="B42" s="1207"/>
      <c r="C42" s="1208"/>
      <c r="D42" s="85"/>
      <c r="E42" s="1211" t="s">
        <v>26</v>
      </c>
      <c r="F42" s="1211"/>
      <c r="G42" s="1211"/>
      <c r="H42" s="1212"/>
      <c r="I42" s="86" t="s">
        <v>509</v>
      </c>
      <c r="J42" s="87" t="s">
        <v>509</v>
      </c>
      <c r="K42" s="87" t="s">
        <v>509</v>
      </c>
      <c r="L42" s="87" t="s">
        <v>509</v>
      </c>
      <c r="M42" s="88" t="s">
        <v>509</v>
      </c>
    </row>
    <row r="43" spans="2:13" ht="27.75" customHeight="1" x14ac:dyDescent="0.15">
      <c r="B43" s="1207"/>
      <c r="C43" s="1208"/>
      <c r="D43" s="85"/>
      <c r="E43" s="1211" t="s">
        <v>27</v>
      </c>
      <c r="F43" s="1211"/>
      <c r="G43" s="1211"/>
      <c r="H43" s="1212"/>
      <c r="I43" s="86">
        <v>2875</v>
      </c>
      <c r="J43" s="87">
        <v>2646</v>
      </c>
      <c r="K43" s="87">
        <v>2447</v>
      </c>
      <c r="L43" s="87">
        <v>2339</v>
      </c>
      <c r="M43" s="88">
        <v>2326</v>
      </c>
    </row>
    <row r="44" spans="2:13" ht="27.75" customHeight="1" x14ac:dyDescent="0.15">
      <c r="B44" s="1207"/>
      <c r="C44" s="1208"/>
      <c r="D44" s="85"/>
      <c r="E44" s="1211" t="s">
        <v>28</v>
      </c>
      <c r="F44" s="1211"/>
      <c r="G44" s="1211"/>
      <c r="H44" s="1212"/>
      <c r="I44" s="86">
        <v>94</v>
      </c>
      <c r="J44" s="87">
        <v>105</v>
      </c>
      <c r="K44" s="87">
        <v>142</v>
      </c>
      <c r="L44" s="87">
        <v>140</v>
      </c>
      <c r="M44" s="88">
        <v>159</v>
      </c>
    </row>
    <row r="45" spans="2:13" ht="27.75" customHeight="1" x14ac:dyDescent="0.15">
      <c r="B45" s="1207"/>
      <c r="C45" s="1208"/>
      <c r="D45" s="85"/>
      <c r="E45" s="1211" t="s">
        <v>29</v>
      </c>
      <c r="F45" s="1211"/>
      <c r="G45" s="1211"/>
      <c r="H45" s="1212"/>
      <c r="I45" s="86">
        <v>1622</v>
      </c>
      <c r="J45" s="87">
        <v>1531</v>
      </c>
      <c r="K45" s="87">
        <v>1380</v>
      </c>
      <c r="L45" s="87">
        <v>1338</v>
      </c>
      <c r="M45" s="88">
        <v>1209</v>
      </c>
    </row>
    <row r="46" spans="2:13" ht="27.75" customHeight="1" x14ac:dyDescent="0.15">
      <c r="B46" s="1207"/>
      <c r="C46" s="1208"/>
      <c r="D46" s="89"/>
      <c r="E46" s="1211" t="s">
        <v>30</v>
      </c>
      <c r="F46" s="1211"/>
      <c r="G46" s="1211"/>
      <c r="H46" s="1212"/>
      <c r="I46" s="86">
        <v>928</v>
      </c>
      <c r="J46" s="87">
        <v>898</v>
      </c>
      <c r="K46" s="87">
        <v>1798</v>
      </c>
      <c r="L46" s="87">
        <v>896</v>
      </c>
      <c r="M46" s="88" t="s">
        <v>509</v>
      </c>
    </row>
    <row r="47" spans="2:13" ht="27.75" customHeight="1" x14ac:dyDescent="0.15">
      <c r="B47" s="1207"/>
      <c r="C47" s="1208"/>
      <c r="D47" s="90"/>
      <c r="E47" s="1221" t="s">
        <v>31</v>
      </c>
      <c r="F47" s="1222"/>
      <c r="G47" s="1222"/>
      <c r="H47" s="1223"/>
      <c r="I47" s="86" t="s">
        <v>509</v>
      </c>
      <c r="J47" s="87" t="s">
        <v>509</v>
      </c>
      <c r="K47" s="87" t="s">
        <v>509</v>
      </c>
      <c r="L47" s="87" t="s">
        <v>509</v>
      </c>
      <c r="M47" s="88" t="s">
        <v>509</v>
      </c>
    </row>
    <row r="48" spans="2:13" ht="27.75" customHeight="1" x14ac:dyDescent="0.15">
      <c r="B48" s="1207"/>
      <c r="C48" s="1208"/>
      <c r="D48" s="85"/>
      <c r="E48" s="1211" t="s">
        <v>32</v>
      </c>
      <c r="F48" s="1211"/>
      <c r="G48" s="1211"/>
      <c r="H48" s="1212"/>
      <c r="I48" s="86" t="s">
        <v>509</v>
      </c>
      <c r="J48" s="87" t="s">
        <v>509</v>
      </c>
      <c r="K48" s="87" t="s">
        <v>509</v>
      </c>
      <c r="L48" s="87" t="s">
        <v>509</v>
      </c>
      <c r="M48" s="88" t="s">
        <v>509</v>
      </c>
    </row>
    <row r="49" spans="2:13" ht="27.75" customHeight="1" x14ac:dyDescent="0.15">
      <c r="B49" s="1209"/>
      <c r="C49" s="1210"/>
      <c r="D49" s="85"/>
      <c r="E49" s="1211" t="s">
        <v>33</v>
      </c>
      <c r="F49" s="1211"/>
      <c r="G49" s="1211"/>
      <c r="H49" s="1212"/>
      <c r="I49" s="86" t="s">
        <v>509</v>
      </c>
      <c r="J49" s="87" t="s">
        <v>509</v>
      </c>
      <c r="K49" s="87" t="s">
        <v>509</v>
      </c>
      <c r="L49" s="87" t="s">
        <v>509</v>
      </c>
      <c r="M49" s="88" t="s">
        <v>509</v>
      </c>
    </row>
    <row r="50" spans="2:13" ht="27.75" customHeight="1" x14ac:dyDescent="0.15">
      <c r="B50" s="1205" t="s">
        <v>34</v>
      </c>
      <c r="C50" s="1206"/>
      <c r="D50" s="91"/>
      <c r="E50" s="1211" t="s">
        <v>35</v>
      </c>
      <c r="F50" s="1211"/>
      <c r="G50" s="1211"/>
      <c r="H50" s="1212"/>
      <c r="I50" s="86">
        <v>3455</v>
      </c>
      <c r="J50" s="87">
        <v>3471</v>
      </c>
      <c r="K50" s="87">
        <v>3454</v>
      </c>
      <c r="L50" s="87">
        <v>2800</v>
      </c>
      <c r="M50" s="88">
        <v>2185</v>
      </c>
    </row>
    <row r="51" spans="2:13" ht="27.75" customHeight="1" x14ac:dyDescent="0.15">
      <c r="B51" s="1207"/>
      <c r="C51" s="1208"/>
      <c r="D51" s="85"/>
      <c r="E51" s="1211" t="s">
        <v>36</v>
      </c>
      <c r="F51" s="1211"/>
      <c r="G51" s="1211"/>
      <c r="H51" s="1212"/>
      <c r="I51" s="86">
        <v>1953</v>
      </c>
      <c r="J51" s="87">
        <v>1770</v>
      </c>
      <c r="K51" s="87">
        <v>1702</v>
      </c>
      <c r="L51" s="87">
        <v>1621</v>
      </c>
      <c r="M51" s="88">
        <v>1500</v>
      </c>
    </row>
    <row r="52" spans="2:13" ht="27.75" customHeight="1" x14ac:dyDescent="0.15">
      <c r="B52" s="1209"/>
      <c r="C52" s="1210"/>
      <c r="D52" s="85"/>
      <c r="E52" s="1211" t="s">
        <v>37</v>
      </c>
      <c r="F52" s="1211"/>
      <c r="G52" s="1211"/>
      <c r="H52" s="1212"/>
      <c r="I52" s="86">
        <v>6984</v>
      </c>
      <c r="J52" s="87">
        <v>6886</v>
      </c>
      <c r="K52" s="87">
        <v>6815</v>
      </c>
      <c r="L52" s="87">
        <v>6673</v>
      </c>
      <c r="M52" s="88">
        <v>6211</v>
      </c>
    </row>
    <row r="53" spans="2:13" ht="27.75" customHeight="1" thickBot="1" x14ac:dyDescent="0.2">
      <c r="B53" s="1213" t="s">
        <v>38</v>
      </c>
      <c r="C53" s="1214"/>
      <c r="D53" s="92"/>
      <c r="E53" s="1215" t="s">
        <v>39</v>
      </c>
      <c r="F53" s="1215"/>
      <c r="G53" s="1215"/>
      <c r="H53" s="1216"/>
      <c r="I53" s="93">
        <v>-1326</v>
      </c>
      <c r="J53" s="94">
        <v>-507</v>
      </c>
      <c r="K53" s="94">
        <v>149</v>
      </c>
      <c r="L53" s="94">
        <v>-29</v>
      </c>
      <c r="M53" s="95">
        <v>839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KcDebdQW2ef1CURXldjY3qAiyuwn45xd5cS5BIIvpCL0IeVgvgvmfqzNXKeAT02+aBbAh8y44L98UcC/c2WQ==" saltValue="mZcLntT/bOSsGcgo+k34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29" t="s">
        <v>42</v>
      </c>
      <c r="D55" s="1229"/>
      <c r="E55" s="1230"/>
      <c r="F55" s="107">
        <v>1202</v>
      </c>
      <c r="G55" s="107">
        <v>1008</v>
      </c>
      <c r="H55" s="108">
        <v>1305</v>
      </c>
    </row>
    <row r="56" spans="2:8" ht="52.5" customHeight="1" x14ac:dyDescent="0.15">
      <c r="B56" s="109"/>
      <c r="C56" s="1231" t="s">
        <v>43</v>
      </c>
      <c r="D56" s="1231"/>
      <c r="E56" s="1232"/>
      <c r="F56" s="110">
        <v>322</v>
      </c>
      <c r="G56" s="110">
        <v>24</v>
      </c>
      <c r="H56" s="111">
        <v>75</v>
      </c>
    </row>
    <row r="57" spans="2:8" ht="53.25" customHeight="1" x14ac:dyDescent="0.15">
      <c r="B57" s="109"/>
      <c r="C57" s="1233" t="s">
        <v>44</v>
      </c>
      <c r="D57" s="1233"/>
      <c r="E57" s="1234"/>
      <c r="F57" s="112">
        <v>1723</v>
      </c>
      <c r="G57" s="112">
        <v>1698</v>
      </c>
      <c r="H57" s="113">
        <v>720</v>
      </c>
    </row>
    <row r="58" spans="2:8" ht="45.75" customHeight="1" x14ac:dyDescent="0.15">
      <c r="B58" s="114"/>
      <c r="C58" s="1224" t="s">
        <v>587</v>
      </c>
      <c r="D58" s="1225"/>
      <c r="E58" s="1226"/>
      <c r="F58" s="115">
        <v>1353</v>
      </c>
      <c r="G58" s="115">
        <v>1346</v>
      </c>
      <c r="H58" s="116">
        <v>398</v>
      </c>
    </row>
    <row r="59" spans="2:8" ht="45.75" customHeight="1" x14ac:dyDescent="0.15">
      <c r="B59" s="114"/>
      <c r="C59" s="1224" t="s">
        <v>588</v>
      </c>
      <c r="D59" s="1225"/>
      <c r="E59" s="1226"/>
      <c r="F59" s="115">
        <v>195</v>
      </c>
      <c r="G59" s="115">
        <v>195</v>
      </c>
      <c r="H59" s="116">
        <v>195</v>
      </c>
    </row>
    <row r="60" spans="2:8" ht="45.75" customHeight="1" x14ac:dyDescent="0.15">
      <c r="B60" s="114"/>
      <c r="C60" s="1224" t="s">
        <v>590</v>
      </c>
      <c r="D60" s="1225"/>
      <c r="E60" s="1226"/>
      <c r="F60" s="115">
        <v>75</v>
      </c>
      <c r="G60" s="115">
        <v>72</v>
      </c>
      <c r="H60" s="116">
        <v>51</v>
      </c>
    </row>
    <row r="61" spans="2:8" ht="45.75" customHeight="1" x14ac:dyDescent="0.15">
      <c r="B61" s="114"/>
      <c r="C61" s="1224" t="s">
        <v>589</v>
      </c>
      <c r="D61" s="1225"/>
      <c r="E61" s="1226"/>
      <c r="F61" s="115">
        <v>35</v>
      </c>
      <c r="G61" s="115">
        <v>36</v>
      </c>
      <c r="H61" s="116">
        <v>36</v>
      </c>
    </row>
    <row r="62" spans="2:8" ht="45.75" customHeight="1" thickBot="1" x14ac:dyDescent="0.2">
      <c r="B62" s="117"/>
      <c r="C62" s="1224" t="s">
        <v>591</v>
      </c>
      <c r="D62" s="1225"/>
      <c r="E62" s="1226"/>
      <c r="F62" s="115">
        <v>17</v>
      </c>
      <c r="G62" s="115">
        <v>14</v>
      </c>
      <c r="H62" s="116">
        <v>16</v>
      </c>
    </row>
    <row r="63" spans="2:8" ht="52.5" customHeight="1" thickBot="1" x14ac:dyDescent="0.2">
      <c r="B63" s="118"/>
      <c r="C63" s="1227" t="s">
        <v>45</v>
      </c>
      <c r="D63" s="1227"/>
      <c r="E63" s="1228"/>
      <c r="F63" s="119">
        <v>3247</v>
      </c>
      <c r="G63" s="119">
        <v>2730</v>
      </c>
      <c r="H63" s="120">
        <v>2100</v>
      </c>
    </row>
    <row r="64" spans="2:8" ht="15" customHeight="1" x14ac:dyDescent="0.15"/>
    <row r="65" ht="0" hidden="1" customHeight="1" x14ac:dyDescent="0.15"/>
    <row r="66" ht="0" hidden="1" customHeight="1" x14ac:dyDescent="0.15"/>
  </sheetData>
  <sheetProtection algorithmName="SHA-512" hashValue="9CkFoGCjP5ZA9Tc3uIUctgs8R7QHPRwJ2YANH0ntmeWIZJJLVrKUInExiNlZyrMr0+M3iU2RFBYaN/BUdrNLEA==" saltValue="HL9mXPaJBGjDmQb45w9b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7" customWidth="1"/>
    <col min="2" max="107" width="2.5" style="1237" customWidth="1"/>
    <col min="108" max="108" width="6.125" style="1245" customWidth="1"/>
    <col min="109" max="109" width="5.875" style="1244"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35"/>
      <c r="B1" s="1236"/>
      <c r="DD1" s="1237"/>
      <c r="DE1" s="1237"/>
    </row>
    <row r="2" spans="1:143" ht="25.5" customHeight="1" x14ac:dyDescent="0.15">
      <c r="A2" s="1238"/>
      <c r="C2" s="1238"/>
      <c r="O2" s="1238"/>
      <c r="P2" s="1238"/>
      <c r="Q2" s="1238"/>
      <c r="R2" s="1238"/>
      <c r="S2" s="1238"/>
      <c r="T2" s="1238"/>
      <c r="U2" s="1238"/>
      <c r="V2" s="1238"/>
      <c r="W2" s="1238"/>
      <c r="X2" s="1238"/>
      <c r="Y2" s="1238"/>
      <c r="Z2" s="1238"/>
      <c r="AA2" s="1238"/>
      <c r="AB2" s="1238"/>
      <c r="AC2" s="1238"/>
      <c r="AD2" s="1238"/>
      <c r="AE2" s="1238"/>
      <c r="AF2" s="1238"/>
      <c r="AG2" s="1238"/>
      <c r="AH2" s="1238"/>
      <c r="AI2" s="1238"/>
      <c r="AU2" s="1238"/>
      <c r="BG2" s="1238"/>
      <c r="BS2" s="1238"/>
      <c r="CE2" s="1238"/>
      <c r="CQ2" s="1238"/>
      <c r="DD2" s="1237"/>
      <c r="DE2" s="1237"/>
    </row>
    <row r="3" spans="1:143" ht="25.5" customHeight="1" x14ac:dyDescent="0.15">
      <c r="A3" s="1238"/>
      <c r="C3" s="1238"/>
      <c r="O3" s="1238"/>
      <c r="P3" s="1238"/>
      <c r="Q3" s="1238"/>
      <c r="R3" s="1238"/>
      <c r="S3" s="1238"/>
      <c r="T3" s="1238"/>
      <c r="U3" s="1238"/>
      <c r="V3" s="1238"/>
      <c r="W3" s="1238"/>
      <c r="X3" s="1238"/>
      <c r="Y3" s="1238"/>
      <c r="Z3" s="1238"/>
      <c r="AA3" s="1238"/>
      <c r="AB3" s="1238"/>
      <c r="AC3" s="1238"/>
      <c r="AD3" s="1238"/>
      <c r="AE3" s="1238"/>
      <c r="AF3" s="1238"/>
      <c r="AG3" s="1238"/>
      <c r="AH3" s="1238"/>
      <c r="AI3" s="1238"/>
      <c r="AU3" s="1238"/>
      <c r="BG3" s="1238"/>
      <c r="BS3" s="1238"/>
      <c r="CE3" s="1238"/>
      <c r="CQ3" s="1238"/>
      <c r="DD3" s="1237"/>
      <c r="DE3" s="1237"/>
    </row>
    <row r="4" spans="1:143" s="268" customFormat="1" x14ac:dyDescent="0.15">
      <c r="A4" s="1238"/>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8"/>
      <c r="BK4" s="1238"/>
      <c r="BL4" s="1238"/>
      <c r="BM4" s="1238"/>
      <c r="BN4" s="1238"/>
      <c r="BO4" s="1238"/>
      <c r="BP4" s="1238"/>
      <c r="BQ4" s="1238"/>
      <c r="BR4" s="1238"/>
      <c r="BS4" s="1238"/>
      <c r="BT4" s="1238"/>
      <c r="BU4" s="1238"/>
      <c r="BV4" s="1238"/>
      <c r="BW4" s="1238"/>
      <c r="BX4" s="1238"/>
      <c r="BY4" s="1238"/>
      <c r="BZ4" s="1238"/>
      <c r="CA4" s="1238"/>
      <c r="CB4" s="1238"/>
      <c r="CC4" s="1238"/>
      <c r="CD4" s="1238"/>
      <c r="CE4" s="1238"/>
      <c r="CF4" s="1238"/>
      <c r="CG4" s="1238"/>
      <c r="CH4" s="1238"/>
      <c r="CI4" s="1238"/>
      <c r="CJ4" s="1238"/>
      <c r="CK4" s="1238"/>
      <c r="CL4" s="1238"/>
      <c r="CM4" s="1238"/>
      <c r="CN4" s="1238"/>
      <c r="CO4" s="1238"/>
      <c r="CP4" s="1238"/>
      <c r="CQ4" s="1238"/>
      <c r="CR4" s="1238"/>
      <c r="CS4" s="1238"/>
      <c r="CT4" s="1238"/>
      <c r="CU4" s="1238"/>
      <c r="CV4" s="1238"/>
      <c r="CW4" s="1238"/>
      <c r="CX4" s="1238"/>
      <c r="CY4" s="1238"/>
      <c r="CZ4" s="1238"/>
      <c r="DA4" s="1238"/>
      <c r="DB4" s="1238"/>
      <c r="DC4" s="1238"/>
      <c r="DD4" s="1238"/>
      <c r="DE4" s="1238"/>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1238"/>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8"/>
      <c r="AK5" s="1238"/>
      <c r="AL5" s="1238"/>
      <c r="AM5" s="1238"/>
      <c r="AN5" s="1238"/>
      <c r="AO5" s="1238"/>
      <c r="AP5" s="1238"/>
      <c r="AQ5" s="1238"/>
      <c r="AR5" s="1238"/>
      <c r="AS5" s="1238"/>
      <c r="AT5" s="1238"/>
      <c r="AU5" s="1238"/>
      <c r="AV5" s="1238"/>
      <c r="AW5" s="1238"/>
      <c r="AX5" s="1238"/>
      <c r="AY5" s="1238"/>
      <c r="AZ5" s="1238"/>
      <c r="BA5" s="1238"/>
      <c r="BB5" s="1238"/>
      <c r="BC5" s="1238"/>
      <c r="BD5" s="1238"/>
      <c r="BE5" s="1238"/>
      <c r="BF5" s="1238"/>
      <c r="BG5" s="1238"/>
      <c r="BH5" s="1238"/>
      <c r="BI5" s="1238"/>
      <c r="BJ5" s="1238"/>
      <c r="BK5" s="1238"/>
      <c r="BL5" s="1238"/>
      <c r="BM5" s="1238"/>
      <c r="BN5" s="1238"/>
      <c r="BO5" s="1238"/>
      <c r="BP5" s="1238"/>
      <c r="BQ5" s="1238"/>
      <c r="BR5" s="1238"/>
      <c r="BS5" s="1238"/>
      <c r="BT5" s="1238"/>
      <c r="BU5" s="1238"/>
      <c r="BV5" s="1238"/>
      <c r="BW5" s="1238"/>
      <c r="BX5" s="1238"/>
      <c r="BY5" s="1238"/>
      <c r="BZ5" s="1238"/>
      <c r="CA5" s="1238"/>
      <c r="CB5" s="1238"/>
      <c r="CC5" s="1238"/>
      <c r="CD5" s="1238"/>
      <c r="CE5" s="1238"/>
      <c r="CF5" s="1238"/>
      <c r="CG5" s="1238"/>
      <c r="CH5" s="1238"/>
      <c r="CI5" s="1238"/>
      <c r="CJ5" s="1238"/>
      <c r="CK5" s="1238"/>
      <c r="CL5" s="1238"/>
      <c r="CM5" s="1238"/>
      <c r="CN5" s="1238"/>
      <c r="CO5" s="1238"/>
      <c r="CP5" s="1238"/>
      <c r="CQ5" s="1238"/>
      <c r="CR5" s="1238"/>
      <c r="CS5" s="1238"/>
      <c r="CT5" s="1238"/>
      <c r="CU5" s="1238"/>
      <c r="CV5" s="1238"/>
      <c r="CW5" s="1238"/>
      <c r="CX5" s="1238"/>
      <c r="CY5" s="1238"/>
      <c r="CZ5" s="1238"/>
      <c r="DA5" s="1238"/>
      <c r="DB5" s="1238"/>
      <c r="DC5" s="1238"/>
      <c r="DD5" s="1238"/>
      <c r="DE5" s="1238"/>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1238"/>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8"/>
      <c r="AY6" s="1238"/>
      <c r="AZ6" s="1238"/>
      <c r="BA6" s="1238"/>
      <c r="BB6" s="1238"/>
      <c r="BC6" s="1238"/>
      <c r="BD6" s="1238"/>
      <c r="BE6" s="1238"/>
      <c r="BF6" s="1238"/>
      <c r="BG6" s="1238"/>
      <c r="BH6" s="1238"/>
      <c r="BI6" s="1238"/>
      <c r="BJ6" s="1238"/>
      <c r="BK6" s="1238"/>
      <c r="BL6" s="1238"/>
      <c r="BM6" s="1238"/>
      <c r="BN6" s="1238"/>
      <c r="BO6" s="1238"/>
      <c r="BP6" s="1238"/>
      <c r="BQ6" s="1238"/>
      <c r="BR6" s="1238"/>
      <c r="BS6" s="1238"/>
      <c r="BT6" s="1238"/>
      <c r="BU6" s="1238"/>
      <c r="BV6" s="1238"/>
      <c r="BW6" s="1238"/>
      <c r="BX6" s="1238"/>
      <c r="BY6" s="1238"/>
      <c r="BZ6" s="1238"/>
      <c r="CA6" s="1238"/>
      <c r="CB6" s="1238"/>
      <c r="CC6" s="1238"/>
      <c r="CD6" s="1238"/>
      <c r="CE6" s="1238"/>
      <c r="CF6" s="1238"/>
      <c r="CG6" s="1238"/>
      <c r="CH6" s="1238"/>
      <c r="CI6" s="1238"/>
      <c r="CJ6" s="1238"/>
      <c r="CK6" s="1238"/>
      <c r="CL6" s="1238"/>
      <c r="CM6" s="1238"/>
      <c r="CN6" s="1238"/>
      <c r="CO6" s="1238"/>
      <c r="CP6" s="1238"/>
      <c r="CQ6" s="1238"/>
      <c r="CR6" s="1238"/>
      <c r="CS6" s="1238"/>
      <c r="CT6" s="1238"/>
      <c r="CU6" s="1238"/>
      <c r="CV6" s="1238"/>
      <c r="CW6" s="1238"/>
      <c r="CX6" s="1238"/>
      <c r="CY6" s="1238"/>
      <c r="CZ6" s="1238"/>
      <c r="DA6" s="1238"/>
      <c r="DB6" s="1238"/>
      <c r="DC6" s="1238"/>
      <c r="DD6" s="1238"/>
      <c r="DE6" s="1238"/>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1238"/>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1238"/>
      <c r="BL7" s="1238"/>
      <c r="BM7" s="1238"/>
      <c r="BN7" s="1238"/>
      <c r="BO7" s="1238"/>
      <c r="BP7" s="1238"/>
      <c r="BQ7" s="1238"/>
      <c r="BR7" s="1238"/>
      <c r="BS7" s="1238"/>
      <c r="BT7" s="1238"/>
      <c r="BU7" s="1238"/>
      <c r="BV7" s="1238"/>
      <c r="BW7" s="1238"/>
      <c r="BX7" s="1238"/>
      <c r="BY7" s="1238"/>
      <c r="BZ7" s="1238"/>
      <c r="CA7" s="1238"/>
      <c r="CB7" s="1238"/>
      <c r="CC7" s="1238"/>
      <c r="CD7" s="1238"/>
      <c r="CE7" s="1238"/>
      <c r="CF7" s="1238"/>
      <c r="CG7" s="1238"/>
      <c r="CH7" s="1238"/>
      <c r="CI7" s="1238"/>
      <c r="CJ7" s="1238"/>
      <c r="CK7" s="1238"/>
      <c r="CL7" s="1238"/>
      <c r="CM7" s="1238"/>
      <c r="CN7" s="1238"/>
      <c r="CO7" s="1238"/>
      <c r="CP7" s="1238"/>
      <c r="CQ7" s="1238"/>
      <c r="CR7" s="1238"/>
      <c r="CS7" s="1238"/>
      <c r="CT7" s="1238"/>
      <c r="CU7" s="1238"/>
      <c r="CV7" s="1238"/>
      <c r="CW7" s="1238"/>
      <c r="CX7" s="1238"/>
      <c r="CY7" s="1238"/>
      <c r="CZ7" s="1238"/>
      <c r="DA7" s="1238"/>
      <c r="DB7" s="1238"/>
      <c r="DC7" s="1238"/>
      <c r="DD7" s="1238"/>
      <c r="DE7" s="1238"/>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1238"/>
      <c r="B8" s="1238"/>
      <c r="C8" s="1238"/>
      <c r="D8" s="1238"/>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238"/>
      <c r="BJ8" s="1238"/>
      <c r="BK8" s="1238"/>
      <c r="BL8" s="1238"/>
      <c r="BM8" s="1238"/>
      <c r="BN8" s="1238"/>
      <c r="BO8" s="1238"/>
      <c r="BP8" s="1238"/>
      <c r="BQ8" s="1238"/>
      <c r="BR8" s="1238"/>
      <c r="BS8" s="1238"/>
      <c r="BT8" s="1238"/>
      <c r="BU8" s="1238"/>
      <c r="BV8" s="1238"/>
      <c r="BW8" s="1238"/>
      <c r="BX8" s="1238"/>
      <c r="BY8" s="1238"/>
      <c r="BZ8" s="1238"/>
      <c r="CA8" s="1238"/>
      <c r="CB8" s="1238"/>
      <c r="CC8" s="1238"/>
      <c r="CD8" s="1238"/>
      <c r="CE8" s="1238"/>
      <c r="CF8" s="1238"/>
      <c r="CG8" s="1238"/>
      <c r="CH8" s="1238"/>
      <c r="CI8" s="1238"/>
      <c r="CJ8" s="1238"/>
      <c r="CK8" s="1238"/>
      <c r="CL8" s="1238"/>
      <c r="CM8" s="1238"/>
      <c r="CN8" s="1238"/>
      <c r="CO8" s="1238"/>
      <c r="CP8" s="1238"/>
      <c r="CQ8" s="1238"/>
      <c r="CR8" s="1238"/>
      <c r="CS8" s="1238"/>
      <c r="CT8" s="1238"/>
      <c r="CU8" s="1238"/>
      <c r="CV8" s="1238"/>
      <c r="CW8" s="1238"/>
      <c r="CX8" s="1238"/>
      <c r="CY8" s="1238"/>
      <c r="CZ8" s="1238"/>
      <c r="DA8" s="1238"/>
      <c r="DB8" s="1238"/>
      <c r="DC8" s="1238"/>
      <c r="DD8" s="1238"/>
      <c r="DE8" s="1238"/>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1238"/>
      <c r="B9" s="1238"/>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8"/>
      <c r="AK9" s="1238"/>
      <c r="AL9" s="1238"/>
      <c r="AM9" s="1238"/>
      <c r="AN9" s="1238"/>
      <c r="AO9" s="1238"/>
      <c r="AP9" s="1238"/>
      <c r="AQ9" s="1238"/>
      <c r="AR9" s="1238"/>
      <c r="AS9" s="1238"/>
      <c r="AT9" s="1238"/>
      <c r="AU9" s="1238"/>
      <c r="AV9" s="1238"/>
      <c r="AW9" s="1238"/>
      <c r="AX9" s="1238"/>
      <c r="AY9" s="1238"/>
      <c r="AZ9" s="1238"/>
      <c r="BA9" s="1238"/>
      <c r="BB9" s="1238"/>
      <c r="BC9" s="1238"/>
      <c r="BD9" s="1238"/>
      <c r="BE9" s="1238"/>
      <c r="BF9" s="1238"/>
      <c r="BG9" s="1238"/>
      <c r="BH9" s="1238"/>
      <c r="BI9" s="1238"/>
      <c r="BJ9" s="1238"/>
      <c r="BK9" s="1238"/>
      <c r="BL9" s="1238"/>
      <c r="BM9" s="1238"/>
      <c r="BN9" s="1238"/>
      <c r="BO9" s="1238"/>
      <c r="BP9" s="1238"/>
      <c r="BQ9" s="1238"/>
      <c r="BR9" s="1238"/>
      <c r="BS9" s="1238"/>
      <c r="BT9" s="1238"/>
      <c r="BU9" s="1238"/>
      <c r="BV9" s="1238"/>
      <c r="BW9" s="1238"/>
      <c r="BX9" s="1238"/>
      <c r="BY9" s="1238"/>
      <c r="BZ9" s="1238"/>
      <c r="CA9" s="1238"/>
      <c r="CB9" s="1238"/>
      <c r="CC9" s="1238"/>
      <c r="CD9" s="1238"/>
      <c r="CE9" s="1238"/>
      <c r="CF9" s="1238"/>
      <c r="CG9" s="1238"/>
      <c r="CH9" s="1238"/>
      <c r="CI9" s="1238"/>
      <c r="CJ9" s="1238"/>
      <c r="CK9" s="1238"/>
      <c r="CL9" s="1238"/>
      <c r="CM9" s="1238"/>
      <c r="CN9" s="1238"/>
      <c r="CO9" s="1238"/>
      <c r="CP9" s="1238"/>
      <c r="CQ9" s="1238"/>
      <c r="CR9" s="1238"/>
      <c r="CS9" s="1238"/>
      <c r="CT9" s="1238"/>
      <c r="CU9" s="1238"/>
      <c r="CV9" s="1238"/>
      <c r="CW9" s="1238"/>
      <c r="CX9" s="1238"/>
      <c r="CY9" s="1238"/>
      <c r="CZ9" s="1238"/>
      <c r="DA9" s="1238"/>
      <c r="DB9" s="1238"/>
      <c r="DC9" s="1238"/>
      <c r="DD9" s="1238"/>
      <c r="DE9" s="1238"/>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1238"/>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8"/>
      <c r="BF10" s="1238"/>
      <c r="BG10" s="1238"/>
      <c r="BH10" s="1238"/>
      <c r="BI10" s="1238"/>
      <c r="BJ10" s="1238"/>
      <c r="BK10" s="1238"/>
      <c r="BL10" s="1238"/>
      <c r="BM10" s="1238"/>
      <c r="BN10" s="1238"/>
      <c r="BO10" s="1238"/>
      <c r="BP10" s="1238"/>
      <c r="BQ10" s="1238"/>
      <c r="BR10" s="1238"/>
      <c r="BS10" s="1238"/>
      <c r="BT10" s="1238"/>
      <c r="BU10" s="1238"/>
      <c r="BV10" s="1238"/>
      <c r="BW10" s="1238"/>
      <c r="BX10" s="1238"/>
      <c r="BY10" s="1238"/>
      <c r="BZ10" s="1238"/>
      <c r="CA10" s="1238"/>
      <c r="CB10" s="1238"/>
      <c r="CC10" s="1238"/>
      <c r="CD10" s="1238"/>
      <c r="CE10" s="1238"/>
      <c r="CF10" s="1238"/>
      <c r="CG10" s="1238"/>
      <c r="CH10" s="1238"/>
      <c r="CI10" s="1238"/>
      <c r="CJ10" s="1238"/>
      <c r="CK10" s="1238"/>
      <c r="CL10" s="1238"/>
      <c r="CM10" s="1238"/>
      <c r="CN10" s="1238"/>
      <c r="CO10" s="1238"/>
      <c r="CP10" s="1238"/>
      <c r="CQ10" s="1238"/>
      <c r="CR10" s="1238"/>
      <c r="CS10" s="1238"/>
      <c r="CT10" s="1238"/>
      <c r="CU10" s="1238"/>
      <c r="CV10" s="1238"/>
      <c r="CW10" s="1238"/>
      <c r="CX10" s="1238"/>
      <c r="CY10" s="1238"/>
      <c r="CZ10" s="1238"/>
      <c r="DA10" s="1238"/>
      <c r="DB10" s="1238"/>
      <c r="DC10" s="1238"/>
      <c r="DD10" s="1238"/>
      <c r="DE10" s="1238"/>
      <c r="DF10" s="269"/>
      <c r="DG10" s="269"/>
      <c r="DH10" s="269"/>
      <c r="DI10" s="269"/>
      <c r="DJ10" s="269"/>
      <c r="DK10" s="269"/>
      <c r="DL10" s="269"/>
      <c r="DM10" s="269"/>
      <c r="DN10" s="269"/>
      <c r="DO10" s="269"/>
      <c r="DP10" s="269"/>
      <c r="DQ10" s="269"/>
      <c r="DR10" s="269"/>
      <c r="DS10" s="269"/>
      <c r="DT10" s="269"/>
      <c r="DU10" s="269"/>
      <c r="DV10" s="269"/>
      <c r="DW10" s="269"/>
      <c r="EM10" s="268" t="s">
        <v>595</v>
      </c>
    </row>
    <row r="11" spans="1:143" s="268" customFormat="1" x14ac:dyDescent="0.15">
      <c r="A11" s="1238"/>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c r="BF11" s="1238"/>
      <c r="BG11" s="1238"/>
      <c r="BH11" s="1238"/>
      <c r="BI11" s="1238"/>
      <c r="BJ11" s="1238"/>
      <c r="BK11" s="1238"/>
      <c r="BL11" s="1238"/>
      <c r="BM11" s="1238"/>
      <c r="BN11" s="1238"/>
      <c r="BO11" s="1238"/>
      <c r="BP11" s="1238"/>
      <c r="BQ11" s="1238"/>
      <c r="BR11" s="1238"/>
      <c r="BS11" s="1238"/>
      <c r="BT11" s="1238"/>
      <c r="BU11" s="1238"/>
      <c r="BV11" s="1238"/>
      <c r="BW11" s="1238"/>
      <c r="BX11" s="1238"/>
      <c r="BY11" s="1238"/>
      <c r="BZ11" s="1238"/>
      <c r="CA11" s="1238"/>
      <c r="CB11" s="1238"/>
      <c r="CC11" s="1238"/>
      <c r="CD11" s="1238"/>
      <c r="CE11" s="1238"/>
      <c r="CF11" s="1238"/>
      <c r="CG11" s="1238"/>
      <c r="CH11" s="1238"/>
      <c r="CI11" s="1238"/>
      <c r="CJ11" s="1238"/>
      <c r="CK11" s="1238"/>
      <c r="CL11" s="1238"/>
      <c r="CM11" s="1238"/>
      <c r="CN11" s="1238"/>
      <c r="CO11" s="1238"/>
      <c r="CP11" s="1238"/>
      <c r="CQ11" s="1238"/>
      <c r="CR11" s="1238"/>
      <c r="CS11" s="1238"/>
      <c r="CT11" s="1238"/>
      <c r="CU11" s="1238"/>
      <c r="CV11" s="1238"/>
      <c r="CW11" s="1238"/>
      <c r="CX11" s="1238"/>
      <c r="CY11" s="1238"/>
      <c r="CZ11" s="1238"/>
      <c r="DA11" s="1238"/>
      <c r="DB11" s="1238"/>
      <c r="DC11" s="1238"/>
      <c r="DD11" s="1238"/>
      <c r="DE11" s="1238"/>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1238"/>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c r="BF12" s="1238"/>
      <c r="BG12" s="1238"/>
      <c r="BH12" s="1238"/>
      <c r="BI12" s="1238"/>
      <c r="BJ12" s="1238"/>
      <c r="BK12" s="1238"/>
      <c r="BL12" s="1238"/>
      <c r="BM12" s="1238"/>
      <c r="BN12" s="1238"/>
      <c r="BO12" s="1238"/>
      <c r="BP12" s="1238"/>
      <c r="BQ12" s="1238"/>
      <c r="BR12" s="1238"/>
      <c r="BS12" s="1238"/>
      <c r="BT12" s="1238"/>
      <c r="BU12" s="1238"/>
      <c r="BV12" s="1238"/>
      <c r="BW12" s="1238"/>
      <c r="BX12" s="1238"/>
      <c r="BY12" s="1238"/>
      <c r="BZ12" s="1238"/>
      <c r="CA12" s="1238"/>
      <c r="CB12" s="1238"/>
      <c r="CC12" s="1238"/>
      <c r="CD12" s="1238"/>
      <c r="CE12" s="1238"/>
      <c r="CF12" s="1238"/>
      <c r="CG12" s="1238"/>
      <c r="CH12" s="1238"/>
      <c r="CI12" s="1238"/>
      <c r="CJ12" s="1238"/>
      <c r="CK12" s="1238"/>
      <c r="CL12" s="1238"/>
      <c r="CM12" s="1238"/>
      <c r="CN12" s="1238"/>
      <c r="CO12" s="1238"/>
      <c r="CP12" s="1238"/>
      <c r="CQ12" s="1238"/>
      <c r="CR12" s="1238"/>
      <c r="CS12" s="1238"/>
      <c r="CT12" s="1238"/>
      <c r="CU12" s="1238"/>
      <c r="CV12" s="1238"/>
      <c r="CW12" s="1238"/>
      <c r="CX12" s="1238"/>
      <c r="CY12" s="1238"/>
      <c r="CZ12" s="1238"/>
      <c r="DA12" s="1238"/>
      <c r="DB12" s="1238"/>
      <c r="DC12" s="1238"/>
      <c r="DD12" s="1238"/>
      <c r="DE12" s="1238"/>
      <c r="DF12" s="269"/>
      <c r="DG12" s="269"/>
      <c r="DH12" s="269"/>
      <c r="DI12" s="269"/>
      <c r="DJ12" s="269"/>
      <c r="DK12" s="269"/>
      <c r="DL12" s="269"/>
      <c r="DM12" s="269"/>
      <c r="DN12" s="269"/>
      <c r="DO12" s="269"/>
      <c r="DP12" s="269"/>
      <c r="DQ12" s="269"/>
      <c r="DR12" s="269"/>
      <c r="DS12" s="269"/>
      <c r="DT12" s="269"/>
      <c r="DU12" s="269"/>
      <c r="DV12" s="269"/>
      <c r="DW12" s="269"/>
      <c r="EM12" s="268" t="s">
        <v>595</v>
      </c>
    </row>
    <row r="13" spans="1:143" s="268" customFormat="1" x14ac:dyDescent="0.15">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238"/>
      <c r="CN13" s="1238"/>
      <c r="CO13" s="1238"/>
      <c r="CP13" s="1238"/>
      <c r="CQ13" s="1238"/>
      <c r="CR13" s="1238"/>
      <c r="CS13" s="1238"/>
      <c r="CT13" s="1238"/>
      <c r="CU13" s="1238"/>
      <c r="CV13" s="1238"/>
      <c r="CW13" s="1238"/>
      <c r="CX13" s="1238"/>
      <c r="CY13" s="1238"/>
      <c r="CZ13" s="1238"/>
      <c r="DA13" s="1238"/>
      <c r="DB13" s="1238"/>
      <c r="DC13" s="1238"/>
      <c r="DD13" s="1238"/>
      <c r="DE13" s="1238"/>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1238"/>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1238"/>
      <c r="AS14" s="1238"/>
      <c r="AT14" s="1238"/>
      <c r="AU14" s="1238"/>
      <c r="AV14" s="1238"/>
      <c r="AW14" s="1238"/>
      <c r="AX14" s="1238"/>
      <c r="AY14" s="1238"/>
      <c r="AZ14" s="1238"/>
      <c r="BA14" s="1238"/>
      <c r="BB14" s="1238"/>
      <c r="BC14" s="1238"/>
      <c r="BD14" s="1238"/>
      <c r="BE14" s="1238"/>
      <c r="BF14" s="1238"/>
      <c r="BG14" s="1238"/>
      <c r="BH14" s="1238"/>
      <c r="BI14" s="1238"/>
      <c r="BJ14" s="1238"/>
      <c r="BK14" s="1238"/>
      <c r="BL14" s="1238"/>
      <c r="BM14" s="1238"/>
      <c r="BN14" s="1238"/>
      <c r="BO14" s="1238"/>
      <c r="BP14" s="1238"/>
      <c r="BQ14" s="1238"/>
      <c r="BR14" s="1238"/>
      <c r="BS14" s="1238"/>
      <c r="BT14" s="1238"/>
      <c r="BU14" s="1238"/>
      <c r="BV14" s="1238"/>
      <c r="BW14" s="1238"/>
      <c r="BX14" s="1238"/>
      <c r="BY14" s="1238"/>
      <c r="BZ14" s="1238"/>
      <c r="CA14" s="1238"/>
      <c r="CB14" s="1238"/>
      <c r="CC14" s="1238"/>
      <c r="CD14" s="1238"/>
      <c r="CE14" s="1238"/>
      <c r="CF14" s="1238"/>
      <c r="CG14" s="1238"/>
      <c r="CH14" s="1238"/>
      <c r="CI14" s="1238"/>
      <c r="CJ14" s="1238"/>
      <c r="CK14" s="1238"/>
      <c r="CL14" s="1238"/>
      <c r="CM14" s="1238"/>
      <c r="CN14" s="1238"/>
      <c r="CO14" s="1238"/>
      <c r="CP14" s="1238"/>
      <c r="CQ14" s="1238"/>
      <c r="CR14" s="1238"/>
      <c r="CS14" s="1238"/>
      <c r="CT14" s="1238"/>
      <c r="CU14" s="1238"/>
      <c r="CV14" s="1238"/>
      <c r="CW14" s="1238"/>
      <c r="CX14" s="1238"/>
      <c r="CY14" s="1238"/>
      <c r="CZ14" s="1238"/>
      <c r="DA14" s="1238"/>
      <c r="DB14" s="1238"/>
      <c r="DC14" s="1238"/>
      <c r="DD14" s="1238"/>
      <c r="DE14" s="1238"/>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1237"/>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1238"/>
      <c r="AG15" s="1238"/>
      <c r="AH15" s="1238"/>
      <c r="AI15" s="1238"/>
      <c r="AJ15" s="1238"/>
      <c r="AK15" s="1238"/>
      <c r="AL15" s="1238"/>
      <c r="AM15" s="1238"/>
      <c r="AN15" s="1238"/>
      <c r="AO15" s="1238"/>
      <c r="AP15" s="1238"/>
      <c r="AQ15" s="1238"/>
      <c r="AR15" s="1238"/>
      <c r="AS15" s="1238"/>
      <c r="AT15" s="1238"/>
      <c r="AU15" s="1238"/>
      <c r="AV15" s="1238"/>
      <c r="AW15" s="1238"/>
      <c r="AX15" s="1238"/>
      <c r="AY15" s="1238"/>
      <c r="AZ15" s="1238"/>
      <c r="BA15" s="1238"/>
      <c r="BB15" s="1238"/>
      <c r="BC15" s="1238"/>
      <c r="BD15" s="1238"/>
      <c r="BE15" s="1238"/>
      <c r="BF15" s="1238"/>
      <c r="BG15" s="1238"/>
      <c r="BH15" s="1238"/>
      <c r="BI15" s="1238"/>
      <c r="BJ15" s="1238"/>
      <c r="BK15" s="1238"/>
      <c r="BL15" s="1238"/>
      <c r="BM15" s="1238"/>
      <c r="BN15" s="1238"/>
      <c r="BO15" s="1238"/>
      <c r="BP15" s="1238"/>
      <c r="BQ15" s="1238"/>
      <c r="BR15" s="1238"/>
      <c r="BS15" s="1238"/>
      <c r="BT15" s="1238"/>
      <c r="BU15" s="1238"/>
      <c r="BV15" s="1238"/>
      <c r="BW15" s="1238"/>
      <c r="BX15" s="1238"/>
      <c r="BY15" s="1238"/>
      <c r="BZ15" s="1238"/>
      <c r="CA15" s="1238"/>
      <c r="CB15" s="1238"/>
      <c r="CC15" s="1238"/>
      <c r="CD15" s="1238"/>
      <c r="CE15" s="1238"/>
      <c r="CF15" s="1238"/>
      <c r="CG15" s="1238"/>
      <c r="CH15" s="1238"/>
      <c r="CI15" s="1238"/>
      <c r="CJ15" s="1238"/>
      <c r="CK15" s="1238"/>
      <c r="CL15" s="1238"/>
      <c r="CM15" s="1238"/>
      <c r="CN15" s="1238"/>
      <c r="CO15" s="1238"/>
      <c r="CP15" s="1238"/>
      <c r="CQ15" s="1238"/>
      <c r="CR15" s="1238"/>
      <c r="CS15" s="1238"/>
      <c r="CT15" s="1238"/>
      <c r="CU15" s="1238"/>
      <c r="CV15" s="1238"/>
      <c r="CW15" s="1238"/>
      <c r="CX15" s="1238"/>
      <c r="CY15" s="1238"/>
      <c r="CZ15" s="1238"/>
      <c r="DA15" s="1238"/>
      <c r="DB15" s="1238"/>
      <c r="DC15" s="1238"/>
      <c r="DD15" s="1238"/>
      <c r="DE15" s="1238"/>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1237"/>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8"/>
      <c r="BY16" s="1238"/>
      <c r="BZ16" s="1238"/>
      <c r="CA16" s="1238"/>
      <c r="CB16" s="1238"/>
      <c r="CC16" s="1238"/>
      <c r="CD16" s="1238"/>
      <c r="CE16" s="1238"/>
      <c r="CF16" s="1238"/>
      <c r="CG16" s="1238"/>
      <c r="CH16" s="1238"/>
      <c r="CI16" s="1238"/>
      <c r="CJ16" s="1238"/>
      <c r="CK16" s="1238"/>
      <c r="CL16" s="1238"/>
      <c r="CM16" s="1238"/>
      <c r="CN16" s="1238"/>
      <c r="CO16" s="1238"/>
      <c r="CP16" s="1238"/>
      <c r="CQ16" s="1238"/>
      <c r="CR16" s="1238"/>
      <c r="CS16" s="1238"/>
      <c r="CT16" s="1238"/>
      <c r="CU16" s="1238"/>
      <c r="CV16" s="1238"/>
      <c r="CW16" s="1238"/>
      <c r="CX16" s="1238"/>
      <c r="CY16" s="1238"/>
      <c r="CZ16" s="1238"/>
      <c r="DA16" s="1238"/>
      <c r="DB16" s="1238"/>
      <c r="DC16" s="1238"/>
      <c r="DD16" s="1238"/>
      <c r="DE16" s="1238"/>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1237"/>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c r="Z17" s="1238"/>
      <c r="AA17" s="1238"/>
      <c r="AB17" s="1238"/>
      <c r="AC17" s="1238"/>
      <c r="AD17" s="1238"/>
      <c r="AE17" s="1238"/>
      <c r="AF17" s="1238"/>
      <c r="AG17" s="1238"/>
      <c r="AH17" s="1238"/>
      <c r="AI17" s="1238"/>
      <c r="AJ17" s="1238"/>
      <c r="AK17" s="1238"/>
      <c r="AL17" s="1238"/>
      <c r="AM17" s="1238"/>
      <c r="AN17" s="1238"/>
      <c r="AO17" s="1238"/>
      <c r="AP17" s="1238"/>
      <c r="AQ17" s="1238"/>
      <c r="AR17" s="1238"/>
      <c r="AS17" s="1238"/>
      <c r="AT17" s="1238"/>
      <c r="AU17" s="1238"/>
      <c r="AV17" s="1238"/>
      <c r="AW17" s="1238"/>
      <c r="AX17" s="1238"/>
      <c r="AY17" s="1238"/>
      <c r="AZ17" s="1238"/>
      <c r="BA17" s="1238"/>
      <c r="BB17" s="1238"/>
      <c r="BC17" s="1238"/>
      <c r="BD17" s="1238"/>
      <c r="BE17" s="1238"/>
      <c r="BF17" s="1238"/>
      <c r="BG17" s="1238"/>
      <c r="BH17" s="1238"/>
      <c r="BI17" s="1238"/>
      <c r="BJ17" s="1238"/>
      <c r="BK17" s="1238"/>
      <c r="BL17" s="1238"/>
      <c r="BM17" s="1238"/>
      <c r="BN17" s="1238"/>
      <c r="BO17" s="1238"/>
      <c r="BP17" s="1238"/>
      <c r="BQ17" s="1238"/>
      <c r="BR17" s="1238"/>
      <c r="BS17" s="1238"/>
      <c r="BT17" s="1238"/>
      <c r="BU17" s="1238"/>
      <c r="BV17" s="1238"/>
      <c r="BW17" s="1238"/>
      <c r="BX17" s="1238"/>
      <c r="BY17" s="1238"/>
      <c r="BZ17" s="1238"/>
      <c r="CA17" s="1238"/>
      <c r="CB17" s="1238"/>
      <c r="CC17" s="1238"/>
      <c r="CD17" s="1238"/>
      <c r="CE17" s="1238"/>
      <c r="CF17" s="1238"/>
      <c r="CG17" s="1238"/>
      <c r="CH17" s="1238"/>
      <c r="CI17" s="1238"/>
      <c r="CJ17" s="1238"/>
      <c r="CK17" s="1238"/>
      <c r="CL17" s="1238"/>
      <c r="CM17" s="1238"/>
      <c r="CN17" s="1238"/>
      <c r="CO17" s="1238"/>
      <c r="CP17" s="1238"/>
      <c r="CQ17" s="1238"/>
      <c r="CR17" s="1238"/>
      <c r="CS17" s="1238"/>
      <c r="CT17" s="1238"/>
      <c r="CU17" s="1238"/>
      <c r="CV17" s="1238"/>
      <c r="CW17" s="1238"/>
      <c r="CX17" s="1238"/>
      <c r="CY17" s="1238"/>
      <c r="CZ17" s="1238"/>
      <c r="DA17" s="1238"/>
      <c r="DB17" s="1238"/>
      <c r="DC17" s="1238"/>
      <c r="DD17" s="1238"/>
      <c r="DE17" s="1238"/>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1237"/>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c r="BG18" s="1238"/>
      <c r="BH18" s="1238"/>
      <c r="BI18" s="1238"/>
      <c r="BJ18" s="1238"/>
      <c r="BK18" s="1238"/>
      <c r="BL18" s="1238"/>
      <c r="BM18" s="1238"/>
      <c r="BN18" s="1238"/>
      <c r="BO18" s="1238"/>
      <c r="BP18" s="1238"/>
      <c r="BQ18" s="1238"/>
      <c r="BR18" s="1238"/>
      <c r="BS18" s="1238"/>
      <c r="BT18" s="1238"/>
      <c r="BU18" s="1238"/>
      <c r="BV18" s="1238"/>
      <c r="BW18" s="1238"/>
      <c r="BX18" s="1238"/>
      <c r="BY18" s="1238"/>
      <c r="BZ18" s="1238"/>
      <c r="CA18" s="1238"/>
      <c r="CB18" s="1238"/>
      <c r="CC18" s="1238"/>
      <c r="CD18" s="1238"/>
      <c r="CE18" s="1238"/>
      <c r="CF18" s="1238"/>
      <c r="CG18" s="1238"/>
      <c r="CH18" s="1238"/>
      <c r="CI18" s="1238"/>
      <c r="CJ18" s="1238"/>
      <c r="CK18" s="1238"/>
      <c r="CL18" s="1238"/>
      <c r="CM18" s="1238"/>
      <c r="CN18" s="1238"/>
      <c r="CO18" s="1238"/>
      <c r="CP18" s="1238"/>
      <c r="CQ18" s="1238"/>
      <c r="CR18" s="1238"/>
      <c r="CS18" s="1238"/>
      <c r="CT18" s="1238"/>
      <c r="CU18" s="1238"/>
      <c r="CV18" s="1238"/>
      <c r="CW18" s="1238"/>
      <c r="CX18" s="1238"/>
      <c r="CY18" s="1238"/>
      <c r="CZ18" s="1238"/>
      <c r="DA18" s="1238"/>
      <c r="DB18" s="1238"/>
      <c r="DC18" s="1238"/>
      <c r="DD18" s="1238"/>
      <c r="DE18" s="1238"/>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1237"/>
      <c r="DE19" s="1237"/>
    </row>
    <row r="20" spans="1:351" x14ac:dyDescent="0.15">
      <c r="DD20" s="1237"/>
      <c r="DE20" s="1237"/>
    </row>
    <row r="21" spans="1:351" ht="17.25" x14ac:dyDescent="0.15">
      <c r="B21" s="1239"/>
      <c r="C21" s="1240"/>
      <c r="D21" s="1240"/>
      <c r="E21" s="1240"/>
      <c r="F21" s="1240"/>
      <c r="G21" s="1240"/>
      <c r="H21" s="1240"/>
      <c r="I21" s="1240"/>
      <c r="J21" s="1240"/>
      <c r="K21" s="1240"/>
      <c r="L21" s="1240"/>
      <c r="M21" s="1240"/>
      <c r="N21" s="1241"/>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0"/>
      <c r="AM21" s="1240"/>
      <c r="AN21" s="1240"/>
      <c r="AO21" s="1240"/>
      <c r="AP21" s="1240"/>
      <c r="AQ21" s="1240"/>
      <c r="AR21" s="1240"/>
      <c r="AS21" s="1240"/>
      <c r="AT21" s="1241"/>
      <c r="AU21" s="1240"/>
      <c r="AV21" s="1240"/>
      <c r="AW21" s="1240"/>
      <c r="AX21" s="1240"/>
      <c r="AY21" s="1240"/>
      <c r="AZ21" s="1240"/>
      <c r="BA21" s="1240"/>
      <c r="BB21" s="1240"/>
      <c r="BC21" s="1240"/>
      <c r="BD21" s="1240"/>
      <c r="BE21" s="1240"/>
      <c r="BF21" s="1241"/>
      <c r="BG21" s="1240"/>
      <c r="BH21" s="1240"/>
      <c r="BI21" s="1240"/>
      <c r="BJ21" s="1240"/>
      <c r="BK21" s="1240"/>
      <c r="BL21" s="1240"/>
      <c r="BM21" s="1240"/>
      <c r="BN21" s="1240"/>
      <c r="BO21" s="1240"/>
      <c r="BP21" s="1240"/>
      <c r="BQ21" s="1240"/>
      <c r="BR21" s="1241"/>
      <c r="BS21" s="1240"/>
      <c r="BT21" s="1240"/>
      <c r="BU21" s="1240"/>
      <c r="BV21" s="1240"/>
      <c r="BW21" s="1240"/>
      <c r="BX21" s="1240"/>
      <c r="BY21" s="1240"/>
      <c r="BZ21" s="1240"/>
      <c r="CA21" s="1240"/>
      <c r="CB21" s="1240"/>
      <c r="CC21" s="1240"/>
      <c r="CD21" s="1241"/>
      <c r="CE21" s="1240"/>
      <c r="CF21" s="1240"/>
      <c r="CG21" s="1240"/>
      <c r="CH21" s="1240"/>
      <c r="CI21" s="1240"/>
      <c r="CJ21" s="1240"/>
      <c r="CK21" s="1240"/>
      <c r="CL21" s="1240"/>
      <c r="CM21" s="1240"/>
      <c r="CN21" s="1240"/>
      <c r="CO21" s="1240"/>
      <c r="CP21" s="1241"/>
      <c r="CQ21" s="1240"/>
      <c r="CR21" s="1240"/>
      <c r="CS21" s="1240"/>
      <c r="CT21" s="1240"/>
      <c r="CU21" s="1240"/>
      <c r="CV21" s="1240"/>
      <c r="CW21" s="1240"/>
      <c r="CX21" s="1240"/>
      <c r="CY21" s="1240"/>
      <c r="CZ21" s="1240"/>
      <c r="DA21" s="1240"/>
      <c r="DB21" s="1241"/>
      <c r="DC21" s="1240"/>
      <c r="DD21" s="1242"/>
      <c r="DE21" s="1237"/>
      <c r="MM21" s="1243"/>
    </row>
    <row r="22" spans="1:351" ht="17.25" x14ac:dyDescent="0.15">
      <c r="B22" s="1244"/>
      <c r="MM22" s="1243"/>
    </row>
    <row r="23" spans="1:351" x14ac:dyDescent="0.15">
      <c r="B23" s="1244"/>
    </row>
    <row r="24" spans="1:351" x14ac:dyDescent="0.15">
      <c r="B24" s="1244"/>
    </row>
    <row r="25" spans="1:351" x14ac:dyDescent="0.15">
      <c r="B25" s="1244"/>
    </row>
    <row r="26" spans="1:351" x14ac:dyDescent="0.15">
      <c r="B26" s="1244"/>
    </row>
    <row r="27" spans="1:351" x14ac:dyDescent="0.15">
      <c r="B27" s="1244"/>
    </row>
    <row r="28" spans="1:351" x14ac:dyDescent="0.15">
      <c r="B28" s="1244"/>
    </row>
    <row r="29" spans="1:351" x14ac:dyDescent="0.15">
      <c r="B29" s="1244"/>
    </row>
    <row r="30" spans="1:351" x14ac:dyDescent="0.15">
      <c r="B30" s="1244"/>
    </row>
    <row r="31" spans="1:351" x14ac:dyDescent="0.15">
      <c r="B31" s="1244"/>
    </row>
    <row r="32" spans="1:351" x14ac:dyDescent="0.15">
      <c r="B32" s="1244"/>
    </row>
    <row r="33" spans="2:109" x14ac:dyDescent="0.15">
      <c r="B33" s="1244"/>
    </row>
    <row r="34" spans="2:109" x14ac:dyDescent="0.15">
      <c r="B34" s="1244"/>
    </row>
    <row r="35" spans="2:109" x14ac:dyDescent="0.15">
      <c r="B35" s="1244"/>
    </row>
    <row r="36" spans="2:109" x14ac:dyDescent="0.15">
      <c r="B36" s="1244"/>
    </row>
    <row r="37" spans="2:109" x14ac:dyDescent="0.15">
      <c r="B37" s="1244"/>
    </row>
    <row r="38" spans="2:109" x14ac:dyDescent="0.15">
      <c r="B38" s="1244"/>
    </row>
    <row r="39" spans="2:109" x14ac:dyDescent="0.15">
      <c r="B39" s="1246"/>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8"/>
    </row>
    <row r="40" spans="2:109" x14ac:dyDescent="0.15">
      <c r="B40" s="1249"/>
      <c r="DD40" s="1249"/>
      <c r="DE40" s="1237"/>
    </row>
    <row r="41" spans="2:109" ht="17.25" x14ac:dyDescent="0.15">
      <c r="B41" s="1250" t="s">
        <v>596</v>
      </c>
      <c r="C41" s="1240"/>
      <c r="D41" s="1240"/>
      <c r="E41" s="1240"/>
      <c r="F41" s="1240"/>
      <c r="G41" s="1240"/>
      <c r="H41" s="1240"/>
      <c r="I41" s="1240"/>
      <c r="J41" s="1240"/>
      <c r="K41" s="1240"/>
      <c r="L41" s="1240"/>
      <c r="M41" s="1240"/>
      <c r="N41" s="1240"/>
      <c r="O41" s="1240"/>
      <c r="P41" s="1240"/>
      <c r="Q41" s="1240"/>
      <c r="R41" s="1240"/>
      <c r="S41" s="1240"/>
      <c r="T41" s="1240"/>
      <c r="U41" s="1240"/>
      <c r="V41" s="1240"/>
      <c r="W41" s="1240"/>
      <c r="X41" s="1240"/>
      <c r="Y41" s="1240"/>
      <c r="Z41" s="1240"/>
      <c r="AA41" s="1240"/>
      <c r="AB41" s="1240"/>
      <c r="AC41" s="1240"/>
      <c r="AD41" s="1240"/>
      <c r="AE41" s="1240"/>
      <c r="AF41" s="1240"/>
      <c r="AG41" s="1240"/>
      <c r="AH41" s="1240"/>
      <c r="AI41" s="1240"/>
      <c r="AJ41" s="1240"/>
      <c r="AK41" s="1240"/>
      <c r="AL41" s="1240"/>
      <c r="AM41" s="1240"/>
      <c r="AN41" s="1240"/>
      <c r="AO41" s="1240"/>
      <c r="AP41" s="1240"/>
      <c r="AQ41" s="1240"/>
      <c r="AR41" s="1240"/>
      <c r="AS41" s="1240"/>
      <c r="AT41" s="1240"/>
      <c r="AU41" s="1240"/>
      <c r="AV41" s="1240"/>
      <c r="AW41" s="1240"/>
      <c r="AX41" s="1240"/>
      <c r="AY41" s="1240"/>
      <c r="AZ41" s="1240"/>
      <c r="BA41" s="1240"/>
      <c r="BB41" s="1240"/>
      <c r="BC41" s="1240"/>
      <c r="BD41" s="1240"/>
      <c r="BE41" s="1240"/>
      <c r="BF41" s="1240"/>
      <c r="BG41" s="1240"/>
      <c r="BH41" s="1240"/>
      <c r="BI41" s="1240"/>
      <c r="BJ41" s="1240"/>
      <c r="BK41" s="1240"/>
      <c r="BL41" s="1240"/>
      <c r="BM41" s="1240"/>
      <c r="BN41" s="1240"/>
      <c r="BO41" s="1240"/>
      <c r="BP41" s="1240"/>
      <c r="BQ41" s="1240"/>
      <c r="BR41" s="1240"/>
      <c r="BS41" s="1240"/>
      <c r="BT41" s="1240"/>
      <c r="BU41" s="1240"/>
      <c r="BV41" s="1240"/>
      <c r="BW41" s="1240"/>
      <c r="BX41" s="1240"/>
      <c r="BY41" s="1240"/>
      <c r="BZ41" s="1240"/>
      <c r="CA41" s="1240"/>
      <c r="CB41" s="1240"/>
      <c r="CC41" s="1240"/>
      <c r="CD41" s="1240"/>
      <c r="CE41" s="1240"/>
      <c r="CF41" s="1240"/>
      <c r="CG41" s="1240"/>
      <c r="CH41" s="1240"/>
      <c r="CI41" s="1240"/>
      <c r="CJ41" s="1240"/>
      <c r="CK41" s="1240"/>
      <c r="CL41" s="1240"/>
      <c r="CM41" s="1240"/>
      <c r="CN41" s="1240"/>
      <c r="CO41" s="1240"/>
      <c r="CP41" s="1240"/>
      <c r="CQ41" s="1240"/>
      <c r="CR41" s="1240"/>
      <c r="CS41" s="1240"/>
      <c r="CT41" s="1240"/>
      <c r="CU41" s="1240"/>
      <c r="CV41" s="1240"/>
      <c r="CW41" s="1240"/>
      <c r="CX41" s="1240"/>
      <c r="CY41" s="1240"/>
      <c r="CZ41" s="1240"/>
      <c r="DA41" s="1240"/>
      <c r="DB41" s="1240"/>
      <c r="DC41" s="1240"/>
      <c r="DD41" s="1242"/>
    </row>
    <row r="42" spans="2:109" x14ac:dyDescent="0.15">
      <c r="B42" s="1244"/>
      <c r="G42" s="1251"/>
      <c r="I42" s="1252"/>
      <c r="J42" s="1252"/>
      <c r="K42" s="1252"/>
      <c r="AM42" s="1251"/>
      <c r="AN42" s="1251" t="s">
        <v>597</v>
      </c>
      <c r="AP42" s="1252"/>
      <c r="AQ42" s="1252"/>
      <c r="AR42" s="1252"/>
      <c r="AY42" s="1251"/>
      <c r="BA42" s="1252"/>
      <c r="BB42" s="1252"/>
      <c r="BC42" s="1252"/>
      <c r="BK42" s="1251"/>
      <c r="BM42" s="1252"/>
      <c r="BN42" s="1252"/>
      <c r="BO42" s="1252"/>
      <c r="BW42" s="1251"/>
      <c r="BY42" s="1252"/>
      <c r="BZ42" s="1252"/>
      <c r="CA42" s="1252"/>
      <c r="CI42" s="1251"/>
      <c r="CK42" s="1252"/>
      <c r="CL42" s="1252"/>
      <c r="CM42" s="1252"/>
      <c r="CU42" s="1251"/>
      <c r="CW42" s="1252"/>
      <c r="CX42" s="1252"/>
      <c r="CY42" s="1252"/>
    </row>
    <row r="43" spans="2:109" ht="13.5" customHeight="1" x14ac:dyDescent="0.15">
      <c r="B43" s="1244"/>
      <c r="AN43" s="1253" t="s">
        <v>598</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1244"/>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1244"/>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1244"/>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1244"/>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1244"/>
      <c r="H48" s="1262"/>
      <c r="I48" s="1262"/>
      <c r="J48" s="1262"/>
      <c r="AN48" s="1262"/>
      <c r="AO48" s="1262"/>
      <c r="AP48" s="1262"/>
      <c r="AZ48" s="1262"/>
      <c r="BA48" s="1262"/>
      <c r="BB48" s="1262"/>
      <c r="BL48" s="1262"/>
      <c r="BM48" s="1262"/>
      <c r="BN48" s="1262"/>
      <c r="BX48" s="1262"/>
      <c r="BY48" s="1262"/>
      <c r="BZ48" s="1262"/>
      <c r="CJ48" s="1262"/>
      <c r="CK48" s="1262"/>
      <c r="CL48" s="1262"/>
      <c r="CV48" s="1262"/>
      <c r="CW48" s="1262"/>
      <c r="CX48" s="1262"/>
    </row>
    <row r="49" spans="1:109" x14ac:dyDescent="0.15">
      <c r="B49" s="1244"/>
      <c r="AN49" s="1237" t="s">
        <v>599</v>
      </c>
    </row>
    <row r="50" spans="1:109" x14ac:dyDescent="0.15">
      <c r="B50" s="1244"/>
      <c r="G50" s="1263"/>
      <c r="H50" s="1263"/>
      <c r="I50" s="1263"/>
      <c r="J50" s="1263"/>
      <c r="K50" s="1264"/>
      <c r="L50" s="1264"/>
      <c r="M50" s="1265"/>
      <c r="N50" s="1265"/>
      <c r="AN50" s="1266"/>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8"/>
      <c r="BP50" s="1269" t="s">
        <v>552</v>
      </c>
      <c r="BQ50" s="1269"/>
      <c r="BR50" s="1269"/>
      <c r="BS50" s="1269"/>
      <c r="BT50" s="1269"/>
      <c r="BU50" s="1269"/>
      <c r="BV50" s="1269"/>
      <c r="BW50" s="1269"/>
      <c r="BX50" s="1269" t="s">
        <v>553</v>
      </c>
      <c r="BY50" s="1269"/>
      <c r="BZ50" s="1269"/>
      <c r="CA50" s="1269"/>
      <c r="CB50" s="1269"/>
      <c r="CC50" s="1269"/>
      <c r="CD50" s="1269"/>
      <c r="CE50" s="1269"/>
      <c r="CF50" s="1269" t="s">
        <v>554</v>
      </c>
      <c r="CG50" s="1269"/>
      <c r="CH50" s="1269"/>
      <c r="CI50" s="1269"/>
      <c r="CJ50" s="1269"/>
      <c r="CK50" s="1269"/>
      <c r="CL50" s="1269"/>
      <c r="CM50" s="1269"/>
      <c r="CN50" s="1269" t="s">
        <v>555</v>
      </c>
      <c r="CO50" s="1269"/>
      <c r="CP50" s="1269"/>
      <c r="CQ50" s="1269"/>
      <c r="CR50" s="1269"/>
      <c r="CS50" s="1269"/>
      <c r="CT50" s="1269"/>
      <c r="CU50" s="1269"/>
      <c r="CV50" s="1269" t="s">
        <v>556</v>
      </c>
      <c r="CW50" s="1269"/>
      <c r="CX50" s="1269"/>
      <c r="CY50" s="1269"/>
      <c r="CZ50" s="1269"/>
      <c r="DA50" s="1269"/>
      <c r="DB50" s="1269"/>
      <c r="DC50" s="1269"/>
    </row>
    <row r="51" spans="1:109" ht="13.5" customHeight="1" x14ac:dyDescent="0.15">
      <c r="B51" s="1244"/>
      <c r="G51" s="1270"/>
      <c r="H51" s="1270"/>
      <c r="I51" s="1271"/>
      <c r="J51" s="1271"/>
      <c r="K51" s="1272"/>
      <c r="L51" s="1272"/>
      <c r="M51" s="1272"/>
      <c r="N51" s="1272"/>
      <c r="AM51" s="1262"/>
      <c r="AN51" s="1273" t="s">
        <v>600</v>
      </c>
      <c r="AO51" s="1273"/>
      <c r="AP51" s="1273"/>
      <c r="AQ51" s="1273"/>
      <c r="AR51" s="1273"/>
      <c r="AS51" s="1273"/>
      <c r="AT51" s="1273"/>
      <c r="AU51" s="1273"/>
      <c r="AV51" s="1273"/>
      <c r="AW51" s="1273"/>
      <c r="AX51" s="1273"/>
      <c r="AY51" s="1273"/>
      <c r="AZ51" s="1273"/>
      <c r="BA51" s="1273"/>
      <c r="BB51" s="1273" t="s">
        <v>602</v>
      </c>
      <c r="BC51" s="1273"/>
      <c r="BD51" s="1273"/>
      <c r="BE51" s="1273"/>
      <c r="BF51" s="1273"/>
      <c r="BG51" s="1273"/>
      <c r="BH51" s="1273"/>
      <c r="BI51" s="1273"/>
      <c r="BJ51" s="1273"/>
      <c r="BK51" s="1273"/>
      <c r="BL51" s="1273"/>
      <c r="BM51" s="1273"/>
      <c r="BN51" s="1273"/>
      <c r="BO51" s="1273"/>
      <c r="BP51" s="1274"/>
      <c r="BQ51" s="1275"/>
      <c r="BR51" s="1275"/>
      <c r="BS51" s="1275"/>
      <c r="BT51" s="1275"/>
      <c r="BU51" s="1275"/>
      <c r="BV51" s="1275"/>
      <c r="BW51" s="1275"/>
      <c r="BX51" s="1274"/>
      <c r="BY51" s="1275"/>
      <c r="BZ51" s="1275"/>
      <c r="CA51" s="1275"/>
      <c r="CB51" s="1275"/>
      <c r="CC51" s="1275"/>
      <c r="CD51" s="1275"/>
      <c r="CE51" s="1275"/>
      <c r="CF51" s="1275">
        <v>3.5</v>
      </c>
      <c r="CG51" s="1275"/>
      <c r="CH51" s="1275"/>
      <c r="CI51" s="1275"/>
      <c r="CJ51" s="1275"/>
      <c r="CK51" s="1275"/>
      <c r="CL51" s="1275"/>
      <c r="CM51" s="1275"/>
      <c r="CN51" s="1275"/>
      <c r="CO51" s="1275"/>
      <c r="CP51" s="1275"/>
      <c r="CQ51" s="1275"/>
      <c r="CR51" s="1275"/>
      <c r="CS51" s="1275"/>
      <c r="CT51" s="1275"/>
      <c r="CU51" s="1275"/>
      <c r="CV51" s="1275">
        <v>19.399999999999999</v>
      </c>
      <c r="CW51" s="1275"/>
      <c r="CX51" s="1275"/>
      <c r="CY51" s="1275"/>
      <c r="CZ51" s="1275"/>
      <c r="DA51" s="1275"/>
      <c r="DB51" s="1275"/>
      <c r="DC51" s="1275"/>
    </row>
    <row r="52" spans="1:109" x14ac:dyDescent="0.15">
      <c r="B52" s="1244"/>
      <c r="G52" s="1270"/>
      <c r="H52" s="1270"/>
      <c r="I52" s="1271"/>
      <c r="J52" s="1271"/>
      <c r="K52" s="1272"/>
      <c r="L52" s="1272"/>
      <c r="M52" s="1272"/>
      <c r="N52" s="1272"/>
      <c r="AM52" s="1262"/>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1252"/>
      <c r="B53" s="1244"/>
      <c r="G53" s="1270"/>
      <c r="H53" s="1270"/>
      <c r="I53" s="1263"/>
      <c r="J53" s="1263"/>
      <c r="K53" s="1272"/>
      <c r="L53" s="1272"/>
      <c r="M53" s="1272"/>
      <c r="N53" s="1272"/>
      <c r="AM53" s="1262"/>
      <c r="AN53" s="1273"/>
      <c r="AO53" s="1273"/>
      <c r="AP53" s="1273"/>
      <c r="AQ53" s="1273"/>
      <c r="AR53" s="1273"/>
      <c r="AS53" s="1273"/>
      <c r="AT53" s="1273"/>
      <c r="AU53" s="1273"/>
      <c r="AV53" s="1273"/>
      <c r="AW53" s="1273"/>
      <c r="AX53" s="1273"/>
      <c r="AY53" s="1273"/>
      <c r="AZ53" s="1273"/>
      <c r="BA53" s="1273"/>
      <c r="BB53" s="1273" t="s">
        <v>604</v>
      </c>
      <c r="BC53" s="1273"/>
      <c r="BD53" s="1273"/>
      <c r="BE53" s="1273"/>
      <c r="BF53" s="1273"/>
      <c r="BG53" s="1273"/>
      <c r="BH53" s="1273"/>
      <c r="BI53" s="1273"/>
      <c r="BJ53" s="1273"/>
      <c r="BK53" s="1273"/>
      <c r="BL53" s="1273"/>
      <c r="BM53" s="1273"/>
      <c r="BN53" s="1273"/>
      <c r="BO53" s="1273"/>
      <c r="BP53" s="1274"/>
      <c r="BQ53" s="1275"/>
      <c r="BR53" s="1275"/>
      <c r="BS53" s="1275"/>
      <c r="BT53" s="1275"/>
      <c r="BU53" s="1275"/>
      <c r="BV53" s="1275"/>
      <c r="BW53" s="1275"/>
      <c r="BX53" s="1274"/>
      <c r="BY53" s="1275"/>
      <c r="BZ53" s="1275"/>
      <c r="CA53" s="1275"/>
      <c r="CB53" s="1275"/>
      <c r="CC53" s="1275"/>
      <c r="CD53" s="1275"/>
      <c r="CE53" s="1275"/>
      <c r="CF53" s="1275">
        <v>59.6</v>
      </c>
      <c r="CG53" s="1275"/>
      <c r="CH53" s="1275"/>
      <c r="CI53" s="1275"/>
      <c r="CJ53" s="1275"/>
      <c r="CK53" s="1275"/>
      <c r="CL53" s="1275"/>
      <c r="CM53" s="1275"/>
      <c r="CN53" s="1275">
        <v>67.400000000000006</v>
      </c>
      <c r="CO53" s="1275"/>
      <c r="CP53" s="1275"/>
      <c r="CQ53" s="1275"/>
      <c r="CR53" s="1275"/>
      <c r="CS53" s="1275"/>
      <c r="CT53" s="1275"/>
      <c r="CU53" s="1275"/>
      <c r="CV53" s="1275">
        <v>69.400000000000006</v>
      </c>
      <c r="CW53" s="1275"/>
      <c r="CX53" s="1275"/>
      <c r="CY53" s="1275"/>
      <c r="CZ53" s="1275"/>
      <c r="DA53" s="1275"/>
      <c r="DB53" s="1275"/>
      <c r="DC53" s="1275"/>
    </row>
    <row r="54" spans="1:109" x14ac:dyDescent="0.15">
      <c r="A54" s="1252"/>
      <c r="B54" s="1244"/>
      <c r="G54" s="1270"/>
      <c r="H54" s="1270"/>
      <c r="I54" s="1263"/>
      <c r="J54" s="1263"/>
      <c r="K54" s="1272"/>
      <c r="L54" s="1272"/>
      <c r="M54" s="1272"/>
      <c r="N54" s="1272"/>
      <c r="AM54" s="1262"/>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1252"/>
      <c r="B55" s="1244"/>
      <c r="G55" s="1263"/>
      <c r="H55" s="1263"/>
      <c r="I55" s="1263"/>
      <c r="J55" s="1263"/>
      <c r="K55" s="1272"/>
      <c r="L55" s="1272"/>
      <c r="M55" s="1272"/>
      <c r="N55" s="1272"/>
      <c r="AN55" s="1269" t="s">
        <v>606</v>
      </c>
      <c r="AO55" s="1269"/>
      <c r="AP55" s="1269"/>
      <c r="AQ55" s="1269"/>
      <c r="AR55" s="1269"/>
      <c r="AS55" s="1269"/>
      <c r="AT55" s="1269"/>
      <c r="AU55" s="1269"/>
      <c r="AV55" s="1269"/>
      <c r="AW55" s="1269"/>
      <c r="AX55" s="1269"/>
      <c r="AY55" s="1269"/>
      <c r="AZ55" s="1269"/>
      <c r="BA55" s="1269"/>
      <c r="BB55" s="1273" t="s">
        <v>601</v>
      </c>
      <c r="BC55" s="1273"/>
      <c r="BD55" s="1273"/>
      <c r="BE55" s="1273"/>
      <c r="BF55" s="1273"/>
      <c r="BG55" s="1273"/>
      <c r="BH55" s="1273"/>
      <c r="BI55" s="1273"/>
      <c r="BJ55" s="1273"/>
      <c r="BK55" s="1273"/>
      <c r="BL55" s="1273"/>
      <c r="BM55" s="1273"/>
      <c r="BN55" s="1273"/>
      <c r="BO55" s="1273"/>
      <c r="BP55" s="1274"/>
      <c r="BQ55" s="1275"/>
      <c r="BR55" s="1275"/>
      <c r="BS55" s="1275"/>
      <c r="BT55" s="1275"/>
      <c r="BU55" s="1275"/>
      <c r="BV55" s="1275"/>
      <c r="BW55" s="1275"/>
      <c r="BX55" s="1274"/>
      <c r="BY55" s="1275"/>
      <c r="BZ55" s="1275"/>
      <c r="CA55" s="1275"/>
      <c r="CB55" s="1275"/>
      <c r="CC55" s="1275"/>
      <c r="CD55" s="1275"/>
      <c r="CE55" s="1275"/>
      <c r="CF55" s="1275">
        <v>13</v>
      </c>
      <c r="CG55" s="1275"/>
      <c r="CH55" s="1275"/>
      <c r="CI55" s="1275"/>
      <c r="CJ55" s="1275"/>
      <c r="CK55" s="1275"/>
      <c r="CL55" s="1275"/>
      <c r="CM55" s="1275"/>
      <c r="CN55" s="1275">
        <v>21</v>
      </c>
      <c r="CO55" s="1275"/>
      <c r="CP55" s="1275"/>
      <c r="CQ55" s="1275"/>
      <c r="CR55" s="1275"/>
      <c r="CS55" s="1275"/>
      <c r="CT55" s="1275"/>
      <c r="CU55" s="1275"/>
      <c r="CV55" s="1275">
        <v>20.2</v>
      </c>
      <c r="CW55" s="1275"/>
      <c r="CX55" s="1275"/>
      <c r="CY55" s="1275"/>
      <c r="CZ55" s="1275"/>
      <c r="DA55" s="1275"/>
      <c r="DB55" s="1275"/>
      <c r="DC55" s="1275"/>
    </row>
    <row r="56" spans="1:109" x14ac:dyDescent="0.15">
      <c r="A56" s="1252"/>
      <c r="B56" s="1244"/>
      <c r="G56" s="1263"/>
      <c r="H56" s="1263"/>
      <c r="I56" s="1263"/>
      <c r="J56" s="1263"/>
      <c r="K56" s="1272"/>
      <c r="L56" s="1272"/>
      <c r="M56" s="1272"/>
      <c r="N56" s="1272"/>
      <c r="AN56" s="1269"/>
      <c r="AO56" s="1269"/>
      <c r="AP56" s="1269"/>
      <c r="AQ56" s="1269"/>
      <c r="AR56" s="1269"/>
      <c r="AS56" s="1269"/>
      <c r="AT56" s="1269"/>
      <c r="AU56" s="1269"/>
      <c r="AV56" s="1269"/>
      <c r="AW56" s="1269"/>
      <c r="AX56" s="1269"/>
      <c r="AY56" s="1269"/>
      <c r="AZ56" s="1269"/>
      <c r="BA56" s="1269"/>
      <c r="BB56" s="1273"/>
      <c r="BC56" s="1273"/>
      <c r="BD56" s="1273"/>
      <c r="BE56" s="1273"/>
      <c r="BF56" s="1273"/>
      <c r="BG56" s="1273"/>
      <c r="BH56" s="1273"/>
      <c r="BI56" s="1273"/>
      <c r="BJ56" s="1273"/>
      <c r="BK56" s="1273"/>
      <c r="BL56" s="1273"/>
      <c r="BM56" s="1273"/>
      <c r="BN56" s="1273"/>
      <c r="BO56" s="1273"/>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252" customFormat="1" x14ac:dyDescent="0.15">
      <c r="B57" s="1276"/>
      <c r="G57" s="1263"/>
      <c r="H57" s="1263"/>
      <c r="I57" s="1277"/>
      <c r="J57" s="1277"/>
      <c r="K57" s="1272"/>
      <c r="L57" s="1272"/>
      <c r="M57" s="1272"/>
      <c r="N57" s="1272"/>
      <c r="AM57" s="1237"/>
      <c r="AN57" s="1269"/>
      <c r="AO57" s="1269"/>
      <c r="AP57" s="1269"/>
      <c r="AQ57" s="1269"/>
      <c r="AR57" s="1269"/>
      <c r="AS57" s="1269"/>
      <c r="AT57" s="1269"/>
      <c r="AU57" s="1269"/>
      <c r="AV57" s="1269"/>
      <c r="AW57" s="1269"/>
      <c r="AX57" s="1269"/>
      <c r="AY57" s="1269"/>
      <c r="AZ57" s="1269"/>
      <c r="BA57" s="1269"/>
      <c r="BB57" s="1273" t="s">
        <v>603</v>
      </c>
      <c r="BC57" s="1273"/>
      <c r="BD57" s="1273"/>
      <c r="BE57" s="1273"/>
      <c r="BF57" s="1273"/>
      <c r="BG57" s="1273"/>
      <c r="BH57" s="1273"/>
      <c r="BI57" s="1273"/>
      <c r="BJ57" s="1273"/>
      <c r="BK57" s="1273"/>
      <c r="BL57" s="1273"/>
      <c r="BM57" s="1273"/>
      <c r="BN57" s="1273"/>
      <c r="BO57" s="1273"/>
      <c r="BP57" s="1274"/>
      <c r="BQ57" s="1275"/>
      <c r="BR57" s="1275"/>
      <c r="BS57" s="1275"/>
      <c r="BT57" s="1275"/>
      <c r="BU57" s="1275"/>
      <c r="BV57" s="1275"/>
      <c r="BW57" s="1275"/>
      <c r="BX57" s="1274"/>
      <c r="BY57" s="1275"/>
      <c r="BZ57" s="1275"/>
      <c r="CA57" s="1275"/>
      <c r="CB57" s="1275"/>
      <c r="CC57" s="1275"/>
      <c r="CD57" s="1275"/>
      <c r="CE57" s="1275"/>
      <c r="CF57" s="1275">
        <v>53.4</v>
      </c>
      <c r="CG57" s="1275"/>
      <c r="CH57" s="1275"/>
      <c r="CI57" s="1275"/>
      <c r="CJ57" s="1275"/>
      <c r="CK57" s="1275"/>
      <c r="CL57" s="1275"/>
      <c r="CM57" s="1275"/>
      <c r="CN57" s="1275">
        <v>56.1</v>
      </c>
      <c r="CO57" s="1275"/>
      <c r="CP57" s="1275"/>
      <c r="CQ57" s="1275"/>
      <c r="CR57" s="1275"/>
      <c r="CS57" s="1275"/>
      <c r="CT57" s="1275"/>
      <c r="CU57" s="1275"/>
      <c r="CV57" s="1275">
        <v>58.1</v>
      </c>
      <c r="CW57" s="1275"/>
      <c r="CX57" s="1275"/>
      <c r="CY57" s="1275"/>
      <c r="CZ57" s="1275"/>
      <c r="DA57" s="1275"/>
      <c r="DB57" s="1275"/>
      <c r="DC57" s="1275"/>
      <c r="DD57" s="1278"/>
      <c r="DE57" s="1276"/>
    </row>
    <row r="58" spans="1:109" s="1252" customFormat="1" x14ac:dyDescent="0.15">
      <c r="A58" s="1237"/>
      <c r="B58" s="1276"/>
      <c r="G58" s="1263"/>
      <c r="H58" s="1263"/>
      <c r="I58" s="1277"/>
      <c r="J58" s="1277"/>
      <c r="K58" s="1272"/>
      <c r="L58" s="1272"/>
      <c r="M58" s="1272"/>
      <c r="N58" s="1272"/>
      <c r="AM58" s="1237"/>
      <c r="AN58" s="1269"/>
      <c r="AO58" s="1269"/>
      <c r="AP58" s="1269"/>
      <c r="AQ58" s="1269"/>
      <c r="AR58" s="1269"/>
      <c r="AS58" s="1269"/>
      <c r="AT58" s="1269"/>
      <c r="AU58" s="1269"/>
      <c r="AV58" s="1269"/>
      <c r="AW58" s="1269"/>
      <c r="AX58" s="1269"/>
      <c r="AY58" s="1269"/>
      <c r="AZ58" s="1269"/>
      <c r="BA58" s="1269"/>
      <c r="BB58" s="1273"/>
      <c r="BC58" s="1273"/>
      <c r="BD58" s="1273"/>
      <c r="BE58" s="1273"/>
      <c r="BF58" s="1273"/>
      <c r="BG58" s="1273"/>
      <c r="BH58" s="1273"/>
      <c r="BI58" s="1273"/>
      <c r="BJ58" s="1273"/>
      <c r="BK58" s="1273"/>
      <c r="BL58" s="1273"/>
      <c r="BM58" s="1273"/>
      <c r="BN58" s="1273"/>
      <c r="BO58" s="1273"/>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278"/>
      <c r="DE58" s="1276"/>
    </row>
    <row r="59" spans="1:109" s="1252" customFormat="1" x14ac:dyDescent="0.15">
      <c r="A59" s="1237"/>
      <c r="B59" s="1276"/>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6"/>
    </row>
    <row r="60" spans="1:109" s="1252" customFormat="1" x14ac:dyDescent="0.15">
      <c r="A60" s="1237"/>
      <c r="B60" s="1276"/>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6"/>
    </row>
    <row r="61" spans="1:109" s="1252" customFormat="1" x14ac:dyDescent="0.15">
      <c r="A61" s="1237"/>
      <c r="B61" s="1280"/>
      <c r="C61" s="1281"/>
      <c r="D61" s="1281"/>
      <c r="E61" s="1281"/>
      <c r="F61" s="1281"/>
      <c r="G61" s="1281"/>
      <c r="H61" s="1281"/>
      <c r="I61" s="1281"/>
      <c r="J61" s="1281"/>
      <c r="K61" s="1281"/>
      <c r="L61" s="1281"/>
      <c r="M61" s="1282"/>
      <c r="N61" s="1282"/>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2"/>
      <c r="AT61" s="1282"/>
      <c r="AU61" s="1281"/>
      <c r="AV61" s="1281"/>
      <c r="AW61" s="1281"/>
      <c r="AX61" s="1281"/>
      <c r="AY61" s="1281"/>
      <c r="AZ61" s="1281"/>
      <c r="BA61" s="1281"/>
      <c r="BB61" s="1281"/>
      <c r="BC61" s="1281"/>
      <c r="BD61" s="1281"/>
      <c r="BE61" s="1282"/>
      <c r="BF61" s="1282"/>
      <c r="BG61" s="1281"/>
      <c r="BH61" s="1281"/>
      <c r="BI61" s="1281"/>
      <c r="BJ61" s="1281"/>
      <c r="BK61" s="1281"/>
      <c r="BL61" s="1281"/>
      <c r="BM61" s="1281"/>
      <c r="BN61" s="1281"/>
      <c r="BO61" s="1281"/>
      <c r="BP61" s="1281"/>
      <c r="BQ61" s="1282"/>
      <c r="BR61" s="1282"/>
      <c r="BS61" s="1281"/>
      <c r="BT61" s="1281"/>
      <c r="BU61" s="1281"/>
      <c r="BV61" s="1281"/>
      <c r="BW61" s="1281"/>
      <c r="BX61" s="1281"/>
      <c r="BY61" s="1281"/>
      <c r="BZ61" s="1281"/>
      <c r="CA61" s="1281"/>
      <c r="CB61" s="1281"/>
      <c r="CC61" s="1282"/>
      <c r="CD61" s="1282"/>
      <c r="CE61" s="1281"/>
      <c r="CF61" s="1281"/>
      <c r="CG61" s="1281"/>
      <c r="CH61" s="1281"/>
      <c r="CI61" s="1281"/>
      <c r="CJ61" s="1281"/>
      <c r="CK61" s="1281"/>
      <c r="CL61" s="1281"/>
      <c r="CM61" s="1281"/>
      <c r="CN61" s="1281"/>
      <c r="CO61" s="1282"/>
      <c r="CP61" s="1282"/>
      <c r="CQ61" s="1281"/>
      <c r="CR61" s="1281"/>
      <c r="CS61" s="1281"/>
      <c r="CT61" s="1281"/>
      <c r="CU61" s="1281"/>
      <c r="CV61" s="1281"/>
      <c r="CW61" s="1281"/>
      <c r="CX61" s="1281"/>
      <c r="CY61" s="1281"/>
      <c r="CZ61" s="1281"/>
      <c r="DA61" s="1282"/>
      <c r="DB61" s="1282"/>
      <c r="DC61" s="1282"/>
      <c r="DD61" s="1283"/>
      <c r="DE61" s="1276"/>
    </row>
    <row r="62" spans="1:109" x14ac:dyDescent="0.15">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37"/>
    </row>
    <row r="63" spans="1:109" ht="17.25" x14ac:dyDescent="0.15">
      <c r="B63" s="1284" t="s">
        <v>607</v>
      </c>
    </row>
    <row r="64" spans="1:109" x14ac:dyDescent="0.15">
      <c r="B64" s="1244"/>
      <c r="G64" s="1251"/>
      <c r="I64" s="1285"/>
      <c r="J64" s="1285"/>
      <c r="K64" s="1285"/>
      <c r="L64" s="1285"/>
      <c r="M64" s="1285"/>
      <c r="N64" s="1286"/>
      <c r="AM64" s="1251"/>
      <c r="AN64" s="1251" t="s">
        <v>597</v>
      </c>
      <c r="AP64" s="1252"/>
      <c r="AQ64" s="1252"/>
      <c r="AR64" s="1252"/>
      <c r="AY64" s="1251"/>
      <c r="BA64" s="1252"/>
      <c r="BB64" s="1252"/>
      <c r="BC64" s="1252"/>
      <c r="BK64" s="1251"/>
      <c r="BM64" s="1252"/>
      <c r="BN64" s="1252"/>
      <c r="BO64" s="1252"/>
      <c r="BW64" s="1251"/>
      <c r="BY64" s="1252"/>
      <c r="BZ64" s="1252"/>
      <c r="CA64" s="1252"/>
      <c r="CI64" s="1251"/>
      <c r="CK64" s="1252"/>
      <c r="CL64" s="1252"/>
      <c r="CM64" s="1252"/>
      <c r="CU64" s="1251"/>
      <c r="CW64" s="1252"/>
      <c r="CX64" s="1252"/>
      <c r="CY64" s="1252"/>
    </row>
    <row r="65" spans="2:107" x14ac:dyDescent="0.15">
      <c r="B65" s="1244"/>
      <c r="AN65" s="1287" t="s">
        <v>608</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1244"/>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1244"/>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1244"/>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1244"/>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1244"/>
      <c r="H70" s="1288"/>
      <c r="I70" s="1288"/>
      <c r="J70" s="1289"/>
      <c r="K70" s="1289"/>
      <c r="L70" s="1290"/>
      <c r="M70" s="1289"/>
      <c r="N70" s="1290"/>
      <c r="AN70" s="1262"/>
      <c r="AO70" s="1262"/>
      <c r="AP70" s="1262"/>
      <c r="AZ70" s="1262"/>
      <c r="BA70" s="1262"/>
      <c r="BB70" s="1262"/>
      <c r="BL70" s="1262"/>
      <c r="BM70" s="1262"/>
      <c r="BN70" s="1262"/>
      <c r="BX70" s="1262"/>
      <c r="BY70" s="1262"/>
      <c r="BZ70" s="1262"/>
      <c r="CJ70" s="1262"/>
      <c r="CK70" s="1262"/>
      <c r="CL70" s="1262"/>
      <c r="CV70" s="1262"/>
      <c r="CW70" s="1262"/>
      <c r="CX70" s="1262"/>
    </row>
    <row r="71" spans="2:107" x14ac:dyDescent="0.15">
      <c r="B71" s="1244"/>
      <c r="G71" s="1291"/>
      <c r="I71" s="1292"/>
      <c r="J71" s="1289"/>
      <c r="K71" s="1289"/>
      <c r="L71" s="1290"/>
      <c r="M71" s="1289"/>
      <c r="N71" s="1290"/>
      <c r="AM71" s="1291"/>
      <c r="AN71" s="1237" t="s">
        <v>599</v>
      </c>
    </row>
    <row r="72" spans="2:107" x14ac:dyDescent="0.15">
      <c r="B72" s="1244"/>
      <c r="G72" s="1263"/>
      <c r="H72" s="1263"/>
      <c r="I72" s="1263"/>
      <c r="J72" s="1263"/>
      <c r="K72" s="1264"/>
      <c r="L72" s="1264"/>
      <c r="M72" s="1265"/>
      <c r="N72" s="1265"/>
      <c r="AN72" s="1266"/>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8"/>
      <c r="BP72" s="1269" t="s">
        <v>552</v>
      </c>
      <c r="BQ72" s="1269"/>
      <c r="BR72" s="1269"/>
      <c r="BS72" s="1269"/>
      <c r="BT72" s="1269"/>
      <c r="BU72" s="1269"/>
      <c r="BV72" s="1269"/>
      <c r="BW72" s="1269"/>
      <c r="BX72" s="1269" t="s">
        <v>553</v>
      </c>
      <c r="BY72" s="1269"/>
      <c r="BZ72" s="1269"/>
      <c r="CA72" s="1269"/>
      <c r="CB72" s="1269"/>
      <c r="CC72" s="1269"/>
      <c r="CD72" s="1269"/>
      <c r="CE72" s="1269"/>
      <c r="CF72" s="1269" t="s">
        <v>554</v>
      </c>
      <c r="CG72" s="1269"/>
      <c r="CH72" s="1269"/>
      <c r="CI72" s="1269"/>
      <c r="CJ72" s="1269"/>
      <c r="CK72" s="1269"/>
      <c r="CL72" s="1269"/>
      <c r="CM72" s="1269"/>
      <c r="CN72" s="1269" t="s">
        <v>555</v>
      </c>
      <c r="CO72" s="1269"/>
      <c r="CP72" s="1269"/>
      <c r="CQ72" s="1269"/>
      <c r="CR72" s="1269"/>
      <c r="CS72" s="1269"/>
      <c r="CT72" s="1269"/>
      <c r="CU72" s="1269"/>
      <c r="CV72" s="1269" t="s">
        <v>556</v>
      </c>
      <c r="CW72" s="1269"/>
      <c r="CX72" s="1269"/>
      <c r="CY72" s="1269"/>
      <c r="CZ72" s="1269"/>
      <c r="DA72" s="1269"/>
      <c r="DB72" s="1269"/>
      <c r="DC72" s="1269"/>
    </row>
    <row r="73" spans="2:107" x14ac:dyDescent="0.15">
      <c r="B73" s="1244"/>
      <c r="G73" s="1270"/>
      <c r="H73" s="1270"/>
      <c r="I73" s="1270"/>
      <c r="J73" s="1270"/>
      <c r="K73" s="1293"/>
      <c r="L73" s="1293"/>
      <c r="M73" s="1293"/>
      <c r="N73" s="1293"/>
      <c r="AM73" s="1262"/>
      <c r="AN73" s="1273" t="s">
        <v>600</v>
      </c>
      <c r="AO73" s="1273"/>
      <c r="AP73" s="1273"/>
      <c r="AQ73" s="1273"/>
      <c r="AR73" s="1273"/>
      <c r="AS73" s="1273"/>
      <c r="AT73" s="1273"/>
      <c r="AU73" s="1273"/>
      <c r="AV73" s="1273"/>
      <c r="AW73" s="1273"/>
      <c r="AX73" s="1273"/>
      <c r="AY73" s="1273"/>
      <c r="AZ73" s="1273"/>
      <c r="BA73" s="1273"/>
      <c r="BB73" s="1273" t="s">
        <v>602</v>
      </c>
      <c r="BC73" s="1273"/>
      <c r="BD73" s="1273"/>
      <c r="BE73" s="1273"/>
      <c r="BF73" s="1273"/>
      <c r="BG73" s="1273"/>
      <c r="BH73" s="1273"/>
      <c r="BI73" s="1273"/>
      <c r="BJ73" s="1273"/>
      <c r="BK73" s="1273"/>
      <c r="BL73" s="1273"/>
      <c r="BM73" s="1273"/>
      <c r="BN73" s="1273"/>
      <c r="BO73" s="1273"/>
      <c r="BP73" s="1275"/>
      <c r="BQ73" s="1275"/>
      <c r="BR73" s="1275"/>
      <c r="BS73" s="1275"/>
      <c r="BT73" s="1275"/>
      <c r="BU73" s="1275"/>
      <c r="BV73" s="1275"/>
      <c r="BW73" s="1275"/>
      <c r="BX73" s="1275"/>
      <c r="BY73" s="1275"/>
      <c r="BZ73" s="1275"/>
      <c r="CA73" s="1275"/>
      <c r="CB73" s="1275"/>
      <c r="CC73" s="1275"/>
      <c r="CD73" s="1275"/>
      <c r="CE73" s="1275"/>
      <c r="CF73" s="1275">
        <v>3.5</v>
      </c>
      <c r="CG73" s="1275"/>
      <c r="CH73" s="1275"/>
      <c r="CI73" s="1275"/>
      <c r="CJ73" s="1275"/>
      <c r="CK73" s="1275"/>
      <c r="CL73" s="1275"/>
      <c r="CM73" s="1275"/>
      <c r="CN73" s="1275"/>
      <c r="CO73" s="1275"/>
      <c r="CP73" s="1275"/>
      <c r="CQ73" s="1275"/>
      <c r="CR73" s="1275"/>
      <c r="CS73" s="1275"/>
      <c r="CT73" s="1275"/>
      <c r="CU73" s="1275"/>
      <c r="CV73" s="1275">
        <v>19.399999999999999</v>
      </c>
      <c r="CW73" s="1275"/>
      <c r="CX73" s="1275"/>
      <c r="CY73" s="1275"/>
      <c r="CZ73" s="1275"/>
      <c r="DA73" s="1275"/>
      <c r="DB73" s="1275"/>
      <c r="DC73" s="1275"/>
    </row>
    <row r="74" spans="2:107" x14ac:dyDescent="0.15">
      <c r="B74" s="1244"/>
      <c r="G74" s="1270"/>
      <c r="H74" s="1270"/>
      <c r="I74" s="1270"/>
      <c r="J74" s="1270"/>
      <c r="K74" s="1293"/>
      <c r="L74" s="1293"/>
      <c r="M74" s="1293"/>
      <c r="N74" s="1293"/>
      <c r="AM74" s="1262"/>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1244"/>
      <c r="G75" s="1270"/>
      <c r="H75" s="1270"/>
      <c r="I75" s="1263"/>
      <c r="J75" s="1263"/>
      <c r="K75" s="1272"/>
      <c r="L75" s="1272"/>
      <c r="M75" s="1272"/>
      <c r="N75" s="1272"/>
      <c r="AM75" s="1262"/>
      <c r="AN75" s="1273"/>
      <c r="AO75" s="1273"/>
      <c r="AP75" s="1273"/>
      <c r="AQ75" s="1273"/>
      <c r="AR75" s="1273"/>
      <c r="AS75" s="1273"/>
      <c r="AT75" s="1273"/>
      <c r="AU75" s="1273"/>
      <c r="AV75" s="1273"/>
      <c r="AW75" s="1273"/>
      <c r="AX75" s="1273"/>
      <c r="AY75" s="1273"/>
      <c r="AZ75" s="1273"/>
      <c r="BA75" s="1273"/>
      <c r="BB75" s="1273" t="s">
        <v>609</v>
      </c>
      <c r="BC75" s="1273"/>
      <c r="BD75" s="1273"/>
      <c r="BE75" s="1273"/>
      <c r="BF75" s="1273"/>
      <c r="BG75" s="1273"/>
      <c r="BH75" s="1273"/>
      <c r="BI75" s="1273"/>
      <c r="BJ75" s="1273"/>
      <c r="BK75" s="1273"/>
      <c r="BL75" s="1273"/>
      <c r="BM75" s="1273"/>
      <c r="BN75" s="1273"/>
      <c r="BO75" s="1273"/>
      <c r="BP75" s="1275">
        <v>3.4</v>
      </c>
      <c r="BQ75" s="1275"/>
      <c r="BR75" s="1275"/>
      <c r="BS75" s="1275"/>
      <c r="BT75" s="1275"/>
      <c r="BU75" s="1275"/>
      <c r="BV75" s="1275"/>
      <c r="BW75" s="1275"/>
      <c r="BX75" s="1275">
        <v>1.8</v>
      </c>
      <c r="BY75" s="1275"/>
      <c r="BZ75" s="1275"/>
      <c r="CA75" s="1275"/>
      <c r="CB75" s="1275"/>
      <c r="CC75" s="1275"/>
      <c r="CD75" s="1275"/>
      <c r="CE75" s="1275"/>
      <c r="CF75" s="1275">
        <v>0</v>
      </c>
      <c r="CG75" s="1275"/>
      <c r="CH75" s="1275"/>
      <c r="CI75" s="1275"/>
      <c r="CJ75" s="1275"/>
      <c r="CK75" s="1275"/>
      <c r="CL75" s="1275"/>
      <c r="CM75" s="1275"/>
      <c r="CN75" s="1275">
        <v>-0.4</v>
      </c>
      <c r="CO75" s="1275"/>
      <c r="CP75" s="1275"/>
      <c r="CQ75" s="1275"/>
      <c r="CR75" s="1275"/>
      <c r="CS75" s="1275"/>
      <c r="CT75" s="1275"/>
      <c r="CU75" s="1275"/>
      <c r="CV75" s="1275">
        <v>-0.7</v>
      </c>
      <c r="CW75" s="1275"/>
      <c r="CX75" s="1275"/>
      <c r="CY75" s="1275"/>
      <c r="CZ75" s="1275"/>
      <c r="DA75" s="1275"/>
      <c r="DB75" s="1275"/>
      <c r="DC75" s="1275"/>
    </row>
    <row r="76" spans="2:107" x14ac:dyDescent="0.15">
      <c r="B76" s="1244"/>
      <c r="G76" s="1270"/>
      <c r="H76" s="1270"/>
      <c r="I76" s="1263"/>
      <c r="J76" s="1263"/>
      <c r="K76" s="1272"/>
      <c r="L76" s="1272"/>
      <c r="M76" s="1272"/>
      <c r="N76" s="1272"/>
      <c r="AM76" s="1262"/>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1244"/>
      <c r="G77" s="1263"/>
      <c r="H77" s="1263"/>
      <c r="I77" s="1263"/>
      <c r="J77" s="1263"/>
      <c r="K77" s="1293"/>
      <c r="L77" s="1293"/>
      <c r="M77" s="1293"/>
      <c r="N77" s="1293"/>
      <c r="AN77" s="1269" t="s">
        <v>605</v>
      </c>
      <c r="AO77" s="1269"/>
      <c r="AP77" s="1269"/>
      <c r="AQ77" s="1269"/>
      <c r="AR77" s="1269"/>
      <c r="AS77" s="1269"/>
      <c r="AT77" s="1269"/>
      <c r="AU77" s="1269"/>
      <c r="AV77" s="1269"/>
      <c r="AW77" s="1269"/>
      <c r="AX77" s="1269"/>
      <c r="AY77" s="1269"/>
      <c r="AZ77" s="1269"/>
      <c r="BA77" s="1269"/>
      <c r="BB77" s="1273" t="s">
        <v>602</v>
      </c>
      <c r="BC77" s="1273"/>
      <c r="BD77" s="1273"/>
      <c r="BE77" s="1273"/>
      <c r="BF77" s="1273"/>
      <c r="BG77" s="1273"/>
      <c r="BH77" s="1273"/>
      <c r="BI77" s="1273"/>
      <c r="BJ77" s="1273"/>
      <c r="BK77" s="1273"/>
      <c r="BL77" s="1273"/>
      <c r="BM77" s="1273"/>
      <c r="BN77" s="1273"/>
      <c r="BO77" s="1273"/>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x14ac:dyDescent="0.15">
      <c r="B78" s="1244"/>
      <c r="G78" s="1263"/>
      <c r="H78" s="1263"/>
      <c r="I78" s="1263"/>
      <c r="J78" s="1263"/>
      <c r="K78" s="1293"/>
      <c r="L78" s="1293"/>
      <c r="M78" s="1293"/>
      <c r="N78" s="1293"/>
      <c r="AN78" s="1269"/>
      <c r="AO78" s="1269"/>
      <c r="AP78" s="1269"/>
      <c r="AQ78" s="1269"/>
      <c r="AR78" s="1269"/>
      <c r="AS78" s="1269"/>
      <c r="AT78" s="1269"/>
      <c r="AU78" s="1269"/>
      <c r="AV78" s="1269"/>
      <c r="AW78" s="1269"/>
      <c r="AX78" s="1269"/>
      <c r="AY78" s="1269"/>
      <c r="AZ78" s="1269"/>
      <c r="BA78" s="1269"/>
      <c r="BB78" s="1273"/>
      <c r="BC78" s="1273"/>
      <c r="BD78" s="1273"/>
      <c r="BE78" s="1273"/>
      <c r="BF78" s="1273"/>
      <c r="BG78" s="1273"/>
      <c r="BH78" s="1273"/>
      <c r="BI78" s="1273"/>
      <c r="BJ78" s="1273"/>
      <c r="BK78" s="1273"/>
      <c r="BL78" s="1273"/>
      <c r="BM78" s="1273"/>
      <c r="BN78" s="1273"/>
      <c r="BO78" s="1273"/>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1244"/>
      <c r="G79" s="1263"/>
      <c r="H79" s="1263"/>
      <c r="I79" s="1277"/>
      <c r="J79" s="1277"/>
      <c r="K79" s="1294"/>
      <c r="L79" s="1294"/>
      <c r="M79" s="1294"/>
      <c r="N79" s="1294"/>
      <c r="AN79" s="1269"/>
      <c r="AO79" s="1269"/>
      <c r="AP79" s="1269"/>
      <c r="AQ79" s="1269"/>
      <c r="AR79" s="1269"/>
      <c r="AS79" s="1269"/>
      <c r="AT79" s="1269"/>
      <c r="AU79" s="1269"/>
      <c r="AV79" s="1269"/>
      <c r="AW79" s="1269"/>
      <c r="AX79" s="1269"/>
      <c r="AY79" s="1269"/>
      <c r="AZ79" s="1269"/>
      <c r="BA79" s="1269"/>
      <c r="BB79" s="1273" t="s">
        <v>609</v>
      </c>
      <c r="BC79" s="1273"/>
      <c r="BD79" s="1273"/>
      <c r="BE79" s="1273"/>
      <c r="BF79" s="1273"/>
      <c r="BG79" s="1273"/>
      <c r="BH79" s="1273"/>
      <c r="BI79" s="1273"/>
      <c r="BJ79" s="1273"/>
      <c r="BK79" s="1273"/>
      <c r="BL79" s="1273"/>
      <c r="BM79" s="1273"/>
      <c r="BN79" s="1273"/>
      <c r="BO79" s="1273"/>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x14ac:dyDescent="0.15">
      <c r="B80" s="1244"/>
      <c r="G80" s="1263"/>
      <c r="H80" s="1263"/>
      <c r="I80" s="1277"/>
      <c r="J80" s="1277"/>
      <c r="K80" s="1294"/>
      <c r="L80" s="1294"/>
      <c r="M80" s="1294"/>
      <c r="N80" s="1294"/>
      <c r="AN80" s="1269"/>
      <c r="AO80" s="1269"/>
      <c r="AP80" s="1269"/>
      <c r="AQ80" s="1269"/>
      <c r="AR80" s="1269"/>
      <c r="AS80" s="1269"/>
      <c r="AT80" s="1269"/>
      <c r="AU80" s="1269"/>
      <c r="AV80" s="1269"/>
      <c r="AW80" s="1269"/>
      <c r="AX80" s="1269"/>
      <c r="AY80" s="1269"/>
      <c r="AZ80" s="1269"/>
      <c r="BA80" s="1269"/>
      <c r="BB80" s="1273"/>
      <c r="BC80" s="1273"/>
      <c r="BD80" s="1273"/>
      <c r="BE80" s="1273"/>
      <c r="BF80" s="1273"/>
      <c r="BG80" s="1273"/>
      <c r="BH80" s="1273"/>
      <c r="BI80" s="1273"/>
      <c r="BJ80" s="1273"/>
      <c r="BK80" s="1273"/>
      <c r="BL80" s="1273"/>
      <c r="BM80" s="1273"/>
      <c r="BN80" s="1273"/>
      <c r="BO80" s="1273"/>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1244"/>
    </row>
    <row r="82" spans="2:109" ht="17.25" x14ac:dyDescent="0.15">
      <c r="B82" s="1244"/>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x14ac:dyDescent="0.15">
      <c r="B83" s="1246"/>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8"/>
    </row>
    <row r="84" spans="2:109" x14ac:dyDescent="0.15">
      <c r="DD84" s="1237"/>
      <c r="DE84" s="1237"/>
    </row>
    <row r="85" spans="2:109" x14ac:dyDescent="0.15">
      <c r="DD85" s="1237"/>
      <c r="DE85" s="1237"/>
    </row>
    <row r="86" spans="2:109" hidden="1" x14ac:dyDescent="0.15">
      <c r="DD86" s="1237"/>
      <c r="DE86" s="1237"/>
    </row>
    <row r="87" spans="2:109" hidden="1" x14ac:dyDescent="0.15">
      <c r="K87" s="1296"/>
      <c r="AQ87" s="1296"/>
      <c r="BC87" s="1296"/>
      <c r="BO87" s="1296"/>
      <c r="CA87" s="1296"/>
      <c r="CM87" s="1296"/>
      <c r="CY87" s="1296"/>
      <c r="DD87" s="1237"/>
      <c r="DE87" s="1237"/>
    </row>
    <row r="88" spans="2:109" hidden="1" x14ac:dyDescent="0.15">
      <c r="DD88" s="1237"/>
      <c r="DE88" s="1237"/>
    </row>
    <row r="89" spans="2:109" hidden="1" x14ac:dyDescent="0.15">
      <c r="DD89" s="1237"/>
      <c r="DE89" s="1237"/>
    </row>
    <row r="90" spans="2:109" hidden="1" x14ac:dyDescent="0.15">
      <c r="DD90" s="1237"/>
      <c r="DE90" s="1237"/>
    </row>
    <row r="91" spans="2:109"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JZvytqbCi1Y4yj0tKtnuL8rc5dDVNEl2wiPKbH5b4oOvdRx42TZYS92w1TNApEgJwPDZIVoFPCzJa7DC2La+w==" saltValue="2z1rl11j05yoWtRTWSuA0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NN0Znfbgd0ZzdvYpy1V2KV53uxVESNMIihvuLr2y+nMFjADMFeL/QqobYXbif+d93Dpk4o8AZ434Euv+/AgA==" saltValue="I9GQd7qEUxcWnTkvl1ba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550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rUxGMs2Pwv4azQ6T7ABCgbAnKjtBg1jjukwv/pUZv1+3XqpgnR2CV7/p8R1WKH+vw3vk+NZFykj18nulexM7Q==" saltValue="OggviQacYvT+sYVy6PGR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549</v>
      </c>
      <c r="G2" s="134"/>
      <c r="H2" s="135"/>
    </row>
    <row r="3" spans="1:8" x14ac:dyDescent="0.15">
      <c r="A3" s="131" t="s">
        <v>542</v>
      </c>
      <c r="B3" s="136"/>
      <c r="C3" s="137"/>
      <c r="D3" s="138">
        <v>38039</v>
      </c>
      <c r="E3" s="139"/>
      <c r="F3" s="140">
        <v>53270</v>
      </c>
      <c r="G3" s="141"/>
      <c r="H3" s="142"/>
    </row>
    <row r="4" spans="1:8" x14ac:dyDescent="0.15">
      <c r="A4" s="143"/>
      <c r="B4" s="144"/>
      <c r="C4" s="145"/>
      <c r="D4" s="146">
        <v>8545</v>
      </c>
      <c r="E4" s="147"/>
      <c r="F4" s="148">
        <v>24316</v>
      </c>
      <c r="G4" s="149"/>
      <c r="H4" s="150"/>
    </row>
    <row r="5" spans="1:8" x14ac:dyDescent="0.15">
      <c r="A5" s="131" t="s">
        <v>544</v>
      </c>
      <c r="B5" s="136"/>
      <c r="C5" s="137"/>
      <c r="D5" s="138">
        <v>98266</v>
      </c>
      <c r="E5" s="139"/>
      <c r="F5" s="140">
        <v>53292</v>
      </c>
      <c r="G5" s="141"/>
      <c r="H5" s="142"/>
    </row>
    <row r="6" spans="1:8" x14ac:dyDescent="0.15">
      <c r="A6" s="143"/>
      <c r="B6" s="144"/>
      <c r="C6" s="145"/>
      <c r="D6" s="146">
        <v>25143</v>
      </c>
      <c r="E6" s="147"/>
      <c r="F6" s="148">
        <v>28900</v>
      </c>
      <c r="G6" s="149"/>
      <c r="H6" s="150"/>
    </row>
    <row r="7" spans="1:8" x14ac:dyDescent="0.15">
      <c r="A7" s="131" t="s">
        <v>545</v>
      </c>
      <c r="B7" s="136"/>
      <c r="C7" s="137"/>
      <c r="D7" s="138">
        <v>18398</v>
      </c>
      <c r="E7" s="139"/>
      <c r="F7" s="140">
        <v>49919</v>
      </c>
      <c r="G7" s="141"/>
      <c r="H7" s="142"/>
    </row>
    <row r="8" spans="1:8" x14ac:dyDescent="0.15">
      <c r="A8" s="143"/>
      <c r="B8" s="144"/>
      <c r="C8" s="145"/>
      <c r="D8" s="146">
        <v>7371</v>
      </c>
      <c r="E8" s="147"/>
      <c r="F8" s="148">
        <v>26398</v>
      </c>
      <c r="G8" s="149"/>
      <c r="H8" s="150"/>
    </row>
    <row r="9" spans="1:8" x14ac:dyDescent="0.15">
      <c r="A9" s="131" t="s">
        <v>546</v>
      </c>
      <c r="B9" s="136"/>
      <c r="C9" s="137"/>
      <c r="D9" s="138">
        <v>32163</v>
      </c>
      <c r="E9" s="139"/>
      <c r="F9" s="140">
        <v>47738</v>
      </c>
      <c r="G9" s="141"/>
      <c r="H9" s="142"/>
    </row>
    <row r="10" spans="1:8" x14ac:dyDescent="0.15">
      <c r="A10" s="143"/>
      <c r="B10" s="144"/>
      <c r="C10" s="145"/>
      <c r="D10" s="146">
        <v>16083</v>
      </c>
      <c r="E10" s="147"/>
      <c r="F10" s="148">
        <v>24937</v>
      </c>
      <c r="G10" s="149"/>
      <c r="H10" s="150"/>
    </row>
    <row r="11" spans="1:8" x14ac:dyDescent="0.15">
      <c r="A11" s="131" t="s">
        <v>547</v>
      </c>
      <c r="B11" s="136"/>
      <c r="C11" s="137"/>
      <c r="D11" s="138">
        <v>53919</v>
      </c>
      <c r="E11" s="139"/>
      <c r="F11" s="140">
        <v>52191</v>
      </c>
      <c r="G11" s="141"/>
      <c r="H11" s="142"/>
    </row>
    <row r="12" spans="1:8" x14ac:dyDescent="0.15">
      <c r="A12" s="143"/>
      <c r="B12" s="144"/>
      <c r="C12" s="151"/>
      <c r="D12" s="146">
        <v>43030</v>
      </c>
      <c r="E12" s="147"/>
      <c r="F12" s="148">
        <v>24843</v>
      </c>
      <c r="G12" s="149"/>
      <c r="H12" s="150"/>
    </row>
    <row r="13" spans="1:8" x14ac:dyDescent="0.15">
      <c r="A13" s="131"/>
      <c r="B13" s="136"/>
      <c r="C13" s="152"/>
      <c r="D13" s="153">
        <v>48157</v>
      </c>
      <c r="E13" s="154"/>
      <c r="F13" s="155">
        <v>51282</v>
      </c>
      <c r="G13" s="156"/>
      <c r="H13" s="142"/>
    </row>
    <row r="14" spans="1:8" x14ac:dyDescent="0.15">
      <c r="A14" s="143"/>
      <c r="B14" s="144"/>
      <c r="C14" s="145"/>
      <c r="D14" s="146">
        <v>20034</v>
      </c>
      <c r="E14" s="147"/>
      <c r="F14" s="148">
        <v>25879</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9.85</v>
      </c>
      <c r="C19" s="157">
        <f>ROUND(VALUE(SUBSTITUTE(実質収支比率等に係る経年分析!G$48,"▲","-")),2)</f>
        <v>5.93</v>
      </c>
      <c r="D19" s="157">
        <f>ROUND(VALUE(SUBSTITUTE(実質収支比率等に係る経年分析!H$48,"▲","-")),2)</f>
        <v>8.68</v>
      </c>
      <c r="E19" s="157">
        <f>ROUND(VALUE(SUBSTITUTE(実質収支比率等に係る経年分析!I$48,"▲","-")),2)</f>
        <v>5.81</v>
      </c>
      <c r="F19" s="157">
        <f>ROUND(VALUE(SUBSTITUTE(実質収支比率等に係る経年分析!J$48,"▲","-")),2)</f>
        <v>11.6</v>
      </c>
    </row>
    <row r="20" spans="1:11" x14ac:dyDescent="0.15">
      <c r="A20" s="157" t="s">
        <v>49</v>
      </c>
      <c r="B20" s="157">
        <f>ROUND(VALUE(SUBSTITUTE(実質収支比率等に係る経年分析!F$47,"▲","-")),2)</f>
        <v>24.08</v>
      </c>
      <c r="C20" s="157">
        <f>ROUND(VALUE(SUBSTITUTE(実質収支比率等に係る経年分析!G$47,"▲","-")),2)</f>
        <v>24.19</v>
      </c>
      <c r="D20" s="157">
        <f>ROUND(VALUE(SUBSTITUTE(実質収支比率等に係る経年分析!H$47,"▲","-")),2)</f>
        <v>24.98</v>
      </c>
      <c r="E20" s="157">
        <f>ROUND(VALUE(SUBSTITUTE(実質収支比率等に係る経年分析!I$47,"▲","-")),2)</f>
        <v>20.92</v>
      </c>
      <c r="F20" s="157">
        <f>ROUND(VALUE(SUBSTITUTE(実質収支比率等に係る経年分析!J$47,"▲","-")),2)</f>
        <v>26.65</v>
      </c>
    </row>
    <row r="21" spans="1:11" x14ac:dyDescent="0.15">
      <c r="A21" s="157" t="s">
        <v>50</v>
      </c>
      <c r="B21" s="157">
        <f>IF(ISNUMBER(VALUE(SUBSTITUTE(実質収支比率等に係る経年分析!F$49,"▲","-"))),ROUND(VALUE(SUBSTITUTE(実質収支比率等に係る経年分析!F$49,"▲","-")),2),NA())</f>
        <v>-6.51</v>
      </c>
      <c r="C21" s="157">
        <f>IF(ISNUMBER(VALUE(SUBSTITUTE(実質収支比率等に係る経年分析!G$49,"▲","-"))),ROUND(VALUE(SUBSTITUTE(実質収支比率等に係る経年分析!G$49,"▲","-")),2),NA())</f>
        <v>-3.9</v>
      </c>
      <c r="D21" s="157">
        <f>IF(ISNUMBER(VALUE(SUBSTITUTE(実質収支比率等に係る経年分析!H$49,"▲","-"))),ROUND(VALUE(SUBSTITUTE(実質収支比率等に係る経年分析!H$49,"▲","-")),2),NA())</f>
        <v>3.9</v>
      </c>
      <c r="E21" s="157">
        <f>IF(ISNUMBER(VALUE(SUBSTITUTE(実質収支比率等に係る経年分析!I$49,"▲","-"))),ROUND(VALUE(SUBSTITUTE(実質収支比率等に係る経年分析!I$49,"▲","-")),2),NA())</f>
        <v>-6.88</v>
      </c>
      <c r="F21" s="157">
        <f>IF(ISNUMBER(VALUE(SUBSTITUTE(実質収支比率等に係る経年分析!J$49,"▲","-"))),ROUND(VALUE(SUBSTITUTE(実質収支比率等に係る経年分析!J$49,"▲","-")),2),NA())</f>
        <v>11.94</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2.95</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3.64</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4.3</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し尿浄化槽管理特別会計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0.01</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x14ac:dyDescent="0.15">
      <c r="A30" s="158" t="str">
        <f>IF(連結実質赤字比率に係る赤字・黒字の構成分析!C$40="",NA(),連結実質赤字比率に係る赤字・黒字の構成分析!C$40)</f>
        <v>後期高齢者医療特別会計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0.01</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0.03</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0.01</v>
      </c>
    </row>
    <row r="31" spans="1:11" x14ac:dyDescent="0.15">
      <c r="A31" s="158" t="str">
        <f>IF(連結実質赤字比率に係る赤字・黒字の構成分析!C$39="",NA(),連結実質赤字比率に係る赤字・黒字の構成分析!C$39)</f>
        <v>下水道事業特別会計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0.01</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0.31</v>
      </c>
    </row>
    <row r="32" spans="1:11" x14ac:dyDescent="0.15">
      <c r="A32" s="158" t="str">
        <f>IF(連結実質赤字比率に係る赤字・黒字の構成分析!C$38="",NA(),連結実質赤字比率に係る赤字・黒字の構成分析!C$38)</f>
        <v>介護保険特別会計</v>
      </c>
      <c r="B32" s="158">
        <f>IF(ROUND(VALUE(SUBSTITUTE(連結実質赤字比率に係る赤字・黒字の構成分析!F$38,"▲", "-")), 2) &lt; 0, ABS(ROUND(VALUE(SUBSTITUTE(連結実質赤字比率に係る赤字・黒字の構成分析!F$38,"▲", "-")), 2)), NA())</f>
        <v>0.25</v>
      </c>
      <c r="C32" s="158" t="e">
        <f>IF(ROUND(VALUE(SUBSTITUTE(連結実質赤字比率に係る赤字・黒字の構成分析!F$38,"▲", "-")), 2) &gt;= 0, ABS(ROUND(VALUE(SUBSTITUTE(連結実質赤字比率に係る赤字・黒字の構成分析!F$38,"▲", "-")), 2)), NA())</f>
        <v>#N/A</v>
      </c>
      <c r="D32" s="158">
        <f>IF(ROUND(VALUE(SUBSTITUTE(連結実質赤字比率に係る赤字・黒字の構成分析!G$38,"▲", "-")), 2) &lt; 0, ABS(ROUND(VALUE(SUBSTITUTE(連結実質赤字比率に係る赤字・黒字の構成分析!G$38,"▲", "-")), 2)), NA())</f>
        <v>0.06</v>
      </c>
      <c r="E32" s="158" t="e">
        <f>IF(ROUND(VALUE(SUBSTITUTE(連結実質赤字比率に係る赤字・黒字の構成分析!G$38,"▲", "-")), 2) &gt;= 0, ABS(ROUND(VALUE(SUBSTITUTE(連結実質赤字比率に係る赤字・黒字の構成分析!G$38,"▲", "-")), 2)), NA())</f>
        <v>#N/A</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0.04</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0.61</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0.88</v>
      </c>
    </row>
    <row r="33" spans="1:16" x14ac:dyDescent="0.15">
      <c r="A33" s="158" t="str">
        <f>IF(連結実質赤字比率に係る赤字・黒字の構成分析!C$37="",NA(),連結実質赤字比率に係る赤字・黒字の構成分析!C$37)</f>
        <v>国民健康保険特別会計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1.81</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1.68</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1.0900000000000001</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1.22</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2.61</v>
      </c>
    </row>
    <row r="34" spans="1:16" x14ac:dyDescent="0.15">
      <c r="A34" s="158" t="str">
        <f>IF(連結実質赤字比率に係る赤字・黒字の構成分析!C$36="",NA(),連結実質赤字比率に係る赤字・黒字の構成分析!C$36)</f>
        <v>水道事業会計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13.09</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12.62</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13.97</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13.86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14.04</v>
      </c>
    </row>
    <row r="35" spans="1:16" x14ac:dyDescent="0.15">
      <c r="A35" s="158" t="str">
        <f>IF(連結実質赤字比率に係る赤字・黒字の構成分析!C$35="",NA(),連結実質赤字比率に係る赤字・黒字の構成分析!C$35)</f>
        <v>一般会計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12.19</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7.57</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9.6300000000000008</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12.74</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16.37</v>
      </c>
    </row>
    <row r="36" spans="1:16" x14ac:dyDescent="0.15">
      <c r="A36" s="158" t="str">
        <f>IF(連結実質赤字比率に係る赤字・黒字の構成分析!C$34="",NA(),連結実質赤字比率に係る赤字・黒字の構成分析!C$34)</f>
        <v>住宅新築資金等貸付事業特別会計</v>
      </c>
      <c r="B36" s="158">
        <f>IF(ROUND(VALUE(SUBSTITUTE(連結実質赤字比率に係る赤字・黒字の構成分析!F$34,"▲", "-")), 2) &lt; 0, ABS(ROUND(VALUE(SUBSTITUTE(連結実質赤字比率に係る赤字・黒字の構成分析!F$34,"▲", "-")), 2)), NA())</f>
        <v>5.31</v>
      </c>
      <c r="C36" s="158" t="e">
        <f>IF(ROUND(VALUE(SUBSTITUTE(連結実質赤字比率に係る赤字・黒字の構成分析!F$34,"▲", "-")), 2) &gt;= 0, ABS(ROUND(VALUE(SUBSTITUTE(連結実質赤字比率に係る赤字・黒字の構成分析!F$34,"▲", "-")), 2)), NA())</f>
        <v>#N/A</v>
      </c>
      <c r="D36" s="158">
        <f>IF(ROUND(VALUE(SUBSTITUTE(連結実質赤字比率に係る赤字・黒字の構成分析!G$34,"▲", "-")), 2) &lt; 0, ABS(ROUND(VALUE(SUBSTITUTE(連結実質赤字比率に係る赤字・黒字の構成分析!G$34,"▲", "-")), 2)), NA())</f>
        <v>5.29</v>
      </c>
      <c r="E36" s="158" t="e">
        <f>IF(ROUND(VALUE(SUBSTITUTE(連結実質赤字比率に係る赤字・黒字の構成分析!G$34,"▲", "-")), 2) &gt;= 0, ABS(ROUND(VALUE(SUBSTITUTE(連結実質赤字比率に係る赤字・黒字の構成分析!G$34,"▲", "-")), 2)), NA())</f>
        <v>#N/A</v>
      </c>
      <c r="F36" s="158">
        <f>IF(ROUND(VALUE(SUBSTITUTE(連結実質赤字比率に係る赤字・黒字の構成分析!H$34,"▲", "-")), 2) &lt; 0, ABS(ROUND(VALUE(SUBSTITUTE(連結実質赤字比率に係る赤字・黒字の構成分析!H$34,"▲", "-")), 2)), NA())</f>
        <v>5.26</v>
      </c>
      <c r="G36" s="158" t="e">
        <f>IF(ROUND(VALUE(SUBSTITUTE(連結実質赤字比率に係る赤字・黒字の構成分析!H$34,"▲", "-")), 2) &gt;= 0, ABS(ROUND(VALUE(SUBSTITUTE(連結実質赤字比率に係る赤字・黒字の構成分析!H$34,"▲", "-")), 2)), NA())</f>
        <v>#N/A</v>
      </c>
      <c r="H36" s="158">
        <f>IF(ROUND(VALUE(SUBSTITUTE(連結実質赤字比率に係る赤字・黒字の構成分析!I$34,"▲", "-")), 2) &lt; 0, ABS(ROUND(VALUE(SUBSTITUTE(連結実質赤字比率に係る赤字・黒字の構成分析!I$34,"▲", "-")), 2)), NA())</f>
        <v>5.07</v>
      </c>
      <c r="I36" s="158" t="e">
        <f>IF(ROUND(VALUE(SUBSTITUTE(連結実質赤字比率に係る赤字・黒字の構成分析!I$34,"▲", "-")), 2) &gt;= 0, ABS(ROUND(VALUE(SUBSTITUTE(連結実質赤字比率に係る赤字・黒字の構成分析!I$34,"▲", "-")), 2)), NA())</f>
        <v>#N/A</v>
      </c>
      <c r="J36" s="158">
        <f>IF(ROUND(VALUE(SUBSTITUTE(連結実質赤字比率に係る赤字・黒字の構成分析!J$34,"▲", "-")), 2) &lt; 0, ABS(ROUND(VALUE(SUBSTITUTE(連結実質赤字比率に係る赤字・黒字の構成分析!J$34,"▲", "-")), 2)), NA())</f>
        <v>4.78</v>
      </c>
      <c r="K36" s="158" t="e">
        <f>IF(ROUND(VALUE(SUBSTITUTE(連結実質赤字比率に係る赤字・黒字の構成分析!J$34,"▲", "-")), 2) &gt;= 0, ABS(ROUND(VALUE(SUBSTITUTE(連結実質赤字比率に係る赤字・黒字の構成分析!J$34,"▲", "-")), 2)), NA())</f>
        <v>#N/A</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853</v>
      </c>
      <c r="E42" s="159"/>
      <c r="F42" s="159"/>
      <c r="G42" s="159">
        <f>'実質公債費比率（分子）の構造'!L$52</f>
        <v>872</v>
      </c>
      <c r="H42" s="159"/>
      <c r="I42" s="159"/>
      <c r="J42" s="159">
        <f>'実質公債費比率（分子）の構造'!M$52</f>
        <v>755</v>
      </c>
      <c r="K42" s="159"/>
      <c r="L42" s="159"/>
      <c r="M42" s="159">
        <f>'実質公債費比率（分子）の構造'!N$52</f>
        <v>732</v>
      </c>
      <c r="N42" s="159"/>
      <c r="O42" s="159"/>
      <c r="P42" s="159">
        <f>'実質公債費比率（分子）の構造'!O$52</f>
        <v>785</v>
      </c>
    </row>
    <row r="43" spans="1:16" x14ac:dyDescent="0.15">
      <c r="A43" s="159" t="s">
        <v>58</v>
      </c>
      <c r="B43" s="159" t="str">
        <f>'実質公債費比率（分子）の構造'!K$51</f>
        <v>-</v>
      </c>
      <c r="C43" s="159"/>
      <c r="D43" s="159"/>
      <c r="E43" s="159">
        <f>'実質公債費比率（分子）の構造'!L$51</f>
        <v>1</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t="str">
        <f>'実質公債費比率（分子）の構造'!K$50</f>
        <v>-</v>
      </c>
      <c r="C44" s="159"/>
      <c r="D44" s="159"/>
      <c r="E44" s="159" t="str">
        <f>'実質公債費比率（分子）の構造'!L$50</f>
        <v>-</v>
      </c>
      <c r="F44" s="159"/>
      <c r="G44" s="159"/>
      <c r="H44" s="159" t="str">
        <f>'実質公債費比率（分子）の構造'!M$50</f>
        <v>-</v>
      </c>
      <c r="I44" s="159"/>
      <c r="J44" s="159"/>
      <c r="K44" s="159" t="str">
        <f>'実質公債費比率（分子）の構造'!N$50</f>
        <v>-</v>
      </c>
      <c r="L44" s="159"/>
      <c r="M44" s="159"/>
      <c r="N44" s="159" t="str">
        <f>'実質公債費比率（分子）の構造'!O$50</f>
        <v>-</v>
      </c>
      <c r="O44" s="159"/>
      <c r="P44" s="159"/>
    </row>
    <row r="45" spans="1:16" x14ac:dyDescent="0.15">
      <c r="A45" s="159" t="s">
        <v>60</v>
      </c>
      <c r="B45" s="159">
        <f>'実質公債費比率（分子）の構造'!K$49</f>
        <v>19</v>
      </c>
      <c r="C45" s="159"/>
      <c r="D45" s="159"/>
      <c r="E45" s="159">
        <f>'実質公債費比率（分子）の構造'!L$49</f>
        <v>10</v>
      </c>
      <c r="F45" s="159"/>
      <c r="G45" s="159"/>
      <c r="H45" s="159">
        <f>'実質公債費比率（分子）の構造'!M$49</f>
        <v>9</v>
      </c>
      <c r="I45" s="159"/>
      <c r="J45" s="159"/>
      <c r="K45" s="159">
        <f>'実質公債費比率（分子）の構造'!N$49</f>
        <v>14</v>
      </c>
      <c r="L45" s="159"/>
      <c r="M45" s="159"/>
      <c r="N45" s="159">
        <f>'実質公債費比率（分子）の構造'!O$49</f>
        <v>13</v>
      </c>
      <c r="O45" s="159"/>
      <c r="P45" s="159"/>
    </row>
    <row r="46" spans="1:16" x14ac:dyDescent="0.15">
      <c r="A46" s="159" t="s">
        <v>61</v>
      </c>
      <c r="B46" s="159">
        <f>'実質公債費比率（分子）の構造'!K$48</f>
        <v>155</v>
      </c>
      <c r="C46" s="159"/>
      <c r="D46" s="159"/>
      <c r="E46" s="159">
        <f>'実質公債費比率（分子）の構造'!L$48</f>
        <v>146</v>
      </c>
      <c r="F46" s="159"/>
      <c r="G46" s="159"/>
      <c r="H46" s="159">
        <f>'実質公債費比率（分子）の構造'!M$48</f>
        <v>156</v>
      </c>
      <c r="I46" s="159"/>
      <c r="J46" s="159"/>
      <c r="K46" s="159">
        <f>'実質公債費比率（分子）の構造'!N$48</f>
        <v>168</v>
      </c>
      <c r="L46" s="159"/>
      <c r="M46" s="159"/>
      <c r="N46" s="159">
        <f>'実質公債費比率（分子）の構造'!O$48</f>
        <v>213</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741</v>
      </c>
      <c r="C49" s="159"/>
      <c r="D49" s="159"/>
      <c r="E49" s="159">
        <f>'実質公債費比率（分子）の構造'!L$45</f>
        <v>700</v>
      </c>
      <c r="F49" s="159"/>
      <c r="G49" s="159"/>
      <c r="H49" s="159">
        <f>'実質公債費比率（分子）の構造'!M$45</f>
        <v>550</v>
      </c>
      <c r="I49" s="159"/>
      <c r="J49" s="159"/>
      <c r="K49" s="159">
        <f>'実質公債費比率（分子）の構造'!N$45</f>
        <v>546</v>
      </c>
      <c r="L49" s="159"/>
      <c r="M49" s="159"/>
      <c r="N49" s="159">
        <f>'実質公債費比率（分子）の構造'!O$45</f>
        <v>514</v>
      </c>
      <c r="O49" s="159"/>
      <c r="P49" s="159"/>
    </row>
    <row r="50" spans="1:16" x14ac:dyDescent="0.15">
      <c r="A50" s="159" t="s">
        <v>65</v>
      </c>
      <c r="B50" s="159" t="e">
        <f>NA()</f>
        <v>#N/A</v>
      </c>
      <c r="C50" s="159">
        <f>IF(ISNUMBER('実質公債費比率（分子）の構造'!K$53),'実質公債費比率（分子）の構造'!K$53,NA())</f>
        <v>62</v>
      </c>
      <c r="D50" s="159" t="e">
        <f>NA()</f>
        <v>#N/A</v>
      </c>
      <c r="E50" s="159" t="e">
        <f>NA()</f>
        <v>#N/A</v>
      </c>
      <c r="F50" s="159">
        <f>IF(ISNUMBER('実質公債費比率（分子）の構造'!L$53),'実質公債費比率（分子）の構造'!L$53,NA())</f>
        <v>-15</v>
      </c>
      <c r="G50" s="159" t="e">
        <f>NA()</f>
        <v>#N/A</v>
      </c>
      <c r="H50" s="159" t="e">
        <f>NA()</f>
        <v>#N/A</v>
      </c>
      <c r="I50" s="159">
        <f>IF(ISNUMBER('実質公債費比率（分子）の構造'!M$53),'実質公債費比率（分子）の構造'!M$53,NA())</f>
        <v>-40</v>
      </c>
      <c r="J50" s="159" t="e">
        <f>NA()</f>
        <v>#N/A</v>
      </c>
      <c r="K50" s="159" t="e">
        <f>NA()</f>
        <v>#N/A</v>
      </c>
      <c r="L50" s="159">
        <f>IF(ISNUMBER('実質公債費比率（分子）の構造'!N$53),'実質公債費比率（分子）の構造'!N$53,NA())</f>
        <v>-4</v>
      </c>
      <c r="M50" s="159" t="e">
        <f>NA()</f>
        <v>#N/A</v>
      </c>
      <c r="N50" s="159" t="e">
        <f>NA()</f>
        <v>#N/A</v>
      </c>
      <c r="O50" s="159">
        <f>IF(ISNUMBER('実質公債費比率（分子）の構造'!O$53),'実質公債費比率（分子）の構造'!O$53,NA())</f>
        <v>-45</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6984</v>
      </c>
      <c r="E56" s="158"/>
      <c r="F56" s="158"/>
      <c r="G56" s="158">
        <f>'将来負担比率（分子）の構造'!J$52</f>
        <v>6886</v>
      </c>
      <c r="H56" s="158"/>
      <c r="I56" s="158"/>
      <c r="J56" s="158">
        <f>'将来負担比率（分子）の構造'!K$52</f>
        <v>6815</v>
      </c>
      <c r="K56" s="158"/>
      <c r="L56" s="158"/>
      <c r="M56" s="158">
        <f>'将来負担比率（分子）の構造'!L$52</f>
        <v>6673</v>
      </c>
      <c r="N56" s="158"/>
      <c r="O56" s="158"/>
      <c r="P56" s="158">
        <f>'将来負担比率（分子）の構造'!M$52</f>
        <v>6211</v>
      </c>
    </row>
    <row r="57" spans="1:16" x14ac:dyDescent="0.15">
      <c r="A57" s="158" t="s">
        <v>36</v>
      </c>
      <c r="B57" s="158"/>
      <c r="C57" s="158"/>
      <c r="D57" s="158">
        <f>'将来負担比率（分子）の構造'!I$51</f>
        <v>1953</v>
      </c>
      <c r="E57" s="158"/>
      <c r="F57" s="158"/>
      <c r="G57" s="158">
        <f>'将来負担比率（分子）の構造'!J$51</f>
        <v>1770</v>
      </c>
      <c r="H57" s="158"/>
      <c r="I57" s="158"/>
      <c r="J57" s="158">
        <f>'将来負担比率（分子）の構造'!K$51</f>
        <v>1702</v>
      </c>
      <c r="K57" s="158"/>
      <c r="L57" s="158"/>
      <c r="M57" s="158">
        <f>'将来負担比率（分子）の構造'!L$51</f>
        <v>1621</v>
      </c>
      <c r="N57" s="158"/>
      <c r="O57" s="158"/>
      <c r="P57" s="158">
        <f>'将来負担比率（分子）の構造'!M$51</f>
        <v>1500</v>
      </c>
    </row>
    <row r="58" spans="1:16" x14ac:dyDescent="0.15">
      <c r="A58" s="158" t="s">
        <v>35</v>
      </c>
      <c r="B58" s="158"/>
      <c r="C58" s="158"/>
      <c r="D58" s="158">
        <f>'将来負担比率（分子）の構造'!I$50</f>
        <v>3455</v>
      </c>
      <c r="E58" s="158"/>
      <c r="F58" s="158"/>
      <c r="G58" s="158">
        <f>'将来負担比率（分子）の構造'!J$50</f>
        <v>3471</v>
      </c>
      <c r="H58" s="158"/>
      <c r="I58" s="158"/>
      <c r="J58" s="158">
        <f>'将来負担比率（分子）の構造'!K$50</f>
        <v>3454</v>
      </c>
      <c r="K58" s="158"/>
      <c r="L58" s="158"/>
      <c r="M58" s="158">
        <f>'将来負担比率（分子）の構造'!L$50</f>
        <v>2800</v>
      </c>
      <c r="N58" s="158"/>
      <c r="O58" s="158"/>
      <c r="P58" s="158">
        <f>'将来負担比率（分子）の構造'!M$50</f>
        <v>2185</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f>'将来負担比率（分子）の構造'!I$46</f>
        <v>928</v>
      </c>
      <c r="C61" s="158"/>
      <c r="D61" s="158"/>
      <c r="E61" s="158">
        <f>'将来負担比率（分子）の構造'!J$46</f>
        <v>898</v>
      </c>
      <c r="F61" s="158"/>
      <c r="G61" s="158"/>
      <c r="H61" s="158">
        <f>'将来負担比率（分子）の構造'!K$46</f>
        <v>1798</v>
      </c>
      <c r="I61" s="158"/>
      <c r="J61" s="158"/>
      <c r="K61" s="158">
        <f>'将来負担比率（分子）の構造'!L$46</f>
        <v>896</v>
      </c>
      <c r="L61" s="158"/>
      <c r="M61" s="158"/>
      <c r="N61" s="158" t="str">
        <f>'将来負担比率（分子）の構造'!M$46</f>
        <v>-</v>
      </c>
      <c r="O61" s="158"/>
      <c r="P61" s="158"/>
    </row>
    <row r="62" spans="1:16" x14ac:dyDescent="0.15">
      <c r="A62" s="158" t="s">
        <v>29</v>
      </c>
      <c r="B62" s="158">
        <f>'将来負担比率（分子）の構造'!I$45</f>
        <v>1622</v>
      </c>
      <c r="C62" s="158"/>
      <c r="D62" s="158"/>
      <c r="E62" s="158">
        <f>'将来負担比率（分子）の構造'!J$45</f>
        <v>1531</v>
      </c>
      <c r="F62" s="158"/>
      <c r="G62" s="158"/>
      <c r="H62" s="158">
        <f>'将来負担比率（分子）の構造'!K$45</f>
        <v>1380</v>
      </c>
      <c r="I62" s="158"/>
      <c r="J62" s="158"/>
      <c r="K62" s="158">
        <f>'将来負担比率（分子）の構造'!L$45</f>
        <v>1338</v>
      </c>
      <c r="L62" s="158"/>
      <c r="M62" s="158"/>
      <c r="N62" s="158">
        <f>'将来負担比率（分子）の構造'!M$45</f>
        <v>1209</v>
      </c>
      <c r="O62" s="158"/>
      <c r="P62" s="158"/>
    </row>
    <row r="63" spans="1:16" x14ac:dyDescent="0.15">
      <c r="A63" s="158" t="s">
        <v>28</v>
      </c>
      <c r="B63" s="158">
        <f>'将来負担比率（分子）の構造'!I$44</f>
        <v>94</v>
      </c>
      <c r="C63" s="158"/>
      <c r="D63" s="158"/>
      <c r="E63" s="158">
        <f>'将来負担比率（分子）の構造'!J$44</f>
        <v>105</v>
      </c>
      <c r="F63" s="158"/>
      <c r="G63" s="158"/>
      <c r="H63" s="158">
        <f>'将来負担比率（分子）の構造'!K$44</f>
        <v>142</v>
      </c>
      <c r="I63" s="158"/>
      <c r="J63" s="158"/>
      <c r="K63" s="158">
        <f>'将来負担比率（分子）の構造'!L$44</f>
        <v>140</v>
      </c>
      <c r="L63" s="158"/>
      <c r="M63" s="158"/>
      <c r="N63" s="158">
        <f>'将来負担比率（分子）の構造'!M$44</f>
        <v>159</v>
      </c>
      <c r="O63" s="158"/>
      <c r="P63" s="158"/>
    </row>
    <row r="64" spans="1:16" x14ac:dyDescent="0.15">
      <c r="A64" s="158" t="s">
        <v>27</v>
      </c>
      <c r="B64" s="158">
        <f>'将来負担比率（分子）の構造'!I$43</f>
        <v>2875</v>
      </c>
      <c r="C64" s="158"/>
      <c r="D64" s="158"/>
      <c r="E64" s="158">
        <f>'将来負担比率（分子）の構造'!J$43</f>
        <v>2646</v>
      </c>
      <c r="F64" s="158"/>
      <c r="G64" s="158"/>
      <c r="H64" s="158">
        <f>'将来負担比率（分子）の構造'!K$43</f>
        <v>2447</v>
      </c>
      <c r="I64" s="158"/>
      <c r="J64" s="158"/>
      <c r="K64" s="158">
        <f>'将来負担比率（分子）の構造'!L$43</f>
        <v>2339</v>
      </c>
      <c r="L64" s="158"/>
      <c r="M64" s="158"/>
      <c r="N64" s="158">
        <f>'将来負担比率（分子）の構造'!M$43</f>
        <v>2326</v>
      </c>
      <c r="O64" s="158"/>
      <c r="P64" s="158"/>
    </row>
    <row r="65" spans="1:16" x14ac:dyDescent="0.15">
      <c r="A65" s="158" t="s">
        <v>26</v>
      </c>
      <c r="B65" s="158" t="str">
        <f>'将来負担比率（分子）の構造'!I$42</f>
        <v>-</v>
      </c>
      <c r="C65" s="158"/>
      <c r="D65" s="158"/>
      <c r="E65" s="158" t="str">
        <f>'将来負担比率（分子）の構造'!J$42</f>
        <v>-</v>
      </c>
      <c r="F65" s="158"/>
      <c r="G65" s="158"/>
      <c r="H65" s="158" t="str">
        <f>'将来負担比率（分子）の構造'!K$42</f>
        <v>-</v>
      </c>
      <c r="I65" s="158"/>
      <c r="J65" s="158"/>
      <c r="K65" s="158" t="str">
        <f>'将来負担比率（分子）の構造'!L$42</f>
        <v>-</v>
      </c>
      <c r="L65" s="158"/>
      <c r="M65" s="158"/>
      <c r="N65" s="158" t="str">
        <f>'将来負担比率（分子）の構造'!M$42</f>
        <v>-</v>
      </c>
      <c r="O65" s="158"/>
      <c r="P65" s="158"/>
    </row>
    <row r="66" spans="1:16" x14ac:dyDescent="0.15">
      <c r="A66" s="158" t="s">
        <v>25</v>
      </c>
      <c r="B66" s="158">
        <f>'将来負担比率（分子）の構造'!I$41</f>
        <v>5548</v>
      </c>
      <c r="C66" s="158"/>
      <c r="D66" s="158"/>
      <c r="E66" s="158">
        <f>'将来負担比率（分子）の構造'!J$41</f>
        <v>6441</v>
      </c>
      <c r="F66" s="158"/>
      <c r="G66" s="158"/>
      <c r="H66" s="158">
        <f>'将来負担比率（分子）の構造'!K$41</f>
        <v>6354</v>
      </c>
      <c r="I66" s="158"/>
      <c r="J66" s="158"/>
      <c r="K66" s="158">
        <f>'将来負担比率（分子）の構造'!L$41</f>
        <v>6351</v>
      </c>
      <c r="L66" s="158"/>
      <c r="M66" s="158"/>
      <c r="N66" s="158">
        <f>'将来負担比率（分子）の構造'!M$41</f>
        <v>7041</v>
      </c>
      <c r="O66" s="158"/>
      <c r="P66" s="158"/>
    </row>
    <row r="67" spans="1:16" x14ac:dyDescent="0.15">
      <c r="A67" s="158" t="s">
        <v>69</v>
      </c>
      <c r="B67" s="158" t="e">
        <f>NA()</f>
        <v>#N/A</v>
      </c>
      <c r="C67" s="158">
        <f>IF(ISNUMBER('将来負担比率（分子）の構造'!I$53), IF('将来負担比率（分子）の構造'!I$53 &lt; 0, 0, '将来負担比率（分子）の構造'!I$53), NA())</f>
        <v>0</v>
      </c>
      <c r="D67" s="158" t="e">
        <f>NA()</f>
        <v>#N/A</v>
      </c>
      <c r="E67" s="158" t="e">
        <f>NA()</f>
        <v>#N/A</v>
      </c>
      <c r="F67" s="158">
        <f>IF(ISNUMBER('将来負担比率（分子）の構造'!J$53), IF('将来負担比率（分子）の構造'!J$53 &lt; 0, 0, '将来負担比率（分子）の構造'!J$53), NA())</f>
        <v>0</v>
      </c>
      <c r="G67" s="158" t="e">
        <f>NA()</f>
        <v>#N/A</v>
      </c>
      <c r="H67" s="158" t="e">
        <f>NA()</f>
        <v>#N/A</v>
      </c>
      <c r="I67" s="158">
        <f>IF(ISNUMBER('将来負担比率（分子）の構造'!K$53), IF('将来負担比率（分子）の構造'!K$53 &lt; 0, 0, '将来負担比率（分子）の構造'!K$53), NA())</f>
        <v>149</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839</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1202</v>
      </c>
      <c r="C72" s="162">
        <f>基金残高に係る経年分析!G55</f>
        <v>1008</v>
      </c>
      <c r="D72" s="162">
        <f>基金残高に係る経年分析!H55</f>
        <v>1305</v>
      </c>
    </row>
    <row r="73" spans="1:16" x14ac:dyDescent="0.15">
      <c r="A73" s="161" t="s">
        <v>72</v>
      </c>
      <c r="B73" s="162">
        <f>基金残高に係る経年分析!F56</f>
        <v>322</v>
      </c>
      <c r="C73" s="162">
        <f>基金残高に係る経年分析!G56</f>
        <v>24</v>
      </c>
      <c r="D73" s="162">
        <f>基金残高に係る経年分析!H56</f>
        <v>75</v>
      </c>
    </row>
    <row r="74" spans="1:16" x14ac:dyDescent="0.15">
      <c r="A74" s="161" t="s">
        <v>73</v>
      </c>
      <c r="B74" s="162">
        <f>基金残高に係る経年分析!F57</f>
        <v>1723</v>
      </c>
      <c r="C74" s="162">
        <f>基金残高に係る経年分析!G57</f>
        <v>1698</v>
      </c>
      <c r="D74" s="162">
        <f>基金残高に係る経年分析!H57</f>
        <v>720</v>
      </c>
    </row>
  </sheetData>
  <sheetProtection algorithmName="SHA-512" hashValue="82MshrwrVn0eEb0ZsSLxyu2+cnz4XB/rEK4DY/RgaP439rWjghj6Mk74OFMBwk2ISfujvZW7DjcOKs2TIxchFg==" saltValue="+yDymwezvcvNgmjkASQa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33" t="s">
        <v>206</v>
      </c>
      <c r="DI1" s="734"/>
      <c r="DJ1" s="734"/>
      <c r="DK1" s="734"/>
      <c r="DL1" s="734"/>
      <c r="DM1" s="734"/>
      <c r="DN1" s="735"/>
      <c r="DO1" s="203"/>
      <c r="DP1" s="733" t="s">
        <v>207</v>
      </c>
      <c r="DQ1" s="734"/>
      <c r="DR1" s="734"/>
      <c r="DS1" s="734"/>
      <c r="DT1" s="734"/>
      <c r="DU1" s="734"/>
      <c r="DV1" s="734"/>
      <c r="DW1" s="734"/>
      <c r="DX1" s="734"/>
      <c r="DY1" s="734"/>
      <c r="DZ1" s="734"/>
      <c r="EA1" s="734"/>
      <c r="EB1" s="734"/>
      <c r="EC1" s="735"/>
      <c r="ED1" s="201"/>
      <c r="EE1" s="201"/>
      <c r="EF1" s="201"/>
      <c r="EG1" s="201"/>
      <c r="EH1" s="201"/>
      <c r="EI1" s="201"/>
      <c r="EJ1" s="201"/>
      <c r="EK1" s="201"/>
      <c r="EL1" s="201"/>
      <c r="EM1" s="201"/>
    </row>
    <row r="2" spans="2:143" ht="22.5" customHeight="1" x14ac:dyDescent="0.15">
      <c r="B2" s="204" t="s">
        <v>208</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75" t="s">
        <v>209</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210</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718" t="s">
        <v>211</v>
      </c>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19"/>
      <c r="DC3" s="719"/>
      <c r="DD3" s="719"/>
      <c r="DE3" s="719"/>
      <c r="DF3" s="719"/>
      <c r="DG3" s="719"/>
      <c r="DH3" s="719"/>
      <c r="DI3" s="719"/>
      <c r="DJ3" s="719"/>
      <c r="DK3" s="719"/>
      <c r="DL3" s="719"/>
      <c r="DM3" s="719"/>
      <c r="DN3" s="719"/>
      <c r="DO3" s="719"/>
      <c r="DP3" s="719"/>
      <c r="DQ3" s="719"/>
      <c r="DR3" s="719"/>
      <c r="DS3" s="719"/>
      <c r="DT3" s="719"/>
      <c r="DU3" s="719"/>
      <c r="DV3" s="719"/>
      <c r="DW3" s="719"/>
      <c r="DX3" s="719"/>
      <c r="DY3" s="719"/>
      <c r="DZ3" s="719"/>
      <c r="EA3" s="719"/>
      <c r="EB3" s="719"/>
      <c r="EC3" s="720"/>
    </row>
    <row r="4" spans="2:143" ht="11.25" customHeight="1" x14ac:dyDescent="0.15">
      <c r="B4" s="675" t="s">
        <v>1</v>
      </c>
      <c r="C4" s="676"/>
      <c r="D4" s="676"/>
      <c r="E4" s="676"/>
      <c r="F4" s="676"/>
      <c r="G4" s="676"/>
      <c r="H4" s="676"/>
      <c r="I4" s="676"/>
      <c r="J4" s="676"/>
      <c r="K4" s="676"/>
      <c r="L4" s="676"/>
      <c r="M4" s="676"/>
      <c r="N4" s="676"/>
      <c r="O4" s="676"/>
      <c r="P4" s="676"/>
      <c r="Q4" s="677"/>
      <c r="R4" s="675" t="s">
        <v>212</v>
      </c>
      <c r="S4" s="676"/>
      <c r="T4" s="676"/>
      <c r="U4" s="676"/>
      <c r="V4" s="676"/>
      <c r="W4" s="676"/>
      <c r="X4" s="676"/>
      <c r="Y4" s="677"/>
      <c r="Z4" s="675" t="s">
        <v>213</v>
      </c>
      <c r="AA4" s="676"/>
      <c r="AB4" s="676"/>
      <c r="AC4" s="677"/>
      <c r="AD4" s="675" t="s">
        <v>214</v>
      </c>
      <c r="AE4" s="676"/>
      <c r="AF4" s="676"/>
      <c r="AG4" s="676"/>
      <c r="AH4" s="676"/>
      <c r="AI4" s="676"/>
      <c r="AJ4" s="676"/>
      <c r="AK4" s="677"/>
      <c r="AL4" s="675" t="s">
        <v>213</v>
      </c>
      <c r="AM4" s="676"/>
      <c r="AN4" s="676"/>
      <c r="AO4" s="677"/>
      <c r="AP4" s="736" t="s">
        <v>215</v>
      </c>
      <c r="AQ4" s="736"/>
      <c r="AR4" s="736"/>
      <c r="AS4" s="736"/>
      <c r="AT4" s="736"/>
      <c r="AU4" s="736"/>
      <c r="AV4" s="736"/>
      <c r="AW4" s="736"/>
      <c r="AX4" s="736"/>
      <c r="AY4" s="736"/>
      <c r="AZ4" s="736"/>
      <c r="BA4" s="736"/>
      <c r="BB4" s="736"/>
      <c r="BC4" s="736"/>
      <c r="BD4" s="736"/>
      <c r="BE4" s="736"/>
      <c r="BF4" s="736"/>
      <c r="BG4" s="736" t="s">
        <v>216</v>
      </c>
      <c r="BH4" s="736"/>
      <c r="BI4" s="736"/>
      <c r="BJ4" s="736"/>
      <c r="BK4" s="736"/>
      <c r="BL4" s="736"/>
      <c r="BM4" s="736"/>
      <c r="BN4" s="736"/>
      <c r="BO4" s="736" t="s">
        <v>213</v>
      </c>
      <c r="BP4" s="736"/>
      <c r="BQ4" s="736"/>
      <c r="BR4" s="736"/>
      <c r="BS4" s="736" t="s">
        <v>217</v>
      </c>
      <c r="BT4" s="736"/>
      <c r="BU4" s="736"/>
      <c r="BV4" s="736"/>
      <c r="BW4" s="736"/>
      <c r="BX4" s="736"/>
      <c r="BY4" s="736"/>
      <c r="BZ4" s="736"/>
      <c r="CA4" s="736"/>
      <c r="CB4" s="736"/>
      <c r="CD4" s="718" t="s">
        <v>218</v>
      </c>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20"/>
    </row>
    <row r="5" spans="2:143" s="207" customFormat="1" ht="11.25" customHeight="1" x14ac:dyDescent="0.15">
      <c r="B5" s="700" t="s">
        <v>219</v>
      </c>
      <c r="C5" s="701"/>
      <c r="D5" s="701"/>
      <c r="E5" s="701"/>
      <c r="F5" s="701"/>
      <c r="G5" s="701"/>
      <c r="H5" s="701"/>
      <c r="I5" s="701"/>
      <c r="J5" s="701"/>
      <c r="K5" s="701"/>
      <c r="L5" s="701"/>
      <c r="M5" s="701"/>
      <c r="N5" s="701"/>
      <c r="O5" s="701"/>
      <c r="P5" s="701"/>
      <c r="Q5" s="702"/>
      <c r="R5" s="666">
        <v>2175812</v>
      </c>
      <c r="S5" s="667"/>
      <c r="T5" s="667"/>
      <c r="U5" s="667"/>
      <c r="V5" s="667"/>
      <c r="W5" s="667"/>
      <c r="X5" s="667"/>
      <c r="Y5" s="713"/>
      <c r="Z5" s="731">
        <v>21.9</v>
      </c>
      <c r="AA5" s="731"/>
      <c r="AB5" s="731"/>
      <c r="AC5" s="731"/>
      <c r="AD5" s="732">
        <v>2052018</v>
      </c>
      <c r="AE5" s="732"/>
      <c r="AF5" s="732"/>
      <c r="AG5" s="732"/>
      <c r="AH5" s="732"/>
      <c r="AI5" s="732"/>
      <c r="AJ5" s="732"/>
      <c r="AK5" s="732"/>
      <c r="AL5" s="714">
        <v>43.7</v>
      </c>
      <c r="AM5" s="683"/>
      <c r="AN5" s="683"/>
      <c r="AO5" s="715"/>
      <c r="AP5" s="700" t="s">
        <v>220</v>
      </c>
      <c r="AQ5" s="701"/>
      <c r="AR5" s="701"/>
      <c r="AS5" s="701"/>
      <c r="AT5" s="701"/>
      <c r="AU5" s="701"/>
      <c r="AV5" s="701"/>
      <c r="AW5" s="701"/>
      <c r="AX5" s="701"/>
      <c r="AY5" s="701"/>
      <c r="AZ5" s="701"/>
      <c r="BA5" s="701"/>
      <c r="BB5" s="701"/>
      <c r="BC5" s="701"/>
      <c r="BD5" s="701"/>
      <c r="BE5" s="701"/>
      <c r="BF5" s="702"/>
      <c r="BG5" s="601">
        <v>2049514</v>
      </c>
      <c r="BH5" s="604"/>
      <c r="BI5" s="604"/>
      <c r="BJ5" s="604"/>
      <c r="BK5" s="604"/>
      <c r="BL5" s="604"/>
      <c r="BM5" s="604"/>
      <c r="BN5" s="605"/>
      <c r="BO5" s="663">
        <v>94.2</v>
      </c>
      <c r="BP5" s="663"/>
      <c r="BQ5" s="663"/>
      <c r="BR5" s="663"/>
      <c r="BS5" s="664" t="s">
        <v>221</v>
      </c>
      <c r="BT5" s="664"/>
      <c r="BU5" s="664"/>
      <c r="BV5" s="664"/>
      <c r="BW5" s="664"/>
      <c r="BX5" s="664"/>
      <c r="BY5" s="664"/>
      <c r="BZ5" s="664"/>
      <c r="CA5" s="664"/>
      <c r="CB5" s="705"/>
      <c r="CD5" s="718" t="s">
        <v>215</v>
      </c>
      <c r="CE5" s="719"/>
      <c r="CF5" s="719"/>
      <c r="CG5" s="719"/>
      <c r="CH5" s="719"/>
      <c r="CI5" s="719"/>
      <c r="CJ5" s="719"/>
      <c r="CK5" s="719"/>
      <c r="CL5" s="719"/>
      <c r="CM5" s="719"/>
      <c r="CN5" s="719"/>
      <c r="CO5" s="719"/>
      <c r="CP5" s="719"/>
      <c r="CQ5" s="720"/>
      <c r="CR5" s="718" t="s">
        <v>222</v>
      </c>
      <c r="CS5" s="719"/>
      <c r="CT5" s="719"/>
      <c r="CU5" s="719"/>
      <c r="CV5" s="719"/>
      <c r="CW5" s="719"/>
      <c r="CX5" s="719"/>
      <c r="CY5" s="720"/>
      <c r="CZ5" s="718" t="s">
        <v>213</v>
      </c>
      <c r="DA5" s="719"/>
      <c r="DB5" s="719"/>
      <c r="DC5" s="720"/>
      <c r="DD5" s="718" t="s">
        <v>223</v>
      </c>
      <c r="DE5" s="719"/>
      <c r="DF5" s="719"/>
      <c r="DG5" s="719"/>
      <c r="DH5" s="719"/>
      <c r="DI5" s="719"/>
      <c r="DJ5" s="719"/>
      <c r="DK5" s="719"/>
      <c r="DL5" s="719"/>
      <c r="DM5" s="719"/>
      <c r="DN5" s="719"/>
      <c r="DO5" s="719"/>
      <c r="DP5" s="720"/>
      <c r="DQ5" s="718" t="s">
        <v>224</v>
      </c>
      <c r="DR5" s="719"/>
      <c r="DS5" s="719"/>
      <c r="DT5" s="719"/>
      <c r="DU5" s="719"/>
      <c r="DV5" s="719"/>
      <c r="DW5" s="719"/>
      <c r="DX5" s="719"/>
      <c r="DY5" s="719"/>
      <c r="DZ5" s="719"/>
      <c r="EA5" s="719"/>
      <c r="EB5" s="719"/>
      <c r="EC5" s="720"/>
    </row>
    <row r="6" spans="2:143" ht="11.25" customHeight="1" x14ac:dyDescent="0.15">
      <c r="B6" s="598" t="s">
        <v>225</v>
      </c>
      <c r="C6" s="599"/>
      <c r="D6" s="599"/>
      <c r="E6" s="599"/>
      <c r="F6" s="599"/>
      <c r="G6" s="599"/>
      <c r="H6" s="599"/>
      <c r="I6" s="599"/>
      <c r="J6" s="599"/>
      <c r="K6" s="599"/>
      <c r="L6" s="599"/>
      <c r="M6" s="599"/>
      <c r="N6" s="599"/>
      <c r="O6" s="599"/>
      <c r="P6" s="599"/>
      <c r="Q6" s="600"/>
      <c r="R6" s="601">
        <v>56592</v>
      </c>
      <c r="S6" s="604"/>
      <c r="T6" s="604"/>
      <c r="U6" s="604"/>
      <c r="V6" s="604"/>
      <c r="W6" s="604"/>
      <c r="X6" s="604"/>
      <c r="Y6" s="605"/>
      <c r="Z6" s="663">
        <v>0.6</v>
      </c>
      <c r="AA6" s="663"/>
      <c r="AB6" s="663"/>
      <c r="AC6" s="663"/>
      <c r="AD6" s="664">
        <v>56592</v>
      </c>
      <c r="AE6" s="664"/>
      <c r="AF6" s="664"/>
      <c r="AG6" s="664"/>
      <c r="AH6" s="664"/>
      <c r="AI6" s="664"/>
      <c r="AJ6" s="664"/>
      <c r="AK6" s="664"/>
      <c r="AL6" s="606">
        <v>1.2</v>
      </c>
      <c r="AM6" s="607"/>
      <c r="AN6" s="607"/>
      <c r="AO6" s="665"/>
      <c r="AP6" s="598" t="s">
        <v>226</v>
      </c>
      <c r="AQ6" s="599"/>
      <c r="AR6" s="599"/>
      <c r="AS6" s="599"/>
      <c r="AT6" s="599"/>
      <c r="AU6" s="599"/>
      <c r="AV6" s="599"/>
      <c r="AW6" s="599"/>
      <c r="AX6" s="599"/>
      <c r="AY6" s="599"/>
      <c r="AZ6" s="599"/>
      <c r="BA6" s="599"/>
      <c r="BB6" s="599"/>
      <c r="BC6" s="599"/>
      <c r="BD6" s="599"/>
      <c r="BE6" s="599"/>
      <c r="BF6" s="600"/>
      <c r="BG6" s="601">
        <v>2049514</v>
      </c>
      <c r="BH6" s="604"/>
      <c r="BI6" s="604"/>
      <c r="BJ6" s="604"/>
      <c r="BK6" s="604"/>
      <c r="BL6" s="604"/>
      <c r="BM6" s="604"/>
      <c r="BN6" s="605"/>
      <c r="BO6" s="663">
        <v>94.2</v>
      </c>
      <c r="BP6" s="663"/>
      <c r="BQ6" s="663"/>
      <c r="BR6" s="663"/>
      <c r="BS6" s="664" t="s">
        <v>221</v>
      </c>
      <c r="BT6" s="664"/>
      <c r="BU6" s="664"/>
      <c r="BV6" s="664"/>
      <c r="BW6" s="664"/>
      <c r="BX6" s="664"/>
      <c r="BY6" s="664"/>
      <c r="BZ6" s="664"/>
      <c r="CA6" s="664"/>
      <c r="CB6" s="705"/>
      <c r="CD6" s="672" t="s">
        <v>227</v>
      </c>
      <c r="CE6" s="673"/>
      <c r="CF6" s="673"/>
      <c r="CG6" s="673"/>
      <c r="CH6" s="673"/>
      <c r="CI6" s="673"/>
      <c r="CJ6" s="673"/>
      <c r="CK6" s="673"/>
      <c r="CL6" s="673"/>
      <c r="CM6" s="673"/>
      <c r="CN6" s="673"/>
      <c r="CO6" s="673"/>
      <c r="CP6" s="673"/>
      <c r="CQ6" s="674"/>
      <c r="CR6" s="601">
        <v>107711</v>
      </c>
      <c r="CS6" s="604"/>
      <c r="CT6" s="604"/>
      <c r="CU6" s="604"/>
      <c r="CV6" s="604"/>
      <c r="CW6" s="604"/>
      <c r="CX6" s="604"/>
      <c r="CY6" s="605"/>
      <c r="CZ6" s="714">
        <v>1.1000000000000001</v>
      </c>
      <c r="DA6" s="683"/>
      <c r="DB6" s="683"/>
      <c r="DC6" s="717"/>
      <c r="DD6" s="609" t="s">
        <v>132</v>
      </c>
      <c r="DE6" s="604"/>
      <c r="DF6" s="604"/>
      <c r="DG6" s="604"/>
      <c r="DH6" s="604"/>
      <c r="DI6" s="604"/>
      <c r="DJ6" s="604"/>
      <c r="DK6" s="604"/>
      <c r="DL6" s="604"/>
      <c r="DM6" s="604"/>
      <c r="DN6" s="604"/>
      <c r="DO6" s="604"/>
      <c r="DP6" s="605"/>
      <c r="DQ6" s="609">
        <v>107711</v>
      </c>
      <c r="DR6" s="604"/>
      <c r="DS6" s="604"/>
      <c r="DT6" s="604"/>
      <c r="DU6" s="604"/>
      <c r="DV6" s="604"/>
      <c r="DW6" s="604"/>
      <c r="DX6" s="604"/>
      <c r="DY6" s="604"/>
      <c r="DZ6" s="604"/>
      <c r="EA6" s="604"/>
      <c r="EB6" s="604"/>
      <c r="EC6" s="644"/>
    </row>
    <row r="7" spans="2:143" ht="11.25" customHeight="1" x14ac:dyDescent="0.15">
      <c r="B7" s="598" t="s">
        <v>228</v>
      </c>
      <c r="C7" s="599"/>
      <c r="D7" s="599"/>
      <c r="E7" s="599"/>
      <c r="F7" s="599"/>
      <c r="G7" s="599"/>
      <c r="H7" s="599"/>
      <c r="I7" s="599"/>
      <c r="J7" s="599"/>
      <c r="K7" s="599"/>
      <c r="L7" s="599"/>
      <c r="M7" s="599"/>
      <c r="N7" s="599"/>
      <c r="O7" s="599"/>
      <c r="P7" s="599"/>
      <c r="Q7" s="600"/>
      <c r="R7" s="601">
        <v>7114</v>
      </c>
      <c r="S7" s="604"/>
      <c r="T7" s="604"/>
      <c r="U7" s="604"/>
      <c r="V7" s="604"/>
      <c r="W7" s="604"/>
      <c r="X7" s="604"/>
      <c r="Y7" s="605"/>
      <c r="Z7" s="663">
        <v>0.1</v>
      </c>
      <c r="AA7" s="663"/>
      <c r="AB7" s="663"/>
      <c r="AC7" s="663"/>
      <c r="AD7" s="664">
        <v>7114</v>
      </c>
      <c r="AE7" s="664"/>
      <c r="AF7" s="664"/>
      <c r="AG7" s="664"/>
      <c r="AH7" s="664"/>
      <c r="AI7" s="664"/>
      <c r="AJ7" s="664"/>
      <c r="AK7" s="664"/>
      <c r="AL7" s="606">
        <v>0.2</v>
      </c>
      <c r="AM7" s="607"/>
      <c r="AN7" s="607"/>
      <c r="AO7" s="665"/>
      <c r="AP7" s="598" t="s">
        <v>229</v>
      </c>
      <c r="AQ7" s="599"/>
      <c r="AR7" s="599"/>
      <c r="AS7" s="599"/>
      <c r="AT7" s="599"/>
      <c r="AU7" s="599"/>
      <c r="AV7" s="599"/>
      <c r="AW7" s="599"/>
      <c r="AX7" s="599"/>
      <c r="AY7" s="599"/>
      <c r="AZ7" s="599"/>
      <c r="BA7" s="599"/>
      <c r="BB7" s="599"/>
      <c r="BC7" s="599"/>
      <c r="BD7" s="599"/>
      <c r="BE7" s="599"/>
      <c r="BF7" s="600"/>
      <c r="BG7" s="601">
        <v>1145764</v>
      </c>
      <c r="BH7" s="604"/>
      <c r="BI7" s="604"/>
      <c r="BJ7" s="604"/>
      <c r="BK7" s="604"/>
      <c r="BL7" s="604"/>
      <c r="BM7" s="604"/>
      <c r="BN7" s="605"/>
      <c r="BO7" s="663">
        <v>52.7</v>
      </c>
      <c r="BP7" s="663"/>
      <c r="BQ7" s="663"/>
      <c r="BR7" s="663"/>
      <c r="BS7" s="664" t="s">
        <v>123</v>
      </c>
      <c r="BT7" s="664"/>
      <c r="BU7" s="664"/>
      <c r="BV7" s="664"/>
      <c r="BW7" s="664"/>
      <c r="BX7" s="664"/>
      <c r="BY7" s="664"/>
      <c r="BZ7" s="664"/>
      <c r="CA7" s="664"/>
      <c r="CB7" s="705"/>
      <c r="CD7" s="645" t="s">
        <v>230</v>
      </c>
      <c r="CE7" s="642"/>
      <c r="CF7" s="642"/>
      <c r="CG7" s="642"/>
      <c r="CH7" s="642"/>
      <c r="CI7" s="642"/>
      <c r="CJ7" s="642"/>
      <c r="CK7" s="642"/>
      <c r="CL7" s="642"/>
      <c r="CM7" s="642"/>
      <c r="CN7" s="642"/>
      <c r="CO7" s="642"/>
      <c r="CP7" s="642"/>
      <c r="CQ7" s="643"/>
      <c r="CR7" s="601">
        <v>2113957</v>
      </c>
      <c r="CS7" s="604"/>
      <c r="CT7" s="604"/>
      <c r="CU7" s="604"/>
      <c r="CV7" s="604"/>
      <c r="CW7" s="604"/>
      <c r="CX7" s="604"/>
      <c r="CY7" s="605"/>
      <c r="CZ7" s="663">
        <v>22.6</v>
      </c>
      <c r="DA7" s="663"/>
      <c r="DB7" s="663"/>
      <c r="DC7" s="663"/>
      <c r="DD7" s="609">
        <v>10378</v>
      </c>
      <c r="DE7" s="604"/>
      <c r="DF7" s="604"/>
      <c r="DG7" s="604"/>
      <c r="DH7" s="604"/>
      <c r="DI7" s="604"/>
      <c r="DJ7" s="604"/>
      <c r="DK7" s="604"/>
      <c r="DL7" s="604"/>
      <c r="DM7" s="604"/>
      <c r="DN7" s="604"/>
      <c r="DO7" s="604"/>
      <c r="DP7" s="605"/>
      <c r="DQ7" s="609">
        <v>1991958</v>
      </c>
      <c r="DR7" s="604"/>
      <c r="DS7" s="604"/>
      <c r="DT7" s="604"/>
      <c r="DU7" s="604"/>
      <c r="DV7" s="604"/>
      <c r="DW7" s="604"/>
      <c r="DX7" s="604"/>
      <c r="DY7" s="604"/>
      <c r="DZ7" s="604"/>
      <c r="EA7" s="604"/>
      <c r="EB7" s="604"/>
      <c r="EC7" s="644"/>
    </row>
    <row r="8" spans="2:143" ht="11.25" customHeight="1" x14ac:dyDescent="0.15">
      <c r="B8" s="598" t="s">
        <v>231</v>
      </c>
      <c r="C8" s="599"/>
      <c r="D8" s="599"/>
      <c r="E8" s="599"/>
      <c r="F8" s="599"/>
      <c r="G8" s="599"/>
      <c r="H8" s="599"/>
      <c r="I8" s="599"/>
      <c r="J8" s="599"/>
      <c r="K8" s="599"/>
      <c r="L8" s="599"/>
      <c r="M8" s="599"/>
      <c r="N8" s="599"/>
      <c r="O8" s="599"/>
      <c r="P8" s="599"/>
      <c r="Q8" s="600"/>
      <c r="R8" s="601">
        <v>27100</v>
      </c>
      <c r="S8" s="604"/>
      <c r="T8" s="604"/>
      <c r="U8" s="604"/>
      <c r="V8" s="604"/>
      <c r="W8" s="604"/>
      <c r="X8" s="604"/>
      <c r="Y8" s="605"/>
      <c r="Z8" s="663">
        <v>0.3</v>
      </c>
      <c r="AA8" s="663"/>
      <c r="AB8" s="663"/>
      <c r="AC8" s="663"/>
      <c r="AD8" s="664">
        <v>27100</v>
      </c>
      <c r="AE8" s="664"/>
      <c r="AF8" s="664"/>
      <c r="AG8" s="664"/>
      <c r="AH8" s="664"/>
      <c r="AI8" s="664"/>
      <c r="AJ8" s="664"/>
      <c r="AK8" s="664"/>
      <c r="AL8" s="606">
        <v>0.6</v>
      </c>
      <c r="AM8" s="607"/>
      <c r="AN8" s="607"/>
      <c r="AO8" s="665"/>
      <c r="AP8" s="598" t="s">
        <v>232</v>
      </c>
      <c r="AQ8" s="599"/>
      <c r="AR8" s="599"/>
      <c r="AS8" s="599"/>
      <c r="AT8" s="599"/>
      <c r="AU8" s="599"/>
      <c r="AV8" s="599"/>
      <c r="AW8" s="599"/>
      <c r="AX8" s="599"/>
      <c r="AY8" s="599"/>
      <c r="AZ8" s="599"/>
      <c r="BA8" s="599"/>
      <c r="BB8" s="599"/>
      <c r="BC8" s="599"/>
      <c r="BD8" s="599"/>
      <c r="BE8" s="599"/>
      <c r="BF8" s="600"/>
      <c r="BG8" s="601">
        <v>37741</v>
      </c>
      <c r="BH8" s="604"/>
      <c r="BI8" s="604"/>
      <c r="BJ8" s="604"/>
      <c r="BK8" s="604"/>
      <c r="BL8" s="604"/>
      <c r="BM8" s="604"/>
      <c r="BN8" s="605"/>
      <c r="BO8" s="663">
        <v>1.7</v>
      </c>
      <c r="BP8" s="663"/>
      <c r="BQ8" s="663"/>
      <c r="BR8" s="663"/>
      <c r="BS8" s="609" t="s">
        <v>233</v>
      </c>
      <c r="BT8" s="604"/>
      <c r="BU8" s="604"/>
      <c r="BV8" s="604"/>
      <c r="BW8" s="604"/>
      <c r="BX8" s="604"/>
      <c r="BY8" s="604"/>
      <c r="BZ8" s="604"/>
      <c r="CA8" s="604"/>
      <c r="CB8" s="644"/>
      <c r="CD8" s="645" t="s">
        <v>234</v>
      </c>
      <c r="CE8" s="642"/>
      <c r="CF8" s="642"/>
      <c r="CG8" s="642"/>
      <c r="CH8" s="642"/>
      <c r="CI8" s="642"/>
      <c r="CJ8" s="642"/>
      <c r="CK8" s="642"/>
      <c r="CL8" s="642"/>
      <c r="CM8" s="642"/>
      <c r="CN8" s="642"/>
      <c r="CO8" s="642"/>
      <c r="CP8" s="642"/>
      <c r="CQ8" s="643"/>
      <c r="CR8" s="601">
        <v>2855987</v>
      </c>
      <c r="CS8" s="604"/>
      <c r="CT8" s="604"/>
      <c r="CU8" s="604"/>
      <c r="CV8" s="604"/>
      <c r="CW8" s="604"/>
      <c r="CX8" s="604"/>
      <c r="CY8" s="605"/>
      <c r="CZ8" s="663">
        <v>30.5</v>
      </c>
      <c r="DA8" s="663"/>
      <c r="DB8" s="663"/>
      <c r="DC8" s="663"/>
      <c r="DD8" s="609">
        <v>53991</v>
      </c>
      <c r="DE8" s="604"/>
      <c r="DF8" s="604"/>
      <c r="DG8" s="604"/>
      <c r="DH8" s="604"/>
      <c r="DI8" s="604"/>
      <c r="DJ8" s="604"/>
      <c r="DK8" s="604"/>
      <c r="DL8" s="604"/>
      <c r="DM8" s="604"/>
      <c r="DN8" s="604"/>
      <c r="DO8" s="604"/>
      <c r="DP8" s="605"/>
      <c r="DQ8" s="609">
        <v>1485716</v>
      </c>
      <c r="DR8" s="604"/>
      <c r="DS8" s="604"/>
      <c r="DT8" s="604"/>
      <c r="DU8" s="604"/>
      <c r="DV8" s="604"/>
      <c r="DW8" s="604"/>
      <c r="DX8" s="604"/>
      <c r="DY8" s="604"/>
      <c r="DZ8" s="604"/>
      <c r="EA8" s="604"/>
      <c r="EB8" s="604"/>
      <c r="EC8" s="644"/>
    </row>
    <row r="9" spans="2:143" ht="11.25" customHeight="1" x14ac:dyDescent="0.15">
      <c r="B9" s="598" t="s">
        <v>235</v>
      </c>
      <c r="C9" s="599"/>
      <c r="D9" s="599"/>
      <c r="E9" s="599"/>
      <c r="F9" s="599"/>
      <c r="G9" s="599"/>
      <c r="H9" s="599"/>
      <c r="I9" s="599"/>
      <c r="J9" s="599"/>
      <c r="K9" s="599"/>
      <c r="L9" s="599"/>
      <c r="M9" s="599"/>
      <c r="N9" s="599"/>
      <c r="O9" s="599"/>
      <c r="P9" s="599"/>
      <c r="Q9" s="600"/>
      <c r="R9" s="601">
        <v>27105</v>
      </c>
      <c r="S9" s="604"/>
      <c r="T9" s="604"/>
      <c r="U9" s="604"/>
      <c r="V9" s="604"/>
      <c r="W9" s="604"/>
      <c r="X9" s="604"/>
      <c r="Y9" s="605"/>
      <c r="Z9" s="663">
        <v>0.3</v>
      </c>
      <c r="AA9" s="663"/>
      <c r="AB9" s="663"/>
      <c r="AC9" s="663"/>
      <c r="AD9" s="664">
        <v>27105</v>
      </c>
      <c r="AE9" s="664"/>
      <c r="AF9" s="664"/>
      <c r="AG9" s="664"/>
      <c r="AH9" s="664"/>
      <c r="AI9" s="664"/>
      <c r="AJ9" s="664"/>
      <c r="AK9" s="664"/>
      <c r="AL9" s="606">
        <v>0.6</v>
      </c>
      <c r="AM9" s="607"/>
      <c r="AN9" s="607"/>
      <c r="AO9" s="665"/>
      <c r="AP9" s="598" t="s">
        <v>236</v>
      </c>
      <c r="AQ9" s="599"/>
      <c r="AR9" s="599"/>
      <c r="AS9" s="599"/>
      <c r="AT9" s="599"/>
      <c r="AU9" s="599"/>
      <c r="AV9" s="599"/>
      <c r="AW9" s="599"/>
      <c r="AX9" s="599"/>
      <c r="AY9" s="599"/>
      <c r="AZ9" s="599"/>
      <c r="BA9" s="599"/>
      <c r="BB9" s="599"/>
      <c r="BC9" s="599"/>
      <c r="BD9" s="599"/>
      <c r="BE9" s="599"/>
      <c r="BF9" s="600"/>
      <c r="BG9" s="601">
        <v>1069457</v>
      </c>
      <c r="BH9" s="604"/>
      <c r="BI9" s="604"/>
      <c r="BJ9" s="604"/>
      <c r="BK9" s="604"/>
      <c r="BL9" s="604"/>
      <c r="BM9" s="604"/>
      <c r="BN9" s="605"/>
      <c r="BO9" s="663">
        <v>49.2</v>
      </c>
      <c r="BP9" s="663"/>
      <c r="BQ9" s="663"/>
      <c r="BR9" s="663"/>
      <c r="BS9" s="609" t="s">
        <v>123</v>
      </c>
      <c r="BT9" s="604"/>
      <c r="BU9" s="604"/>
      <c r="BV9" s="604"/>
      <c r="BW9" s="604"/>
      <c r="BX9" s="604"/>
      <c r="BY9" s="604"/>
      <c r="BZ9" s="604"/>
      <c r="CA9" s="604"/>
      <c r="CB9" s="644"/>
      <c r="CD9" s="645" t="s">
        <v>237</v>
      </c>
      <c r="CE9" s="642"/>
      <c r="CF9" s="642"/>
      <c r="CG9" s="642"/>
      <c r="CH9" s="642"/>
      <c r="CI9" s="642"/>
      <c r="CJ9" s="642"/>
      <c r="CK9" s="642"/>
      <c r="CL9" s="642"/>
      <c r="CM9" s="642"/>
      <c r="CN9" s="642"/>
      <c r="CO9" s="642"/>
      <c r="CP9" s="642"/>
      <c r="CQ9" s="643"/>
      <c r="CR9" s="601">
        <v>777809</v>
      </c>
      <c r="CS9" s="604"/>
      <c r="CT9" s="604"/>
      <c r="CU9" s="604"/>
      <c r="CV9" s="604"/>
      <c r="CW9" s="604"/>
      <c r="CX9" s="604"/>
      <c r="CY9" s="605"/>
      <c r="CZ9" s="663">
        <v>8.3000000000000007</v>
      </c>
      <c r="DA9" s="663"/>
      <c r="DB9" s="663"/>
      <c r="DC9" s="663"/>
      <c r="DD9" s="609">
        <v>36544</v>
      </c>
      <c r="DE9" s="604"/>
      <c r="DF9" s="604"/>
      <c r="DG9" s="604"/>
      <c r="DH9" s="604"/>
      <c r="DI9" s="604"/>
      <c r="DJ9" s="604"/>
      <c r="DK9" s="604"/>
      <c r="DL9" s="604"/>
      <c r="DM9" s="604"/>
      <c r="DN9" s="604"/>
      <c r="DO9" s="604"/>
      <c r="DP9" s="605"/>
      <c r="DQ9" s="609">
        <v>676051</v>
      </c>
      <c r="DR9" s="604"/>
      <c r="DS9" s="604"/>
      <c r="DT9" s="604"/>
      <c r="DU9" s="604"/>
      <c r="DV9" s="604"/>
      <c r="DW9" s="604"/>
      <c r="DX9" s="604"/>
      <c r="DY9" s="604"/>
      <c r="DZ9" s="604"/>
      <c r="EA9" s="604"/>
      <c r="EB9" s="604"/>
      <c r="EC9" s="644"/>
    </row>
    <row r="10" spans="2:143" ht="11.25" customHeight="1" x14ac:dyDescent="0.15">
      <c r="B10" s="598" t="s">
        <v>238</v>
      </c>
      <c r="C10" s="599"/>
      <c r="D10" s="599"/>
      <c r="E10" s="599"/>
      <c r="F10" s="599"/>
      <c r="G10" s="599"/>
      <c r="H10" s="599"/>
      <c r="I10" s="599"/>
      <c r="J10" s="599"/>
      <c r="K10" s="599"/>
      <c r="L10" s="599"/>
      <c r="M10" s="599"/>
      <c r="N10" s="599"/>
      <c r="O10" s="599"/>
      <c r="P10" s="599"/>
      <c r="Q10" s="600"/>
      <c r="R10" s="601" t="s">
        <v>123</v>
      </c>
      <c r="S10" s="604"/>
      <c r="T10" s="604"/>
      <c r="U10" s="604"/>
      <c r="V10" s="604"/>
      <c r="W10" s="604"/>
      <c r="X10" s="604"/>
      <c r="Y10" s="605"/>
      <c r="Z10" s="663" t="s">
        <v>123</v>
      </c>
      <c r="AA10" s="663"/>
      <c r="AB10" s="663"/>
      <c r="AC10" s="663"/>
      <c r="AD10" s="664" t="s">
        <v>233</v>
      </c>
      <c r="AE10" s="664"/>
      <c r="AF10" s="664"/>
      <c r="AG10" s="664"/>
      <c r="AH10" s="664"/>
      <c r="AI10" s="664"/>
      <c r="AJ10" s="664"/>
      <c r="AK10" s="664"/>
      <c r="AL10" s="606" t="s">
        <v>123</v>
      </c>
      <c r="AM10" s="607"/>
      <c r="AN10" s="607"/>
      <c r="AO10" s="665"/>
      <c r="AP10" s="598" t="s">
        <v>239</v>
      </c>
      <c r="AQ10" s="599"/>
      <c r="AR10" s="599"/>
      <c r="AS10" s="599"/>
      <c r="AT10" s="599"/>
      <c r="AU10" s="599"/>
      <c r="AV10" s="599"/>
      <c r="AW10" s="599"/>
      <c r="AX10" s="599"/>
      <c r="AY10" s="599"/>
      <c r="AZ10" s="599"/>
      <c r="BA10" s="599"/>
      <c r="BB10" s="599"/>
      <c r="BC10" s="599"/>
      <c r="BD10" s="599"/>
      <c r="BE10" s="599"/>
      <c r="BF10" s="600"/>
      <c r="BG10" s="601">
        <v>18824</v>
      </c>
      <c r="BH10" s="604"/>
      <c r="BI10" s="604"/>
      <c r="BJ10" s="604"/>
      <c r="BK10" s="604"/>
      <c r="BL10" s="604"/>
      <c r="BM10" s="604"/>
      <c r="BN10" s="605"/>
      <c r="BO10" s="663">
        <v>0.9</v>
      </c>
      <c r="BP10" s="663"/>
      <c r="BQ10" s="663"/>
      <c r="BR10" s="663"/>
      <c r="BS10" s="609" t="s">
        <v>123</v>
      </c>
      <c r="BT10" s="604"/>
      <c r="BU10" s="604"/>
      <c r="BV10" s="604"/>
      <c r="BW10" s="604"/>
      <c r="BX10" s="604"/>
      <c r="BY10" s="604"/>
      <c r="BZ10" s="604"/>
      <c r="CA10" s="604"/>
      <c r="CB10" s="644"/>
      <c r="CD10" s="645" t="s">
        <v>240</v>
      </c>
      <c r="CE10" s="642"/>
      <c r="CF10" s="642"/>
      <c r="CG10" s="642"/>
      <c r="CH10" s="642"/>
      <c r="CI10" s="642"/>
      <c r="CJ10" s="642"/>
      <c r="CK10" s="642"/>
      <c r="CL10" s="642"/>
      <c r="CM10" s="642"/>
      <c r="CN10" s="642"/>
      <c r="CO10" s="642"/>
      <c r="CP10" s="642"/>
      <c r="CQ10" s="643"/>
      <c r="CR10" s="601" t="s">
        <v>123</v>
      </c>
      <c r="CS10" s="604"/>
      <c r="CT10" s="604"/>
      <c r="CU10" s="604"/>
      <c r="CV10" s="604"/>
      <c r="CW10" s="604"/>
      <c r="CX10" s="604"/>
      <c r="CY10" s="605"/>
      <c r="CZ10" s="663" t="s">
        <v>123</v>
      </c>
      <c r="DA10" s="663"/>
      <c r="DB10" s="663"/>
      <c r="DC10" s="663"/>
      <c r="DD10" s="609" t="s">
        <v>132</v>
      </c>
      <c r="DE10" s="604"/>
      <c r="DF10" s="604"/>
      <c r="DG10" s="604"/>
      <c r="DH10" s="604"/>
      <c r="DI10" s="604"/>
      <c r="DJ10" s="604"/>
      <c r="DK10" s="604"/>
      <c r="DL10" s="604"/>
      <c r="DM10" s="604"/>
      <c r="DN10" s="604"/>
      <c r="DO10" s="604"/>
      <c r="DP10" s="605"/>
      <c r="DQ10" s="609" t="s">
        <v>123</v>
      </c>
      <c r="DR10" s="604"/>
      <c r="DS10" s="604"/>
      <c r="DT10" s="604"/>
      <c r="DU10" s="604"/>
      <c r="DV10" s="604"/>
      <c r="DW10" s="604"/>
      <c r="DX10" s="604"/>
      <c r="DY10" s="604"/>
      <c r="DZ10" s="604"/>
      <c r="EA10" s="604"/>
      <c r="EB10" s="604"/>
      <c r="EC10" s="644"/>
    </row>
    <row r="11" spans="2:143" ht="11.25" customHeight="1" x14ac:dyDescent="0.15">
      <c r="B11" s="598" t="s">
        <v>241</v>
      </c>
      <c r="C11" s="599"/>
      <c r="D11" s="599"/>
      <c r="E11" s="599"/>
      <c r="F11" s="599"/>
      <c r="G11" s="599"/>
      <c r="H11" s="599"/>
      <c r="I11" s="599"/>
      <c r="J11" s="599"/>
      <c r="K11" s="599"/>
      <c r="L11" s="599"/>
      <c r="M11" s="599"/>
      <c r="N11" s="599"/>
      <c r="O11" s="599"/>
      <c r="P11" s="599"/>
      <c r="Q11" s="600"/>
      <c r="R11" s="601" t="s">
        <v>123</v>
      </c>
      <c r="S11" s="604"/>
      <c r="T11" s="604"/>
      <c r="U11" s="604"/>
      <c r="V11" s="604"/>
      <c r="W11" s="604"/>
      <c r="X11" s="604"/>
      <c r="Y11" s="605"/>
      <c r="Z11" s="663" t="s">
        <v>123</v>
      </c>
      <c r="AA11" s="663"/>
      <c r="AB11" s="663"/>
      <c r="AC11" s="663"/>
      <c r="AD11" s="664" t="s">
        <v>123</v>
      </c>
      <c r="AE11" s="664"/>
      <c r="AF11" s="664"/>
      <c r="AG11" s="664"/>
      <c r="AH11" s="664"/>
      <c r="AI11" s="664"/>
      <c r="AJ11" s="664"/>
      <c r="AK11" s="664"/>
      <c r="AL11" s="606" t="s">
        <v>233</v>
      </c>
      <c r="AM11" s="607"/>
      <c r="AN11" s="607"/>
      <c r="AO11" s="665"/>
      <c r="AP11" s="598" t="s">
        <v>242</v>
      </c>
      <c r="AQ11" s="599"/>
      <c r="AR11" s="599"/>
      <c r="AS11" s="599"/>
      <c r="AT11" s="599"/>
      <c r="AU11" s="599"/>
      <c r="AV11" s="599"/>
      <c r="AW11" s="599"/>
      <c r="AX11" s="599"/>
      <c r="AY11" s="599"/>
      <c r="AZ11" s="599"/>
      <c r="BA11" s="599"/>
      <c r="BB11" s="599"/>
      <c r="BC11" s="599"/>
      <c r="BD11" s="599"/>
      <c r="BE11" s="599"/>
      <c r="BF11" s="600"/>
      <c r="BG11" s="601">
        <v>19742</v>
      </c>
      <c r="BH11" s="604"/>
      <c r="BI11" s="604"/>
      <c r="BJ11" s="604"/>
      <c r="BK11" s="604"/>
      <c r="BL11" s="604"/>
      <c r="BM11" s="604"/>
      <c r="BN11" s="605"/>
      <c r="BO11" s="663">
        <v>0.9</v>
      </c>
      <c r="BP11" s="663"/>
      <c r="BQ11" s="663"/>
      <c r="BR11" s="663"/>
      <c r="BS11" s="609" t="s">
        <v>233</v>
      </c>
      <c r="BT11" s="604"/>
      <c r="BU11" s="604"/>
      <c r="BV11" s="604"/>
      <c r="BW11" s="604"/>
      <c r="BX11" s="604"/>
      <c r="BY11" s="604"/>
      <c r="BZ11" s="604"/>
      <c r="CA11" s="604"/>
      <c r="CB11" s="644"/>
      <c r="CD11" s="645" t="s">
        <v>243</v>
      </c>
      <c r="CE11" s="642"/>
      <c r="CF11" s="642"/>
      <c r="CG11" s="642"/>
      <c r="CH11" s="642"/>
      <c r="CI11" s="642"/>
      <c r="CJ11" s="642"/>
      <c r="CK11" s="642"/>
      <c r="CL11" s="642"/>
      <c r="CM11" s="642"/>
      <c r="CN11" s="642"/>
      <c r="CO11" s="642"/>
      <c r="CP11" s="642"/>
      <c r="CQ11" s="643"/>
      <c r="CR11" s="601">
        <v>40849</v>
      </c>
      <c r="CS11" s="604"/>
      <c r="CT11" s="604"/>
      <c r="CU11" s="604"/>
      <c r="CV11" s="604"/>
      <c r="CW11" s="604"/>
      <c r="CX11" s="604"/>
      <c r="CY11" s="605"/>
      <c r="CZ11" s="663">
        <v>0.4</v>
      </c>
      <c r="DA11" s="663"/>
      <c r="DB11" s="663"/>
      <c r="DC11" s="663"/>
      <c r="DD11" s="609">
        <v>14340</v>
      </c>
      <c r="DE11" s="604"/>
      <c r="DF11" s="604"/>
      <c r="DG11" s="604"/>
      <c r="DH11" s="604"/>
      <c r="DI11" s="604"/>
      <c r="DJ11" s="604"/>
      <c r="DK11" s="604"/>
      <c r="DL11" s="604"/>
      <c r="DM11" s="604"/>
      <c r="DN11" s="604"/>
      <c r="DO11" s="604"/>
      <c r="DP11" s="605"/>
      <c r="DQ11" s="609">
        <v>36386</v>
      </c>
      <c r="DR11" s="604"/>
      <c r="DS11" s="604"/>
      <c r="DT11" s="604"/>
      <c r="DU11" s="604"/>
      <c r="DV11" s="604"/>
      <c r="DW11" s="604"/>
      <c r="DX11" s="604"/>
      <c r="DY11" s="604"/>
      <c r="DZ11" s="604"/>
      <c r="EA11" s="604"/>
      <c r="EB11" s="604"/>
      <c r="EC11" s="644"/>
    </row>
    <row r="12" spans="2:143" ht="11.25" customHeight="1" x14ac:dyDescent="0.15">
      <c r="B12" s="598" t="s">
        <v>244</v>
      </c>
      <c r="C12" s="599"/>
      <c r="D12" s="599"/>
      <c r="E12" s="599"/>
      <c r="F12" s="599"/>
      <c r="G12" s="599"/>
      <c r="H12" s="599"/>
      <c r="I12" s="599"/>
      <c r="J12" s="599"/>
      <c r="K12" s="599"/>
      <c r="L12" s="599"/>
      <c r="M12" s="599"/>
      <c r="N12" s="599"/>
      <c r="O12" s="599"/>
      <c r="P12" s="599"/>
      <c r="Q12" s="600"/>
      <c r="R12" s="601">
        <v>309545</v>
      </c>
      <c r="S12" s="604"/>
      <c r="T12" s="604"/>
      <c r="U12" s="604"/>
      <c r="V12" s="604"/>
      <c r="W12" s="604"/>
      <c r="X12" s="604"/>
      <c r="Y12" s="605"/>
      <c r="Z12" s="663">
        <v>3.1</v>
      </c>
      <c r="AA12" s="663"/>
      <c r="AB12" s="663"/>
      <c r="AC12" s="663"/>
      <c r="AD12" s="664">
        <v>309545</v>
      </c>
      <c r="AE12" s="664"/>
      <c r="AF12" s="664"/>
      <c r="AG12" s="664"/>
      <c r="AH12" s="664"/>
      <c r="AI12" s="664"/>
      <c r="AJ12" s="664"/>
      <c r="AK12" s="664"/>
      <c r="AL12" s="606">
        <v>6.6</v>
      </c>
      <c r="AM12" s="607"/>
      <c r="AN12" s="607"/>
      <c r="AO12" s="665"/>
      <c r="AP12" s="598" t="s">
        <v>245</v>
      </c>
      <c r="AQ12" s="599"/>
      <c r="AR12" s="599"/>
      <c r="AS12" s="599"/>
      <c r="AT12" s="599"/>
      <c r="AU12" s="599"/>
      <c r="AV12" s="599"/>
      <c r="AW12" s="599"/>
      <c r="AX12" s="599"/>
      <c r="AY12" s="599"/>
      <c r="AZ12" s="599"/>
      <c r="BA12" s="599"/>
      <c r="BB12" s="599"/>
      <c r="BC12" s="599"/>
      <c r="BD12" s="599"/>
      <c r="BE12" s="599"/>
      <c r="BF12" s="600"/>
      <c r="BG12" s="601">
        <v>804413</v>
      </c>
      <c r="BH12" s="604"/>
      <c r="BI12" s="604"/>
      <c r="BJ12" s="604"/>
      <c r="BK12" s="604"/>
      <c r="BL12" s="604"/>
      <c r="BM12" s="604"/>
      <c r="BN12" s="605"/>
      <c r="BO12" s="663">
        <v>37</v>
      </c>
      <c r="BP12" s="663"/>
      <c r="BQ12" s="663"/>
      <c r="BR12" s="663"/>
      <c r="BS12" s="609" t="s">
        <v>123</v>
      </c>
      <c r="BT12" s="604"/>
      <c r="BU12" s="604"/>
      <c r="BV12" s="604"/>
      <c r="BW12" s="604"/>
      <c r="BX12" s="604"/>
      <c r="BY12" s="604"/>
      <c r="BZ12" s="604"/>
      <c r="CA12" s="604"/>
      <c r="CB12" s="644"/>
      <c r="CD12" s="645" t="s">
        <v>246</v>
      </c>
      <c r="CE12" s="642"/>
      <c r="CF12" s="642"/>
      <c r="CG12" s="642"/>
      <c r="CH12" s="642"/>
      <c r="CI12" s="642"/>
      <c r="CJ12" s="642"/>
      <c r="CK12" s="642"/>
      <c r="CL12" s="642"/>
      <c r="CM12" s="642"/>
      <c r="CN12" s="642"/>
      <c r="CO12" s="642"/>
      <c r="CP12" s="642"/>
      <c r="CQ12" s="643"/>
      <c r="CR12" s="601">
        <v>37689</v>
      </c>
      <c r="CS12" s="604"/>
      <c r="CT12" s="604"/>
      <c r="CU12" s="604"/>
      <c r="CV12" s="604"/>
      <c r="CW12" s="604"/>
      <c r="CX12" s="604"/>
      <c r="CY12" s="605"/>
      <c r="CZ12" s="663">
        <v>0.4</v>
      </c>
      <c r="DA12" s="663"/>
      <c r="DB12" s="663"/>
      <c r="DC12" s="663"/>
      <c r="DD12" s="609">
        <v>4737</v>
      </c>
      <c r="DE12" s="604"/>
      <c r="DF12" s="604"/>
      <c r="DG12" s="604"/>
      <c r="DH12" s="604"/>
      <c r="DI12" s="604"/>
      <c r="DJ12" s="604"/>
      <c r="DK12" s="604"/>
      <c r="DL12" s="604"/>
      <c r="DM12" s="604"/>
      <c r="DN12" s="604"/>
      <c r="DO12" s="604"/>
      <c r="DP12" s="605"/>
      <c r="DQ12" s="609">
        <v>32275</v>
      </c>
      <c r="DR12" s="604"/>
      <c r="DS12" s="604"/>
      <c r="DT12" s="604"/>
      <c r="DU12" s="604"/>
      <c r="DV12" s="604"/>
      <c r="DW12" s="604"/>
      <c r="DX12" s="604"/>
      <c r="DY12" s="604"/>
      <c r="DZ12" s="604"/>
      <c r="EA12" s="604"/>
      <c r="EB12" s="604"/>
      <c r="EC12" s="644"/>
    </row>
    <row r="13" spans="2:143" ht="11.25" customHeight="1" x14ac:dyDescent="0.15">
      <c r="B13" s="598" t="s">
        <v>247</v>
      </c>
      <c r="C13" s="599"/>
      <c r="D13" s="599"/>
      <c r="E13" s="599"/>
      <c r="F13" s="599"/>
      <c r="G13" s="599"/>
      <c r="H13" s="599"/>
      <c r="I13" s="599"/>
      <c r="J13" s="599"/>
      <c r="K13" s="599"/>
      <c r="L13" s="599"/>
      <c r="M13" s="599"/>
      <c r="N13" s="599"/>
      <c r="O13" s="599"/>
      <c r="P13" s="599"/>
      <c r="Q13" s="600"/>
      <c r="R13" s="601" t="s">
        <v>123</v>
      </c>
      <c r="S13" s="604"/>
      <c r="T13" s="604"/>
      <c r="U13" s="604"/>
      <c r="V13" s="604"/>
      <c r="W13" s="604"/>
      <c r="X13" s="604"/>
      <c r="Y13" s="605"/>
      <c r="Z13" s="663" t="s">
        <v>123</v>
      </c>
      <c r="AA13" s="663"/>
      <c r="AB13" s="663"/>
      <c r="AC13" s="663"/>
      <c r="AD13" s="664" t="s">
        <v>233</v>
      </c>
      <c r="AE13" s="664"/>
      <c r="AF13" s="664"/>
      <c r="AG13" s="664"/>
      <c r="AH13" s="664"/>
      <c r="AI13" s="664"/>
      <c r="AJ13" s="664"/>
      <c r="AK13" s="664"/>
      <c r="AL13" s="606" t="s">
        <v>248</v>
      </c>
      <c r="AM13" s="607"/>
      <c r="AN13" s="607"/>
      <c r="AO13" s="665"/>
      <c r="AP13" s="598" t="s">
        <v>249</v>
      </c>
      <c r="AQ13" s="599"/>
      <c r="AR13" s="599"/>
      <c r="AS13" s="599"/>
      <c r="AT13" s="599"/>
      <c r="AU13" s="599"/>
      <c r="AV13" s="599"/>
      <c r="AW13" s="599"/>
      <c r="AX13" s="599"/>
      <c r="AY13" s="599"/>
      <c r="AZ13" s="599"/>
      <c r="BA13" s="599"/>
      <c r="BB13" s="599"/>
      <c r="BC13" s="599"/>
      <c r="BD13" s="599"/>
      <c r="BE13" s="599"/>
      <c r="BF13" s="600"/>
      <c r="BG13" s="601">
        <v>804413</v>
      </c>
      <c r="BH13" s="604"/>
      <c r="BI13" s="604"/>
      <c r="BJ13" s="604"/>
      <c r="BK13" s="604"/>
      <c r="BL13" s="604"/>
      <c r="BM13" s="604"/>
      <c r="BN13" s="605"/>
      <c r="BO13" s="663">
        <v>37</v>
      </c>
      <c r="BP13" s="663"/>
      <c r="BQ13" s="663"/>
      <c r="BR13" s="663"/>
      <c r="BS13" s="609" t="s">
        <v>221</v>
      </c>
      <c r="BT13" s="604"/>
      <c r="BU13" s="604"/>
      <c r="BV13" s="604"/>
      <c r="BW13" s="604"/>
      <c r="BX13" s="604"/>
      <c r="BY13" s="604"/>
      <c r="BZ13" s="604"/>
      <c r="CA13" s="604"/>
      <c r="CB13" s="644"/>
      <c r="CD13" s="645" t="s">
        <v>250</v>
      </c>
      <c r="CE13" s="642"/>
      <c r="CF13" s="642"/>
      <c r="CG13" s="642"/>
      <c r="CH13" s="642"/>
      <c r="CI13" s="642"/>
      <c r="CJ13" s="642"/>
      <c r="CK13" s="642"/>
      <c r="CL13" s="642"/>
      <c r="CM13" s="642"/>
      <c r="CN13" s="642"/>
      <c r="CO13" s="642"/>
      <c r="CP13" s="642"/>
      <c r="CQ13" s="643"/>
      <c r="CR13" s="601">
        <v>860615</v>
      </c>
      <c r="CS13" s="604"/>
      <c r="CT13" s="604"/>
      <c r="CU13" s="604"/>
      <c r="CV13" s="604"/>
      <c r="CW13" s="604"/>
      <c r="CX13" s="604"/>
      <c r="CY13" s="605"/>
      <c r="CZ13" s="663">
        <v>9.1999999999999993</v>
      </c>
      <c r="DA13" s="663"/>
      <c r="DB13" s="663"/>
      <c r="DC13" s="663"/>
      <c r="DD13" s="609">
        <v>232572</v>
      </c>
      <c r="DE13" s="604"/>
      <c r="DF13" s="604"/>
      <c r="DG13" s="604"/>
      <c r="DH13" s="604"/>
      <c r="DI13" s="604"/>
      <c r="DJ13" s="604"/>
      <c r="DK13" s="604"/>
      <c r="DL13" s="604"/>
      <c r="DM13" s="604"/>
      <c r="DN13" s="604"/>
      <c r="DO13" s="604"/>
      <c r="DP13" s="605"/>
      <c r="DQ13" s="609">
        <v>533250</v>
      </c>
      <c r="DR13" s="604"/>
      <c r="DS13" s="604"/>
      <c r="DT13" s="604"/>
      <c r="DU13" s="604"/>
      <c r="DV13" s="604"/>
      <c r="DW13" s="604"/>
      <c r="DX13" s="604"/>
      <c r="DY13" s="604"/>
      <c r="DZ13" s="604"/>
      <c r="EA13" s="604"/>
      <c r="EB13" s="604"/>
      <c r="EC13" s="644"/>
    </row>
    <row r="14" spans="2:143" ht="11.25" customHeight="1" x14ac:dyDescent="0.15">
      <c r="B14" s="598" t="s">
        <v>251</v>
      </c>
      <c r="C14" s="599"/>
      <c r="D14" s="599"/>
      <c r="E14" s="599"/>
      <c r="F14" s="599"/>
      <c r="G14" s="599"/>
      <c r="H14" s="599"/>
      <c r="I14" s="599"/>
      <c r="J14" s="599"/>
      <c r="K14" s="599"/>
      <c r="L14" s="599"/>
      <c r="M14" s="599"/>
      <c r="N14" s="599"/>
      <c r="O14" s="599"/>
      <c r="P14" s="599"/>
      <c r="Q14" s="600"/>
      <c r="R14" s="601">
        <v>328</v>
      </c>
      <c r="S14" s="604"/>
      <c r="T14" s="604"/>
      <c r="U14" s="604"/>
      <c r="V14" s="604"/>
      <c r="W14" s="604"/>
      <c r="X14" s="604"/>
      <c r="Y14" s="605"/>
      <c r="Z14" s="663">
        <v>0</v>
      </c>
      <c r="AA14" s="663"/>
      <c r="AB14" s="663"/>
      <c r="AC14" s="663"/>
      <c r="AD14" s="664">
        <v>328</v>
      </c>
      <c r="AE14" s="664"/>
      <c r="AF14" s="664"/>
      <c r="AG14" s="664"/>
      <c r="AH14" s="664"/>
      <c r="AI14" s="664"/>
      <c r="AJ14" s="664"/>
      <c r="AK14" s="664"/>
      <c r="AL14" s="606">
        <v>0</v>
      </c>
      <c r="AM14" s="607"/>
      <c r="AN14" s="607"/>
      <c r="AO14" s="665"/>
      <c r="AP14" s="598" t="s">
        <v>252</v>
      </c>
      <c r="AQ14" s="599"/>
      <c r="AR14" s="599"/>
      <c r="AS14" s="599"/>
      <c r="AT14" s="599"/>
      <c r="AU14" s="599"/>
      <c r="AV14" s="599"/>
      <c r="AW14" s="599"/>
      <c r="AX14" s="599"/>
      <c r="AY14" s="599"/>
      <c r="AZ14" s="599"/>
      <c r="BA14" s="599"/>
      <c r="BB14" s="599"/>
      <c r="BC14" s="599"/>
      <c r="BD14" s="599"/>
      <c r="BE14" s="599"/>
      <c r="BF14" s="600"/>
      <c r="BG14" s="601">
        <v>42133</v>
      </c>
      <c r="BH14" s="604"/>
      <c r="BI14" s="604"/>
      <c r="BJ14" s="604"/>
      <c r="BK14" s="604"/>
      <c r="BL14" s="604"/>
      <c r="BM14" s="604"/>
      <c r="BN14" s="605"/>
      <c r="BO14" s="663">
        <v>1.9</v>
      </c>
      <c r="BP14" s="663"/>
      <c r="BQ14" s="663"/>
      <c r="BR14" s="663"/>
      <c r="BS14" s="609" t="s">
        <v>123</v>
      </c>
      <c r="BT14" s="604"/>
      <c r="BU14" s="604"/>
      <c r="BV14" s="604"/>
      <c r="BW14" s="604"/>
      <c r="BX14" s="604"/>
      <c r="BY14" s="604"/>
      <c r="BZ14" s="604"/>
      <c r="CA14" s="604"/>
      <c r="CB14" s="644"/>
      <c r="CD14" s="645" t="s">
        <v>253</v>
      </c>
      <c r="CE14" s="642"/>
      <c r="CF14" s="642"/>
      <c r="CG14" s="642"/>
      <c r="CH14" s="642"/>
      <c r="CI14" s="642"/>
      <c r="CJ14" s="642"/>
      <c r="CK14" s="642"/>
      <c r="CL14" s="642"/>
      <c r="CM14" s="642"/>
      <c r="CN14" s="642"/>
      <c r="CO14" s="642"/>
      <c r="CP14" s="642"/>
      <c r="CQ14" s="643"/>
      <c r="CR14" s="601">
        <v>300861</v>
      </c>
      <c r="CS14" s="604"/>
      <c r="CT14" s="604"/>
      <c r="CU14" s="604"/>
      <c r="CV14" s="604"/>
      <c r="CW14" s="604"/>
      <c r="CX14" s="604"/>
      <c r="CY14" s="605"/>
      <c r="CZ14" s="663">
        <v>3.2</v>
      </c>
      <c r="DA14" s="663"/>
      <c r="DB14" s="663"/>
      <c r="DC14" s="663"/>
      <c r="DD14" s="609">
        <v>197</v>
      </c>
      <c r="DE14" s="604"/>
      <c r="DF14" s="604"/>
      <c r="DG14" s="604"/>
      <c r="DH14" s="604"/>
      <c r="DI14" s="604"/>
      <c r="DJ14" s="604"/>
      <c r="DK14" s="604"/>
      <c r="DL14" s="604"/>
      <c r="DM14" s="604"/>
      <c r="DN14" s="604"/>
      <c r="DO14" s="604"/>
      <c r="DP14" s="605"/>
      <c r="DQ14" s="609">
        <v>300571</v>
      </c>
      <c r="DR14" s="604"/>
      <c r="DS14" s="604"/>
      <c r="DT14" s="604"/>
      <c r="DU14" s="604"/>
      <c r="DV14" s="604"/>
      <c r="DW14" s="604"/>
      <c r="DX14" s="604"/>
      <c r="DY14" s="604"/>
      <c r="DZ14" s="604"/>
      <c r="EA14" s="604"/>
      <c r="EB14" s="604"/>
      <c r="EC14" s="644"/>
    </row>
    <row r="15" spans="2:143" ht="11.25" customHeight="1" x14ac:dyDescent="0.15">
      <c r="B15" s="598" t="s">
        <v>254</v>
      </c>
      <c r="C15" s="599"/>
      <c r="D15" s="599"/>
      <c r="E15" s="599"/>
      <c r="F15" s="599"/>
      <c r="G15" s="599"/>
      <c r="H15" s="599"/>
      <c r="I15" s="599"/>
      <c r="J15" s="599"/>
      <c r="K15" s="599"/>
      <c r="L15" s="599"/>
      <c r="M15" s="599"/>
      <c r="N15" s="599"/>
      <c r="O15" s="599"/>
      <c r="P15" s="599"/>
      <c r="Q15" s="600"/>
      <c r="R15" s="601">
        <v>18741</v>
      </c>
      <c r="S15" s="604"/>
      <c r="T15" s="604"/>
      <c r="U15" s="604"/>
      <c r="V15" s="604"/>
      <c r="W15" s="604"/>
      <c r="X15" s="604"/>
      <c r="Y15" s="605"/>
      <c r="Z15" s="663">
        <v>0.2</v>
      </c>
      <c r="AA15" s="663"/>
      <c r="AB15" s="663"/>
      <c r="AC15" s="663"/>
      <c r="AD15" s="664">
        <v>18741</v>
      </c>
      <c r="AE15" s="664"/>
      <c r="AF15" s="664"/>
      <c r="AG15" s="664"/>
      <c r="AH15" s="664"/>
      <c r="AI15" s="664"/>
      <c r="AJ15" s="664"/>
      <c r="AK15" s="664"/>
      <c r="AL15" s="606">
        <v>0.4</v>
      </c>
      <c r="AM15" s="607"/>
      <c r="AN15" s="607"/>
      <c r="AO15" s="665"/>
      <c r="AP15" s="598" t="s">
        <v>255</v>
      </c>
      <c r="AQ15" s="599"/>
      <c r="AR15" s="599"/>
      <c r="AS15" s="599"/>
      <c r="AT15" s="599"/>
      <c r="AU15" s="599"/>
      <c r="AV15" s="599"/>
      <c r="AW15" s="599"/>
      <c r="AX15" s="599"/>
      <c r="AY15" s="599"/>
      <c r="AZ15" s="599"/>
      <c r="BA15" s="599"/>
      <c r="BB15" s="599"/>
      <c r="BC15" s="599"/>
      <c r="BD15" s="599"/>
      <c r="BE15" s="599"/>
      <c r="BF15" s="600"/>
      <c r="BG15" s="601">
        <v>57204</v>
      </c>
      <c r="BH15" s="604"/>
      <c r="BI15" s="604"/>
      <c r="BJ15" s="604"/>
      <c r="BK15" s="604"/>
      <c r="BL15" s="604"/>
      <c r="BM15" s="604"/>
      <c r="BN15" s="605"/>
      <c r="BO15" s="663">
        <v>2.6</v>
      </c>
      <c r="BP15" s="663"/>
      <c r="BQ15" s="663"/>
      <c r="BR15" s="663"/>
      <c r="BS15" s="609" t="s">
        <v>123</v>
      </c>
      <c r="BT15" s="604"/>
      <c r="BU15" s="604"/>
      <c r="BV15" s="604"/>
      <c r="BW15" s="604"/>
      <c r="BX15" s="604"/>
      <c r="BY15" s="604"/>
      <c r="BZ15" s="604"/>
      <c r="CA15" s="604"/>
      <c r="CB15" s="644"/>
      <c r="CD15" s="645" t="s">
        <v>256</v>
      </c>
      <c r="CE15" s="642"/>
      <c r="CF15" s="642"/>
      <c r="CG15" s="642"/>
      <c r="CH15" s="642"/>
      <c r="CI15" s="642"/>
      <c r="CJ15" s="642"/>
      <c r="CK15" s="642"/>
      <c r="CL15" s="642"/>
      <c r="CM15" s="642"/>
      <c r="CN15" s="642"/>
      <c r="CO15" s="642"/>
      <c r="CP15" s="642"/>
      <c r="CQ15" s="643"/>
      <c r="CR15" s="601">
        <v>1747255</v>
      </c>
      <c r="CS15" s="604"/>
      <c r="CT15" s="604"/>
      <c r="CU15" s="604"/>
      <c r="CV15" s="604"/>
      <c r="CW15" s="604"/>
      <c r="CX15" s="604"/>
      <c r="CY15" s="605"/>
      <c r="CZ15" s="663">
        <v>18.600000000000001</v>
      </c>
      <c r="DA15" s="663"/>
      <c r="DB15" s="663"/>
      <c r="DC15" s="663"/>
      <c r="DD15" s="609">
        <v>894452</v>
      </c>
      <c r="DE15" s="604"/>
      <c r="DF15" s="604"/>
      <c r="DG15" s="604"/>
      <c r="DH15" s="604"/>
      <c r="DI15" s="604"/>
      <c r="DJ15" s="604"/>
      <c r="DK15" s="604"/>
      <c r="DL15" s="604"/>
      <c r="DM15" s="604"/>
      <c r="DN15" s="604"/>
      <c r="DO15" s="604"/>
      <c r="DP15" s="605"/>
      <c r="DQ15" s="609">
        <v>710958</v>
      </c>
      <c r="DR15" s="604"/>
      <c r="DS15" s="604"/>
      <c r="DT15" s="604"/>
      <c r="DU15" s="604"/>
      <c r="DV15" s="604"/>
      <c r="DW15" s="604"/>
      <c r="DX15" s="604"/>
      <c r="DY15" s="604"/>
      <c r="DZ15" s="604"/>
      <c r="EA15" s="604"/>
      <c r="EB15" s="604"/>
      <c r="EC15" s="644"/>
    </row>
    <row r="16" spans="2:143" ht="11.25" customHeight="1" x14ac:dyDescent="0.15">
      <c r="B16" s="598" t="s">
        <v>257</v>
      </c>
      <c r="C16" s="599"/>
      <c r="D16" s="599"/>
      <c r="E16" s="599"/>
      <c r="F16" s="599"/>
      <c r="G16" s="599"/>
      <c r="H16" s="599"/>
      <c r="I16" s="599"/>
      <c r="J16" s="599"/>
      <c r="K16" s="599"/>
      <c r="L16" s="599"/>
      <c r="M16" s="599"/>
      <c r="N16" s="599"/>
      <c r="O16" s="599"/>
      <c r="P16" s="599"/>
      <c r="Q16" s="600"/>
      <c r="R16" s="601" t="s">
        <v>233</v>
      </c>
      <c r="S16" s="604"/>
      <c r="T16" s="604"/>
      <c r="U16" s="604"/>
      <c r="V16" s="604"/>
      <c r="W16" s="604"/>
      <c r="X16" s="604"/>
      <c r="Y16" s="605"/>
      <c r="Z16" s="663" t="s">
        <v>123</v>
      </c>
      <c r="AA16" s="663"/>
      <c r="AB16" s="663"/>
      <c r="AC16" s="663"/>
      <c r="AD16" s="664" t="s">
        <v>123</v>
      </c>
      <c r="AE16" s="664"/>
      <c r="AF16" s="664"/>
      <c r="AG16" s="664"/>
      <c r="AH16" s="664"/>
      <c r="AI16" s="664"/>
      <c r="AJ16" s="664"/>
      <c r="AK16" s="664"/>
      <c r="AL16" s="606" t="s">
        <v>123</v>
      </c>
      <c r="AM16" s="607"/>
      <c r="AN16" s="607"/>
      <c r="AO16" s="665"/>
      <c r="AP16" s="598" t="s">
        <v>258</v>
      </c>
      <c r="AQ16" s="599"/>
      <c r="AR16" s="599"/>
      <c r="AS16" s="599"/>
      <c r="AT16" s="599"/>
      <c r="AU16" s="599"/>
      <c r="AV16" s="599"/>
      <c r="AW16" s="599"/>
      <c r="AX16" s="599"/>
      <c r="AY16" s="599"/>
      <c r="AZ16" s="599"/>
      <c r="BA16" s="599"/>
      <c r="BB16" s="599"/>
      <c r="BC16" s="599"/>
      <c r="BD16" s="599"/>
      <c r="BE16" s="599"/>
      <c r="BF16" s="600"/>
      <c r="BG16" s="601" t="s">
        <v>123</v>
      </c>
      <c r="BH16" s="604"/>
      <c r="BI16" s="604"/>
      <c r="BJ16" s="604"/>
      <c r="BK16" s="604"/>
      <c r="BL16" s="604"/>
      <c r="BM16" s="604"/>
      <c r="BN16" s="605"/>
      <c r="BO16" s="663" t="s">
        <v>233</v>
      </c>
      <c r="BP16" s="663"/>
      <c r="BQ16" s="663"/>
      <c r="BR16" s="663"/>
      <c r="BS16" s="609" t="s">
        <v>123</v>
      </c>
      <c r="BT16" s="604"/>
      <c r="BU16" s="604"/>
      <c r="BV16" s="604"/>
      <c r="BW16" s="604"/>
      <c r="BX16" s="604"/>
      <c r="BY16" s="604"/>
      <c r="BZ16" s="604"/>
      <c r="CA16" s="604"/>
      <c r="CB16" s="644"/>
      <c r="CD16" s="645" t="s">
        <v>259</v>
      </c>
      <c r="CE16" s="642"/>
      <c r="CF16" s="642"/>
      <c r="CG16" s="642"/>
      <c r="CH16" s="642"/>
      <c r="CI16" s="642"/>
      <c r="CJ16" s="642"/>
      <c r="CK16" s="642"/>
      <c r="CL16" s="642"/>
      <c r="CM16" s="642"/>
      <c r="CN16" s="642"/>
      <c r="CO16" s="642"/>
      <c r="CP16" s="642"/>
      <c r="CQ16" s="643"/>
      <c r="CR16" s="601">
        <v>17497</v>
      </c>
      <c r="CS16" s="604"/>
      <c r="CT16" s="604"/>
      <c r="CU16" s="604"/>
      <c r="CV16" s="604"/>
      <c r="CW16" s="604"/>
      <c r="CX16" s="604"/>
      <c r="CY16" s="605"/>
      <c r="CZ16" s="663">
        <v>0.2</v>
      </c>
      <c r="DA16" s="663"/>
      <c r="DB16" s="663"/>
      <c r="DC16" s="663"/>
      <c r="DD16" s="609" t="s">
        <v>123</v>
      </c>
      <c r="DE16" s="604"/>
      <c r="DF16" s="604"/>
      <c r="DG16" s="604"/>
      <c r="DH16" s="604"/>
      <c r="DI16" s="604"/>
      <c r="DJ16" s="604"/>
      <c r="DK16" s="604"/>
      <c r="DL16" s="604"/>
      <c r="DM16" s="604"/>
      <c r="DN16" s="604"/>
      <c r="DO16" s="604"/>
      <c r="DP16" s="605"/>
      <c r="DQ16" s="609">
        <v>11787</v>
      </c>
      <c r="DR16" s="604"/>
      <c r="DS16" s="604"/>
      <c r="DT16" s="604"/>
      <c r="DU16" s="604"/>
      <c r="DV16" s="604"/>
      <c r="DW16" s="604"/>
      <c r="DX16" s="604"/>
      <c r="DY16" s="604"/>
      <c r="DZ16" s="604"/>
      <c r="EA16" s="604"/>
      <c r="EB16" s="604"/>
      <c r="EC16" s="644"/>
    </row>
    <row r="17" spans="2:133" ht="11.25" customHeight="1" x14ac:dyDescent="0.15">
      <c r="B17" s="598" t="s">
        <v>260</v>
      </c>
      <c r="C17" s="599"/>
      <c r="D17" s="599"/>
      <c r="E17" s="599"/>
      <c r="F17" s="599"/>
      <c r="G17" s="599"/>
      <c r="H17" s="599"/>
      <c r="I17" s="599"/>
      <c r="J17" s="599"/>
      <c r="K17" s="599"/>
      <c r="L17" s="599"/>
      <c r="M17" s="599"/>
      <c r="N17" s="599"/>
      <c r="O17" s="599"/>
      <c r="P17" s="599"/>
      <c r="Q17" s="600"/>
      <c r="R17" s="601">
        <v>20033</v>
      </c>
      <c r="S17" s="604"/>
      <c r="T17" s="604"/>
      <c r="U17" s="604"/>
      <c r="V17" s="604"/>
      <c r="W17" s="604"/>
      <c r="X17" s="604"/>
      <c r="Y17" s="605"/>
      <c r="Z17" s="663">
        <v>0.2</v>
      </c>
      <c r="AA17" s="663"/>
      <c r="AB17" s="663"/>
      <c r="AC17" s="663"/>
      <c r="AD17" s="664">
        <v>20033</v>
      </c>
      <c r="AE17" s="664"/>
      <c r="AF17" s="664"/>
      <c r="AG17" s="664"/>
      <c r="AH17" s="664"/>
      <c r="AI17" s="664"/>
      <c r="AJ17" s="664"/>
      <c r="AK17" s="664"/>
      <c r="AL17" s="606">
        <v>0.4</v>
      </c>
      <c r="AM17" s="607"/>
      <c r="AN17" s="607"/>
      <c r="AO17" s="665"/>
      <c r="AP17" s="598" t="s">
        <v>261</v>
      </c>
      <c r="AQ17" s="599"/>
      <c r="AR17" s="599"/>
      <c r="AS17" s="599"/>
      <c r="AT17" s="599"/>
      <c r="AU17" s="599"/>
      <c r="AV17" s="599"/>
      <c r="AW17" s="599"/>
      <c r="AX17" s="599"/>
      <c r="AY17" s="599"/>
      <c r="AZ17" s="599"/>
      <c r="BA17" s="599"/>
      <c r="BB17" s="599"/>
      <c r="BC17" s="599"/>
      <c r="BD17" s="599"/>
      <c r="BE17" s="599"/>
      <c r="BF17" s="600"/>
      <c r="BG17" s="601" t="s">
        <v>132</v>
      </c>
      <c r="BH17" s="604"/>
      <c r="BI17" s="604"/>
      <c r="BJ17" s="604"/>
      <c r="BK17" s="604"/>
      <c r="BL17" s="604"/>
      <c r="BM17" s="604"/>
      <c r="BN17" s="605"/>
      <c r="BO17" s="663" t="s">
        <v>123</v>
      </c>
      <c r="BP17" s="663"/>
      <c r="BQ17" s="663"/>
      <c r="BR17" s="663"/>
      <c r="BS17" s="609" t="s">
        <v>123</v>
      </c>
      <c r="BT17" s="604"/>
      <c r="BU17" s="604"/>
      <c r="BV17" s="604"/>
      <c r="BW17" s="604"/>
      <c r="BX17" s="604"/>
      <c r="BY17" s="604"/>
      <c r="BZ17" s="604"/>
      <c r="CA17" s="604"/>
      <c r="CB17" s="644"/>
      <c r="CD17" s="645" t="s">
        <v>262</v>
      </c>
      <c r="CE17" s="642"/>
      <c r="CF17" s="642"/>
      <c r="CG17" s="642"/>
      <c r="CH17" s="642"/>
      <c r="CI17" s="642"/>
      <c r="CJ17" s="642"/>
      <c r="CK17" s="642"/>
      <c r="CL17" s="642"/>
      <c r="CM17" s="642"/>
      <c r="CN17" s="642"/>
      <c r="CO17" s="642"/>
      <c r="CP17" s="642"/>
      <c r="CQ17" s="643"/>
      <c r="CR17" s="601">
        <v>513552</v>
      </c>
      <c r="CS17" s="604"/>
      <c r="CT17" s="604"/>
      <c r="CU17" s="604"/>
      <c r="CV17" s="604"/>
      <c r="CW17" s="604"/>
      <c r="CX17" s="604"/>
      <c r="CY17" s="605"/>
      <c r="CZ17" s="663">
        <v>5.5</v>
      </c>
      <c r="DA17" s="663"/>
      <c r="DB17" s="663"/>
      <c r="DC17" s="663"/>
      <c r="DD17" s="609" t="s">
        <v>123</v>
      </c>
      <c r="DE17" s="604"/>
      <c r="DF17" s="604"/>
      <c r="DG17" s="604"/>
      <c r="DH17" s="604"/>
      <c r="DI17" s="604"/>
      <c r="DJ17" s="604"/>
      <c r="DK17" s="604"/>
      <c r="DL17" s="604"/>
      <c r="DM17" s="604"/>
      <c r="DN17" s="604"/>
      <c r="DO17" s="604"/>
      <c r="DP17" s="605"/>
      <c r="DQ17" s="609">
        <v>414071</v>
      </c>
      <c r="DR17" s="604"/>
      <c r="DS17" s="604"/>
      <c r="DT17" s="604"/>
      <c r="DU17" s="604"/>
      <c r="DV17" s="604"/>
      <c r="DW17" s="604"/>
      <c r="DX17" s="604"/>
      <c r="DY17" s="604"/>
      <c r="DZ17" s="604"/>
      <c r="EA17" s="604"/>
      <c r="EB17" s="604"/>
      <c r="EC17" s="644"/>
    </row>
    <row r="18" spans="2:133" ht="11.25" customHeight="1" x14ac:dyDescent="0.15">
      <c r="B18" s="598" t="s">
        <v>263</v>
      </c>
      <c r="C18" s="599"/>
      <c r="D18" s="599"/>
      <c r="E18" s="599"/>
      <c r="F18" s="599"/>
      <c r="G18" s="599"/>
      <c r="H18" s="599"/>
      <c r="I18" s="599"/>
      <c r="J18" s="599"/>
      <c r="K18" s="599"/>
      <c r="L18" s="599"/>
      <c r="M18" s="599"/>
      <c r="N18" s="599"/>
      <c r="O18" s="599"/>
      <c r="P18" s="599"/>
      <c r="Q18" s="600"/>
      <c r="R18" s="601">
        <v>2430488</v>
      </c>
      <c r="S18" s="604"/>
      <c r="T18" s="604"/>
      <c r="U18" s="604"/>
      <c r="V18" s="604"/>
      <c r="W18" s="604"/>
      <c r="X18" s="604"/>
      <c r="Y18" s="605"/>
      <c r="Z18" s="663">
        <v>24.4</v>
      </c>
      <c r="AA18" s="663"/>
      <c r="AB18" s="663"/>
      <c r="AC18" s="663"/>
      <c r="AD18" s="664">
        <v>2145520</v>
      </c>
      <c r="AE18" s="664"/>
      <c r="AF18" s="664"/>
      <c r="AG18" s="664"/>
      <c r="AH18" s="664"/>
      <c r="AI18" s="664"/>
      <c r="AJ18" s="664"/>
      <c r="AK18" s="664"/>
      <c r="AL18" s="606">
        <v>45.7</v>
      </c>
      <c r="AM18" s="607"/>
      <c r="AN18" s="607"/>
      <c r="AO18" s="665"/>
      <c r="AP18" s="598" t="s">
        <v>264</v>
      </c>
      <c r="AQ18" s="599"/>
      <c r="AR18" s="599"/>
      <c r="AS18" s="599"/>
      <c r="AT18" s="599"/>
      <c r="AU18" s="599"/>
      <c r="AV18" s="599"/>
      <c r="AW18" s="599"/>
      <c r="AX18" s="599"/>
      <c r="AY18" s="599"/>
      <c r="AZ18" s="599"/>
      <c r="BA18" s="599"/>
      <c r="BB18" s="599"/>
      <c r="BC18" s="599"/>
      <c r="BD18" s="599"/>
      <c r="BE18" s="599"/>
      <c r="BF18" s="600"/>
      <c r="BG18" s="601" t="s">
        <v>233</v>
      </c>
      <c r="BH18" s="604"/>
      <c r="BI18" s="604"/>
      <c r="BJ18" s="604"/>
      <c r="BK18" s="604"/>
      <c r="BL18" s="604"/>
      <c r="BM18" s="604"/>
      <c r="BN18" s="605"/>
      <c r="BO18" s="663" t="s">
        <v>123</v>
      </c>
      <c r="BP18" s="663"/>
      <c r="BQ18" s="663"/>
      <c r="BR18" s="663"/>
      <c r="BS18" s="609" t="s">
        <v>123</v>
      </c>
      <c r="BT18" s="604"/>
      <c r="BU18" s="604"/>
      <c r="BV18" s="604"/>
      <c r="BW18" s="604"/>
      <c r="BX18" s="604"/>
      <c r="BY18" s="604"/>
      <c r="BZ18" s="604"/>
      <c r="CA18" s="604"/>
      <c r="CB18" s="644"/>
      <c r="CD18" s="645" t="s">
        <v>265</v>
      </c>
      <c r="CE18" s="642"/>
      <c r="CF18" s="642"/>
      <c r="CG18" s="642"/>
      <c r="CH18" s="642"/>
      <c r="CI18" s="642"/>
      <c r="CJ18" s="642"/>
      <c r="CK18" s="642"/>
      <c r="CL18" s="642"/>
      <c r="CM18" s="642"/>
      <c r="CN18" s="642"/>
      <c r="CO18" s="642"/>
      <c r="CP18" s="642"/>
      <c r="CQ18" s="643"/>
      <c r="CR18" s="601" t="s">
        <v>123</v>
      </c>
      <c r="CS18" s="604"/>
      <c r="CT18" s="604"/>
      <c r="CU18" s="604"/>
      <c r="CV18" s="604"/>
      <c r="CW18" s="604"/>
      <c r="CX18" s="604"/>
      <c r="CY18" s="605"/>
      <c r="CZ18" s="663" t="s">
        <v>233</v>
      </c>
      <c r="DA18" s="663"/>
      <c r="DB18" s="663"/>
      <c r="DC18" s="663"/>
      <c r="DD18" s="609" t="s">
        <v>132</v>
      </c>
      <c r="DE18" s="604"/>
      <c r="DF18" s="604"/>
      <c r="DG18" s="604"/>
      <c r="DH18" s="604"/>
      <c r="DI18" s="604"/>
      <c r="DJ18" s="604"/>
      <c r="DK18" s="604"/>
      <c r="DL18" s="604"/>
      <c r="DM18" s="604"/>
      <c r="DN18" s="604"/>
      <c r="DO18" s="604"/>
      <c r="DP18" s="605"/>
      <c r="DQ18" s="609" t="s">
        <v>233</v>
      </c>
      <c r="DR18" s="604"/>
      <c r="DS18" s="604"/>
      <c r="DT18" s="604"/>
      <c r="DU18" s="604"/>
      <c r="DV18" s="604"/>
      <c r="DW18" s="604"/>
      <c r="DX18" s="604"/>
      <c r="DY18" s="604"/>
      <c r="DZ18" s="604"/>
      <c r="EA18" s="604"/>
      <c r="EB18" s="604"/>
      <c r="EC18" s="644"/>
    </row>
    <row r="19" spans="2:133" ht="11.25" customHeight="1" x14ac:dyDescent="0.15">
      <c r="B19" s="598" t="s">
        <v>266</v>
      </c>
      <c r="C19" s="599"/>
      <c r="D19" s="599"/>
      <c r="E19" s="599"/>
      <c r="F19" s="599"/>
      <c r="G19" s="599"/>
      <c r="H19" s="599"/>
      <c r="I19" s="599"/>
      <c r="J19" s="599"/>
      <c r="K19" s="599"/>
      <c r="L19" s="599"/>
      <c r="M19" s="599"/>
      <c r="N19" s="599"/>
      <c r="O19" s="599"/>
      <c r="P19" s="599"/>
      <c r="Q19" s="600"/>
      <c r="R19" s="601">
        <v>2145520</v>
      </c>
      <c r="S19" s="604"/>
      <c r="T19" s="604"/>
      <c r="U19" s="604"/>
      <c r="V19" s="604"/>
      <c r="W19" s="604"/>
      <c r="X19" s="604"/>
      <c r="Y19" s="605"/>
      <c r="Z19" s="663">
        <v>21.6</v>
      </c>
      <c r="AA19" s="663"/>
      <c r="AB19" s="663"/>
      <c r="AC19" s="663"/>
      <c r="AD19" s="664">
        <v>2145520</v>
      </c>
      <c r="AE19" s="664"/>
      <c r="AF19" s="664"/>
      <c r="AG19" s="664"/>
      <c r="AH19" s="664"/>
      <c r="AI19" s="664"/>
      <c r="AJ19" s="664"/>
      <c r="AK19" s="664"/>
      <c r="AL19" s="606">
        <v>45.7</v>
      </c>
      <c r="AM19" s="607"/>
      <c r="AN19" s="607"/>
      <c r="AO19" s="665"/>
      <c r="AP19" s="598" t="s">
        <v>267</v>
      </c>
      <c r="AQ19" s="599"/>
      <c r="AR19" s="599"/>
      <c r="AS19" s="599"/>
      <c r="AT19" s="599"/>
      <c r="AU19" s="599"/>
      <c r="AV19" s="599"/>
      <c r="AW19" s="599"/>
      <c r="AX19" s="599"/>
      <c r="AY19" s="599"/>
      <c r="AZ19" s="599"/>
      <c r="BA19" s="599"/>
      <c r="BB19" s="599"/>
      <c r="BC19" s="599"/>
      <c r="BD19" s="599"/>
      <c r="BE19" s="599"/>
      <c r="BF19" s="600"/>
      <c r="BG19" s="601">
        <v>126298</v>
      </c>
      <c r="BH19" s="604"/>
      <c r="BI19" s="604"/>
      <c r="BJ19" s="604"/>
      <c r="BK19" s="604"/>
      <c r="BL19" s="604"/>
      <c r="BM19" s="604"/>
      <c r="BN19" s="605"/>
      <c r="BO19" s="663">
        <v>5.8</v>
      </c>
      <c r="BP19" s="663"/>
      <c r="BQ19" s="663"/>
      <c r="BR19" s="663"/>
      <c r="BS19" s="609" t="s">
        <v>123</v>
      </c>
      <c r="BT19" s="604"/>
      <c r="BU19" s="604"/>
      <c r="BV19" s="604"/>
      <c r="BW19" s="604"/>
      <c r="BX19" s="604"/>
      <c r="BY19" s="604"/>
      <c r="BZ19" s="604"/>
      <c r="CA19" s="604"/>
      <c r="CB19" s="644"/>
      <c r="CD19" s="645" t="s">
        <v>268</v>
      </c>
      <c r="CE19" s="642"/>
      <c r="CF19" s="642"/>
      <c r="CG19" s="642"/>
      <c r="CH19" s="642"/>
      <c r="CI19" s="642"/>
      <c r="CJ19" s="642"/>
      <c r="CK19" s="642"/>
      <c r="CL19" s="642"/>
      <c r="CM19" s="642"/>
      <c r="CN19" s="642"/>
      <c r="CO19" s="642"/>
      <c r="CP19" s="642"/>
      <c r="CQ19" s="643"/>
      <c r="CR19" s="601" t="s">
        <v>123</v>
      </c>
      <c r="CS19" s="604"/>
      <c r="CT19" s="604"/>
      <c r="CU19" s="604"/>
      <c r="CV19" s="604"/>
      <c r="CW19" s="604"/>
      <c r="CX19" s="604"/>
      <c r="CY19" s="605"/>
      <c r="CZ19" s="663" t="s">
        <v>123</v>
      </c>
      <c r="DA19" s="663"/>
      <c r="DB19" s="663"/>
      <c r="DC19" s="663"/>
      <c r="DD19" s="609" t="s">
        <v>123</v>
      </c>
      <c r="DE19" s="604"/>
      <c r="DF19" s="604"/>
      <c r="DG19" s="604"/>
      <c r="DH19" s="604"/>
      <c r="DI19" s="604"/>
      <c r="DJ19" s="604"/>
      <c r="DK19" s="604"/>
      <c r="DL19" s="604"/>
      <c r="DM19" s="604"/>
      <c r="DN19" s="604"/>
      <c r="DO19" s="604"/>
      <c r="DP19" s="605"/>
      <c r="DQ19" s="609" t="s">
        <v>123</v>
      </c>
      <c r="DR19" s="604"/>
      <c r="DS19" s="604"/>
      <c r="DT19" s="604"/>
      <c r="DU19" s="604"/>
      <c r="DV19" s="604"/>
      <c r="DW19" s="604"/>
      <c r="DX19" s="604"/>
      <c r="DY19" s="604"/>
      <c r="DZ19" s="604"/>
      <c r="EA19" s="604"/>
      <c r="EB19" s="604"/>
      <c r="EC19" s="644"/>
    </row>
    <row r="20" spans="2:133" ht="11.25" customHeight="1" x14ac:dyDescent="0.15">
      <c r="B20" s="598" t="s">
        <v>269</v>
      </c>
      <c r="C20" s="599"/>
      <c r="D20" s="599"/>
      <c r="E20" s="599"/>
      <c r="F20" s="599"/>
      <c r="G20" s="599"/>
      <c r="H20" s="599"/>
      <c r="I20" s="599"/>
      <c r="J20" s="599"/>
      <c r="K20" s="599"/>
      <c r="L20" s="599"/>
      <c r="M20" s="599"/>
      <c r="N20" s="599"/>
      <c r="O20" s="599"/>
      <c r="P20" s="599"/>
      <c r="Q20" s="600"/>
      <c r="R20" s="601">
        <v>284968</v>
      </c>
      <c r="S20" s="604"/>
      <c r="T20" s="604"/>
      <c r="U20" s="604"/>
      <c r="V20" s="604"/>
      <c r="W20" s="604"/>
      <c r="X20" s="604"/>
      <c r="Y20" s="605"/>
      <c r="Z20" s="663">
        <v>2.9</v>
      </c>
      <c r="AA20" s="663"/>
      <c r="AB20" s="663"/>
      <c r="AC20" s="663"/>
      <c r="AD20" s="664" t="s">
        <v>123</v>
      </c>
      <c r="AE20" s="664"/>
      <c r="AF20" s="664"/>
      <c r="AG20" s="664"/>
      <c r="AH20" s="664"/>
      <c r="AI20" s="664"/>
      <c r="AJ20" s="664"/>
      <c r="AK20" s="664"/>
      <c r="AL20" s="606" t="s">
        <v>123</v>
      </c>
      <c r="AM20" s="607"/>
      <c r="AN20" s="607"/>
      <c r="AO20" s="665"/>
      <c r="AP20" s="598" t="s">
        <v>270</v>
      </c>
      <c r="AQ20" s="599"/>
      <c r="AR20" s="599"/>
      <c r="AS20" s="599"/>
      <c r="AT20" s="599"/>
      <c r="AU20" s="599"/>
      <c r="AV20" s="599"/>
      <c r="AW20" s="599"/>
      <c r="AX20" s="599"/>
      <c r="AY20" s="599"/>
      <c r="AZ20" s="599"/>
      <c r="BA20" s="599"/>
      <c r="BB20" s="599"/>
      <c r="BC20" s="599"/>
      <c r="BD20" s="599"/>
      <c r="BE20" s="599"/>
      <c r="BF20" s="600"/>
      <c r="BG20" s="601">
        <v>126298</v>
      </c>
      <c r="BH20" s="604"/>
      <c r="BI20" s="604"/>
      <c r="BJ20" s="604"/>
      <c r="BK20" s="604"/>
      <c r="BL20" s="604"/>
      <c r="BM20" s="604"/>
      <c r="BN20" s="605"/>
      <c r="BO20" s="663">
        <v>5.8</v>
      </c>
      <c r="BP20" s="663"/>
      <c r="BQ20" s="663"/>
      <c r="BR20" s="663"/>
      <c r="BS20" s="609" t="s">
        <v>123</v>
      </c>
      <c r="BT20" s="604"/>
      <c r="BU20" s="604"/>
      <c r="BV20" s="604"/>
      <c r="BW20" s="604"/>
      <c r="BX20" s="604"/>
      <c r="BY20" s="604"/>
      <c r="BZ20" s="604"/>
      <c r="CA20" s="604"/>
      <c r="CB20" s="644"/>
      <c r="CD20" s="645" t="s">
        <v>271</v>
      </c>
      <c r="CE20" s="642"/>
      <c r="CF20" s="642"/>
      <c r="CG20" s="642"/>
      <c r="CH20" s="642"/>
      <c r="CI20" s="642"/>
      <c r="CJ20" s="642"/>
      <c r="CK20" s="642"/>
      <c r="CL20" s="642"/>
      <c r="CM20" s="642"/>
      <c r="CN20" s="642"/>
      <c r="CO20" s="642"/>
      <c r="CP20" s="642"/>
      <c r="CQ20" s="643"/>
      <c r="CR20" s="601">
        <v>9373782</v>
      </c>
      <c r="CS20" s="604"/>
      <c r="CT20" s="604"/>
      <c r="CU20" s="604"/>
      <c r="CV20" s="604"/>
      <c r="CW20" s="604"/>
      <c r="CX20" s="604"/>
      <c r="CY20" s="605"/>
      <c r="CZ20" s="663">
        <v>100</v>
      </c>
      <c r="DA20" s="663"/>
      <c r="DB20" s="663"/>
      <c r="DC20" s="663"/>
      <c r="DD20" s="609">
        <v>1247211</v>
      </c>
      <c r="DE20" s="604"/>
      <c r="DF20" s="604"/>
      <c r="DG20" s="604"/>
      <c r="DH20" s="604"/>
      <c r="DI20" s="604"/>
      <c r="DJ20" s="604"/>
      <c r="DK20" s="604"/>
      <c r="DL20" s="604"/>
      <c r="DM20" s="604"/>
      <c r="DN20" s="604"/>
      <c r="DO20" s="604"/>
      <c r="DP20" s="605"/>
      <c r="DQ20" s="609">
        <v>6300734</v>
      </c>
      <c r="DR20" s="604"/>
      <c r="DS20" s="604"/>
      <c r="DT20" s="604"/>
      <c r="DU20" s="604"/>
      <c r="DV20" s="604"/>
      <c r="DW20" s="604"/>
      <c r="DX20" s="604"/>
      <c r="DY20" s="604"/>
      <c r="DZ20" s="604"/>
      <c r="EA20" s="604"/>
      <c r="EB20" s="604"/>
      <c r="EC20" s="644"/>
    </row>
    <row r="21" spans="2:133" ht="11.25" customHeight="1" x14ac:dyDescent="0.15">
      <c r="B21" s="598" t="s">
        <v>272</v>
      </c>
      <c r="C21" s="599"/>
      <c r="D21" s="599"/>
      <c r="E21" s="599"/>
      <c r="F21" s="599"/>
      <c r="G21" s="599"/>
      <c r="H21" s="599"/>
      <c r="I21" s="599"/>
      <c r="J21" s="599"/>
      <c r="K21" s="599"/>
      <c r="L21" s="599"/>
      <c r="M21" s="599"/>
      <c r="N21" s="599"/>
      <c r="O21" s="599"/>
      <c r="P21" s="599"/>
      <c r="Q21" s="600"/>
      <c r="R21" s="601" t="s">
        <v>233</v>
      </c>
      <c r="S21" s="604"/>
      <c r="T21" s="604"/>
      <c r="U21" s="604"/>
      <c r="V21" s="604"/>
      <c r="W21" s="604"/>
      <c r="X21" s="604"/>
      <c r="Y21" s="605"/>
      <c r="Z21" s="663" t="s">
        <v>123</v>
      </c>
      <c r="AA21" s="663"/>
      <c r="AB21" s="663"/>
      <c r="AC21" s="663"/>
      <c r="AD21" s="664" t="s">
        <v>123</v>
      </c>
      <c r="AE21" s="664"/>
      <c r="AF21" s="664"/>
      <c r="AG21" s="664"/>
      <c r="AH21" s="664"/>
      <c r="AI21" s="664"/>
      <c r="AJ21" s="664"/>
      <c r="AK21" s="664"/>
      <c r="AL21" s="606" t="s">
        <v>123</v>
      </c>
      <c r="AM21" s="607"/>
      <c r="AN21" s="607"/>
      <c r="AO21" s="665"/>
      <c r="AP21" s="709" t="s">
        <v>273</v>
      </c>
      <c r="AQ21" s="716"/>
      <c r="AR21" s="716"/>
      <c r="AS21" s="716"/>
      <c r="AT21" s="716"/>
      <c r="AU21" s="716"/>
      <c r="AV21" s="716"/>
      <c r="AW21" s="716"/>
      <c r="AX21" s="716"/>
      <c r="AY21" s="716"/>
      <c r="AZ21" s="716"/>
      <c r="BA21" s="716"/>
      <c r="BB21" s="716"/>
      <c r="BC21" s="716"/>
      <c r="BD21" s="716"/>
      <c r="BE21" s="716"/>
      <c r="BF21" s="711"/>
      <c r="BG21" s="601">
        <v>2504</v>
      </c>
      <c r="BH21" s="604"/>
      <c r="BI21" s="604"/>
      <c r="BJ21" s="604"/>
      <c r="BK21" s="604"/>
      <c r="BL21" s="604"/>
      <c r="BM21" s="604"/>
      <c r="BN21" s="605"/>
      <c r="BO21" s="663">
        <v>0.1</v>
      </c>
      <c r="BP21" s="663"/>
      <c r="BQ21" s="663"/>
      <c r="BR21" s="663"/>
      <c r="BS21" s="609" t="s">
        <v>123</v>
      </c>
      <c r="BT21" s="604"/>
      <c r="BU21" s="604"/>
      <c r="BV21" s="604"/>
      <c r="BW21" s="604"/>
      <c r="BX21" s="604"/>
      <c r="BY21" s="604"/>
      <c r="BZ21" s="604"/>
      <c r="CA21" s="604"/>
      <c r="CB21" s="644"/>
      <c r="CD21" s="721"/>
      <c r="CE21" s="655"/>
      <c r="CF21" s="655"/>
      <c r="CG21" s="655"/>
      <c r="CH21" s="655"/>
      <c r="CI21" s="655"/>
      <c r="CJ21" s="655"/>
      <c r="CK21" s="655"/>
      <c r="CL21" s="655"/>
      <c r="CM21" s="655"/>
      <c r="CN21" s="655"/>
      <c r="CO21" s="655"/>
      <c r="CP21" s="655"/>
      <c r="CQ21" s="656"/>
      <c r="CR21" s="722"/>
      <c r="CS21" s="723"/>
      <c r="CT21" s="723"/>
      <c r="CU21" s="723"/>
      <c r="CV21" s="723"/>
      <c r="CW21" s="723"/>
      <c r="CX21" s="723"/>
      <c r="CY21" s="724"/>
      <c r="CZ21" s="725"/>
      <c r="DA21" s="725"/>
      <c r="DB21" s="725"/>
      <c r="DC21" s="725"/>
      <c r="DD21" s="726"/>
      <c r="DE21" s="723"/>
      <c r="DF21" s="723"/>
      <c r="DG21" s="723"/>
      <c r="DH21" s="723"/>
      <c r="DI21" s="723"/>
      <c r="DJ21" s="723"/>
      <c r="DK21" s="723"/>
      <c r="DL21" s="723"/>
      <c r="DM21" s="723"/>
      <c r="DN21" s="723"/>
      <c r="DO21" s="723"/>
      <c r="DP21" s="724"/>
      <c r="DQ21" s="726"/>
      <c r="DR21" s="723"/>
      <c r="DS21" s="723"/>
      <c r="DT21" s="723"/>
      <c r="DU21" s="723"/>
      <c r="DV21" s="723"/>
      <c r="DW21" s="723"/>
      <c r="DX21" s="723"/>
      <c r="DY21" s="723"/>
      <c r="DZ21" s="723"/>
      <c r="EA21" s="723"/>
      <c r="EB21" s="723"/>
      <c r="EC21" s="730"/>
    </row>
    <row r="22" spans="2:133" ht="11.25" customHeight="1" x14ac:dyDescent="0.15">
      <c r="B22" s="598" t="s">
        <v>274</v>
      </c>
      <c r="C22" s="599"/>
      <c r="D22" s="599"/>
      <c r="E22" s="599"/>
      <c r="F22" s="599"/>
      <c r="G22" s="599"/>
      <c r="H22" s="599"/>
      <c r="I22" s="599"/>
      <c r="J22" s="599"/>
      <c r="K22" s="599"/>
      <c r="L22" s="599"/>
      <c r="M22" s="599"/>
      <c r="N22" s="599"/>
      <c r="O22" s="599"/>
      <c r="P22" s="599"/>
      <c r="Q22" s="600"/>
      <c r="R22" s="601">
        <v>5072858</v>
      </c>
      <c r="S22" s="604"/>
      <c r="T22" s="604"/>
      <c r="U22" s="604"/>
      <c r="V22" s="604"/>
      <c r="W22" s="604"/>
      <c r="X22" s="604"/>
      <c r="Y22" s="605"/>
      <c r="Z22" s="663">
        <v>51</v>
      </c>
      <c r="AA22" s="663"/>
      <c r="AB22" s="663"/>
      <c r="AC22" s="663"/>
      <c r="AD22" s="664">
        <v>4664096</v>
      </c>
      <c r="AE22" s="664"/>
      <c r="AF22" s="664"/>
      <c r="AG22" s="664"/>
      <c r="AH22" s="664"/>
      <c r="AI22" s="664"/>
      <c r="AJ22" s="664"/>
      <c r="AK22" s="664"/>
      <c r="AL22" s="606">
        <v>99.3</v>
      </c>
      <c r="AM22" s="607"/>
      <c r="AN22" s="607"/>
      <c r="AO22" s="665"/>
      <c r="AP22" s="709" t="s">
        <v>275</v>
      </c>
      <c r="AQ22" s="716"/>
      <c r="AR22" s="716"/>
      <c r="AS22" s="716"/>
      <c r="AT22" s="716"/>
      <c r="AU22" s="716"/>
      <c r="AV22" s="716"/>
      <c r="AW22" s="716"/>
      <c r="AX22" s="716"/>
      <c r="AY22" s="716"/>
      <c r="AZ22" s="716"/>
      <c r="BA22" s="716"/>
      <c r="BB22" s="716"/>
      <c r="BC22" s="716"/>
      <c r="BD22" s="716"/>
      <c r="BE22" s="716"/>
      <c r="BF22" s="711"/>
      <c r="BG22" s="601" t="s">
        <v>123</v>
      </c>
      <c r="BH22" s="604"/>
      <c r="BI22" s="604"/>
      <c r="BJ22" s="604"/>
      <c r="BK22" s="604"/>
      <c r="BL22" s="604"/>
      <c r="BM22" s="604"/>
      <c r="BN22" s="605"/>
      <c r="BO22" s="663" t="s">
        <v>221</v>
      </c>
      <c r="BP22" s="663"/>
      <c r="BQ22" s="663"/>
      <c r="BR22" s="663"/>
      <c r="BS22" s="609" t="s">
        <v>233</v>
      </c>
      <c r="BT22" s="604"/>
      <c r="BU22" s="604"/>
      <c r="BV22" s="604"/>
      <c r="BW22" s="604"/>
      <c r="BX22" s="604"/>
      <c r="BY22" s="604"/>
      <c r="BZ22" s="604"/>
      <c r="CA22" s="604"/>
      <c r="CB22" s="644"/>
      <c r="CD22" s="718" t="s">
        <v>276</v>
      </c>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19"/>
      <c r="DI22" s="719"/>
      <c r="DJ22" s="719"/>
      <c r="DK22" s="719"/>
      <c r="DL22" s="719"/>
      <c r="DM22" s="719"/>
      <c r="DN22" s="719"/>
      <c r="DO22" s="719"/>
      <c r="DP22" s="719"/>
      <c r="DQ22" s="719"/>
      <c r="DR22" s="719"/>
      <c r="DS22" s="719"/>
      <c r="DT22" s="719"/>
      <c r="DU22" s="719"/>
      <c r="DV22" s="719"/>
      <c r="DW22" s="719"/>
      <c r="DX22" s="719"/>
      <c r="DY22" s="719"/>
      <c r="DZ22" s="719"/>
      <c r="EA22" s="719"/>
      <c r="EB22" s="719"/>
      <c r="EC22" s="720"/>
    </row>
    <row r="23" spans="2:133" ht="11.25" customHeight="1" x14ac:dyDescent="0.15">
      <c r="B23" s="598" t="s">
        <v>277</v>
      </c>
      <c r="C23" s="599"/>
      <c r="D23" s="599"/>
      <c r="E23" s="599"/>
      <c r="F23" s="599"/>
      <c r="G23" s="599"/>
      <c r="H23" s="599"/>
      <c r="I23" s="599"/>
      <c r="J23" s="599"/>
      <c r="K23" s="599"/>
      <c r="L23" s="599"/>
      <c r="M23" s="599"/>
      <c r="N23" s="599"/>
      <c r="O23" s="599"/>
      <c r="P23" s="599"/>
      <c r="Q23" s="600"/>
      <c r="R23" s="601">
        <v>2584</v>
      </c>
      <c r="S23" s="604"/>
      <c r="T23" s="604"/>
      <c r="U23" s="604"/>
      <c r="V23" s="604"/>
      <c r="W23" s="604"/>
      <c r="X23" s="604"/>
      <c r="Y23" s="605"/>
      <c r="Z23" s="663">
        <v>0</v>
      </c>
      <c r="AA23" s="663"/>
      <c r="AB23" s="663"/>
      <c r="AC23" s="663"/>
      <c r="AD23" s="664">
        <v>2584</v>
      </c>
      <c r="AE23" s="664"/>
      <c r="AF23" s="664"/>
      <c r="AG23" s="664"/>
      <c r="AH23" s="664"/>
      <c r="AI23" s="664"/>
      <c r="AJ23" s="664"/>
      <c r="AK23" s="664"/>
      <c r="AL23" s="606">
        <v>0.1</v>
      </c>
      <c r="AM23" s="607"/>
      <c r="AN23" s="607"/>
      <c r="AO23" s="665"/>
      <c r="AP23" s="709" t="s">
        <v>278</v>
      </c>
      <c r="AQ23" s="716"/>
      <c r="AR23" s="716"/>
      <c r="AS23" s="716"/>
      <c r="AT23" s="716"/>
      <c r="AU23" s="716"/>
      <c r="AV23" s="716"/>
      <c r="AW23" s="716"/>
      <c r="AX23" s="716"/>
      <c r="AY23" s="716"/>
      <c r="AZ23" s="716"/>
      <c r="BA23" s="716"/>
      <c r="BB23" s="716"/>
      <c r="BC23" s="716"/>
      <c r="BD23" s="716"/>
      <c r="BE23" s="716"/>
      <c r="BF23" s="711"/>
      <c r="BG23" s="601">
        <v>123794</v>
      </c>
      <c r="BH23" s="604"/>
      <c r="BI23" s="604"/>
      <c r="BJ23" s="604"/>
      <c r="BK23" s="604"/>
      <c r="BL23" s="604"/>
      <c r="BM23" s="604"/>
      <c r="BN23" s="605"/>
      <c r="BO23" s="663">
        <v>5.7</v>
      </c>
      <c r="BP23" s="663"/>
      <c r="BQ23" s="663"/>
      <c r="BR23" s="663"/>
      <c r="BS23" s="609" t="s">
        <v>248</v>
      </c>
      <c r="BT23" s="604"/>
      <c r="BU23" s="604"/>
      <c r="BV23" s="604"/>
      <c r="BW23" s="604"/>
      <c r="BX23" s="604"/>
      <c r="BY23" s="604"/>
      <c r="BZ23" s="604"/>
      <c r="CA23" s="604"/>
      <c r="CB23" s="644"/>
      <c r="CD23" s="718" t="s">
        <v>215</v>
      </c>
      <c r="CE23" s="719"/>
      <c r="CF23" s="719"/>
      <c r="CG23" s="719"/>
      <c r="CH23" s="719"/>
      <c r="CI23" s="719"/>
      <c r="CJ23" s="719"/>
      <c r="CK23" s="719"/>
      <c r="CL23" s="719"/>
      <c r="CM23" s="719"/>
      <c r="CN23" s="719"/>
      <c r="CO23" s="719"/>
      <c r="CP23" s="719"/>
      <c r="CQ23" s="720"/>
      <c r="CR23" s="718" t="s">
        <v>279</v>
      </c>
      <c r="CS23" s="719"/>
      <c r="CT23" s="719"/>
      <c r="CU23" s="719"/>
      <c r="CV23" s="719"/>
      <c r="CW23" s="719"/>
      <c r="CX23" s="719"/>
      <c r="CY23" s="720"/>
      <c r="CZ23" s="718" t="s">
        <v>280</v>
      </c>
      <c r="DA23" s="719"/>
      <c r="DB23" s="719"/>
      <c r="DC23" s="720"/>
      <c r="DD23" s="718" t="s">
        <v>281</v>
      </c>
      <c r="DE23" s="719"/>
      <c r="DF23" s="719"/>
      <c r="DG23" s="719"/>
      <c r="DH23" s="719"/>
      <c r="DI23" s="719"/>
      <c r="DJ23" s="719"/>
      <c r="DK23" s="720"/>
      <c r="DL23" s="727" t="s">
        <v>282</v>
      </c>
      <c r="DM23" s="728"/>
      <c r="DN23" s="728"/>
      <c r="DO23" s="728"/>
      <c r="DP23" s="728"/>
      <c r="DQ23" s="728"/>
      <c r="DR23" s="728"/>
      <c r="DS23" s="728"/>
      <c r="DT23" s="728"/>
      <c r="DU23" s="728"/>
      <c r="DV23" s="729"/>
      <c r="DW23" s="718" t="s">
        <v>283</v>
      </c>
      <c r="DX23" s="719"/>
      <c r="DY23" s="719"/>
      <c r="DZ23" s="719"/>
      <c r="EA23" s="719"/>
      <c r="EB23" s="719"/>
      <c r="EC23" s="720"/>
    </row>
    <row r="24" spans="2:133" ht="11.25" customHeight="1" x14ac:dyDescent="0.15">
      <c r="B24" s="598" t="s">
        <v>284</v>
      </c>
      <c r="C24" s="599"/>
      <c r="D24" s="599"/>
      <c r="E24" s="599"/>
      <c r="F24" s="599"/>
      <c r="G24" s="599"/>
      <c r="H24" s="599"/>
      <c r="I24" s="599"/>
      <c r="J24" s="599"/>
      <c r="K24" s="599"/>
      <c r="L24" s="599"/>
      <c r="M24" s="599"/>
      <c r="N24" s="599"/>
      <c r="O24" s="599"/>
      <c r="P24" s="599"/>
      <c r="Q24" s="600"/>
      <c r="R24" s="601">
        <v>124515</v>
      </c>
      <c r="S24" s="604"/>
      <c r="T24" s="604"/>
      <c r="U24" s="604"/>
      <c r="V24" s="604"/>
      <c r="W24" s="604"/>
      <c r="X24" s="604"/>
      <c r="Y24" s="605"/>
      <c r="Z24" s="663">
        <v>1.3</v>
      </c>
      <c r="AA24" s="663"/>
      <c r="AB24" s="663"/>
      <c r="AC24" s="663"/>
      <c r="AD24" s="664" t="s">
        <v>123</v>
      </c>
      <c r="AE24" s="664"/>
      <c r="AF24" s="664"/>
      <c r="AG24" s="664"/>
      <c r="AH24" s="664"/>
      <c r="AI24" s="664"/>
      <c r="AJ24" s="664"/>
      <c r="AK24" s="664"/>
      <c r="AL24" s="606" t="s">
        <v>123</v>
      </c>
      <c r="AM24" s="607"/>
      <c r="AN24" s="607"/>
      <c r="AO24" s="665"/>
      <c r="AP24" s="709" t="s">
        <v>285</v>
      </c>
      <c r="AQ24" s="716"/>
      <c r="AR24" s="716"/>
      <c r="AS24" s="716"/>
      <c r="AT24" s="716"/>
      <c r="AU24" s="716"/>
      <c r="AV24" s="716"/>
      <c r="AW24" s="716"/>
      <c r="AX24" s="716"/>
      <c r="AY24" s="716"/>
      <c r="AZ24" s="716"/>
      <c r="BA24" s="716"/>
      <c r="BB24" s="716"/>
      <c r="BC24" s="716"/>
      <c r="BD24" s="716"/>
      <c r="BE24" s="716"/>
      <c r="BF24" s="711"/>
      <c r="BG24" s="601" t="s">
        <v>123</v>
      </c>
      <c r="BH24" s="604"/>
      <c r="BI24" s="604"/>
      <c r="BJ24" s="604"/>
      <c r="BK24" s="604"/>
      <c r="BL24" s="604"/>
      <c r="BM24" s="604"/>
      <c r="BN24" s="605"/>
      <c r="BO24" s="663" t="s">
        <v>123</v>
      </c>
      <c r="BP24" s="663"/>
      <c r="BQ24" s="663"/>
      <c r="BR24" s="663"/>
      <c r="BS24" s="609" t="s">
        <v>123</v>
      </c>
      <c r="BT24" s="604"/>
      <c r="BU24" s="604"/>
      <c r="BV24" s="604"/>
      <c r="BW24" s="604"/>
      <c r="BX24" s="604"/>
      <c r="BY24" s="604"/>
      <c r="BZ24" s="604"/>
      <c r="CA24" s="604"/>
      <c r="CB24" s="644"/>
      <c r="CD24" s="672" t="s">
        <v>286</v>
      </c>
      <c r="CE24" s="673"/>
      <c r="CF24" s="673"/>
      <c r="CG24" s="673"/>
      <c r="CH24" s="673"/>
      <c r="CI24" s="673"/>
      <c r="CJ24" s="673"/>
      <c r="CK24" s="673"/>
      <c r="CL24" s="673"/>
      <c r="CM24" s="673"/>
      <c r="CN24" s="673"/>
      <c r="CO24" s="673"/>
      <c r="CP24" s="673"/>
      <c r="CQ24" s="674"/>
      <c r="CR24" s="666">
        <v>3517615</v>
      </c>
      <c r="CS24" s="667"/>
      <c r="CT24" s="667"/>
      <c r="CU24" s="667"/>
      <c r="CV24" s="667"/>
      <c r="CW24" s="667"/>
      <c r="CX24" s="667"/>
      <c r="CY24" s="713"/>
      <c r="CZ24" s="714">
        <v>37.5</v>
      </c>
      <c r="DA24" s="683"/>
      <c r="DB24" s="683"/>
      <c r="DC24" s="717"/>
      <c r="DD24" s="712">
        <v>2233482</v>
      </c>
      <c r="DE24" s="667"/>
      <c r="DF24" s="667"/>
      <c r="DG24" s="667"/>
      <c r="DH24" s="667"/>
      <c r="DI24" s="667"/>
      <c r="DJ24" s="667"/>
      <c r="DK24" s="713"/>
      <c r="DL24" s="712">
        <v>2205803</v>
      </c>
      <c r="DM24" s="667"/>
      <c r="DN24" s="667"/>
      <c r="DO24" s="667"/>
      <c r="DP24" s="667"/>
      <c r="DQ24" s="667"/>
      <c r="DR24" s="667"/>
      <c r="DS24" s="667"/>
      <c r="DT24" s="667"/>
      <c r="DU24" s="667"/>
      <c r="DV24" s="713"/>
      <c r="DW24" s="714">
        <v>44.3</v>
      </c>
      <c r="DX24" s="683"/>
      <c r="DY24" s="683"/>
      <c r="DZ24" s="683"/>
      <c r="EA24" s="683"/>
      <c r="EB24" s="683"/>
      <c r="EC24" s="715"/>
    </row>
    <row r="25" spans="2:133" ht="11.25" customHeight="1" x14ac:dyDescent="0.15">
      <c r="B25" s="598" t="s">
        <v>287</v>
      </c>
      <c r="C25" s="599"/>
      <c r="D25" s="599"/>
      <c r="E25" s="599"/>
      <c r="F25" s="599"/>
      <c r="G25" s="599"/>
      <c r="H25" s="599"/>
      <c r="I25" s="599"/>
      <c r="J25" s="599"/>
      <c r="K25" s="599"/>
      <c r="L25" s="599"/>
      <c r="M25" s="599"/>
      <c r="N25" s="599"/>
      <c r="O25" s="599"/>
      <c r="P25" s="599"/>
      <c r="Q25" s="600"/>
      <c r="R25" s="601">
        <v>238368</v>
      </c>
      <c r="S25" s="604"/>
      <c r="T25" s="604"/>
      <c r="U25" s="604"/>
      <c r="V25" s="604"/>
      <c r="W25" s="604"/>
      <c r="X25" s="604"/>
      <c r="Y25" s="605"/>
      <c r="Z25" s="663">
        <v>2.4</v>
      </c>
      <c r="AA25" s="663"/>
      <c r="AB25" s="663"/>
      <c r="AC25" s="663"/>
      <c r="AD25" s="664">
        <v>28820</v>
      </c>
      <c r="AE25" s="664"/>
      <c r="AF25" s="664"/>
      <c r="AG25" s="664"/>
      <c r="AH25" s="664"/>
      <c r="AI25" s="664"/>
      <c r="AJ25" s="664"/>
      <c r="AK25" s="664"/>
      <c r="AL25" s="606">
        <v>0.6</v>
      </c>
      <c r="AM25" s="607"/>
      <c r="AN25" s="607"/>
      <c r="AO25" s="665"/>
      <c r="AP25" s="709" t="s">
        <v>288</v>
      </c>
      <c r="AQ25" s="716"/>
      <c r="AR25" s="716"/>
      <c r="AS25" s="716"/>
      <c r="AT25" s="716"/>
      <c r="AU25" s="716"/>
      <c r="AV25" s="716"/>
      <c r="AW25" s="716"/>
      <c r="AX25" s="716"/>
      <c r="AY25" s="716"/>
      <c r="AZ25" s="716"/>
      <c r="BA25" s="716"/>
      <c r="BB25" s="716"/>
      <c r="BC25" s="716"/>
      <c r="BD25" s="716"/>
      <c r="BE25" s="716"/>
      <c r="BF25" s="711"/>
      <c r="BG25" s="601" t="s">
        <v>123</v>
      </c>
      <c r="BH25" s="604"/>
      <c r="BI25" s="604"/>
      <c r="BJ25" s="604"/>
      <c r="BK25" s="604"/>
      <c r="BL25" s="604"/>
      <c r="BM25" s="604"/>
      <c r="BN25" s="605"/>
      <c r="BO25" s="663" t="s">
        <v>123</v>
      </c>
      <c r="BP25" s="663"/>
      <c r="BQ25" s="663"/>
      <c r="BR25" s="663"/>
      <c r="BS25" s="609" t="s">
        <v>248</v>
      </c>
      <c r="BT25" s="604"/>
      <c r="BU25" s="604"/>
      <c r="BV25" s="604"/>
      <c r="BW25" s="604"/>
      <c r="BX25" s="604"/>
      <c r="BY25" s="604"/>
      <c r="BZ25" s="604"/>
      <c r="CA25" s="604"/>
      <c r="CB25" s="644"/>
      <c r="CD25" s="645" t="s">
        <v>289</v>
      </c>
      <c r="CE25" s="642"/>
      <c r="CF25" s="642"/>
      <c r="CG25" s="642"/>
      <c r="CH25" s="642"/>
      <c r="CI25" s="642"/>
      <c r="CJ25" s="642"/>
      <c r="CK25" s="642"/>
      <c r="CL25" s="642"/>
      <c r="CM25" s="642"/>
      <c r="CN25" s="642"/>
      <c r="CO25" s="642"/>
      <c r="CP25" s="642"/>
      <c r="CQ25" s="643"/>
      <c r="CR25" s="601">
        <v>1496910</v>
      </c>
      <c r="CS25" s="602"/>
      <c r="CT25" s="602"/>
      <c r="CU25" s="602"/>
      <c r="CV25" s="602"/>
      <c r="CW25" s="602"/>
      <c r="CX25" s="602"/>
      <c r="CY25" s="603"/>
      <c r="CZ25" s="606">
        <v>16</v>
      </c>
      <c r="DA25" s="635"/>
      <c r="DB25" s="635"/>
      <c r="DC25" s="636"/>
      <c r="DD25" s="609">
        <v>1399656</v>
      </c>
      <c r="DE25" s="602"/>
      <c r="DF25" s="602"/>
      <c r="DG25" s="602"/>
      <c r="DH25" s="602"/>
      <c r="DI25" s="602"/>
      <c r="DJ25" s="602"/>
      <c r="DK25" s="603"/>
      <c r="DL25" s="609">
        <v>1371977</v>
      </c>
      <c r="DM25" s="602"/>
      <c r="DN25" s="602"/>
      <c r="DO25" s="602"/>
      <c r="DP25" s="602"/>
      <c r="DQ25" s="602"/>
      <c r="DR25" s="602"/>
      <c r="DS25" s="602"/>
      <c r="DT25" s="602"/>
      <c r="DU25" s="602"/>
      <c r="DV25" s="603"/>
      <c r="DW25" s="606">
        <v>27.6</v>
      </c>
      <c r="DX25" s="635"/>
      <c r="DY25" s="635"/>
      <c r="DZ25" s="635"/>
      <c r="EA25" s="635"/>
      <c r="EB25" s="635"/>
      <c r="EC25" s="637"/>
    </row>
    <row r="26" spans="2:133" ht="11.25" customHeight="1" x14ac:dyDescent="0.15">
      <c r="B26" s="598" t="s">
        <v>290</v>
      </c>
      <c r="C26" s="599"/>
      <c r="D26" s="599"/>
      <c r="E26" s="599"/>
      <c r="F26" s="599"/>
      <c r="G26" s="599"/>
      <c r="H26" s="599"/>
      <c r="I26" s="599"/>
      <c r="J26" s="599"/>
      <c r="K26" s="599"/>
      <c r="L26" s="599"/>
      <c r="M26" s="599"/>
      <c r="N26" s="599"/>
      <c r="O26" s="599"/>
      <c r="P26" s="599"/>
      <c r="Q26" s="600"/>
      <c r="R26" s="601">
        <v>31098</v>
      </c>
      <c r="S26" s="604"/>
      <c r="T26" s="604"/>
      <c r="U26" s="604"/>
      <c r="V26" s="604"/>
      <c r="W26" s="604"/>
      <c r="X26" s="604"/>
      <c r="Y26" s="605"/>
      <c r="Z26" s="663">
        <v>0.3</v>
      </c>
      <c r="AA26" s="663"/>
      <c r="AB26" s="663"/>
      <c r="AC26" s="663"/>
      <c r="AD26" s="664" t="s">
        <v>123</v>
      </c>
      <c r="AE26" s="664"/>
      <c r="AF26" s="664"/>
      <c r="AG26" s="664"/>
      <c r="AH26" s="664"/>
      <c r="AI26" s="664"/>
      <c r="AJ26" s="664"/>
      <c r="AK26" s="664"/>
      <c r="AL26" s="606" t="s">
        <v>123</v>
      </c>
      <c r="AM26" s="607"/>
      <c r="AN26" s="607"/>
      <c r="AO26" s="665"/>
      <c r="AP26" s="709" t="s">
        <v>291</v>
      </c>
      <c r="AQ26" s="710"/>
      <c r="AR26" s="710"/>
      <c r="AS26" s="710"/>
      <c r="AT26" s="710"/>
      <c r="AU26" s="710"/>
      <c r="AV26" s="710"/>
      <c r="AW26" s="710"/>
      <c r="AX26" s="710"/>
      <c r="AY26" s="710"/>
      <c r="AZ26" s="710"/>
      <c r="BA26" s="710"/>
      <c r="BB26" s="710"/>
      <c r="BC26" s="710"/>
      <c r="BD26" s="710"/>
      <c r="BE26" s="710"/>
      <c r="BF26" s="711"/>
      <c r="BG26" s="601" t="s">
        <v>221</v>
      </c>
      <c r="BH26" s="604"/>
      <c r="BI26" s="604"/>
      <c r="BJ26" s="604"/>
      <c r="BK26" s="604"/>
      <c r="BL26" s="604"/>
      <c r="BM26" s="604"/>
      <c r="BN26" s="605"/>
      <c r="BO26" s="663" t="s">
        <v>221</v>
      </c>
      <c r="BP26" s="663"/>
      <c r="BQ26" s="663"/>
      <c r="BR26" s="663"/>
      <c r="BS26" s="609" t="s">
        <v>233</v>
      </c>
      <c r="BT26" s="604"/>
      <c r="BU26" s="604"/>
      <c r="BV26" s="604"/>
      <c r="BW26" s="604"/>
      <c r="BX26" s="604"/>
      <c r="BY26" s="604"/>
      <c r="BZ26" s="604"/>
      <c r="CA26" s="604"/>
      <c r="CB26" s="644"/>
      <c r="CD26" s="645" t="s">
        <v>292</v>
      </c>
      <c r="CE26" s="642"/>
      <c r="CF26" s="642"/>
      <c r="CG26" s="642"/>
      <c r="CH26" s="642"/>
      <c r="CI26" s="642"/>
      <c r="CJ26" s="642"/>
      <c r="CK26" s="642"/>
      <c r="CL26" s="642"/>
      <c r="CM26" s="642"/>
      <c r="CN26" s="642"/>
      <c r="CO26" s="642"/>
      <c r="CP26" s="642"/>
      <c r="CQ26" s="643"/>
      <c r="CR26" s="601">
        <v>1007481</v>
      </c>
      <c r="CS26" s="604"/>
      <c r="CT26" s="604"/>
      <c r="CU26" s="604"/>
      <c r="CV26" s="604"/>
      <c r="CW26" s="604"/>
      <c r="CX26" s="604"/>
      <c r="CY26" s="605"/>
      <c r="CZ26" s="606">
        <v>10.7</v>
      </c>
      <c r="DA26" s="635"/>
      <c r="DB26" s="635"/>
      <c r="DC26" s="636"/>
      <c r="DD26" s="609">
        <v>1007481</v>
      </c>
      <c r="DE26" s="604"/>
      <c r="DF26" s="604"/>
      <c r="DG26" s="604"/>
      <c r="DH26" s="604"/>
      <c r="DI26" s="604"/>
      <c r="DJ26" s="604"/>
      <c r="DK26" s="605"/>
      <c r="DL26" s="609" t="s">
        <v>123</v>
      </c>
      <c r="DM26" s="604"/>
      <c r="DN26" s="604"/>
      <c r="DO26" s="604"/>
      <c r="DP26" s="604"/>
      <c r="DQ26" s="604"/>
      <c r="DR26" s="604"/>
      <c r="DS26" s="604"/>
      <c r="DT26" s="604"/>
      <c r="DU26" s="604"/>
      <c r="DV26" s="605"/>
      <c r="DW26" s="606" t="s">
        <v>123</v>
      </c>
      <c r="DX26" s="635"/>
      <c r="DY26" s="635"/>
      <c r="DZ26" s="635"/>
      <c r="EA26" s="635"/>
      <c r="EB26" s="635"/>
      <c r="EC26" s="637"/>
    </row>
    <row r="27" spans="2:133" ht="11.25" customHeight="1" x14ac:dyDescent="0.15">
      <c r="B27" s="598" t="s">
        <v>293</v>
      </c>
      <c r="C27" s="599"/>
      <c r="D27" s="599"/>
      <c r="E27" s="599"/>
      <c r="F27" s="599"/>
      <c r="G27" s="599"/>
      <c r="H27" s="599"/>
      <c r="I27" s="599"/>
      <c r="J27" s="599"/>
      <c r="K27" s="599"/>
      <c r="L27" s="599"/>
      <c r="M27" s="599"/>
      <c r="N27" s="599"/>
      <c r="O27" s="599"/>
      <c r="P27" s="599"/>
      <c r="Q27" s="600"/>
      <c r="R27" s="601">
        <v>918079</v>
      </c>
      <c r="S27" s="604"/>
      <c r="T27" s="604"/>
      <c r="U27" s="604"/>
      <c r="V27" s="604"/>
      <c r="W27" s="604"/>
      <c r="X27" s="604"/>
      <c r="Y27" s="605"/>
      <c r="Z27" s="663">
        <v>9.1999999999999993</v>
      </c>
      <c r="AA27" s="663"/>
      <c r="AB27" s="663"/>
      <c r="AC27" s="663"/>
      <c r="AD27" s="664" t="s">
        <v>123</v>
      </c>
      <c r="AE27" s="664"/>
      <c r="AF27" s="664"/>
      <c r="AG27" s="664"/>
      <c r="AH27" s="664"/>
      <c r="AI27" s="664"/>
      <c r="AJ27" s="664"/>
      <c r="AK27" s="664"/>
      <c r="AL27" s="606" t="s">
        <v>123</v>
      </c>
      <c r="AM27" s="607"/>
      <c r="AN27" s="607"/>
      <c r="AO27" s="665"/>
      <c r="AP27" s="598" t="s">
        <v>294</v>
      </c>
      <c r="AQ27" s="599"/>
      <c r="AR27" s="599"/>
      <c r="AS27" s="599"/>
      <c r="AT27" s="599"/>
      <c r="AU27" s="599"/>
      <c r="AV27" s="599"/>
      <c r="AW27" s="599"/>
      <c r="AX27" s="599"/>
      <c r="AY27" s="599"/>
      <c r="AZ27" s="599"/>
      <c r="BA27" s="599"/>
      <c r="BB27" s="599"/>
      <c r="BC27" s="599"/>
      <c r="BD27" s="599"/>
      <c r="BE27" s="599"/>
      <c r="BF27" s="600"/>
      <c r="BG27" s="601">
        <v>2175812</v>
      </c>
      <c r="BH27" s="604"/>
      <c r="BI27" s="604"/>
      <c r="BJ27" s="604"/>
      <c r="BK27" s="604"/>
      <c r="BL27" s="604"/>
      <c r="BM27" s="604"/>
      <c r="BN27" s="605"/>
      <c r="BO27" s="663">
        <v>100</v>
      </c>
      <c r="BP27" s="663"/>
      <c r="BQ27" s="663"/>
      <c r="BR27" s="663"/>
      <c r="BS27" s="609" t="s">
        <v>233</v>
      </c>
      <c r="BT27" s="604"/>
      <c r="BU27" s="604"/>
      <c r="BV27" s="604"/>
      <c r="BW27" s="604"/>
      <c r="BX27" s="604"/>
      <c r="BY27" s="604"/>
      <c r="BZ27" s="604"/>
      <c r="CA27" s="604"/>
      <c r="CB27" s="644"/>
      <c r="CD27" s="645" t="s">
        <v>295</v>
      </c>
      <c r="CE27" s="642"/>
      <c r="CF27" s="642"/>
      <c r="CG27" s="642"/>
      <c r="CH27" s="642"/>
      <c r="CI27" s="642"/>
      <c r="CJ27" s="642"/>
      <c r="CK27" s="642"/>
      <c r="CL27" s="642"/>
      <c r="CM27" s="642"/>
      <c r="CN27" s="642"/>
      <c r="CO27" s="642"/>
      <c r="CP27" s="642"/>
      <c r="CQ27" s="643"/>
      <c r="CR27" s="601">
        <v>1507153</v>
      </c>
      <c r="CS27" s="602"/>
      <c r="CT27" s="602"/>
      <c r="CU27" s="602"/>
      <c r="CV27" s="602"/>
      <c r="CW27" s="602"/>
      <c r="CX27" s="602"/>
      <c r="CY27" s="603"/>
      <c r="CZ27" s="606">
        <v>16.100000000000001</v>
      </c>
      <c r="DA27" s="635"/>
      <c r="DB27" s="635"/>
      <c r="DC27" s="636"/>
      <c r="DD27" s="609">
        <v>419755</v>
      </c>
      <c r="DE27" s="602"/>
      <c r="DF27" s="602"/>
      <c r="DG27" s="602"/>
      <c r="DH27" s="602"/>
      <c r="DI27" s="602"/>
      <c r="DJ27" s="602"/>
      <c r="DK27" s="603"/>
      <c r="DL27" s="609">
        <v>419755</v>
      </c>
      <c r="DM27" s="602"/>
      <c r="DN27" s="602"/>
      <c r="DO27" s="602"/>
      <c r="DP27" s="602"/>
      <c r="DQ27" s="602"/>
      <c r="DR27" s="602"/>
      <c r="DS27" s="602"/>
      <c r="DT27" s="602"/>
      <c r="DU27" s="602"/>
      <c r="DV27" s="603"/>
      <c r="DW27" s="606">
        <v>8.4</v>
      </c>
      <c r="DX27" s="635"/>
      <c r="DY27" s="635"/>
      <c r="DZ27" s="635"/>
      <c r="EA27" s="635"/>
      <c r="EB27" s="635"/>
      <c r="EC27" s="637"/>
    </row>
    <row r="28" spans="2:133" ht="11.25" customHeight="1" x14ac:dyDescent="0.15">
      <c r="B28" s="706" t="s">
        <v>296</v>
      </c>
      <c r="C28" s="707"/>
      <c r="D28" s="707"/>
      <c r="E28" s="707"/>
      <c r="F28" s="707"/>
      <c r="G28" s="707"/>
      <c r="H28" s="707"/>
      <c r="I28" s="707"/>
      <c r="J28" s="707"/>
      <c r="K28" s="707"/>
      <c r="L28" s="707"/>
      <c r="M28" s="707"/>
      <c r="N28" s="707"/>
      <c r="O28" s="707"/>
      <c r="P28" s="707"/>
      <c r="Q28" s="708"/>
      <c r="R28" s="601" t="s">
        <v>221</v>
      </c>
      <c r="S28" s="604"/>
      <c r="T28" s="604"/>
      <c r="U28" s="604"/>
      <c r="V28" s="604"/>
      <c r="W28" s="604"/>
      <c r="X28" s="604"/>
      <c r="Y28" s="605"/>
      <c r="Z28" s="663" t="s">
        <v>123</v>
      </c>
      <c r="AA28" s="663"/>
      <c r="AB28" s="663"/>
      <c r="AC28" s="663"/>
      <c r="AD28" s="664" t="s">
        <v>123</v>
      </c>
      <c r="AE28" s="664"/>
      <c r="AF28" s="664"/>
      <c r="AG28" s="664"/>
      <c r="AH28" s="664"/>
      <c r="AI28" s="664"/>
      <c r="AJ28" s="664"/>
      <c r="AK28" s="664"/>
      <c r="AL28" s="606" t="s">
        <v>123</v>
      </c>
      <c r="AM28" s="607"/>
      <c r="AN28" s="607"/>
      <c r="AO28" s="665"/>
      <c r="AP28" s="613"/>
      <c r="AQ28" s="614"/>
      <c r="AR28" s="614"/>
      <c r="AS28" s="614"/>
      <c r="AT28" s="614"/>
      <c r="AU28" s="614"/>
      <c r="AV28" s="614"/>
      <c r="AW28" s="614"/>
      <c r="AX28" s="614"/>
      <c r="AY28" s="614"/>
      <c r="AZ28" s="614"/>
      <c r="BA28" s="614"/>
      <c r="BB28" s="614"/>
      <c r="BC28" s="614"/>
      <c r="BD28" s="614"/>
      <c r="BE28" s="614"/>
      <c r="BF28" s="615"/>
      <c r="BG28" s="601"/>
      <c r="BH28" s="604"/>
      <c r="BI28" s="604"/>
      <c r="BJ28" s="604"/>
      <c r="BK28" s="604"/>
      <c r="BL28" s="604"/>
      <c r="BM28" s="604"/>
      <c r="BN28" s="605"/>
      <c r="BO28" s="663"/>
      <c r="BP28" s="663"/>
      <c r="BQ28" s="663"/>
      <c r="BR28" s="663"/>
      <c r="BS28" s="664"/>
      <c r="BT28" s="664"/>
      <c r="BU28" s="664"/>
      <c r="BV28" s="664"/>
      <c r="BW28" s="664"/>
      <c r="BX28" s="664"/>
      <c r="BY28" s="664"/>
      <c r="BZ28" s="664"/>
      <c r="CA28" s="664"/>
      <c r="CB28" s="705"/>
      <c r="CD28" s="645" t="s">
        <v>297</v>
      </c>
      <c r="CE28" s="642"/>
      <c r="CF28" s="642"/>
      <c r="CG28" s="642"/>
      <c r="CH28" s="642"/>
      <c r="CI28" s="642"/>
      <c r="CJ28" s="642"/>
      <c r="CK28" s="642"/>
      <c r="CL28" s="642"/>
      <c r="CM28" s="642"/>
      <c r="CN28" s="642"/>
      <c r="CO28" s="642"/>
      <c r="CP28" s="642"/>
      <c r="CQ28" s="643"/>
      <c r="CR28" s="601">
        <v>513552</v>
      </c>
      <c r="CS28" s="604"/>
      <c r="CT28" s="604"/>
      <c r="CU28" s="604"/>
      <c r="CV28" s="604"/>
      <c r="CW28" s="604"/>
      <c r="CX28" s="604"/>
      <c r="CY28" s="605"/>
      <c r="CZ28" s="606">
        <v>5.5</v>
      </c>
      <c r="DA28" s="635"/>
      <c r="DB28" s="635"/>
      <c r="DC28" s="636"/>
      <c r="DD28" s="609">
        <v>414071</v>
      </c>
      <c r="DE28" s="604"/>
      <c r="DF28" s="604"/>
      <c r="DG28" s="604"/>
      <c r="DH28" s="604"/>
      <c r="DI28" s="604"/>
      <c r="DJ28" s="604"/>
      <c r="DK28" s="605"/>
      <c r="DL28" s="609">
        <v>414071</v>
      </c>
      <c r="DM28" s="604"/>
      <c r="DN28" s="604"/>
      <c r="DO28" s="604"/>
      <c r="DP28" s="604"/>
      <c r="DQ28" s="604"/>
      <c r="DR28" s="604"/>
      <c r="DS28" s="604"/>
      <c r="DT28" s="604"/>
      <c r="DU28" s="604"/>
      <c r="DV28" s="605"/>
      <c r="DW28" s="606">
        <v>8.3000000000000007</v>
      </c>
      <c r="DX28" s="635"/>
      <c r="DY28" s="635"/>
      <c r="DZ28" s="635"/>
      <c r="EA28" s="635"/>
      <c r="EB28" s="635"/>
      <c r="EC28" s="637"/>
    </row>
    <row r="29" spans="2:133" ht="11.25" customHeight="1" x14ac:dyDescent="0.15">
      <c r="B29" s="598" t="s">
        <v>298</v>
      </c>
      <c r="C29" s="599"/>
      <c r="D29" s="599"/>
      <c r="E29" s="599"/>
      <c r="F29" s="599"/>
      <c r="G29" s="599"/>
      <c r="H29" s="599"/>
      <c r="I29" s="599"/>
      <c r="J29" s="599"/>
      <c r="K29" s="599"/>
      <c r="L29" s="599"/>
      <c r="M29" s="599"/>
      <c r="N29" s="599"/>
      <c r="O29" s="599"/>
      <c r="P29" s="599"/>
      <c r="Q29" s="600"/>
      <c r="R29" s="601">
        <v>511942</v>
      </c>
      <c r="S29" s="604"/>
      <c r="T29" s="604"/>
      <c r="U29" s="604"/>
      <c r="V29" s="604"/>
      <c r="W29" s="604"/>
      <c r="X29" s="604"/>
      <c r="Y29" s="605"/>
      <c r="Z29" s="663">
        <v>5.0999999999999996</v>
      </c>
      <c r="AA29" s="663"/>
      <c r="AB29" s="663"/>
      <c r="AC29" s="663"/>
      <c r="AD29" s="664" t="s">
        <v>233</v>
      </c>
      <c r="AE29" s="664"/>
      <c r="AF29" s="664"/>
      <c r="AG29" s="664"/>
      <c r="AH29" s="664"/>
      <c r="AI29" s="664"/>
      <c r="AJ29" s="664"/>
      <c r="AK29" s="664"/>
      <c r="AL29" s="606" t="s">
        <v>123</v>
      </c>
      <c r="AM29" s="607"/>
      <c r="AN29" s="607"/>
      <c r="AO29" s="665"/>
      <c r="AP29" s="675" t="s">
        <v>215</v>
      </c>
      <c r="AQ29" s="676"/>
      <c r="AR29" s="676"/>
      <c r="AS29" s="676"/>
      <c r="AT29" s="676"/>
      <c r="AU29" s="676"/>
      <c r="AV29" s="676"/>
      <c r="AW29" s="676"/>
      <c r="AX29" s="676"/>
      <c r="AY29" s="676"/>
      <c r="AZ29" s="676"/>
      <c r="BA29" s="676"/>
      <c r="BB29" s="676"/>
      <c r="BC29" s="676"/>
      <c r="BD29" s="676"/>
      <c r="BE29" s="676"/>
      <c r="BF29" s="677"/>
      <c r="BG29" s="675" t="s">
        <v>299</v>
      </c>
      <c r="BH29" s="703"/>
      <c r="BI29" s="703"/>
      <c r="BJ29" s="703"/>
      <c r="BK29" s="703"/>
      <c r="BL29" s="703"/>
      <c r="BM29" s="703"/>
      <c r="BN29" s="703"/>
      <c r="BO29" s="703"/>
      <c r="BP29" s="703"/>
      <c r="BQ29" s="704"/>
      <c r="BR29" s="675" t="s">
        <v>300</v>
      </c>
      <c r="BS29" s="703"/>
      <c r="BT29" s="703"/>
      <c r="BU29" s="703"/>
      <c r="BV29" s="703"/>
      <c r="BW29" s="703"/>
      <c r="BX29" s="703"/>
      <c r="BY29" s="703"/>
      <c r="BZ29" s="703"/>
      <c r="CA29" s="703"/>
      <c r="CB29" s="704"/>
      <c r="CD29" s="685" t="s">
        <v>301</v>
      </c>
      <c r="CE29" s="686"/>
      <c r="CF29" s="645" t="s">
        <v>302</v>
      </c>
      <c r="CG29" s="642"/>
      <c r="CH29" s="642"/>
      <c r="CI29" s="642"/>
      <c r="CJ29" s="642"/>
      <c r="CK29" s="642"/>
      <c r="CL29" s="642"/>
      <c r="CM29" s="642"/>
      <c r="CN29" s="642"/>
      <c r="CO29" s="642"/>
      <c r="CP29" s="642"/>
      <c r="CQ29" s="643"/>
      <c r="CR29" s="601">
        <v>513531</v>
      </c>
      <c r="CS29" s="602"/>
      <c r="CT29" s="602"/>
      <c r="CU29" s="602"/>
      <c r="CV29" s="602"/>
      <c r="CW29" s="602"/>
      <c r="CX29" s="602"/>
      <c r="CY29" s="603"/>
      <c r="CZ29" s="606">
        <v>5.5</v>
      </c>
      <c r="DA29" s="635"/>
      <c r="DB29" s="635"/>
      <c r="DC29" s="636"/>
      <c r="DD29" s="609">
        <v>414050</v>
      </c>
      <c r="DE29" s="602"/>
      <c r="DF29" s="602"/>
      <c r="DG29" s="602"/>
      <c r="DH29" s="602"/>
      <c r="DI29" s="602"/>
      <c r="DJ29" s="602"/>
      <c r="DK29" s="603"/>
      <c r="DL29" s="609">
        <v>414050</v>
      </c>
      <c r="DM29" s="602"/>
      <c r="DN29" s="602"/>
      <c r="DO29" s="602"/>
      <c r="DP29" s="602"/>
      <c r="DQ29" s="602"/>
      <c r="DR29" s="602"/>
      <c r="DS29" s="602"/>
      <c r="DT29" s="602"/>
      <c r="DU29" s="602"/>
      <c r="DV29" s="603"/>
      <c r="DW29" s="606">
        <v>8.3000000000000007</v>
      </c>
      <c r="DX29" s="635"/>
      <c r="DY29" s="635"/>
      <c r="DZ29" s="635"/>
      <c r="EA29" s="635"/>
      <c r="EB29" s="635"/>
      <c r="EC29" s="637"/>
    </row>
    <row r="30" spans="2:133" ht="11.25" customHeight="1" x14ac:dyDescent="0.15">
      <c r="B30" s="598" t="s">
        <v>303</v>
      </c>
      <c r="C30" s="599"/>
      <c r="D30" s="599"/>
      <c r="E30" s="599"/>
      <c r="F30" s="599"/>
      <c r="G30" s="599"/>
      <c r="H30" s="599"/>
      <c r="I30" s="599"/>
      <c r="J30" s="599"/>
      <c r="K30" s="599"/>
      <c r="L30" s="599"/>
      <c r="M30" s="599"/>
      <c r="N30" s="599"/>
      <c r="O30" s="599"/>
      <c r="P30" s="599"/>
      <c r="Q30" s="600"/>
      <c r="R30" s="601">
        <v>29180</v>
      </c>
      <c r="S30" s="604"/>
      <c r="T30" s="604"/>
      <c r="U30" s="604"/>
      <c r="V30" s="604"/>
      <c r="W30" s="604"/>
      <c r="X30" s="604"/>
      <c r="Y30" s="605"/>
      <c r="Z30" s="663">
        <v>0.3</v>
      </c>
      <c r="AA30" s="663"/>
      <c r="AB30" s="663"/>
      <c r="AC30" s="663"/>
      <c r="AD30" s="664">
        <v>1176</v>
      </c>
      <c r="AE30" s="664"/>
      <c r="AF30" s="664"/>
      <c r="AG30" s="664"/>
      <c r="AH30" s="664"/>
      <c r="AI30" s="664"/>
      <c r="AJ30" s="664"/>
      <c r="AK30" s="664"/>
      <c r="AL30" s="606">
        <v>0</v>
      </c>
      <c r="AM30" s="607"/>
      <c r="AN30" s="607"/>
      <c r="AO30" s="665"/>
      <c r="AP30" s="691" t="s">
        <v>304</v>
      </c>
      <c r="AQ30" s="692"/>
      <c r="AR30" s="692"/>
      <c r="AS30" s="692"/>
      <c r="AT30" s="697" t="s">
        <v>305</v>
      </c>
      <c r="AU30" s="208"/>
      <c r="AV30" s="208"/>
      <c r="AW30" s="208"/>
      <c r="AX30" s="700" t="s">
        <v>180</v>
      </c>
      <c r="AY30" s="701"/>
      <c r="AZ30" s="701"/>
      <c r="BA30" s="701"/>
      <c r="BB30" s="701"/>
      <c r="BC30" s="701"/>
      <c r="BD30" s="701"/>
      <c r="BE30" s="701"/>
      <c r="BF30" s="702"/>
      <c r="BG30" s="681">
        <v>99.5</v>
      </c>
      <c r="BH30" s="682"/>
      <c r="BI30" s="682"/>
      <c r="BJ30" s="682"/>
      <c r="BK30" s="682"/>
      <c r="BL30" s="682"/>
      <c r="BM30" s="683">
        <v>92.2</v>
      </c>
      <c r="BN30" s="682"/>
      <c r="BO30" s="682"/>
      <c r="BP30" s="682"/>
      <c r="BQ30" s="684"/>
      <c r="BR30" s="681">
        <v>99.4</v>
      </c>
      <c r="BS30" s="682"/>
      <c r="BT30" s="682"/>
      <c r="BU30" s="682"/>
      <c r="BV30" s="682"/>
      <c r="BW30" s="682"/>
      <c r="BX30" s="683">
        <v>91.3</v>
      </c>
      <c r="BY30" s="682"/>
      <c r="BZ30" s="682"/>
      <c r="CA30" s="682"/>
      <c r="CB30" s="684"/>
      <c r="CD30" s="687"/>
      <c r="CE30" s="688"/>
      <c r="CF30" s="645" t="s">
        <v>306</v>
      </c>
      <c r="CG30" s="642"/>
      <c r="CH30" s="642"/>
      <c r="CI30" s="642"/>
      <c r="CJ30" s="642"/>
      <c r="CK30" s="642"/>
      <c r="CL30" s="642"/>
      <c r="CM30" s="642"/>
      <c r="CN30" s="642"/>
      <c r="CO30" s="642"/>
      <c r="CP30" s="642"/>
      <c r="CQ30" s="643"/>
      <c r="CR30" s="601">
        <v>457667</v>
      </c>
      <c r="CS30" s="604"/>
      <c r="CT30" s="604"/>
      <c r="CU30" s="604"/>
      <c r="CV30" s="604"/>
      <c r="CW30" s="604"/>
      <c r="CX30" s="604"/>
      <c r="CY30" s="605"/>
      <c r="CZ30" s="606">
        <v>4.9000000000000004</v>
      </c>
      <c r="DA30" s="635"/>
      <c r="DB30" s="635"/>
      <c r="DC30" s="636"/>
      <c r="DD30" s="609">
        <v>358186</v>
      </c>
      <c r="DE30" s="604"/>
      <c r="DF30" s="604"/>
      <c r="DG30" s="604"/>
      <c r="DH30" s="604"/>
      <c r="DI30" s="604"/>
      <c r="DJ30" s="604"/>
      <c r="DK30" s="605"/>
      <c r="DL30" s="609">
        <v>358186</v>
      </c>
      <c r="DM30" s="604"/>
      <c r="DN30" s="604"/>
      <c r="DO30" s="604"/>
      <c r="DP30" s="604"/>
      <c r="DQ30" s="604"/>
      <c r="DR30" s="604"/>
      <c r="DS30" s="604"/>
      <c r="DT30" s="604"/>
      <c r="DU30" s="604"/>
      <c r="DV30" s="605"/>
      <c r="DW30" s="606">
        <v>7.2</v>
      </c>
      <c r="DX30" s="635"/>
      <c r="DY30" s="635"/>
      <c r="DZ30" s="635"/>
      <c r="EA30" s="635"/>
      <c r="EB30" s="635"/>
      <c r="EC30" s="637"/>
    </row>
    <row r="31" spans="2:133" ht="11.25" customHeight="1" x14ac:dyDescent="0.15">
      <c r="B31" s="598" t="s">
        <v>307</v>
      </c>
      <c r="C31" s="599"/>
      <c r="D31" s="599"/>
      <c r="E31" s="599"/>
      <c r="F31" s="599"/>
      <c r="G31" s="599"/>
      <c r="H31" s="599"/>
      <c r="I31" s="599"/>
      <c r="J31" s="599"/>
      <c r="K31" s="599"/>
      <c r="L31" s="599"/>
      <c r="M31" s="599"/>
      <c r="N31" s="599"/>
      <c r="O31" s="599"/>
      <c r="P31" s="599"/>
      <c r="Q31" s="600"/>
      <c r="R31" s="601">
        <v>2179</v>
      </c>
      <c r="S31" s="604"/>
      <c r="T31" s="604"/>
      <c r="U31" s="604"/>
      <c r="V31" s="604"/>
      <c r="W31" s="604"/>
      <c r="X31" s="604"/>
      <c r="Y31" s="605"/>
      <c r="Z31" s="663">
        <v>0</v>
      </c>
      <c r="AA31" s="663"/>
      <c r="AB31" s="663"/>
      <c r="AC31" s="663"/>
      <c r="AD31" s="664" t="s">
        <v>123</v>
      </c>
      <c r="AE31" s="664"/>
      <c r="AF31" s="664"/>
      <c r="AG31" s="664"/>
      <c r="AH31" s="664"/>
      <c r="AI31" s="664"/>
      <c r="AJ31" s="664"/>
      <c r="AK31" s="664"/>
      <c r="AL31" s="606" t="s">
        <v>132</v>
      </c>
      <c r="AM31" s="607"/>
      <c r="AN31" s="607"/>
      <c r="AO31" s="665"/>
      <c r="AP31" s="693"/>
      <c r="AQ31" s="694"/>
      <c r="AR31" s="694"/>
      <c r="AS31" s="694"/>
      <c r="AT31" s="698"/>
      <c r="AU31" s="207" t="s">
        <v>308</v>
      </c>
      <c r="AV31" s="207"/>
      <c r="AW31" s="207"/>
      <c r="AX31" s="598" t="s">
        <v>309</v>
      </c>
      <c r="AY31" s="599"/>
      <c r="AZ31" s="599"/>
      <c r="BA31" s="599"/>
      <c r="BB31" s="599"/>
      <c r="BC31" s="599"/>
      <c r="BD31" s="599"/>
      <c r="BE31" s="599"/>
      <c r="BF31" s="600"/>
      <c r="BG31" s="679">
        <v>99.6</v>
      </c>
      <c r="BH31" s="602"/>
      <c r="BI31" s="602"/>
      <c r="BJ31" s="602"/>
      <c r="BK31" s="602"/>
      <c r="BL31" s="602"/>
      <c r="BM31" s="607">
        <v>98.4</v>
      </c>
      <c r="BN31" s="680"/>
      <c r="BO31" s="680"/>
      <c r="BP31" s="680"/>
      <c r="BQ31" s="641"/>
      <c r="BR31" s="679">
        <v>99.4</v>
      </c>
      <c r="BS31" s="602"/>
      <c r="BT31" s="602"/>
      <c r="BU31" s="602"/>
      <c r="BV31" s="602"/>
      <c r="BW31" s="602"/>
      <c r="BX31" s="607">
        <v>98.2</v>
      </c>
      <c r="BY31" s="680"/>
      <c r="BZ31" s="680"/>
      <c r="CA31" s="680"/>
      <c r="CB31" s="641"/>
      <c r="CD31" s="687"/>
      <c r="CE31" s="688"/>
      <c r="CF31" s="645" t="s">
        <v>310</v>
      </c>
      <c r="CG31" s="642"/>
      <c r="CH31" s="642"/>
      <c r="CI31" s="642"/>
      <c r="CJ31" s="642"/>
      <c r="CK31" s="642"/>
      <c r="CL31" s="642"/>
      <c r="CM31" s="642"/>
      <c r="CN31" s="642"/>
      <c r="CO31" s="642"/>
      <c r="CP31" s="642"/>
      <c r="CQ31" s="643"/>
      <c r="CR31" s="601">
        <v>55864</v>
      </c>
      <c r="CS31" s="602"/>
      <c r="CT31" s="602"/>
      <c r="CU31" s="602"/>
      <c r="CV31" s="602"/>
      <c r="CW31" s="602"/>
      <c r="CX31" s="602"/>
      <c r="CY31" s="603"/>
      <c r="CZ31" s="606">
        <v>0.6</v>
      </c>
      <c r="DA31" s="635"/>
      <c r="DB31" s="635"/>
      <c r="DC31" s="636"/>
      <c r="DD31" s="609">
        <v>55864</v>
      </c>
      <c r="DE31" s="602"/>
      <c r="DF31" s="602"/>
      <c r="DG31" s="602"/>
      <c r="DH31" s="602"/>
      <c r="DI31" s="602"/>
      <c r="DJ31" s="602"/>
      <c r="DK31" s="603"/>
      <c r="DL31" s="609">
        <v>55864</v>
      </c>
      <c r="DM31" s="602"/>
      <c r="DN31" s="602"/>
      <c r="DO31" s="602"/>
      <c r="DP31" s="602"/>
      <c r="DQ31" s="602"/>
      <c r="DR31" s="602"/>
      <c r="DS31" s="602"/>
      <c r="DT31" s="602"/>
      <c r="DU31" s="602"/>
      <c r="DV31" s="603"/>
      <c r="DW31" s="606">
        <v>1.1000000000000001</v>
      </c>
      <c r="DX31" s="635"/>
      <c r="DY31" s="635"/>
      <c r="DZ31" s="635"/>
      <c r="EA31" s="635"/>
      <c r="EB31" s="635"/>
      <c r="EC31" s="637"/>
    </row>
    <row r="32" spans="2:133" ht="11.25" customHeight="1" x14ac:dyDescent="0.15">
      <c r="B32" s="598" t="s">
        <v>311</v>
      </c>
      <c r="C32" s="599"/>
      <c r="D32" s="599"/>
      <c r="E32" s="599"/>
      <c r="F32" s="599"/>
      <c r="G32" s="599"/>
      <c r="H32" s="599"/>
      <c r="I32" s="599"/>
      <c r="J32" s="599"/>
      <c r="K32" s="599"/>
      <c r="L32" s="599"/>
      <c r="M32" s="599"/>
      <c r="N32" s="599"/>
      <c r="O32" s="599"/>
      <c r="P32" s="599"/>
      <c r="Q32" s="600"/>
      <c r="R32" s="601">
        <v>1404626</v>
      </c>
      <c r="S32" s="604"/>
      <c r="T32" s="604"/>
      <c r="U32" s="604"/>
      <c r="V32" s="604"/>
      <c r="W32" s="604"/>
      <c r="X32" s="604"/>
      <c r="Y32" s="605"/>
      <c r="Z32" s="663">
        <v>14.1</v>
      </c>
      <c r="AA32" s="663"/>
      <c r="AB32" s="663"/>
      <c r="AC32" s="663"/>
      <c r="AD32" s="664" t="s">
        <v>123</v>
      </c>
      <c r="AE32" s="664"/>
      <c r="AF32" s="664"/>
      <c r="AG32" s="664"/>
      <c r="AH32" s="664"/>
      <c r="AI32" s="664"/>
      <c r="AJ32" s="664"/>
      <c r="AK32" s="664"/>
      <c r="AL32" s="606" t="s">
        <v>123</v>
      </c>
      <c r="AM32" s="607"/>
      <c r="AN32" s="607"/>
      <c r="AO32" s="665"/>
      <c r="AP32" s="695"/>
      <c r="AQ32" s="696"/>
      <c r="AR32" s="696"/>
      <c r="AS32" s="696"/>
      <c r="AT32" s="699"/>
      <c r="AU32" s="209"/>
      <c r="AV32" s="209"/>
      <c r="AW32" s="209"/>
      <c r="AX32" s="613" t="s">
        <v>312</v>
      </c>
      <c r="AY32" s="614"/>
      <c r="AZ32" s="614"/>
      <c r="BA32" s="614"/>
      <c r="BB32" s="614"/>
      <c r="BC32" s="614"/>
      <c r="BD32" s="614"/>
      <c r="BE32" s="614"/>
      <c r="BF32" s="615"/>
      <c r="BG32" s="678">
        <v>99.4</v>
      </c>
      <c r="BH32" s="617"/>
      <c r="BI32" s="617"/>
      <c r="BJ32" s="617"/>
      <c r="BK32" s="617"/>
      <c r="BL32" s="617"/>
      <c r="BM32" s="661">
        <v>85.3</v>
      </c>
      <c r="BN32" s="617"/>
      <c r="BO32" s="617"/>
      <c r="BP32" s="617"/>
      <c r="BQ32" s="654"/>
      <c r="BR32" s="678">
        <v>99.4</v>
      </c>
      <c r="BS32" s="617"/>
      <c r="BT32" s="617"/>
      <c r="BU32" s="617"/>
      <c r="BV32" s="617"/>
      <c r="BW32" s="617"/>
      <c r="BX32" s="661">
        <v>83.9</v>
      </c>
      <c r="BY32" s="617"/>
      <c r="BZ32" s="617"/>
      <c r="CA32" s="617"/>
      <c r="CB32" s="654"/>
      <c r="CD32" s="689"/>
      <c r="CE32" s="690"/>
      <c r="CF32" s="645" t="s">
        <v>313</v>
      </c>
      <c r="CG32" s="642"/>
      <c r="CH32" s="642"/>
      <c r="CI32" s="642"/>
      <c r="CJ32" s="642"/>
      <c r="CK32" s="642"/>
      <c r="CL32" s="642"/>
      <c r="CM32" s="642"/>
      <c r="CN32" s="642"/>
      <c r="CO32" s="642"/>
      <c r="CP32" s="642"/>
      <c r="CQ32" s="643"/>
      <c r="CR32" s="601">
        <v>21</v>
      </c>
      <c r="CS32" s="604"/>
      <c r="CT32" s="604"/>
      <c r="CU32" s="604"/>
      <c r="CV32" s="604"/>
      <c r="CW32" s="604"/>
      <c r="CX32" s="604"/>
      <c r="CY32" s="605"/>
      <c r="CZ32" s="606">
        <v>0</v>
      </c>
      <c r="DA32" s="635"/>
      <c r="DB32" s="635"/>
      <c r="DC32" s="636"/>
      <c r="DD32" s="609">
        <v>21</v>
      </c>
      <c r="DE32" s="604"/>
      <c r="DF32" s="604"/>
      <c r="DG32" s="604"/>
      <c r="DH32" s="604"/>
      <c r="DI32" s="604"/>
      <c r="DJ32" s="604"/>
      <c r="DK32" s="605"/>
      <c r="DL32" s="609">
        <v>21</v>
      </c>
      <c r="DM32" s="604"/>
      <c r="DN32" s="604"/>
      <c r="DO32" s="604"/>
      <c r="DP32" s="604"/>
      <c r="DQ32" s="604"/>
      <c r="DR32" s="604"/>
      <c r="DS32" s="604"/>
      <c r="DT32" s="604"/>
      <c r="DU32" s="604"/>
      <c r="DV32" s="605"/>
      <c r="DW32" s="606">
        <v>0</v>
      </c>
      <c r="DX32" s="635"/>
      <c r="DY32" s="635"/>
      <c r="DZ32" s="635"/>
      <c r="EA32" s="635"/>
      <c r="EB32" s="635"/>
      <c r="EC32" s="637"/>
    </row>
    <row r="33" spans="2:133" ht="11.25" customHeight="1" x14ac:dyDescent="0.15">
      <c r="B33" s="598" t="s">
        <v>314</v>
      </c>
      <c r="C33" s="599"/>
      <c r="D33" s="599"/>
      <c r="E33" s="599"/>
      <c r="F33" s="599"/>
      <c r="G33" s="599"/>
      <c r="H33" s="599"/>
      <c r="I33" s="599"/>
      <c r="J33" s="599"/>
      <c r="K33" s="599"/>
      <c r="L33" s="599"/>
      <c r="M33" s="599"/>
      <c r="N33" s="599"/>
      <c r="O33" s="599"/>
      <c r="P33" s="599"/>
      <c r="Q33" s="600"/>
      <c r="R33" s="601">
        <v>280147</v>
      </c>
      <c r="S33" s="604"/>
      <c r="T33" s="604"/>
      <c r="U33" s="604"/>
      <c r="V33" s="604"/>
      <c r="W33" s="604"/>
      <c r="X33" s="604"/>
      <c r="Y33" s="605"/>
      <c r="Z33" s="663">
        <v>2.8</v>
      </c>
      <c r="AA33" s="663"/>
      <c r="AB33" s="663"/>
      <c r="AC33" s="663"/>
      <c r="AD33" s="664" t="s">
        <v>132</v>
      </c>
      <c r="AE33" s="664"/>
      <c r="AF33" s="664"/>
      <c r="AG33" s="664"/>
      <c r="AH33" s="664"/>
      <c r="AI33" s="664"/>
      <c r="AJ33" s="664"/>
      <c r="AK33" s="664"/>
      <c r="AL33" s="606" t="s">
        <v>233</v>
      </c>
      <c r="AM33" s="607"/>
      <c r="AN33" s="607"/>
      <c r="AO33" s="665"/>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45" t="s">
        <v>315</v>
      </c>
      <c r="CE33" s="642"/>
      <c r="CF33" s="642"/>
      <c r="CG33" s="642"/>
      <c r="CH33" s="642"/>
      <c r="CI33" s="642"/>
      <c r="CJ33" s="642"/>
      <c r="CK33" s="642"/>
      <c r="CL33" s="642"/>
      <c r="CM33" s="642"/>
      <c r="CN33" s="642"/>
      <c r="CO33" s="642"/>
      <c r="CP33" s="642"/>
      <c r="CQ33" s="643"/>
      <c r="CR33" s="601">
        <v>4591459</v>
      </c>
      <c r="CS33" s="602"/>
      <c r="CT33" s="602"/>
      <c r="CU33" s="602"/>
      <c r="CV33" s="602"/>
      <c r="CW33" s="602"/>
      <c r="CX33" s="602"/>
      <c r="CY33" s="603"/>
      <c r="CZ33" s="606">
        <v>49</v>
      </c>
      <c r="DA33" s="635"/>
      <c r="DB33" s="635"/>
      <c r="DC33" s="636"/>
      <c r="DD33" s="609">
        <v>3911292</v>
      </c>
      <c r="DE33" s="602"/>
      <c r="DF33" s="602"/>
      <c r="DG33" s="602"/>
      <c r="DH33" s="602"/>
      <c r="DI33" s="602"/>
      <c r="DJ33" s="602"/>
      <c r="DK33" s="603"/>
      <c r="DL33" s="609">
        <v>2144149</v>
      </c>
      <c r="DM33" s="602"/>
      <c r="DN33" s="602"/>
      <c r="DO33" s="602"/>
      <c r="DP33" s="602"/>
      <c r="DQ33" s="602"/>
      <c r="DR33" s="602"/>
      <c r="DS33" s="602"/>
      <c r="DT33" s="602"/>
      <c r="DU33" s="602"/>
      <c r="DV33" s="603"/>
      <c r="DW33" s="606">
        <v>43.1</v>
      </c>
      <c r="DX33" s="635"/>
      <c r="DY33" s="635"/>
      <c r="DZ33" s="635"/>
      <c r="EA33" s="635"/>
      <c r="EB33" s="635"/>
      <c r="EC33" s="637"/>
    </row>
    <row r="34" spans="2:133" ht="11.25" customHeight="1" x14ac:dyDescent="0.15">
      <c r="B34" s="598" t="s">
        <v>316</v>
      </c>
      <c r="C34" s="599"/>
      <c r="D34" s="599"/>
      <c r="E34" s="599"/>
      <c r="F34" s="599"/>
      <c r="G34" s="599"/>
      <c r="H34" s="599"/>
      <c r="I34" s="599"/>
      <c r="J34" s="599"/>
      <c r="K34" s="599"/>
      <c r="L34" s="599"/>
      <c r="M34" s="599"/>
      <c r="N34" s="599"/>
      <c r="O34" s="599"/>
      <c r="P34" s="599"/>
      <c r="Q34" s="600"/>
      <c r="R34" s="601">
        <v>185763</v>
      </c>
      <c r="S34" s="604"/>
      <c r="T34" s="604"/>
      <c r="U34" s="604"/>
      <c r="V34" s="604"/>
      <c r="W34" s="604"/>
      <c r="X34" s="604"/>
      <c r="Y34" s="605"/>
      <c r="Z34" s="663">
        <v>1.9</v>
      </c>
      <c r="AA34" s="663"/>
      <c r="AB34" s="663"/>
      <c r="AC34" s="663"/>
      <c r="AD34" s="664">
        <v>37</v>
      </c>
      <c r="AE34" s="664"/>
      <c r="AF34" s="664"/>
      <c r="AG34" s="664"/>
      <c r="AH34" s="664"/>
      <c r="AI34" s="664"/>
      <c r="AJ34" s="664"/>
      <c r="AK34" s="664"/>
      <c r="AL34" s="606">
        <v>0</v>
      </c>
      <c r="AM34" s="607"/>
      <c r="AN34" s="607"/>
      <c r="AO34" s="665"/>
      <c r="AP34" s="212"/>
      <c r="AQ34" s="675" t="s">
        <v>317</v>
      </c>
      <c r="AR34" s="676"/>
      <c r="AS34" s="676"/>
      <c r="AT34" s="676"/>
      <c r="AU34" s="676"/>
      <c r="AV34" s="676"/>
      <c r="AW34" s="676"/>
      <c r="AX34" s="676"/>
      <c r="AY34" s="676"/>
      <c r="AZ34" s="676"/>
      <c r="BA34" s="676"/>
      <c r="BB34" s="676"/>
      <c r="BC34" s="676"/>
      <c r="BD34" s="676"/>
      <c r="BE34" s="676"/>
      <c r="BF34" s="677"/>
      <c r="BG34" s="675" t="s">
        <v>318</v>
      </c>
      <c r="BH34" s="676"/>
      <c r="BI34" s="676"/>
      <c r="BJ34" s="676"/>
      <c r="BK34" s="676"/>
      <c r="BL34" s="676"/>
      <c r="BM34" s="676"/>
      <c r="BN34" s="676"/>
      <c r="BO34" s="676"/>
      <c r="BP34" s="676"/>
      <c r="BQ34" s="676"/>
      <c r="BR34" s="676"/>
      <c r="BS34" s="676"/>
      <c r="BT34" s="676"/>
      <c r="BU34" s="676"/>
      <c r="BV34" s="676"/>
      <c r="BW34" s="676"/>
      <c r="BX34" s="676"/>
      <c r="BY34" s="676"/>
      <c r="BZ34" s="676"/>
      <c r="CA34" s="676"/>
      <c r="CB34" s="677"/>
      <c r="CD34" s="645" t="s">
        <v>319</v>
      </c>
      <c r="CE34" s="642"/>
      <c r="CF34" s="642"/>
      <c r="CG34" s="642"/>
      <c r="CH34" s="642"/>
      <c r="CI34" s="642"/>
      <c r="CJ34" s="642"/>
      <c r="CK34" s="642"/>
      <c r="CL34" s="642"/>
      <c r="CM34" s="642"/>
      <c r="CN34" s="642"/>
      <c r="CO34" s="642"/>
      <c r="CP34" s="642"/>
      <c r="CQ34" s="643"/>
      <c r="CR34" s="601">
        <v>1372475</v>
      </c>
      <c r="CS34" s="604"/>
      <c r="CT34" s="604"/>
      <c r="CU34" s="604"/>
      <c r="CV34" s="604"/>
      <c r="CW34" s="604"/>
      <c r="CX34" s="604"/>
      <c r="CY34" s="605"/>
      <c r="CZ34" s="606">
        <v>14.6</v>
      </c>
      <c r="DA34" s="635"/>
      <c r="DB34" s="635"/>
      <c r="DC34" s="636"/>
      <c r="DD34" s="609">
        <v>1016936</v>
      </c>
      <c r="DE34" s="604"/>
      <c r="DF34" s="604"/>
      <c r="DG34" s="604"/>
      <c r="DH34" s="604"/>
      <c r="DI34" s="604"/>
      <c r="DJ34" s="604"/>
      <c r="DK34" s="605"/>
      <c r="DL34" s="609">
        <v>830595</v>
      </c>
      <c r="DM34" s="604"/>
      <c r="DN34" s="604"/>
      <c r="DO34" s="604"/>
      <c r="DP34" s="604"/>
      <c r="DQ34" s="604"/>
      <c r="DR34" s="604"/>
      <c r="DS34" s="604"/>
      <c r="DT34" s="604"/>
      <c r="DU34" s="604"/>
      <c r="DV34" s="605"/>
      <c r="DW34" s="606">
        <v>16.7</v>
      </c>
      <c r="DX34" s="635"/>
      <c r="DY34" s="635"/>
      <c r="DZ34" s="635"/>
      <c r="EA34" s="635"/>
      <c r="EB34" s="635"/>
      <c r="EC34" s="637"/>
    </row>
    <row r="35" spans="2:133" ht="11.25" customHeight="1" x14ac:dyDescent="0.15">
      <c r="B35" s="598" t="s">
        <v>320</v>
      </c>
      <c r="C35" s="599"/>
      <c r="D35" s="599"/>
      <c r="E35" s="599"/>
      <c r="F35" s="599"/>
      <c r="G35" s="599"/>
      <c r="H35" s="599"/>
      <c r="I35" s="599"/>
      <c r="J35" s="599"/>
      <c r="K35" s="599"/>
      <c r="L35" s="599"/>
      <c r="M35" s="599"/>
      <c r="N35" s="599"/>
      <c r="O35" s="599"/>
      <c r="P35" s="599"/>
      <c r="Q35" s="600"/>
      <c r="R35" s="601">
        <v>1147100</v>
      </c>
      <c r="S35" s="604"/>
      <c r="T35" s="604"/>
      <c r="U35" s="604"/>
      <c r="V35" s="604"/>
      <c r="W35" s="604"/>
      <c r="X35" s="604"/>
      <c r="Y35" s="605"/>
      <c r="Z35" s="663">
        <v>11.5</v>
      </c>
      <c r="AA35" s="663"/>
      <c r="AB35" s="663"/>
      <c r="AC35" s="663"/>
      <c r="AD35" s="664" t="s">
        <v>123</v>
      </c>
      <c r="AE35" s="664"/>
      <c r="AF35" s="664"/>
      <c r="AG35" s="664"/>
      <c r="AH35" s="664"/>
      <c r="AI35" s="664"/>
      <c r="AJ35" s="664"/>
      <c r="AK35" s="664"/>
      <c r="AL35" s="606" t="s">
        <v>123</v>
      </c>
      <c r="AM35" s="607"/>
      <c r="AN35" s="607"/>
      <c r="AO35" s="665"/>
      <c r="AP35" s="212"/>
      <c r="AQ35" s="669" t="s">
        <v>321</v>
      </c>
      <c r="AR35" s="670"/>
      <c r="AS35" s="670"/>
      <c r="AT35" s="670"/>
      <c r="AU35" s="670"/>
      <c r="AV35" s="670"/>
      <c r="AW35" s="670"/>
      <c r="AX35" s="670"/>
      <c r="AY35" s="671"/>
      <c r="AZ35" s="666">
        <v>1073491</v>
      </c>
      <c r="BA35" s="667"/>
      <c r="BB35" s="667"/>
      <c r="BC35" s="667"/>
      <c r="BD35" s="667"/>
      <c r="BE35" s="667"/>
      <c r="BF35" s="668"/>
      <c r="BG35" s="672" t="s">
        <v>322</v>
      </c>
      <c r="BH35" s="673"/>
      <c r="BI35" s="673"/>
      <c r="BJ35" s="673"/>
      <c r="BK35" s="673"/>
      <c r="BL35" s="673"/>
      <c r="BM35" s="673"/>
      <c r="BN35" s="673"/>
      <c r="BO35" s="673"/>
      <c r="BP35" s="673"/>
      <c r="BQ35" s="673"/>
      <c r="BR35" s="673"/>
      <c r="BS35" s="673"/>
      <c r="BT35" s="673"/>
      <c r="BU35" s="674"/>
      <c r="BV35" s="666">
        <v>128048</v>
      </c>
      <c r="BW35" s="667"/>
      <c r="BX35" s="667"/>
      <c r="BY35" s="667"/>
      <c r="BZ35" s="667"/>
      <c r="CA35" s="667"/>
      <c r="CB35" s="668"/>
      <c r="CD35" s="645" t="s">
        <v>323</v>
      </c>
      <c r="CE35" s="642"/>
      <c r="CF35" s="642"/>
      <c r="CG35" s="642"/>
      <c r="CH35" s="642"/>
      <c r="CI35" s="642"/>
      <c r="CJ35" s="642"/>
      <c r="CK35" s="642"/>
      <c r="CL35" s="642"/>
      <c r="CM35" s="642"/>
      <c r="CN35" s="642"/>
      <c r="CO35" s="642"/>
      <c r="CP35" s="642"/>
      <c r="CQ35" s="643"/>
      <c r="CR35" s="601">
        <v>25699</v>
      </c>
      <c r="CS35" s="602"/>
      <c r="CT35" s="602"/>
      <c r="CU35" s="602"/>
      <c r="CV35" s="602"/>
      <c r="CW35" s="602"/>
      <c r="CX35" s="602"/>
      <c r="CY35" s="603"/>
      <c r="CZ35" s="606">
        <v>0.3</v>
      </c>
      <c r="DA35" s="635"/>
      <c r="DB35" s="635"/>
      <c r="DC35" s="636"/>
      <c r="DD35" s="609">
        <v>25699</v>
      </c>
      <c r="DE35" s="602"/>
      <c r="DF35" s="602"/>
      <c r="DG35" s="602"/>
      <c r="DH35" s="602"/>
      <c r="DI35" s="602"/>
      <c r="DJ35" s="602"/>
      <c r="DK35" s="603"/>
      <c r="DL35" s="609">
        <v>25699</v>
      </c>
      <c r="DM35" s="602"/>
      <c r="DN35" s="602"/>
      <c r="DO35" s="602"/>
      <c r="DP35" s="602"/>
      <c r="DQ35" s="602"/>
      <c r="DR35" s="602"/>
      <c r="DS35" s="602"/>
      <c r="DT35" s="602"/>
      <c r="DU35" s="602"/>
      <c r="DV35" s="603"/>
      <c r="DW35" s="606">
        <v>0.5</v>
      </c>
      <c r="DX35" s="635"/>
      <c r="DY35" s="635"/>
      <c r="DZ35" s="635"/>
      <c r="EA35" s="635"/>
      <c r="EB35" s="635"/>
      <c r="EC35" s="637"/>
    </row>
    <row r="36" spans="2:133" ht="11.25" customHeight="1" x14ac:dyDescent="0.15">
      <c r="B36" s="598" t="s">
        <v>324</v>
      </c>
      <c r="C36" s="599"/>
      <c r="D36" s="599"/>
      <c r="E36" s="599"/>
      <c r="F36" s="599"/>
      <c r="G36" s="599"/>
      <c r="H36" s="599"/>
      <c r="I36" s="599"/>
      <c r="J36" s="599"/>
      <c r="K36" s="599"/>
      <c r="L36" s="599"/>
      <c r="M36" s="599"/>
      <c r="N36" s="599"/>
      <c r="O36" s="599"/>
      <c r="P36" s="599"/>
      <c r="Q36" s="600"/>
      <c r="R36" s="601" t="s">
        <v>123</v>
      </c>
      <c r="S36" s="604"/>
      <c r="T36" s="604"/>
      <c r="U36" s="604"/>
      <c r="V36" s="604"/>
      <c r="W36" s="604"/>
      <c r="X36" s="604"/>
      <c r="Y36" s="605"/>
      <c r="Z36" s="663" t="s">
        <v>123</v>
      </c>
      <c r="AA36" s="663"/>
      <c r="AB36" s="663"/>
      <c r="AC36" s="663"/>
      <c r="AD36" s="664" t="s">
        <v>123</v>
      </c>
      <c r="AE36" s="664"/>
      <c r="AF36" s="664"/>
      <c r="AG36" s="664"/>
      <c r="AH36" s="664"/>
      <c r="AI36" s="664"/>
      <c r="AJ36" s="664"/>
      <c r="AK36" s="664"/>
      <c r="AL36" s="606" t="s">
        <v>123</v>
      </c>
      <c r="AM36" s="607"/>
      <c r="AN36" s="607"/>
      <c r="AO36" s="665"/>
      <c r="AQ36" s="638" t="s">
        <v>325</v>
      </c>
      <c r="AR36" s="639"/>
      <c r="AS36" s="639"/>
      <c r="AT36" s="639"/>
      <c r="AU36" s="639"/>
      <c r="AV36" s="639"/>
      <c r="AW36" s="639"/>
      <c r="AX36" s="639"/>
      <c r="AY36" s="640"/>
      <c r="AZ36" s="601">
        <v>286742</v>
      </c>
      <c r="BA36" s="604"/>
      <c r="BB36" s="604"/>
      <c r="BC36" s="604"/>
      <c r="BD36" s="602"/>
      <c r="BE36" s="602"/>
      <c r="BF36" s="641"/>
      <c r="BG36" s="645" t="s">
        <v>326</v>
      </c>
      <c r="BH36" s="642"/>
      <c r="BI36" s="642"/>
      <c r="BJ36" s="642"/>
      <c r="BK36" s="642"/>
      <c r="BL36" s="642"/>
      <c r="BM36" s="642"/>
      <c r="BN36" s="642"/>
      <c r="BO36" s="642"/>
      <c r="BP36" s="642"/>
      <c r="BQ36" s="642"/>
      <c r="BR36" s="642"/>
      <c r="BS36" s="642"/>
      <c r="BT36" s="642"/>
      <c r="BU36" s="643"/>
      <c r="BV36" s="601">
        <v>93348</v>
      </c>
      <c r="BW36" s="604"/>
      <c r="BX36" s="604"/>
      <c r="BY36" s="604"/>
      <c r="BZ36" s="604"/>
      <c r="CA36" s="604"/>
      <c r="CB36" s="644"/>
      <c r="CD36" s="645" t="s">
        <v>327</v>
      </c>
      <c r="CE36" s="642"/>
      <c r="CF36" s="642"/>
      <c r="CG36" s="642"/>
      <c r="CH36" s="642"/>
      <c r="CI36" s="642"/>
      <c r="CJ36" s="642"/>
      <c r="CK36" s="642"/>
      <c r="CL36" s="642"/>
      <c r="CM36" s="642"/>
      <c r="CN36" s="642"/>
      <c r="CO36" s="642"/>
      <c r="CP36" s="642"/>
      <c r="CQ36" s="643"/>
      <c r="CR36" s="601">
        <v>1590670</v>
      </c>
      <c r="CS36" s="604"/>
      <c r="CT36" s="604"/>
      <c r="CU36" s="604"/>
      <c r="CV36" s="604"/>
      <c r="CW36" s="604"/>
      <c r="CX36" s="604"/>
      <c r="CY36" s="605"/>
      <c r="CZ36" s="606">
        <v>17</v>
      </c>
      <c r="DA36" s="635"/>
      <c r="DB36" s="635"/>
      <c r="DC36" s="636"/>
      <c r="DD36" s="609">
        <v>1533078</v>
      </c>
      <c r="DE36" s="604"/>
      <c r="DF36" s="604"/>
      <c r="DG36" s="604"/>
      <c r="DH36" s="604"/>
      <c r="DI36" s="604"/>
      <c r="DJ36" s="604"/>
      <c r="DK36" s="605"/>
      <c r="DL36" s="609">
        <v>562010</v>
      </c>
      <c r="DM36" s="604"/>
      <c r="DN36" s="604"/>
      <c r="DO36" s="604"/>
      <c r="DP36" s="604"/>
      <c r="DQ36" s="604"/>
      <c r="DR36" s="604"/>
      <c r="DS36" s="604"/>
      <c r="DT36" s="604"/>
      <c r="DU36" s="604"/>
      <c r="DV36" s="605"/>
      <c r="DW36" s="606">
        <v>11.3</v>
      </c>
      <c r="DX36" s="635"/>
      <c r="DY36" s="635"/>
      <c r="DZ36" s="635"/>
      <c r="EA36" s="635"/>
      <c r="EB36" s="635"/>
      <c r="EC36" s="637"/>
    </row>
    <row r="37" spans="2:133" ht="11.25" customHeight="1" x14ac:dyDescent="0.15">
      <c r="B37" s="598" t="s">
        <v>328</v>
      </c>
      <c r="C37" s="599"/>
      <c r="D37" s="599"/>
      <c r="E37" s="599"/>
      <c r="F37" s="599"/>
      <c r="G37" s="599"/>
      <c r="H37" s="599"/>
      <c r="I37" s="599"/>
      <c r="J37" s="599"/>
      <c r="K37" s="599"/>
      <c r="L37" s="599"/>
      <c r="M37" s="599"/>
      <c r="N37" s="599"/>
      <c r="O37" s="599"/>
      <c r="P37" s="599"/>
      <c r="Q37" s="600"/>
      <c r="R37" s="601">
        <v>279600</v>
      </c>
      <c r="S37" s="604"/>
      <c r="T37" s="604"/>
      <c r="U37" s="604"/>
      <c r="V37" s="604"/>
      <c r="W37" s="604"/>
      <c r="X37" s="604"/>
      <c r="Y37" s="605"/>
      <c r="Z37" s="663">
        <v>2.8</v>
      </c>
      <c r="AA37" s="663"/>
      <c r="AB37" s="663"/>
      <c r="AC37" s="663"/>
      <c r="AD37" s="664" t="s">
        <v>123</v>
      </c>
      <c r="AE37" s="664"/>
      <c r="AF37" s="664"/>
      <c r="AG37" s="664"/>
      <c r="AH37" s="664"/>
      <c r="AI37" s="664"/>
      <c r="AJ37" s="664"/>
      <c r="AK37" s="664"/>
      <c r="AL37" s="606" t="s">
        <v>123</v>
      </c>
      <c r="AM37" s="607"/>
      <c r="AN37" s="607"/>
      <c r="AO37" s="665"/>
      <c r="AQ37" s="638" t="s">
        <v>329</v>
      </c>
      <c r="AR37" s="639"/>
      <c r="AS37" s="639"/>
      <c r="AT37" s="639"/>
      <c r="AU37" s="639"/>
      <c r="AV37" s="639"/>
      <c r="AW37" s="639"/>
      <c r="AX37" s="639"/>
      <c r="AY37" s="640"/>
      <c r="AZ37" s="601">
        <v>360</v>
      </c>
      <c r="BA37" s="604"/>
      <c r="BB37" s="604"/>
      <c r="BC37" s="604"/>
      <c r="BD37" s="602"/>
      <c r="BE37" s="602"/>
      <c r="BF37" s="641"/>
      <c r="BG37" s="645" t="s">
        <v>330</v>
      </c>
      <c r="BH37" s="642"/>
      <c r="BI37" s="642"/>
      <c r="BJ37" s="642"/>
      <c r="BK37" s="642"/>
      <c r="BL37" s="642"/>
      <c r="BM37" s="642"/>
      <c r="BN37" s="642"/>
      <c r="BO37" s="642"/>
      <c r="BP37" s="642"/>
      <c r="BQ37" s="642"/>
      <c r="BR37" s="642"/>
      <c r="BS37" s="642"/>
      <c r="BT37" s="642"/>
      <c r="BU37" s="643"/>
      <c r="BV37" s="601">
        <v>3195</v>
      </c>
      <c r="BW37" s="604"/>
      <c r="BX37" s="604"/>
      <c r="BY37" s="604"/>
      <c r="BZ37" s="604"/>
      <c r="CA37" s="604"/>
      <c r="CB37" s="644"/>
      <c r="CD37" s="645" t="s">
        <v>331</v>
      </c>
      <c r="CE37" s="642"/>
      <c r="CF37" s="642"/>
      <c r="CG37" s="642"/>
      <c r="CH37" s="642"/>
      <c r="CI37" s="642"/>
      <c r="CJ37" s="642"/>
      <c r="CK37" s="642"/>
      <c r="CL37" s="642"/>
      <c r="CM37" s="642"/>
      <c r="CN37" s="642"/>
      <c r="CO37" s="642"/>
      <c r="CP37" s="642"/>
      <c r="CQ37" s="643"/>
      <c r="CR37" s="601">
        <v>364161</v>
      </c>
      <c r="CS37" s="602"/>
      <c r="CT37" s="602"/>
      <c r="CU37" s="602"/>
      <c r="CV37" s="602"/>
      <c r="CW37" s="602"/>
      <c r="CX37" s="602"/>
      <c r="CY37" s="603"/>
      <c r="CZ37" s="606">
        <v>3.9</v>
      </c>
      <c r="DA37" s="635"/>
      <c r="DB37" s="635"/>
      <c r="DC37" s="636"/>
      <c r="DD37" s="609">
        <v>358426</v>
      </c>
      <c r="DE37" s="602"/>
      <c r="DF37" s="602"/>
      <c r="DG37" s="602"/>
      <c r="DH37" s="602"/>
      <c r="DI37" s="602"/>
      <c r="DJ37" s="602"/>
      <c r="DK37" s="603"/>
      <c r="DL37" s="609">
        <v>313590</v>
      </c>
      <c r="DM37" s="602"/>
      <c r="DN37" s="602"/>
      <c r="DO37" s="602"/>
      <c r="DP37" s="602"/>
      <c r="DQ37" s="602"/>
      <c r="DR37" s="602"/>
      <c r="DS37" s="602"/>
      <c r="DT37" s="602"/>
      <c r="DU37" s="602"/>
      <c r="DV37" s="603"/>
      <c r="DW37" s="606">
        <v>6.3</v>
      </c>
      <c r="DX37" s="635"/>
      <c r="DY37" s="635"/>
      <c r="DZ37" s="635"/>
      <c r="EA37" s="635"/>
      <c r="EB37" s="635"/>
      <c r="EC37" s="637"/>
    </row>
    <row r="38" spans="2:133" ht="11.25" customHeight="1" x14ac:dyDescent="0.15">
      <c r="B38" s="613" t="s">
        <v>332</v>
      </c>
      <c r="C38" s="614"/>
      <c r="D38" s="614"/>
      <c r="E38" s="614"/>
      <c r="F38" s="614"/>
      <c r="G38" s="614"/>
      <c r="H38" s="614"/>
      <c r="I38" s="614"/>
      <c r="J38" s="614"/>
      <c r="K38" s="614"/>
      <c r="L38" s="614"/>
      <c r="M38" s="614"/>
      <c r="N38" s="614"/>
      <c r="O38" s="614"/>
      <c r="P38" s="614"/>
      <c r="Q38" s="615"/>
      <c r="R38" s="616">
        <v>9948439</v>
      </c>
      <c r="S38" s="653"/>
      <c r="T38" s="653"/>
      <c r="U38" s="653"/>
      <c r="V38" s="653"/>
      <c r="W38" s="653"/>
      <c r="X38" s="653"/>
      <c r="Y38" s="658"/>
      <c r="Z38" s="659">
        <v>100</v>
      </c>
      <c r="AA38" s="659"/>
      <c r="AB38" s="659"/>
      <c r="AC38" s="659"/>
      <c r="AD38" s="660">
        <v>4696713</v>
      </c>
      <c r="AE38" s="660"/>
      <c r="AF38" s="660"/>
      <c r="AG38" s="660"/>
      <c r="AH38" s="660"/>
      <c r="AI38" s="660"/>
      <c r="AJ38" s="660"/>
      <c r="AK38" s="660"/>
      <c r="AL38" s="619">
        <v>100</v>
      </c>
      <c r="AM38" s="661"/>
      <c r="AN38" s="661"/>
      <c r="AO38" s="662"/>
      <c r="AQ38" s="638" t="s">
        <v>333</v>
      </c>
      <c r="AR38" s="639"/>
      <c r="AS38" s="639"/>
      <c r="AT38" s="639"/>
      <c r="AU38" s="639"/>
      <c r="AV38" s="639"/>
      <c r="AW38" s="639"/>
      <c r="AX38" s="639"/>
      <c r="AY38" s="640"/>
      <c r="AZ38" s="601" t="s">
        <v>132</v>
      </c>
      <c r="BA38" s="604"/>
      <c r="BB38" s="604"/>
      <c r="BC38" s="604"/>
      <c r="BD38" s="602"/>
      <c r="BE38" s="602"/>
      <c r="BF38" s="641"/>
      <c r="BG38" s="645" t="s">
        <v>334</v>
      </c>
      <c r="BH38" s="642"/>
      <c r="BI38" s="642"/>
      <c r="BJ38" s="642"/>
      <c r="BK38" s="642"/>
      <c r="BL38" s="642"/>
      <c r="BM38" s="642"/>
      <c r="BN38" s="642"/>
      <c r="BO38" s="642"/>
      <c r="BP38" s="642"/>
      <c r="BQ38" s="642"/>
      <c r="BR38" s="642"/>
      <c r="BS38" s="642"/>
      <c r="BT38" s="642"/>
      <c r="BU38" s="643"/>
      <c r="BV38" s="601">
        <v>5084</v>
      </c>
      <c r="BW38" s="604"/>
      <c r="BX38" s="604"/>
      <c r="BY38" s="604"/>
      <c r="BZ38" s="604"/>
      <c r="CA38" s="604"/>
      <c r="CB38" s="644"/>
      <c r="CD38" s="645" t="s">
        <v>335</v>
      </c>
      <c r="CE38" s="642"/>
      <c r="CF38" s="642"/>
      <c r="CG38" s="642"/>
      <c r="CH38" s="642"/>
      <c r="CI38" s="642"/>
      <c r="CJ38" s="642"/>
      <c r="CK38" s="642"/>
      <c r="CL38" s="642"/>
      <c r="CM38" s="642"/>
      <c r="CN38" s="642"/>
      <c r="CO38" s="642"/>
      <c r="CP38" s="642"/>
      <c r="CQ38" s="643"/>
      <c r="CR38" s="601">
        <v>1073131</v>
      </c>
      <c r="CS38" s="604"/>
      <c r="CT38" s="604"/>
      <c r="CU38" s="604"/>
      <c r="CV38" s="604"/>
      <c r="CW38" s="604"/>
      <c r="CX38" s="604"/>
      <c r="CY38" s="605"/>
      <c r="CZ38" s="606">
        <v>11.4</v>
      </c>
      <c r="DA38" s="635"/>
      <c r="DB38" s="635"/>
      <c r="DC38" s="636"/>
      <c r="DD38" s="609">
        <v>810395</v>
      </c>
      <c r="DE38" s="604"/>
      <c r="DF38" s="604"/>
      <c r="DG38" s="604"/>
      <c r="DH38" s="604"/>
      <c r="DI38" s="604"/>
      <c r="DJ38" s="604"/>
      <c r="DK38" s="605"/>
      <c r="DL38" s="609">
        <v>725391</v>
      </c>
      <c r="DM38" s="604"/>
      <c r="DN38" s="604"/>
      <c r="DO38" s="604"/>
      <c r="DP38" s="604"/>
      <c r="DQ38" s="604"/>
      <c r="DR38" s="604"/>
      <c r="DS38" s="604"/>
      <c r="DT38" s="604"/>
      <c r="DU38" s="604"/>
      <c r="DV38" s="605"/>
      <c r="DW38" s="606">
        <v>14.6</v>
      </c>
      <c r="DX38" s="635"/>
      <c r="DY38" s="635"/>
      <c r="DZ38" s="635"/>
      <c r="EA38" s="635"/>
      <c r="EB38" s="635"/>
      <c r="EC38" s="637"/>
    </row>
    <row r="39" spans="2:133" ht="11.25" customHeight="1" x14ac:dyDescent="0.15">
      <c r="AQ39" s="638" t="s">
        <v>336</v>
      </c>
      <c r="AR39" s="639"/>
      <c r="AS39" s="639"/>
      <c r="AT39" s="639"/>
      <c r="AU39" s="639"/>
      <c r="AV39" s="639"/>
      <c r="AW39" s="639"/>
      <c r="AX39" s="639"/>
      <c r="AY39" s="640"/>
      <c r="AZ39" s="601" t="s">
        <v>132</v>
      </c>
      <c r="BA39" s="604"/>
      <c r="BB39" s="604"/>
      <c r="BC39" s="604"/>
      <c r="BD39" s="602"/>
      <c r="BE39" s="602"/>
      <c r="BF39" s="641"/>
      <c r="BG39" s="646" t="s">
        <v>337</v>
      </c>
      <c r="BH39" s="647"/>
      <c r="BI39" s="647"/>
      <c r="BJ39" s="647"/>
      <c r="BK39" s="647"/>
      <c r="BL39" s="213"/>
      <c r="BM39" s="642" t="s">
        <v>338</v>
      </c>
      <c r="BN39" s="642"/>
      <c r="BO39" s="642"/>
      <c r="BP39" s="642"/>
      <c r="BQ39" s="642"/>
      <c r="BR39" s="642"/>
      <c r="BS39" s="642"/>
      <c r="BT39" s="642"/>
      <c r="BU39" s="643"/>
      <c r="BV39" s="601">
        <v>91</v>
      </c>
      <c r="BW39" s="604"/>
      <c r="BX39" s="604"/>
      <c r="BY39" s="604"/>
      <c r="BZ39" s="604"/>
      <c r="CA39" s="604"/>
      <c r="CB39" s="644"/>
      <c r="CD39" s="645" t="s">
        <v>339</v>
      </c>
      <c r="CE39" s="642"/>
      <c r="CF39" s="642"/>
      <c r="CG39" s="642"/>
      <c r="CH39" s="642"/>
      <c r="CI39" s="642"/>
      <c r="CJ39" s="642"/>
      <c r="CK39" s="642"/>
      <c r="CL39" s="642"/>
      <c r="CM39" s="642"/>
      <c r="CN39" s="642"/>
      <c r="CO39" s="642"/>
      <c r="CP39" s="642"/>
      <c r="CQ39" s="643"/>
      <c r="CR39" s="601">
        <v>529030</v>
      </c>
      <c r="CS39" s="602"/>
      <c r="CT39" s="602"/>
      <c r="CU39" s="602"/>
      <c r="CV39" s="602"/>
      <c r="CW39" s="602"/>
      <c r="CX39" s="602"/>
      <c r="CY39" s="603"/>
      <c r="CZ39" s="606">
        <v>5.6</v>
      </c>
      <c r="DA39" s="635"/>
      <c r="DB39" s="635"/>
      <c r="DC39" s="636"/>
      <c r="DD39" s="609">
        <v>524730</v>
      </c>
      <c r="DE39" s="602"/>
      <c r="DF39" s="602"/>
      <c r="DG39" s="602"/>
      <c r="DH39" s="602"/>
      <c r="DI39" s="602"/>
      <c r="DJ39" s="602"/>
      <c r="DK39" s="603"/>
      <c r="DL39" s="609" t="s">
        <v>123</v>
      </c>
      <c r="DM39" s="602"/>
      <c r="DN39" s="602"/>
      <c r="DO39" s="602"/>
      <c r="DP39" s="602"/>
      <c r="DQ39" s="602"/>
      <c r="DR39" s="602"/>
      <c r="DS39" s="602"/>
      <c r="DT39" s="602"/>
      <c r="DU39" s="602"/>
      <c r="DV39" s="603"/>
      <c r="DW39" s="606" t="s">
        <v>132</v>
      </c>
      <c r="DX39" s="635"/>
      <c r="DY39" s="635"/>
      <c r="DZ39" s="635"/>
      <c r="EA39" s="635"/>
      <c r="EB39" s="635"/>
      <c r="EC39" s="637"/>
    </row>
    <row r="40" spans="2:133" ht="11.25" customHeight="1" x14ac:dyDescent="0.15">
      <c r="AQ40" s="638" t="s">
        <v>340</v>
      </c>
      <c r="AR40" s="639"/>
      <c r="AS40" s="639"/>
      <c r="AT40" s="639"/>
      <c r="AU40" s="639"/>
      <c r="AV40" s="639"/>
      <c r="AW40" s="639"/>
      <c r="AX40" s="639"/>
      <c r="AY40" s="640"/>
      <c r="AZ40" s="601">
        <v>188808</v>
      </c>
      <c r="BA40" s="604"/>
      <c r="BB40" s="604"/>
      <c r="BC40" s="604"/>
      <c r="BD40" s="602"/>
      <c r="BE40" s="602"/>
      <c r="BF40" s="641"/>
      <c r="BG40" s="646"/>
      <c r="BH40" s="647"/>
      <c r="BI40" s="647"/>
      <c r="BJ40" s="647"/>
      <c r="BK40" s="647"/>
      <c r="BL40" s="213"/>
      <c r="BM40" s="642" t="s">
        <v>341</v>
      </c>
      <c r="BN40" s="642"/>
      <c r="BO40" s="642"/>
      <c r="BP40" s="642"/>
      <c r="BQ40" s="642"/>
      <c r="BR40" s="642"/>
      <c r="BS40" s="642"/>
      <c r="BT40" s="642"/>
      <c r="BU40" s="643"/>
      <c r="BV40" s="601">
        <v>121</v>
      </c>
      <c r="BW40" s="604"/>
      <c r="BX40" s="604"/>
      <c r="BY40" s="604"/>
      <c r="BZ40" s="604"/>
      <c r="CA40" s="604"/>
      <c r="CB40" s="644"/>
      <c r="CD40" s="645" t="s">
        <v>342</v>
      </c>
      <c r="CE40" s="642"/>
      <c r="CF40" s="642"/>
      <c r="CG40" s="642"/>
      <c r="CH40" s="642"/>
      <c r="CI40" s="642"/>
      <c r="CJ40" s="642"/>
      <c r="CK40" s="642"/>
      <c r="CL40" s="642"/>
      <c r="CM40" s="642"/>
      <c r="CN40" s="642"/>
      <c r="CO40" s="642"/>
      <c r="CP40" s="642"/>
      <c r="CQ40" s="643"/>
      <c r="CR40" s="601">
        <v>454</v>
      </c>
      <c r="CS40" s="604"/>
      <c r="CT40" s="604"/>
      <c r="CU40" s="604"/>
      <c r="CV40" s="604"/>
      <c r="CW40" s="604"/>
      <c r="CX40" s="604"/>
      <c r="CY40" s="605"/>
      <c r="CZ40" s="606">
        <v>0</v>
      </c>
      <c r="DA40" s="635"/>
      <c r="DB40" s="635"/>
      <c r="DC40" s="636"/>
      <c r="DD40" s="609">
        <v>454</v>
      </c>
      <c r="DE40" s="604"/>
      <c r="DF40" s="604"/>
      <c r="DG40" s="604"/>
      <c r="DH40" s="604"/>
      <c r="DI40" s="604"/>
      <c r="DJ40" s="604"/>
      <c r="DK40" s="605"/>
      <c r="DL40" s="609">
        <v>454</v>
      </c>
      <c r="DM40" s="604"/>
      <c r="DN40" s="604"/>
      <c r="DO40" s="604"/>
      <c r="DP40" s="604"/>
      <c r="DQ40" s="604"/>
      <c r="DR40" s="604"/>
      <c r="DS40" s="604"/>
      <c r="DT40" s="604"/>
      <c r="DU40" s="604"/>
      <c r="DV40" s="605"/>
      <c r="DW40" s="606">
        <v>0</v>
      </c>
      <c r="DX40" s="635"/>
      <c r="DY40" s="635"/>
      <c r="DZ40" s="635"/>
      <c r="EA40" s="635"/>
      <c r="EB40" s="635"/>
      <c r="EC40" s="637"/>
    </row>
    <row r="41" spans="2:133" ht="11.25" customHeight="1" x14ac:dyDescent="0.15">
      <c r="AQ41" s="650" t="s">
        <v>343</v>
      </c>
      <c r="AR41" s="651"/>
      <c r="AS41" s="651"/>
      <c r="AT41" s="651"/>
      <c r="AU41" s="651"/>
      <c r="AV41" s="651"/>
      <c r="AW41" s="651"/>
      <c r="AX41" s="651"/>
      <c r="AY41" s="652"/>
      <c r="AZ41" s="616">
        <v>597581</v>
      </c>
      <c r="BA41" s="653"/>
      <c r="BB41" s="653"/>
      <c r="BC41" s="653"/>
      <c r="BD41" s="617"/>
      <c r="BE41" s="617"/>
      <c r="BF41" s="654"/>
      <c r="BG41" s="648"/>
      <c r="BH41" s="649"/>
      <c r="BI41" s="649"/>
      <c r="BJ41" s="649"/>
      <c r="BK41" s="649"/>
      <c r="BL41" s="214"/>
      <c r="BM41" s="655" t="s">
        <v>344</v>
      </c>
      <c r="BN41" s="655"/>
      <c r="BO41" s="655"/>
      <c r="BP41" s="655"/>
      <c r="BQ41" s="655"/>
      <c r="BR41" s="655"/>
      <c r="BS41" s="655"/>
      <c r="BT41" s="655"/>
      <c r="BU41" s="656"/>
      <c r="BV41" s="616">
        <v>342</v>
      </c>
      <c r="BW41" s="653"/>
      <c r="BX41" s="653"/>
      <c r="BY41" s="653"/>
      <c r="BZ41" s="653"/>
      <c r="CA41" s="653"/>
      <c r="CB41" s="657"/>
      <c r="CD41" s="645" t="s">
        <v>345</v>
      </c>
      <c r="CE41" s="642"/>
      <c r="CF41" s="642"/>
      <c r="CG41" s="642"/>
      <c r="CH41" s="642"/>
      <c r="CI41" s="642"/>
      <c r="CJ41" s="642"/>
      <c r="CK41" s="642"/>
      <c r="CL41" s="642"/>
      <c r="CM41" s="642"/>
      <c r="CN41" s="642"/>
      <c r="CO41" s="642"/>
      <c r="CP41" s="642"/>
      <c r="CQ41" s="643"/>
      <c r="CR41" s="601" t="s">
        <v>132</v>
      </c>
      <c r="CS41" s="602"/>
      <c r="CT41" s="602"/>
      <c r="CU41" s="602"/>
      <c r="CV41" s="602"/>
      <c r="CW41" s="602"/>
      <c r="CX41" s="602"/>
      <c r="CY41" s="603"/>
      <c r="CZ41" s="606" t="s">
        <v>123</v>
      </c>
      <c r="DA41" s="635"/>
      <c r="DB41" s="635"/>
      <c r="DC41" s="636"/>
      <c r="DD41" s="609" t="s">
        <v>132</v>
      </c>
      <c r="DE41" s="602"/>
      <c r="DF41" s="602"/>
      <c r="DG41" s="602"/>
      <c r="DH41" s="602"/>
      <c r="DI41" s="602"/>
      <c r="DJ41" s="602"/>
      <c r="DK41" s="603"/>
      <c r="DL41" s="610"/>
      <c r="DM41" s="611"/>
      <c r="DN41" s="611"/>
      <c r="DO41" s="611"/>
      <c r="DP41" s="611"/>
      <c r="DQ41" s="611"/>
      <c r="DR41" s="611"/>
      <c r="DS41" s="611"/>
      <c r="DT41" s="611"/>
      <c r="DU41" s="611"/>
      <c r="DV41" s="612"/>
      <c r="DW41" s="595"/>
      <c r="DX41" s="596"/>
      <c r="DY41" s="596"/>
      <c r="DZ41" s="596"/>
      <c r="EA41" s="596"/>
      <c r="EB41" s="596"/>
      <c r="EC41" s="597"/>
    </row>
    <row r="42" spans="2:133" ht="11.25" customHeight="1" x14ac:dyDescent="0.15">
      <c r="B42" s="207" t="s">
        <v>346</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598" t="s">
        <v>347</v>
      </c>
      <c r="CE42" s="599"/>
      <c r="CF42" s="599"/>
      <c r="CG42" s="599"/>
      <c r="CH42" s="599"/>
      <c r="CI42" s="599"/>
      <c r="CJ42" s="599"/>
      <c r="CK42" s="599"/>
      <c r="CL42" s="599"/>
      <c r="CM42" s="599"/>
      <c r="CN42" s="599"/>
      <c r="CO42" s="599"/>
      <c r="CP42" s="599"/>
      <c r="CQ42" s="600"/>
      <c r="CR42" s="601">
        <v>1264708</v>
      </c>
      <c r="CS42" s="604"/>
      <c r="CT42" s="604"/>
      <c r="CU42" s="604"/>
      <c r="CV42" s="604"/>
      <c r="CW42" s="604"/>
      <c r="CX42" s="604"/>
      <c r="CY42" s="605"/>
      <c r="CZ42" s="606">
        <v>13.5</v>
      </c>
      <c r="DA42" s="607"/>
      <c r="DB42" s="607"/>
      <c r="DC42" s="608"/>
      <c r="DD42" s="609">
        <v>155960</v>
      </c>
      <c r="DE42" s="604"/>
      <c r="DF42" s="604"/>
      <c r="DG42" s="604"/>
      <c r="DH42" s="604"/>
      <c r="DI42" s="604"/>
      <c r="DJ42" s="604"/>
      <c r="DK42" s="605"/>
      <c r="DL42" s="610"/>
      <c r="DM42" s="611"/>
      <c r="DN42" s="611"/>
      <c r="DO42" s="611"/>
      <c r="DP42" s="611"/>
      <c r="DQ42" s="611"/>
      <c r="DR42" s="611"/>
      <c r="DS42" s="611"/>
      <c r="DT42" s="611"/>
      <c r="DU42" s="611"/>
      <c r="DV42" s="612"/>
      <c r="DW42" s="595"/>
      <c r="DX42" s="596"/>
      <c r="DY42" s="596"/>
      <c r="DZ42" s="596"/>
      <c r="EA42" s="596"/>
      <c r="EB42" s="596"/>
      <c r="EC42" s="597"/>
    </row>
    <row r="43" spans="2:133" ht="11.25" customHeight="1" x14ac:dyDescent="0.15">
      <c r="B43" s="217" t="s">
        <v>348</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598" t="s">
        <v>349</v>
      </c>
      <c r="CE43" s="599"/>
      <c r="CF43" s="599"/>
      <c r="CG43" s="599"/>
      <c r="CH43" s="599"/>
      <c r="CI43" s="599"/>
      <c r="CJ43" s="599"/>
      <c r="CK43" s="599"/>
      <c r="CL43" s="599"/>
      <c r="CM43" s="599"/>
      <c r="CN43" s="599"/>
      <c r="CO43" s="599"/>
      <c r="CP43" s="599"/>
      <c r="CQ43" s="600"/>
      <c r="CR43" s="601" t="s">
        <v>221</v>
      </c>
      <c r="CS43" s="602"/>
      <c r="CT43" s="602"/>
      <c r="CU43" s="602"/>
      <c r="CV43" s="602"/>
      <c r="CW43" s="602"/>
      <c r="CX43" s="602"/>
      <c r="CY43" s="603"/>
      <c r="CZ43" s="606" t="s">
        <v>132</v>
      </c>
      <c r="DA43" s="635"/>
      <c r="DB43" s="635"/>
      <c r="DC43" s="636"/>
      <c r="DD43" s="609" t="s">
        <v>221</v>
      </c>
      <c r="DE43" s="602"/>
      <c r="DF43" s="602"/>
      <c r="DG43" s="602"/>
      <c r="DH43" s="602"/>
      <c r="DI43" s="602"/>
      <c r="DJ43" s="602"/>
      <c r="DK43" s="603"/>
      <c r="DL43" s="610"/>
      <c r="DM43" s="611"/>
      <c r="DN43" s="611"/>
      <c r="DO43" s="611"/>
      <c r="DP43" s="611"/>
      <c r="DQ43" s="611"/>
      <c r="DR43" s="611"/>
      <c r="DS43" s="611"/>
      <c r="DT43" s="611"/>
      <c r="DU43" s="611"/>
      <c r="DV43" s="612"/>
      <c r="DW43" s="595"/>
      <c r="DX43" s="596"/>
      <c r="DY43" s="596"/>
      <c r="DZ43" s="596"/>
      <c r="EA43" s="596"/>
      <c r="EB43" s="596"/>
      <c r="EC43" s="597"/>
    </row>
    <row r="44" spans="2:133" ht="11.25" customHeight="1" x14ac:dyDescent="0.15">
      <c r="B44" s="218" t="s">
        <v>350</v>
      </c>
      <c r="CD44" s="629" t="s">
        <v>301</v>
      </c>
      <c r="CE44" s="630"/>
      <c r="CF44" s="598" t="s">
        <v>351</v>
      </c>
      <c r="CG44" s="599"/>
      <c r="CH44" s="599"/>
      <c r="CI44" s="599"/>
      <c r="CJ44" s="599"/>
      <c r="CK44" s="599"/>
      <c r="CL44" s="599"/>
      <c r="CM44" s="599"/>
      <c r="CN44" s="599"/>
      <c r="CO44" s="599"/>
      <c r="CP44" s="599"/>
      <c r="CQ44" s="600"/>
      <c r="CR44" s="601">
        <v>1247211</v>
      </c>
      <c r="CS44" s="604"/>
      <c r="CT44" s="604"/>
      <c r="CU44" s="604"/>
      <c r="CV44" s="604"/>
      <c r="CW44" s="604"/>
      <c r="CX44" s="604"/>
      <c r="CY44" s="605"/>
      <c r="CZ44" s="606">
        <v>13.3</v>
      </c>
      <c r="DA44" s="607"/>
      <c r="DB44" s="607"/>
      <c r="DC44" s="608"/>
      <c r="DD44" s="609">
        <v>144173</v>
      </c>
      <c r="DE44" s="604"/>
      <c r="DF44" s="604"/>
      <c r="DG44" s="604"/>
      <c r="DH44" s="604"/>
      <c r="DI44" s="604"/>
      <c r="DJ44" s="604"/>
      <c r="DK44" s="605"/>
      <c r="DL44" s="610"/>
      <c r="DM44" s="611"/>
      <c r="DN44" s="611"/>
      <c r="DO44" s="611"/>
      <c r="DP44" s="611"/>
      <c r="DQ44" s="611"/>
      <c r="DR44" s="611"/>
      <c r="DS44" s="611"/>
      <c r="DT44" s="611"/>
      <c r="DU44" s="611"/>
      <c r="DV44" s="612"/>
      <c r="DW44" s="595"/>
      <c r="DX44" s="596"/>
      <c r="DY44" s="596"/>
      <c r="DZ44" s="596"/>
      <c r="EA44" s="596"/>
      <c r="EB44" s="596"/>
      <c r="EC44" s="597"/>
    </row>
    <row r="45" spans="2:133" ht="11.25" customHeight="1" x14ac:dyDescent="0.15">
      <c r="CD45" s="631"/>
      <c r="CE45" s="632"/>
      <c r="CF45" s="598" t="s">
        <v>352</v>
      </c>
      <c r="CG45" s="599"/>
      <c r="CH45" s="599"/>
      <c r="CI45" s="599"/>
      <c r="CJ45" s="599"/>
      <c r="CK45" s="599"/>
      <c r="CL45" s="599"/>
      <c r="CM45" s="599"/>
      <c r="CN45" s="599"/>
      <c r="CO45" s="599"/>
      <c r="CP45" s="599"/>
      <c r="CQ45" s="600"/>
      <c r="CR45" s="601">
        <v>251880</v>
      </c>
      <c r="CS45" s="602"/>
      <c r="CT45" s="602"/>
      <c r="CU45" s="602"/>
      <c r="CV45" s="602"/>
      <c r="CW45" s="602"/>
      <c r="CX45" s="602"/>
      <c r="CY45" s="603"/>
      <c r="CZ45" s="606">
        <v>2.7</v>
      </c>
      <c r="DA45" s="635"/>
      <c r="DB45" s="635"/>
      <c r="DC45" s="636"/>
      <c r="DD45" s="609">
        <v>27104</v>
      </c>
      <c r="DE45" s="602"/>
      <c r="DF45" s="602"/>
      <c r="DG45" s="602"/>
      <c r="DH45" s="602"/>
      <c r="DI45" s="602"/>
      <c r="DJ45" s="602"/>
      <c r="DK45" s="603"/>
      <c r="DL45" s="610"/>
      <c r="DM45" s="611"/>
      <c r="DN45" s="611"/>
      <c r="DO45" s="611"/>
      <c r="DP45" s="611"/>
      <c r="DQ45" s="611"/>
      <c r="DR45" s="611"/>
      <c r="DS45" s="611"/>
      <c r="DT45" s="611"/>
      <c r="DU45" s="611"/>
      <c r="DV45" s="612"/>
      <c r="DW45" s="595"/>
      <c r="DX45" s="596"/>
      <c r="DY45" s="596"/>
      <c r="DZ45" s="596"/>
      <c r="EA45" s="596"/>
      <c r="EB45" s="596"/>
      <c r="EC45" s="597"/>
    </row>
    <row r="46" spans="2:133" ht="11.25" customHeight="1" x14ac:dyDescent="0.15">
      <c r="CD46" s="631"/>
      <c r="CE46" s="632"/>
      <c r="CF46" s="598" t="s">
        <v>353</v>
      </c>
      <c r="CG46" s="599"/>
      <c r="CH46" s="599"/>
      <c r="CI46" s="599"/>
      <c r="CJ46" s="599"/>
      <c r="CK46" s="599"/>
      <c r="CL46" s="599"/>
      <c r="CM46" s="599"/>
      <c r="CN46" s="599"/>
      <c r="CO46" s="599"/>
      <c r="CP46" s="599"/>
      <c r="CQ46" s="600"/>
      <c r="CR46" s="601">
        <v>995331</v>
      </c>
      <c r="CS46" s="604"/>
      <c r="CT46" s="604"/>
      <c r="CU46" s="604"/>
      <c r="CV46" s="604"/>
      <c r="CW46" s="604"/>
      <c r="CX46" s="604"/>
      <c r="CY46" s="605"/>
      <c r="CZ46" s="606">
        <v>10.6</v>
      </c>
      <c r="DA46" s="607"/>
      <c r="DB46" s="607"/>
      <c r="DC46" s="608"/>
      <c r="DD46" s="609">
        <v>117069</v>
      </c>
      <c r="DE46" s="604"/>
      <c r="DF46" s="604"/>
      <c r="DG46" s="604"/>
      <c r="DH46" s="604"/>
      <c r="DI46" s="604"/>
      <c r="DJ46" s="604"/>
      <c r="DK46" s="605"/>
      <c r="DL46" s="610"/>
      <c r="DM46" s="611"/>
      <c r="DN46" s="611"/>
      <c r="DO46" s="611"/>
      <c r="DP46" s="611"/>
      <c r="DQ46" s="611"/>
      <c r="DR46" s="611"/>
      <c r="DS46" s="611"/>
      <c r="DT46" s="611"/>
      <c r="DU46" s="611"/>
      <c r="DV46" s="612"/>
      <c r="DW46" s="595"/>
      <c r="DX46" s="596"/>
      <c r="DY46" s="596"/>
      <c r="DZ46" s="596"/>
      <c r="EA46" s="596"/>
      <c r="EB46" s="596"/>
      <c r="EC46" s="597"/>
    </row>
    <row r="47" spans="2:133" ht="11.25" customHeight="1" x14ac:dyDescent="0.15">
      <c r="CD47" s="631"/>
      <c r="CE47" s="632"/>
      <c r="CF47" s="598" t="s">
        <v>354</v>
      </c>
      <c r="CG47" s="599"/>
      <c r="CH47" s="599"/>
      <c r="CI47" s="599"/>
      <c r="CJ47" s="599"/>
      <c r="CK47" s="599"/>
      <c r="CL47" s="599"/>
      <c r="CM47" s="599"/>
      <c r="CN47" s="599"/>
      <c r="CO47" s="599"/>
      <c r="CP47" s="599"/>
      <c r="CQ47" s="600"/>
      <c r="CR47" s="601">
        <v>17497</v>
      </c>
      <c r="CS47" s="602"/>
      <c r="CT47" s="602"/>
      <c r="CU47" s="602"/>
      <c r="CV47" s="602"/>
      <c r="CW47" s="602"/>
      <c r="CX47" s="602"/>
      <c r="CY47" s="603"/>
      <c r="CZ47" s="606">
        <v>0.2</v>
      </c>
      <c r="DA47" s="635"/>
      <c r="DB47" s="635"/>
      <c r="DC47" s="636"/>
      <c r="DD47" s="609">
        <v>11787</v>
      </c>
      <c r="DE47" s="602"/>
      <c r="DF47" s="602"/>
      <c r="DG47" s="602"/>
      <c r="DH47" s="602"/>
      <c r="DI47" s="602"/>
      <c r="DJ47" s="602"/>
      <c r="DK47" s="603"/>
      <c r="DL47" s="610"/>
      <c r="DM47" s="611"/>
      <c r="DN47" s="611"/>
      <c r="DO47" s="611"/>
      <c r="DP47" s="611"/>
      <c r="DQ47" s="611"/>
      <c r="DR47" s="611"/>
      <c r="DS47" s="611"/>
      <c r="DT47" s="611"/>
      <c r="DU47" s="611"/>
      <c r="DV47" s="612"/>
      <c r="DW47" s="595"/>
      <c r="DX47" s="596"/>
      <c r="DY47" s="596"/>
      <c r="DZ47" s="596"/>
      <c r="EA47" s="596"/>
      <c r="EB47" s="596"/>
      <c r="EC47" s="597"/>
    </row>
    <row r="48" spans="2:133" x14ac:dyDescent="0.15">
      <c r="CD48" s="633"/>
      <c r="CE48" s="634"/>
      <c r="CF48" s="598" t="s">
        <v>355</v>
      </c>
      <c r="CG48" s="599"/>
      <c r="CH48" s="599"/>
      <c r="CI48" s="599"/>
      <c r="CJ48" s="599"/>
      <c r="CK48" s="599"/>
      <c r="CL48" s="599"/>
      <c r="CM48" s="599"/>
      <c r="CN48" s="599"/>
      <c r="CO48" s="599"/>
      <c r="CP48" s="599"/>
      <c r="CQ48" s="600"/>
      <c r="CR48" s="601" t="s">
        <v>221</v>
      </c>
      <c r="CS48" s="604"/>
      <c r="CT48" s="604"/>
      <c r="CU48" s="604"/>
      <c r="CV48" s="604"/>
      <c r="CW48" s="604"/>
      <c r="CX48" s="604"/>
      <c r="CY48" s="605"/>
      <c r="CZ48" s="606" t="s">
        <v>221</v>
      </c>
      <c r="DA48" s="607"/>
      <c r="DB48" s="607"/>
      <c r="DC48" s="608"/>
      <c r="DD48" s="609" t="s">
        <v>123</v>
      </c>
      <c r="DE48" s="604"/>
      <c r="DF48" s="604"/>
      <c r="DG48" s="604"/>
      <c r="DH48" s="604"/>
      <c r="DI48" s="604"/>
      <c r="DJ48" s="604"/>
      <c r="DK48" s="605"/>
      <c r="DL48" s="610"/>
      <c r="DM48" s="611"/>
      <c r="DN48" s="611"/>
      <c r="DO48" s="611"/>
      <c r="DP48" s="611"/>
      <c r="DQ48" s="611"/>
      <c r="DR48" s="611"/>
      <c r="DS48" s="611"/>
      <c r="DT48" s="611"/>
      <c r="DU48" s="611"/>
      <c r="DV48" s="612"/>
      <c r="DW48" s="595"/>
      <c r="DX48" s="596"/>
      <c r="DY48" s="596"/>
      <c r="DZ48" s="596"/>
      <c r="EA48" s="596"/>
      <c r="EB48" s="596"/>
      <c r="EC48" s="597"/>
    </row>
    <row r="49" spans="82:133" ht="11.25" customHeight="1" x14ac:dyDescent="0.15">
      <c r="CD49" s="613" t="s">
        <v>356</v>
      </c>
      <c r="CE49" s="614"/>
      <c r="CF49" s="614"/>
      <c r="CG49" s="614"/>
      <c r="CH49" s="614"/>
      <c r="CI49" s="614"/>
      <c r="CJ49" s="614"/>
      <c r="CK49" s="614"/>
      <c r="CL49" s="614"/>
      <c r="CM49" s="614"/>
      <c r="CN49" s="614"/>
      <c r="CO49" s="614"/>
      <c r="CP49" s="614"/>
      <c r="CQ49" s="615"/>
      <c r="CR49" s="616">
        <v>9373782</v>
      </c>
      <c r="CS49" s="617"/>
      <c r="CT49" s="617"/>
      <c r="CU49" s="617"/>
      <c r="CV49" s="617"/>
      <c r="CW49" s="617"/>
      <c r="CX49" s="617"/>
      <c r="CY49" s="618"/>
      <c r="CZ49" s="619">
        <v>100</v>
      </c>
      <c r="DA49" s="620"/>
      <c r="DB49" s="620"/>
      <c r="DC49" s="621"/>
      <c r="DD49" s="622">
        <v>6300734</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VNkjt3XcCiQFETpaVGUF4UYtAbs8icB3d48QU6y0uUy0u2Q44TeA7sFb1jQVj2nlzteYoKCSFvab93nnaSmIew==" saltValue="x/k60g1HiA5VuCUtwPlJ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42" t="s">
        <v>358</v>
      </c>
      <c r="DK2" s="1143"/>
      <c r="DL2" s="1143"/>
      <c r="DM2" s="1143"/>
      <c r="DN2" s="1143"/>
      <c r="DO2" s="1144"/>
      <c r="DP2" s="227"/>
      <c r="DQ2" s="1142" t="s">
        <v>359</v>
      </c>
      <c r="DR2" s="1143"/>
      <c r="DS2" s="1143"/>
      <c r="DT2" s="1143"/>
      <c r="DU2" s="1143"/>
      <c r="DV2" s="1143"/>
      <c r="DW2" s="1143"/>
      <c r="DX2" s="1143"/>
      <c r="DY2" s="1143"/>
      <c r="DZ2" s="1144"/>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095" t="s">
        <v>360</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0"/>
      <c r="BA4" s="230"/>
      <c r="BB4" s="230"/>
      <c r="BC4" s="230"/>
      <c r="BD4" s="230"/>
      <c r="BE4" s="231"/>
      <c r="BF4" s="231"/>
      <c r="BG4" s="231"/>
      <c r="BH4" s="231"/>
      <c r="BI4" s="231"/>
      <c r="BJ4" s="231"/>
      <c r="BK4" s="231"/>
      <c r="BL4" s="231"/>
      <c r="BM4" s="231"/>
      <c r="BN4" s="231"/>
      <c r="BO4" s="231"/>
      <c r="BP4" s="231"/>
      <c r="BQ4" s="230" t="s">
        <v>361</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27" t="s">
        <v>362</v>
      </c>
      <c r="B5" s="1028"/>
      <c r="C5" s="1028"/>
      <c r="D5" s="1028"/>
      <c r="E5" s="1028"/>
      <c r="F5" s="1028"/>
      <c r="G5" s="1028"/>
      <c r="H5" s="1028"/>
      <c r="I5" s="1028"/>
      <c r="J5" s="1028"/>
      <c r="K5" s="1028"/>
      <c r="L5" s="1028"/>
      <c r="M5" s="1028"/>
      <c r="N5" s="1028"/>
      <c r="O5" s="1028"/>
      <c r="P5" s="1029"/>
      <c r="Q5" s="1033" t="s">
        <v>363</v>
      </c>
      <c r="R5" s="1034"/>
      <c r="S5" s="1034"/>
      <c r="T5" s="1034"/>
      <c r="U5" s="1035"/>
      <c r="V5" s="1033" t="s">
        <v>364</v>
      </c>
      <c r="W5" s="1034"/>
      <c r="X5" s="1034"/>
      <c r="Y5" s="1034"/>
      <c r="Z5" s="1035"/>
      <c r="AA5" s="1033" t="s">
        <v>365</v>
      </c>
      <c r="AB5" s="1034"/>
      <c r="AC5" s="1034"/>
      <c r="AD5" s="1034"/>
      <c r="AE5" s="1034"/>
      <c r="AF5" s="1145" t="s">
        <v>366</v>
      </c>
      <c r="AG5" s="1034"/>
      <c r="AH5" s="1034"/>
      <c r="AI5" s="1034"/>
      <c r="AJ5" s="1049"/>
      <c r="AK5" s="1034" t="s">
        <v>367</v>
      </c>
      <c r="AL5" s="1034"/>
      <c r="AM5" s="1034"/>
      <c r="AN5" s="1034"/>
      <c r="AO5" s="1035"/>
      <c r="AP5" s="1033" t="s">
        <v>368</v>
      </c>
      <c r="AQ5" s="1034"/>
      <c r="AR5" s="1034"/>
      <c r="AS5" s="1034"/>
      <c r="AT5" s="1035"/>
      <c r="AU5" s="1033" t="s">
        <v>369</v>
      </c>
      <c r="AV5" s="1034"/>
      <c r="AW5" s="1034"/>
      <c r="AX5" s="1034"/>
      <c r="AY5" s="1049"/>
      <c r="AZ5" s="234"/>
      <c r="BA5" s="234"/>
      <c r="BB5" s="234"/>
      <c r="BC5" s="234"/>
      <c r="BD5" s="234"/>
      <c r="BE5" s="235"/>
      <c r="BF5" s="235"/>
      <c r="BG5" s="235"/>
      <c r="BH5" s="235"/>
      <c r="BI5" s="235"/>
      <c r="BJ5" s="235"/>
      <c r="BK5" s="235"/>
      <c r="BL5" s="235"/>
      <c r="BM5" s="235"/>
      <c r="BN5" s="235"/>
      <c r="BO5" s="235"/>
      <c r="BP5" s="235"/>
      <c r="BQ5" s="1027" t="s">
        <v>370</v>
      </c>
      <c r="BR5" s="1028"/>
      <c r="BS5" s="1028"/>
      <c r="BT5" s="1028"/>
      <c r="BU5" s="1028"/>
      <c r="BV5" s="1028"/>
      <c r="BW5" s="1028"/>
      <c r="BX5" s="1028"/>
      <c r="BY5" s="1028"/>
      <c r="BZ5" s="1028"/>
      <c r="CA5" s="1028"/>
      <c r="CB5" s="1028"/>
      <c r="CC5" s="1028"/>
      <c r="CD5" s="1028"/>
      <c r="CE5" s="1028"/>
      <c r="CF5" s="1028"/>
      <c r="CG5" s="1029"/>
      <c r="CH5" s="1033" t="s">
        <v>371</v>
      </c>
      <c r="CI5" s="1034"/>
      <c r="CJ5" s="1034"/>
      <c r="CK5" s="1034"/>
      <c r="CL5" s="1035"/>
      <c r="CM5" s="1033" t="s">
        <v>372</v>
      </c>
      <c r="CN5" s="1034"/>
      <c r="CO5" s="1034"/>
      <c r="CP5" s="1034"/>
      <c r="CQ5" s="1035"/>
      <c r="CR5" s="1033" t="s">
        <v>373</v>
      </c>
      <c r="CS5" s="1034"/>
      <c r="CT5" s="1034"/>
      <c r="CU5" s="1034"/>
      <c r="CV5" s="1035"/>
      <c r="CW5" s="1033" t="s">
        <v>374</v>
      </c>
      <c r="CX5" s="1034"/>
      <c r="CY5" s="1034"/>
      <c r="CZ5" s="1034"/>
      <c r="DA5" s="1035"/>
      <c r="DB5" s="1033" t="s">
        <v>375</v>
      </c>
      <c r="DC5" s="1034"/>
      <c r="DD5" s="1034"/>
      <c r="DE5" s="1034"/>
      <c r="DF5" s="1035"/>
      <c r="DG5" s="1130" t="s">
        <v>376</v>
      </c>
      <c r="DH5" s="1131"/>
      <c r="DI5" s="1131"/>
      <c r="DJ5" s="1131"/>
      <c r="DK5" s="1132"/>
      <c r="DL5" s="1130" t="s">
        <v>377</v>
      </c>
      <c r="DM5" s="1131"/>
      <c r="DN5" s="1131"/>
      <c r="DO5" s="1131"/>
      <c r="DP5" s="1132"/>
      <c r="DQ5" s="1033" t="s">
        <v>378</v>
      </c>
      <c r="DR5" s="1034"/>
      <c r="DS5" s="1034"/>
      <c r="DT5" s="1034"/>
      <c r="DU5" s="1035"/>
      <c r="DV5" s="1033" t="s">
        <v>369</v>
      </c>
      <c r="DW5" s="1034"/>
      <c r="DX5" s="1034"/>
      <c r="DY5" s="1034"/>
      <c r="DZ5" s="1049"/>
      <c r="EA5" s="232"/>
    </row>
    <row r="6" spans="1:131" s="233"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0"/>
      <c r="BA6" s="230"/>
      <c r="BB6" s="230"/>
      <c r="BC6" s="230"/>
      <c r="BD6" s="230"/>
      <c r="BE6" s="231"/>
      <c r="BF6" s="231"/>
      <c r="BG6" s="231"/>
      <c r="BH6" s="231"/>
      <c r="BI6" s="231"/>
      <c r="BJ6" s="231"/>
      <c r="BK6" s="231"/>
      <c r="BL6" s="231"/>
      <c r="BM6" s="231"/>
      <c r="BN6" s="231"/>
      <c r="BO6" s="231"/>
      <c r="BP6" s="231"/>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2"/>
    </row>
    <row r="7" spans="1:131" s="233" customFormat="1" ht="26.25" customHeight="1" thickTop="1" x14ac:dyDescent="0.15">
      <c r="A7" s="236">
        <v>1</v>
      </c>
      <c r="B7" s="1082" t="s">
        <v>379</v>
      </c>
      <c r="C7" s="1083"/>
      <c r="D7" s="1083"/>
      <c r="E7" s="1083"/>
      <c r="F7" s="1083"/>
      <c r="G7" s="1083"/>
      <c r="H7" s="1083"/>
      <c r="I7" s="1083"/>
      <c r="J7" s="1083"/>
      <c r="K7" s="1083"/>
      <c r="L7" s="1083"/>
      <c r="M7" s="1083"/>
      <c r="N7" s="1083"/>
      <c r="O7" s="1083"/>
      <c r="P7" s="1084"/>
      <c r="Q7" s="1136">
        <v>10153</v>
      </c>
      <c r="R7" s="1137"/>
      <c r="S7" s="1137"/>
      <c r="T7" s="1137"/>
      <c r="U7" s="1137"/>
      <c r="V7" s="1137">
        <v>9345</v>
      </c>
      <c r="W7" s="1137"/>
      <c r="X7" s="1137"/>
      <c r="Y7" s="1137"/>
      <c r="Z7" s="1137"/>
      <c r="AA7" s="1137">
        <v>808</v>
      </c>
      <c r="AB7" s="1137"/>
      <c r="AC7" s="1137"/>
      <c r="AD7" s="1137"/>
      <c r="AE7" s="1138"/>
      <c r="AF7" s="1139">
        <v>802</v>
      </c>
      <c r="AG7" s="1140"/>
      <c r="AH7" s="1140"/>
      <c r="AI7" s="1140"/>
      <c r="AJ7" s="1141"/>
      <c r="AK7" s="1123">
        <v>1389</v>
      </c>
      <c r="AL7" s="1124"/>
      <c r="AM7" s="1124"/>
      <c r="AN7" s="1124"/>
      <c r="AO7" s="1124"/>
      <c r="AP7" s="1124">
        <v>7013</v>
      </c>
      <c r="AQ7" s="1124"/>
      <c r="AR7" s="1124"/>
      <c r="AS7" s="1124"/>
      <c r="AT7" s="1124"/>
      <c r="AU7" s="1125"/>
      <c r="AV7" s="1125"/>
      <c r="AW7" s="1125"/>
      <c r="AX7" s="1125"/>
      <c r="AY7" s="1126"/>
      <c r="AZ7" s="230"/>
      <c r="BA7" s="230"/>
      <c r="BB7" s="230"/>
      <c r="BC7" s="230"/>
      <c r="BD7" s="230"/>
      <c r="BE7" s="231"/>
      <c r="BF7" s="231"/>
      <c r="BG7" s="231"/>
      <c r="BH7" s="231"/>
      <c r="BI7" s="231"/>
      <c r="BJ7" s="231"/>
      <c r="BK7" s="231"/>
      <c r="BL7" s="231"/>
      <c r="BM7" s="231"/>
      <c r="BN7" s="231"/>
      <c r="BO7" s="231"/>
      <c r="BP7" s="231"/>
      <c r="BQ7" s="237">
        <v>1</v>
      </c>
      <c r="BR7" s="238"/>
      <c r="BS7" s="1127" t="s">
        <v>585</v>
      </c>
      <c r="BT7" s="1128"/>
      <c r="BU7" s="1128"/>
      <c r="BV7" s="1128"/>
      <c r="BW7" s="1128"/>
      <c r="BX7" s="1128"/>
      <c r="BY7" s="1128"/>
      <c r="BZ7" s="1128"/>
      <c r="CA7" s="1128"/>
      <c r="CB7" s="1128"/>
      <c r="CC7" s="1128"/>
      <c r="CD7" s="1128"/>
      <c r="CE7" s="1128"/>
      <c r="CF7" s="1128"/>
      <c r="CG7" s="1129"/>
      <c r="CH7" s="1120">
        <v>-20</v>
      </c>
      <c r="CI7" s="1121"/>
      <c r="CJ7" s="1121"/>
      <c r="CK7" s="1121"/>
      <c r="CL7" s="1122"/>
      <c r="CM7" s="1120">
        <v>1274</v>
      </c>
      <c r="CN7" s="1121"/>
      <c r="CO7" s="1121"/>
      <c r="CP7" s="1121"/>
      <c r="CQ7" s="1122"/>
      <c r="CR7" s="1120">
        <v>3</v>
      </c>
      <c r="CS7" s="1121"/>
      <c r="CT7" s="1121"/>
      <c r="CU7" s="1121"/>
      <c r="CV7" s="1122"/>
      <c r="CW7" s="1120" t="s">
        <v>592</v>
      </c>
      <c r="CX7" s="1121"/>
      <c r="CY7" s="1121"/>
      <c r="CZ7" s="1121"/>
      <c r="DA7" s="1122"/>
      <c r="DB7" s="1120" t="s">
        <v>592</v>
      </c>
      <c r="DC7" s="1121"/>
      <c r="DD7" s="1121"/>
      <c r="DE7" s="1121"/>
      <c r="DF7" s="1122"/>
      <c r="DG7" s="1120" t="s">
        <v>592</v>
      </c>
      <c r="DH7" s="1121"/>
      <c r="DI7" s="1121"/>
      <c r="DJ7" s="1121"/>
      <c r="DK7" s="1122"/>
      <c r="DL7" s="1120" t="s">
        <v>592</v>
      </c>
      <c r="DM7" s="1121"/>
      <c r="DN7" s="1121"/>
      <c r="DO7" s="1121"/>
      <c r="DP7" s="1122"/>
      <c r="DQ7" s="1120" t="s">
        <v>592</v>
      </c>
      <c r="DR7" s="1121"/>
      <c r="DS7" s="1121"/>
      <c r="DT7" s="1121"/>
      <c r="DU7" s="1122"/>
      <c r="DV7" s="1147"/>
      <c r="DW7" s="1148"/>
      <c r="DX7" s="1148"/>
      <c r="DY7" s="1148"/>
      <c r="DZ7" s="1149"/>
      <c r="EA7" s="232"/>
    </row>
    <row r="8" spans="1:131" s="233" customFormat="1" ht="26.25" customHeight="1" x14ac:dyDescent="0.15">
      <c r="A8" s="239">
        <v>2</v>
      </c>
      <c r="B8" s="1069" t="s">
        <v>380</v>
      </c>
      <c r="C8" s="1070"/>
      <c r="D8" s="1070"/>
      <c r="E8" s="1070"/>
      <c r="F8" s="1070"/>
      <c r="G8" s="1070"/>
      <c r="H8" s="1070"/>
      <c r="I8" s="1070"/>
      <c r="J8" s="1070"/>
      <c r="K8" s="1070"/>
      <c r="L8" s="1070"/>
      <c r="M8" s="1070"/>
      <c r="N8" s="1070"/>
      <c r="O8" s="1070"/>
      <c r="P8" s="1071"/>
      <c r="Q8" s="1075">
        <v>31</v>
      </c>
      <c r="R8" s="1076"/>
      <c r="S8" s="1076"/>
      <c r="T8" s="1076"/>
      <c r="U8" s="1076"/>
      <c r="V8" s="1076">
        <v>265</v>
      </c>
      <c r="W8" s="1076"/>
      <c r="X8" s="1076"/>
      <c r="Y8" s="1076"/>
      <c r="Z8" s="1076"/>
      <c r="AA8" s="1076">
        <v>-234</v>
      </c>
      <c r="AB8" s="1076"/>
      <c r="AC8" s="1076"/>
      <c r="AD8" s="1076"/>
      <c r="AE8" s="1077"/>
      <c r="AF8" s="1051">
        <v>-234</v>
      </c>
      <c r="AG8" s="1052"/>
      <c r="AH8" s="1052"/>
      <c r="AI8" s="1052"/>
      <c r="AJ8" s="1053"/>
      <c r="AK8" s="1118">
        <v>8</v>
      </c>
      <c r="AL8" s="1119"/>
      <c r="AM8" s="1119"/>
      <c r="AN8" s="1119"/>
      <c r="AO8" s="1119"/>
      <c r="AP8" s="1119">
        <v>28</v>
      </c>
      <c r="AQ8" s="1119"/>
      <c r="AR8" s="1119"/>
      <c r="AS8" s="1119"/>
      <c r="AT8" s="1119"/>
      <c r="AU8" s="1116"/>
      <c r="AV8" s="1116"/>
      <c r="AW8" s="1116"/>
      <c r="AX8" s="1116"/>
      <c r="AY8" s="1117"/>
      <c r="AZ8" s="230"/>
      <c r="BA8" s="230"/>
      <c r="BB8" s="230"/>
      <c r="BC8" s="230"/>
      <c r="BD8" s="230"/>
      <c r="BE8" s="231"/>
      <c r="BF8" s="231"/>
      <c r="BG8" s="231"/>
      <c r="BH8" s="231"/>
      <c r="BI8" s="231"/>
      <c r="BJ8" s="231"/>
      <c r="BK8" s="231"/>
      <c r="BL8" s="231"/>
      <c r="BM8" s="231"/>
      <c r="BN8" s="231"/>
      <c r="BO8" s="231"/>
      <c r="BP8" s="231"/>
      <c r="BQ8" s="240">
        <v>2</v>
      </c>
      <c r="BR8" s="241"/>
      <c r="BS8" s="1046" t="s">
        <v>586</v>
      </c>
      <c r="BT8" s="1047"/>
      <c r="BU8" s="1047"/>
      <c r="BV8" s="1047"/>
      <c r="BW8" s="1047"/>
      <c r="BX8" s="1047"/>
      <c r="BY8" s="1047"/>
      <c r="BZ8" s="1047"/>
      <c r="CA8" s="1047"/>
      <c r="CB8" s="1047"/>
      <c r="CC8" s="1047"/>
      <c r="CD8" s="1047"/>
      <c r="CE8" s="1047"/>
      <c r="CF8" s="1047"/>
      <c r="CG8" s="1048"/>
      <c r="CH8" s="1021">
        <v>0</v>
      </c>
      <c r="CI8" s="1022"/>
      <c r="CJ8" s="1022"/>
      <c r="CK8" s="1022"/>
      <c r="CL8" s="1023"/>
      <c r="CM8" s="1021">
        <v>86</v>
      </c>
      <c r="CN8" s="1022"/>
      <c r="CO8" s="1022"/>
      <c r="CP8" s="1022"/>
      <c r="CQ8" s="1023"/>
      <c r="CR8" s="1021">
        <v>83</v>
      </c>
      <c r="CS8" s="1022"/>
      <c r="CT8" s="1022"/>
      <c r="CU8" s="1022"/>
      <c r="CV8" s="1023"/>
      <c r="CW8" s="1021" t="s">
        <v>592</v>
      </c>
      <c r="CX8" s="1022"/>
      <c r="CY8" s="1022"/>
      <c r="CZ8" s="1022"/>
      <c r="DA8" s="1023"/>
      <c r="DB8" s="1021" t="s">
        <v>592</v>
      </c>
      <c r="DC8" s="1022"/>
      <c r="DD8" s="1022"/>
      <c r="DE8" s="1022"/>
      <c r="DF8" s="1023"/>
      <c r="DG8" s="1021" t="s">
        <v>592</v>
      </c>
      <c r="DH8" s="1022"/>
      <c r="DI8" s="1022"/>
      <c r="DJ8" s="1022"/>
      <c r="DK8" s="1023"/>
      <c r="DL8" s="1021" t="s">
        <v>592</v>
      </c>
      <c r="DM8" s="1022"/>
      <c r="DN8" s="1022"/>
      <c r="DO8" s="1022"/>
      <c r="DP8" s="1023"/>
      <c r="DQ8" s="1021" t="s">
        <v>592</v>
      </c>
      <c r="DR8" s="1022"/>
      <c r="DS8" s="1022"/>
      <c r="DT8" s="1022"/>
      <c r="DU8" s="1023"/>
      <c r="DV8" s="1024"/>
      <c r="DW8" s="1025"/>
      <c r="DX8" s="1025"/>
      <c r="DY8" s="1025"/>
      <c r="DZ8" s="1026"/>
      <c r="EA8" s="232"/>
    </row>
    <row r="9" spans="1:131" s="233" customFormat="1" ht="26.25" customHeight="1" x14ac:dyDescent="0.15">
      <c r="A9" s="239">
        <v>3</v>
      </c>
      <c r="B9" s="1069" t="s">
        <v>381</v>
      </c>
      <c r="C9" s="1070"/>
      <c r="D9" s="1070"/>
      <c r="E9" s="1070"/>
      <c r="F9" s="1070"/>
      <c r="G9" s="1070"/>
      <c r="H9" s="1070"/>
      <c r="I9" s="1070"/>
      <c r="J9" s="1070"/>
      <c r="K9" s="1070"/>
      <c r="L9" s="1070"/>
      <c r="M9" s="1070"/>
      <c r="N9" s="1070"/>
      <c r="O9" s="1070"/>
      <c r="P9" s="1071"/>
      <c r="Q9" s="1075">
        <v>16</v>
      </c>
      <c r="R9" s="1076"/>
      <c r="S9" s="1076"/>
      <c r="T9" s="1076"/>
      <c r="U9" s="1076"/>
      <c r="V9" s="1076">
        <v>16</v>
      </c>
      <c r="W9" s="1076"/>
      <c r="X9" s="1076"/>
      <c r="Y9" s="1076"/>
      <c r="Z9" s="1076"/>
      <c r="AA9" s="1076">
        <v>0</v>
      </c>
      <c r="AB9" s="1076"/>
      <c r="AC9" s="1076"/>
      <c r="AD9" s="1076"/>
      <c r="AE9" s="1077"/>
      <c r="AF9" s="1051">
        <v>0</v>
      </c>
      <c r="AG9" s="1052"/>
      <c r="AH9" s="1052"/>
      <c r="AI9" s="1052"/>
      <c r="AJ9" s="1053"/>
      <c r="AK9" s="1118">
        <v>16</v>
      </c>
      <c r="AL9" s="1119"/>
      <c r="AM9" s="1119"/>
      <c r="AN9" s="1119"/>
      <c r="AO9" s="1119"/>
      <c r="AP9" s="1119" t="s">
        <v>577</v>
      </c>
      <c r="AQ9" s="1119"/>
      <c r="AR9" s="1119"/>
      <c r="AS9" s="1119"/>
      <c r="AT9" s="1119"/>
      <c r="AU9" s="1116"/>
      <c r="AV9" s="1116"/>
      <c r="AW9" s="1116"/>
      <c r="AX9" s="1116"/>
      <c r="AY9" s="1117"/>
      <c r="AZ9" s="230"/>
      <c r="BA9" s="230"/>
      <c r="BB9" s="230"/>
      <c r="BC9" s="230"/>
      <c r="BD9" s="230"/>
      <c r="BE9" s="231"/>
      <c r="BF9" s="231"/>
      <c r="BG9" s="231"/>
      <c r="BH9" s="231"/>
      <c r="BI9" s="231"/>
      <c r="BJ9" s="231"/>
      <c r="BK9" s="231"/>
      <c r="BL9" s="231"/>
      <c r="BM9" s="231"/>
      <c r="BN9" s="231"/>
      <c r="BO9" s="231"/>
      <c r="BP9" s="231"/>
      <c r="BQ9" s="240">
        <v>3</v>
      </c>
      <c r="BR9" s="241"/>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2"/>
    </row>
    <row r="10" spans="1:131" s="233" customFormat="1" ht="26.25" customHeight="1" x14ac:dyDescent="0.15">
      <c r="A10" s="239">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30"/>
      <c r="BA10" s="230"/>
      <c r="BB10" s="230"/>
      <c r="BC10" s="230"/>
      <c r="BD10" s="230"/>
      <c r="BE10" s="231"/>
      <c r="BF10" s="231"/>
      <c r="BG10" s="231"/>
      <c r="BH10" s="231"/>
      <c r="BI10" s="231"/>
      <c r="BJ10" s="231"/>
      <c r="BK10" s="231"/>
      <c r="BL10" s="231"/>
      <c r="BM10" s="231"/>
      <c r="BN10" s="231"/>
      <c r="BO10" s="231"/>
      <c r="BP10" s="231"/>
      <c r="BQ10" s="240">
        <v>4</v>
      </c>
      <c r="BR10" s="241"/>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2"/>
    </row>
    <row r="11" spans="1:131" s="233" customFormat="1" ht="26.25" customHeight="1" x14ac:dyDescent="0.15">
      <c r="A11" s="239">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30"/>
      <c r="BA11" s="230"/>
      <c r="BB11" s="230"/>
      <c r="BC11" s="230"/>
      <c r="BD11" s="230"/>
      <c r="BE11" s="231"/>
      <c r="BF11" s="231"/>
      <c r="BG11" s="231"/>
      <c r="BH11" s="231"/>
      <c r="BI11" s="231"/>
      <c r="BJ11" s="231"/>
      <c r="BK11" s="231"/>
      <c r="BL11" s="231"/>
      <c r="BM11" s="231"/>
      <c r="BN11" s="231"/>
      <c r="BO11" s="231"/>
      <c r="BP11" s="231"/>
      <c r="BQ11" s="240">
        <v>5</v>
      </c>
      <c r="BR11" s="241"/>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2"/>
    </row>
    <row r="12" spans="1:131" s="233" customFormat="1" ht="26.25" customHeight="1" x14ac:dyDescent="0.15">
      <c r="A12" s="239">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30"/>
      <c r="BA12" s="230"/>
      <c r="BB12" s="230"/>
      <c r="BC12" s="230"/>
      <c r="BD12" s="230"/>
      <c r="BE12" s="231"/>
      <c r="BF12" s="231"/>
      <c r="BG12" s="231"/>
      <c r="BH12" s="231"/>
      <c r="BI12" s="231"/>
      <c r="BJ12" s="231"/>
      <c r="BK12" s="231"/>
      <c r="BL12" s="231"/>
      <c r="BM12" s="231"/>
      <c r="BN12" s="231"/>
      <c r="BO12" s="231"/>
      <c r="BP12" s="231"/>
      <c r="BQ12" s="240">
        <v>6</v>
      </c>
      <c r="BR12" s="241"/>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2"/>
    </row>
    <row r="13" spans="1:131" s="233" customFormat="1" ht="26.25" customHeight="1" x14ac:dyDescent="0.15">
      <c r="A13" s="239">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30"/>
      <c r="BA13" s="230"/>
      <c r="BB13" s="230"/>
      <c r="BC13" s="230"/>
      <c r="BD13" s="230"/>
      <c r="BE13" s="231"/>
      <c r="BF13" s="231"/>
      <c r="BG13" s="231"/>
      <c r="BH13" s="231"/>
      <c r="BI13" s="231"/>
      <c r="BJ13" s="231"/>
      <c r="BK13" s="231"/>
      <c r="BL13" s="231"/>
      <c r="BM13" s="231"/>
      <c r="BN13" s="231"/>
      <c r="BO13" s="231"/>
      <c r="BP13" s="231"/>
      <c r="BQ13" s="240">
        <v>7</v>
      </c>
      <c r="BR13" s="241"/>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2"/>
    </row>
    <row r="14" spans="1:131" s="233" customFormat="1" ht="26.25" customHeight="1" x14ac:dyDescent="0.15">
      <c r="A14" s="239">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30"/>
      <c r="BA14" s="230"/>
      <c r="BB14" s="230"/>
      <c r="BC14" s="230"/>
      <c r="BD14" s="230"/>
      <c r="BE14" s="231"/>
      <c r="BF14" s="231"/>
      <c r="BG14" s="231"/>
      <c r="BH14" s="231"/>
      <c r="BI14" s="231"/>
      <c r="BJ14" s="231"/>
      <c r="BK14" s="231"/>
      <c r="BL14" s="231"/>
      <c r="BM14" s="231"/>
      <c r="BN14" s="231"/>
      <c r="BO14" s="231"/>
      <c r="BP14" s="231"/>
      <c r="BQ14" s="240">
        <v>8</v>
      </c>
      <c r="BR14" s="241"/>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2"/>
    </row>
    <row r="15" spans="1:131" s="233" customFormat="1" ht="26.25" customHeight="1" x14ac:dyDescent="0.15">
      <c r="A15" s="239">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0"/>
      <c r="BA15" s="230"/>
      <c r="BB15" s="230"/>
      <c r="BC15" s="230"/>
      <c r="BD15" s="230"/>
      <c r="BE15" s="231"/>
      <c r="BF15" s="231"/>
      <c r="BG15" s="231"/>
      <c r="BH15" s="231"/>
      <c r="BI15" s="231"/>
      <c r="BJ15" s="231"/>
      <c r="BK15" s="231"/>
      <c r="BL15" s="231"/>
      <c r="BM15" s="231"/>
      <c r="BN15" s="231"/>
      <c r="BO15" s="231"/>
      <c r="BP15" s="231"/>
      <c r="BQ15" s="240">
        <v>9</v>
      </c>
      <c r="BR15" s="241"/>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2"/>
    </row>
    <row r="16" spans="1:131" s="233" customFormat="1" ht="26.25" customHeight="1" x14ac:dyDescent="0.15">
      <c r="A16" s="239">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0"/>
      <c r="BA16" s="230"/>
      <c r="BB16" s="230"/>
      <c r="BC16" s="230"/>
      <c r="BD16" s="230"/>
      <c r="BE16" s="231"/>
      <c r="BF16" s="231"/>
      <c r="BG16" s="231"/>
      <c r="BH16" s="231"/>
      <c r="BI16" s="231"/>
      <c r="BJ16" s="231"/>
      <c r="BK16" s="231"/>
      <c r="BL16" s="231"/>
      <c r="BM16" s="231"/>
      <c r="BN16" s="231"/>
      <c r="BO16" s="231"/>
      <c r="BP16" s="231"/>
      <c r="BQ16" s="240">
        <v>10</v>
      </c>
      <c r="BR16" s="241"/>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2"/>
    </row>
    <row r="17" spans="1:131" s="233" customFormat="1" ht="26.25" customHeight="1" x14ac:dyDescent="0.15">
      <c r="A17" s="239">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0"/>
      <c r="BA17" s="230"/>
      <c r="BB17" s="230"/>
      <c r="BC17" s="230"/>
      <c r="BD17" s="230"/>
      <c r="BE17" s="231"/>
      <c r="BF17" s="231"/>
      <c r="BG17" s="231"/>
      <c r="BH17" s="231"/>
      <c r="BI17" s="231"/>
      <c r="BJ17" s="231"/>
      <c r="BK17" s="231"/>
      <c r="BL17" s="231"/>
      <c r="BM17" s="231"/>
      <c r="BN17" s="231"/>
      <c r="BO17" s="231"/>
      <c r="BP17" s="231"/>
      <c r="BQ17" s="240">
        <v>11</v>
      </c>
      <c r="BR17" s="241"/>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2"/>
    </row>
    <row r="18" spans="1:131" s="233" customFormat="1" ht="26.25" customHeight="1" x14ac:dyDescent="0.15">
      <c r="A18" s="239">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0"/>
      <c r="BA18" s="230"/>
      <c r="BB18" s="230"/>
      <c r="BC18" s="230"/>
      <c r="BD18" s="230"/>
      <c r="BE18" s="231"/>
      <c r="BF18" s="231"/>
      <c r="BG18" s="231"/>
      <c r="BH18" s="231"/>
      <c r="BI18" s="231"/>
      <c r="BJ18" s="231"/>
      <c r="BK18" s="231"/>
      <c r="BL18" s="231"/>
      <c r="BM18" s="231"/>
      <c r="BN18" s="231"/>
      <c r="BO18" s="231"/>
      <c r="BP18" s="231"/>
      <c r="BQ18" s="240">
        <v>12</v>
      </c>
      <c r="BR18" s="241"/>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2"/>
    </row>
    <row r="19" spans="1:131" s="233" customFormat="1" ht="26.25" customHeight="1" x14ac:dyDescent="0.15">
      <c r="A19" s="239">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0"/>
      <c r="BA19" s="230"/>
      <c r="BB19" s="230"/>
      <c r="BC19" s="230"/>
      <c r="BD19" s="230"/>
      <c r="BE19" s="231"/>
      <c r="BF19" s="231"/>
      <c r="BG19" s="231"/>
      <c r="BH19" s="231"/>
      <c r="BI19" s="231"/>
      <c r="BJ19" s="231"/>
      <c r="BK19" s="231"/>
      <c r="BL19" s="231"/>
      <c r="BM19" s="231"/>
      <c r="BN19" s="231"/>
      <c r="BO19" s="231"/>
      <c r="BP19" s="231"/>
      <c r="BQ19" s="240">
        <v>13</v>
      </c>
      <c r="BR19" s="241"/>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2"/>
    </row>
    <row r="20" spans="1:131" s="233" customFormat="1" ht="26.25" customHeight="1" x14ac:dyDescent="0.15">
      <c r="A20" s="239">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0"/>
      <c r="BA20" s="230"/>
      <c r="BB20" s="230"/>
      <c r="BC20" s="230"/>
      <c r="BD20" s="230"/>
      <c r="BE20" s="231"/>
      <c r="BF20" s="231"/>
      <c r="BG20" s="231"/>
      <c r="BH20" s="231"/>
      <c r="BI20" s="231"/>
      <c r="BJ20" s="231"/>
      <c r="BK20" s="231"/>
      <c r="BL20" s="231"/>
      <c r="BM20" s="231"/>
      <c r="BN20" s="231"/>
      <c r="BO20" s="231"/>
      <c r="BP20" s="231"/>
      <c r="BQ20" s="240">
        <v>14</v>
      </c>
      <c r="BR20" s="241"/>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2"/>
    </row>
    <row r="21" spans="1:131" s="233" customFormat="1" ht="26.25" customHeight="1" thickBot="1" x14ac:dyDescent="0.2">
      <c r="A21" s="239">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0"/>
      <c r="BA21" s="230"/>
      <c r="BB21" s="230"/>
      <c r="BC21" s="230"/>
      <c r="BD21" s="230"/>
      <c r="BE21" s="231"/>
      <c r="BF21" s="231"/>
      <c r="BG21" s="231"/>
      <c r="BH21" s="231"/>
      <c r="BI21" s="231"/>
      <c r="BJ21" s="231"/>
      <c r="BK21" s="231"/>
      <c r="BL21" s="231"/>
      <c r="BM21" s="231"/>
      <c r="BN21" s="231"/>
      <c r="BO21" s="231"/>
      <c r="BP21" s="231"/>
      <c r="BQ21" s="240">
        <v>15</v>
      </c>
      <c r="BR21" s="241"/>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2"/>
    </row>
    <row r="22" spans="1:131" s="233" customFormat="1" ht="26.25" customHeight="1" x14ac:dyDescent="0.15">
      <c r="A22" s="239">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382</v>
      </c>
      <c r="BA22" s="1067"/>
      <c r="BB22" s="1067"/>
      <c r="BC22" s="1067"/>
      <c r="BD22" s="1068"/>
      <c r="BE22" s="231"/>
      <c r="BF22" s="231"/>
      <c r="BG22" s="231"/>
      <c r="BH22" s="231"/>
      <c r="BI22" s="231"/>
      <c r="BJ22" s="231"/>
      <c r="BK22" s="231"/>
      <c r="BL22" s="231"/>
      <c r="BM22" s="231"/>
      <c r="BN22" s="231"/>
      <c r="BO22" s="231"/>
      <c r="BP22" s="231"/>
      <c r="BQ22" s="240">
        <v>16</v>
      </c>
      <c r="BR22" s="241"/>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2"/>
    </row>
    <row r="23" spans="1:131" s="233" customFormat="1" ht="26.25" customHeight="1" thickBot="1" x14ac:dyDescent="0.2">
      <c r="A23" s="242" t="s">
        <v>383</v>
      </c>
      <c r="B23" s="973" t="s">
        <v>384</v>
      </c>
      <c r="C23" s="974"/>
      <c r="D23" s="974"/>
      <c r="E23" s="974"/>
      <c r="F23" s="974"/>
      <c r="G23" s="974"/>
      <c r="H23" s="974"/>
      <c r="I23" s="974"/>
      <c r="J23" s="974"/>
      <c r="K23" s="974"/>
      <c r="L23" s="974"/>
      <c r="M23" s="974"/>
      <c r="N23" s="974"/>
      <c r="O23" s="974"/>
      <c r="P23" s="975"/>
      <c r="Q23" s="1100">
        <v>10193</v>
      </c>
      <c r="R23" s="1101"/>
      <c r="S23" s="1101"/>
      <c r="T23" s="1101"/>
      <c r="U23" s="1101"/>
      <c r="V23" s="1101">
        <v>9618</v>
      </c>
      <c r="W23" s="1101"/>
      <c r="X23" s="1101"/>
      <c r="Y23" s="1101"/>
      <c r="Z23" s="1101"/>
      <c r="AA23" s="1101">
        <v>575</v>
      </c>
      <c r="AB23" s="1101"/>
      <c r="AC23" s="1101"/>
      <c r="AD23" s="1101"/>
      <c r="AE23" s="1102"/>
      <c r="AF23" s="1103">
        <v>568</v>
      </c>
      <c r="AG23" s="1101"/>
      <c r="AH23" s="1101"/>
      <c r="AI23" s="1101"/>
      <c r="AJ23" s="1104"/>
      <c r="AK23" s="1105"/>
      <c r="AL23" s="1106"/>
      <c r="AM23" s="1106"/>
      <c r="AN23" s="1106"/>
      <c r="AO23" s="1106"/>
      <c r="AP23" s="1101">
        <v>7041</v>
      </c>
      <c r="AQ23" s="1101"/>
      <c r="AR23" s="1101"/>
      <c r="AS23" s="1101"/>
      <c r="AT23" s="1101"/>
      <c r="AU23" s="1107"/>
      <c r="AV23" s="1107"/>
      <c r="AW23" s="1107"/>
      <c r="AX23" s="1107"/>
      <c r="AY23" s="1108"/>
      <c r="AZ23" s="1097" t="s">
        <v>385</v>
      </c>
      <c r="BA23" s="1098"/>
      <c r="BB23" s="1098"/>
      <c r="BC23" s="1098"/>
      <c r="BD23" s="1099"/>
      <c r="BE23" s="231"/>
      <c r="BF23" s="231"/>
      <c r="BG23" s="231"/>
      <c r="BH23" s="231"/>
      <c r="BI23" s="231"/>
      <c r="BJ23" s="231"/>
      <c r="BK23" s="231"/>
      <c r="BL23" s="231"/>
      <c r="BM23" s="231"/>
      <c r="BN23" s="231"/>
      <c r="BO23" s="231"/>
      <c r="BP23" s="231"/>
      <c r="BQ23" s="240">
        <v>17</v>
      </c>
      <c r="BR23" s="241"/>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2"/>
    </row>
    <row r="24" spans="1:131" s="233" customFormat="1" ht="26.25" customHeight="1" x14ac:dyDescent="0.15">
      <c r="A24" s="1096" t="s">
        <v>386</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0"/>
      <c r="BA24" s="230"/>
      <c r="BB24" s="230"/>
      <c r="BC24" s="230"/>
      <c r="BD24" s="230"/>
      <c r="BE24" s="231"/>
      <c r="BF24" s="231"/>
      <c r="BG24" s="231"/>
      <c r="BH24" s="231"/>
      <c r="BI24" s="231"/>
      <c r="BJ24" s="231"/>
      <c r="BK24" s="231"/>
      <c r="BL24" s="231"/>
      <c r="BM24" s="231"/>
      <c r="BN24" s="231"/>
      <c r="BO24" s="231"/>
      <c r="BP24" s="231"/>
      <c r="BQ24" s="240">
        <v>18</v>
      </c>
      <c r="BR24" s="241"/>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2"/>
    </row>
    <row r="25" spans="1:131" s="225" customFormat="1" ht="26.25" customHeight="1" thickBot="1" x14ac:dyDescent="0.2">
      <c r="A25" s="1095" t="s">
        <v>387</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0"/>
      <c r="BK25" s="230"/>
      <c r="BL25" s="230"/>
      <c r="BM25" s="230"/>
      <c r="BN25" s="230"/>
      <c r="BO25" s="243"/>
      <c r="BP25" s="243"/>
      <c r="BQ25" s="240">
        <v>19</v>
      </c>
      <c r="BR25" s="241"/>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4"/>
    </row>
    <row r="26" spans="1:131" s="225" customFormat="1" ht="26.25" customHeight="1" x14ac:dyDescent="0.15">
      <c r="A26" s="1027" t="s">
        <v>362</v>
      </c>
      <c r="B26" s="1028"/>
      <c r="C26" s="1028"/>
      <c r="D26" s="1028"/>
      <c r="E26" s="1028"/>
      <c r="F26" s="1028"/>
      <c r="G26" s="1028"/>
      <c r="H26" s="1028"/>
      <c r="I26" s="1028"/>
      <c r="J26" s="1028"/>
      <c r="K26" s="1028"/>
      <c r="L26" s="1028"/>
      <c r="M26" s="1028"/>
      <c r="N26" s="1028"/>
      <c r="O26" s="1028"/>
      <c r="P26" s="1029"/>
      <c r="Q26" s="1033" t="s">
        <v>388</v>
      </c>
      <c r="R26" s="1034"/>
      <c r="S26" s="1034"/>
      <c r="T26" s="1034"/>
      <c r="U26" s="1035"/>
      <c r="V26" s="1033" t="s">
        <v>389</v>
      </c>
      <c r="W26" s="1034"/>
      <c r="X26" s="1034"/>
      <c r="Y26" s="1034"/>
      <c r="Z26" s="1035"/>
      <c r="AA26" s="1033" t="s">
        <v>390</v>
      </c>
      <c r="AB26" s="1034"/>
      <c r="AC26" s="1034"/>
      <c r="AD26" s="1034"/>
      <c r="AE26" s="1034"/>
      <c r="AF26" s="1091" t="s">
        <v>391</v>
      </c>
      <c r="AG26" s="1040"/>
      <c r="AH26" s="1040"/>
      <c r="AI26" s="1040"/>
      <c r="AJ26" s="1092"/>
      <c r="AK26" s="1034" t="s">
        <v>392</v>
      </c>
      <c r="AL26" s="1034"/>
      <c r="AM26" s="1034"/>
      <c r="AN26" s="1034"/>
      <c r="AO26" s="1035"/>
      <c r="AP26" s="1033" t="s">
        <v>393</v>
      </c>
      <c r="AQ26" s="1034"/>
      <c r="AR26" s="1034"/>
      <c r="AS26" s="1034"/>
      <c r="AT26" s="1035"/>
      <c r="AU26" s="1033" t="s">
        <v>394</v>
      </c>
      <c r="AV26" s="1034"/>
      <c r="AW26" s="1034"/>
      <c r="AX26" s="1034"/>
      <c r="AY26" s="1035"/>
      <c r="AZ26" s="1033" t="s">
        <v>395</v>
      </c>
      <c r="BA26" s="1034"/>
      <c r="BB26" s="1034"/>
      <c r="BC26" s="1034"/>
      <c r="BD26" s="1035"/>
      <c r="BE26" s="1033" t="s">
        <v>369</v>
      </c>
      <c r="BF26" s="1034"/>
      <c r="BG26" s="1034"/>
      <c r="BH26" s="1034"/>
      <c r="BI26" s="1049"/>
      <c r="BJ26" s="230"/>
      <c r="BK26" s="230"/>
      <c r="BL26" s="230"/>
      <c r="BM26" s="230"/>
      <c r="BN26" s="230"/>
      <c r="BO26" s="243"/>
      <c r="BP26" s="243"/>
      <c r="BQ26" s="240">
        <v>20</v>
      </c>
      <c r="BR26" s="241"/>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4"/>
    </row>
    <row r="27" spans="1:131" s="225"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0"/>
      <c r="BK27" s="230"/>
      <c r="BL27" s="230"/>
      <c r="BM27" s="230"/>
      <c r="BN27" s="230"/>
      <c r="BO27" s="243"/>
      <c r="BP27" s="243"/>
      <c r="BQ27" s="240">
        <v>21</v>
      </c>
      <c r="BR27" s="241"/>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4"/>
    </row>
    <row r="28" spans="1:131" s="225" customFormat="1" ht="26.25" customHeight="1" thickTop="1" x14ac:dyDescent="0.15">
      <c r="A28" s="244">
        <v>1</v>
      </c>
      <c r="B28" s="1082" t="s">
        <v>396</v>
      </c>
      <c r="C28" s="1083"/>
      <c r="D28" s="1083"/>
      <c r="E28" s="1083"/>
      <c r="F28" s="1083"/>
      <c r="G28" s="1083"/>
      <c r="H28" s="1083"/>
      <c r="I28" s="1083"/>
      <c r="J28" s="1083"/>
      <c r="K28" s="1083"/>
      <c r="L28" s="1083"/>
      <c r="M28" s="1083"/>
      <c r="N28" s="1083"/>
      <c r="O28" s="1083"/>
      <c r="P28" s="1084"/>
      <c r="Q28" s="1085">
        <v>2923</v>
      </c>
      <c r="R28" s="1086"/>
      <c r="S28" s="1086"/>
      <c r="T28" s="1086"/>
      <c r="U28" s="1086"/>
      <c r="V28" s="1086">
        <v>2795</v>
      </c>
      <c r="W28" s="1086"/>
      <c r="X28" s="1086"/>
      <c r="Y28" s="1086"/>
      <c r="Z28" s="1086"/>
      <c r="AA28" s="1086">
        <v>128</v>
      </c>
      <c r="AB28" s="1086"/>
      <c r="AC28" s="1086"/>
      <c r="AD28" s="1086"/>
      <c r="AE28" s="1087"/>
      <c r="AF28" s="1088">
        <v>128</v>
      </c>
      <c r="AG28" s="1086"/>
      <c r="AH28" s="1086"/>
      <c r="AI28" s="1086"/>
      <c r="AJ28" s="1089"/>
      <c r="AK28" s="1090">
        <v>170</v>
      </c>
      <c r="AL28" s="1078"/>
      <c r="AM28" s="1078"/>
      <c r="AN28" s="1078"/>
      <c r="AO28" s="1078"/>
      <c r="AP28" s="1078" t="s">
        <v>592</v>
      </c>
      <c r="AQ28" s="1078"/>
      <c r="AR28" s="1078"/>
      <c r="AS28" s="1078"/>
      <c r="AT28" s="1078"/>
      <c r="AU28" s="1078" t="s">
        <v>592</v>
      </c>
      <c r="AV28" s="1078"/>
      <c r="AW28" s="1078"/>
      <c r="AX28" s="1078"/>
      <c r="AY28" s="1078"/>
      <c r="AZ28" s="1079" t="s">
        <v>592</v>
      </c>
      <c r="BA28" s="1079"/>
      <c r="BB28" s="1079"/>
      <c r="BC28" s="1079"/>
      <c r="BD28" s="1079"/>
      <c r="BE28" s="1080"/>
      <c r="BF28" s="1080"/>
      <c r="BG28" s="1080"/>
      <c r="BH28" s="1080"/>
      <c r="BI28" s="1081"/>
      <c r="BJ28" s="230"/>
      <c r="BK28" s="230"/>
      <c r="BL28" s="230"/>
      <c r="BM28" s="230"/>
      <c r="BN28" s="230"/>
      <c r="BO28" s="243"/>
      <c r="BP28" s="243"/>
      <c r="BQ28" s="240">
        <v>22</v>
      </c>
      <c r="BR28" s="241"/>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4"/>
    </row>
    <row r="29" spans="1:131" s="225" customFormat="1" ht="26.25" customHeight="1" x14ac:dyDescent="0.15">
      <c r="A29" s="244">
        <v>2</v>
      </c>
      <c r="B29" s="1069" t="s">
        <v>397</v>
      </c>
      <c r="C29" s="1070"/>
      <c r="D29" s="1070"/>
      <c r="E29" s="1070"/>
      <c r="F29" s="1070"/>
      <c r="G29" s="1070"/>
      <c r="H29" s="1070"/>
      <c r="I29" s="1070"/>
      <c r="J29" s="1070"/>
      <c r="K29" s="1070"/>
      <c r="L29" s="1070"/>
      <c r="M29" s="1070"/>
      <c r="N29" s="1070"/>
      <c r="O29" s="1070"/>
      <c r="P29" s="1071"/>
      <c r="Q29" s="1075">
        <v>1918</v>
      </c>
      <c r="R29" s="1076"/>
      <c r="S29" s="1076"/>
      <c r="T29" s="1076"/>
      <c r="U29" s="1076"/>
      <c r="V29" s="1076">
        <v>1875</v>
      </c>
      <c r="W29" s="1076"/>
      <c r="X29" s="1076"/>
      <c r="Y29" s="1076"/>
      <c r="Z29" s="1076"/>
      <c r="AA29" s="1076">
        <v>43</v>
      </c>
      <c r="AB29" s="1076"/>
      <c r="AC29" s="1076"/>
      <c r="AD29" s="1076"/>
      <c r="AE29" s="1077"/>
      <c r="AF29" s="1051">
        <v>43</v>
      </c>
      <c r="AG29" s="1052"/>
      <c r="AH29" s="1052"/>
      <c r="AI29" s="1052"/>
      <c r="AJ29" s="1053"/>
      <c r="AK29" s="1009">
        <v>254</v>
      </c>
      <c r="AL29" s="1000"/>
      <c r="AM29" s="1000"/>
      <c r="AN29" s="1000"/>
      <c r="AO29" s="1000"/>
      <c r="AP29" s="1000" t="s">
        <v>592</v>
      </c>
      <c r="AQ29" s="1000"/>
      <c r="AR29" s="1000"/>
      <c r="AS29" s="1000"/>
      <c r="AT29" s="1000"/>
      <c r="AU29" s="1000" t="s">
        <v>592</v>
      </c>
      <c r="AV29" s="1000"/>
      <c r="AW29" s="1000"/>
      <c r="AX29" s="1000"/>
      <c r="AY29" s="1000"/>
      <c r="AZ29" s="1074" t="s">
        <v>592</v>
      </c>
      <c r="BA29" s="1074"/>
      <c r="BB29" s="1074"/>
      <c r="BC29" s="1074"/>
      <c r="BD29" s="1074"/>
      <c r="BE29" s="1064"/>
      <c r="BF29" s="1064"/>
      <c r="BG29" s="1064"/>
      <c r="BH29" s="1064"/>
      <c r="BI29" s="1065"/>
      <c r="BJ29" s="230"/>
      <c r="BK29" s="230"/>
      <c r="BL29" s="230"/>
      <c r="BM29" s="230"/>
      <c r="BN29" s="230"/>
      <c r="BO29" s="243"/>
      <c r="BP29" s="243"/>
      <c r="BQ29" s="240">
        <v>23</v>
      </c>
      <c r="BR29" s="241"/>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4"/>
    </row>
    <row r="30" spans="1:131" s="225" customFormat="1" ht="26.25" customHeight="1" x14ac:dyDescent="0.15">
      <c r="A30" s="244">
        <v>3</v>
      </c>
      <c r="B30" s="1069" t="s">
        <v>398</v>
      </c>
      <c r="C30" s="1070"/>
      <c r="D30" s="1070"/>
      <c r="E30" s="1070"/>
      <c r="F30" s="1070"/>
      <c r="G30" s="1070"/>
      <c r="H30" s="1070"/>
      <c r="I30" s="1070"/>
      <c r="J30" s="1070"/>
      <c r="K30" s="1070"/>
      <c r="L30" s="1070"/>
      <c r="M30" s="1070"/>
      <c r="N30" s="1070"/>
      <c r="O30" s="1070"/>
      <c r="P30" s="1071"/>
      <c r="Q30" s="1075">
        <v>334</v>
      </c>
      <c r="R30" s="1076"/>
      <c r="S30" s="1076"/>
      <c r="T30" s="1076"/>
      <c r="U30" s="1076"/>
      <c r="V30" s="1076">
        <v>333</v>
      </c>
      <c r="W30" s="1076"/>
      <c r="X30" s="1076"/>
      <c r="Y30" s="1076"/>
      <c r="Z30" s="1076"/>
      <c r="AA30" s="1076">
        <v>1</v>
      </c>
      <c r="AB30" s="1076"/>
      <c r="AC30" s="1076"/>
      <c r="AD30" s="1076"/>
      <c r="AE30" s="1077"/>
      <c r="AF30" s="1051">
        <v>1</v>
      </c>
      <c r="AG30" s="1052"/>
      <c r="AH30" s="1052"/>
      <c r="AI30" s="1052"/>
      <c r="AJ30" s="1053"/>
      <c r="AK30" s="1009">
        <v>64</v>
      </c>
      <c r="AL30" s="1000"/>
      <c r="AM30" s="1000"/>
      <c r="AN30" s="1000"/>
      <c r="AO30" s="1000"/>
      <c r="AP30" s="1000" t="s">
        <v>593</v>
      </c>
      <c r="AQ30" s="1000"/>
      <c r="AR30" s="1000"/>
      <c r="AS30" s="1000"/>
      <c r="AT30" s="1000"/>
      <c r="AU30" s="1000" t="s">
        <v>592</v>
      </c>
      <c r="AV30" s="1000"/>
      <c r="AW30" s="1000"/>
      <c r="AX30" s="1000"/>
      <c r="AY30" s="1000"/>
      <c r="AZ30" s="1074" t="s">
        <v>592</v>
      </c>
      <c r="BA30" s="1074"/>
      <c r="BB30" s="1074"/>
      <c r="BC30" s="1074"/>
      <c r="BD30" s="1074"/>
      <c r="BE30" s="1064"/>
      <c r="BF30" s="1064"/>
      <c r="BG30" s="1064"/>
      <c r="BH30" s="1064"/>
      <c r="BI30" s="1065"/>
      <c r="BJ30" s="230"/>
      <c r="BK30" s="230"/>
      <c r="BL30" s="230"/>
      <c r="BM30" s="230"/>
      <c r="BN30" s="230"/>
      <c r="BO30" s="243"/>
      <c r="BP30" s="243"/>
      <c r="BQ30" s="240">
        <v>24</v>
      </c>
      <c r="BR30" s="241"/>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4"/>
    </row>
    <row r="31" spans="1:131" s="225" customFormat="1" ht="26.25" customHeight="1" x14ac:dyDescent="0.15">
      <c r="A31" s="244">
        <v>4</v>
      </c>
      <c r="B31" s="1069" t="s">
        <v>399</v>
      </c>
      <c r="C31" s="1070"/>
      <c r="D31" s="1070"/>
      <c r="E31" s="1070"/>
      <c r="F31" s="1070"/>
      <c r="G31" s="1070"/>
      <c r="H31" s="1070"/>
      <c r="I31" s="1070"/>
      <c r="J31" s="1070"/>
      <c r="K31" s="1070"/>
      <c r="L31" s="1070"/>
      <c r="M31" s="1070"/>
      <c r="N31" s="1070"/>
      <c r="O31" s="1070"/>
      <c r="P31" s="1071"/>
      <c r="Q31" s="1075">
        <v>642</v>
      </c>
      <c r="R31" s="1076"/>
      <c r="S31" s="1076"/>
      <c r="T31" s="1076"/>
      <c r="U31" s="1076"/>
      <c r="V31" s="1076">
        <v>609</v>
      </c>
      <c r="W31" s="1076"/>
      <c r="X31" s="1076"/>
      <c r="Y31" s="1076"/>
      <c r="Z31" s="1076"/>
      <c r="AA31" s="1076">
        <v>33</v>
      </c>
      <c r="AB31" s="1076"/>
      <c r="AC31" s="1076"/>
      <c r="AD31" s="1076"/>
      <c r="AE31" s="1077"/>
      <c r="AF31" s="1051">
        <v>688</v>
      </c>
      <c r="AG31" s="1052"/>
      <c r="AH31" s="1052"/>
      <c r="AI31" s="1052"/>
      <c r="AJ31" s="1053"/>
      <c r="AK31" s="1009">
        <v>0</v>
      </c>
      <c r="AL31" s="1000"/>
      <c r="AM31" s="1000"/>
      <c r="AN31" s="1000"/>
      <c r="AO31" s="1000"/>
      <c r="AP31" s="1000">
        <v>883</v>
      </c>
      <c r="AQ31" s="1000"/>
      <c r="AR31" s="1000"/>
      <c r="AS31" s="1000"/>
      <c r="AT31" s="1000"/>
      <c r="AU31" s="1000" t="s">
        <v>594</v>
      </c>
      <c r="AV31" s="1000"/>
      <c r="AW31" s="1000"/>
      <c r="AX31" s="1000"/>
      <c r="AY31" s="1000"/>
      <c r="AZ31" s="1074">
        <v>-127.9</v>
      </c>
      <c r="BA31" s="1074"/>
      <c r="BB31" s="1074"/>
      <c r="BC31" s="1074"/>
      <c r="BD31" s="1074"/>
      <c r="BE31" s="1064" t="s">
        <v>400</v>
      </c>
      <c r="BF31" s="1064"/>
      <c r="BG31" s="1064"/>
      <c r="BH31" s="1064"/>
      <c r="BI31" s="1065"/>
      <c r="BJ31" s="230"/>
      <c r="BK31" s="230"/>
      <c r="BL31" s="230"/>
      <c r="BM31" s="230"/>
      <c r="BN31" s="230"/>
      <c r="BO31" s="243"/>
      <c r="BP31" s="243"/>
      <c r="BQ31" s="240">
        <v>25</v>
      </c>
      <c r="BR31" s="241"/>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4"/>
    </row>
    <row r="32" spans="1:131" s="225" customFormat="1" ht="26.25" customHeight="1" x14ac:dyDescent="0.15">
      <c r="A32" s="244">
        <v>5</v>
      </c>
      <c r="B32" s="1069" t="s">
        <v>401</v>
      </c>
      <c r="C32" s="1070"/>
      <c r="D32" s="1070"/>
      <c r="E32" s="1070"/>
      <c r="F32" s="1070"/>
      <c r="G32" s="1070"/>
      <c r="H32" s="1070"/>
      <c r="I32" s="1070"/>
      <c r="J32" s="1070"/>
      <c r="K32" s="1070"/>
      <c r="L32" s="1070"/>
      <c r="M32" s="1070"/>
      <c r="N32" s="1070"/>
      <c r="O32" s="1070"/>
      <c r="P32" s="1071"/>
      <c r="Q32" s="1075">
        <v>1070</v>
      </c>
      <c r="R32" s="1076"/>
      <c r="S32" s="1076"/>
      <c r="T32" s="1076"/>
      <c r="U32" s="1076"/>
      <c r="V32" s="1076">
        <v>1055</v>
      </c>
      <c r="W32" s="1076"/>
      <c r="X32" s="1076"/>
      <c r="Y32" s="1076"/>
      <c r="Z32" s="1076"/>
      <c r="AA32" s="1076">
        <v>15</v>
      </c>
      <c r="AB32" s="1076"/>
      <c r="AC32" s="1076"/>
      <c r="AD32" s="1076"/>
      <c r="AE32" s="1077"/>
      <c r="AF32" s="1051">
        <v>15</v>
      </c>
      <c r="AG32" s="1052"/>
      <c r="AH32" s="1052"/>
      <c r="AI32" s="1052"/>
      <c r="AJ32" s="1053"/>
      <c r="AK32" s="1009">
        <v>589</v>
      </c>
      <c r="AL32" s="1000"/>
      <c r="AM32" s="1000"/>
      <c r="AN32" s="1000"/>
      <c r="AO32" s="1000"/>
      <c r="AP32" s="1000">
        <v>4005</v>
      </c>
      <c r="AQ32" s="1000"/>
      <c r="AR32" s="1000"/>
      <c r="AS32" s="1000"/>
      <c r="AT32" s="1000"/>
      <c r="AU32" s="1000">
        <v>2326</v>
      </c>
      <c r="AV32" s="1000"/>
      <c r="AW32" s="1000"/>
      <c r="AX32" s="1000"/>
      <c r="AY32" s="1000"/>
      <c r="AZ32" s="1074">
        <v>-0.1</v>
      </c>
      <c r="BA32" s="1074"/>
      <c r="BB32" s="1074"/>
      <c r="BC32" s="1074"/>
      <c r="BD32" s="1074"/>
      <c r="BE32" s="1064" t="s">
        <v>402</v>
      </c>
      <c r="BF32" s="1064"/>
      <c r="BG32" s="1064"/>
      <c r="BH32" s="1064"/>
      <c r="BI32" s="1065"/>
      <c r="BJ32" s="230"/>
      <c r="BK32" s="230"/>
      <c r="BL32" s="230"/>
      <c r="BM32" s="230"/>
      <c r="BN32" s="230"/>
      <c r="BO32" s="243"/>
      <c r="BP32" s="243"/>
      <c r="BQ32" s="240">
        <v>26</v>
      </c>
      <c r="BR32" s="241"/>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4"/>
    </row>
    <row r="33" spans="1:131" s="225" customFormat="1" ht="26.25" customHeight="1" x14ac:dyDescent="0.15">
      <c r="A33" s="244">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30"/>
      <c r="BK33" s="230"/>
      <c r="BL33" s="230"/>
      <c r="BM33" s="230"/>
      <c r="BN33" s="230"/>
      <c r="BO33" s="243"/>
      <c r="BP33" s="243"/>
      <c r="BQ33" s="240">
        <v>27</v>
      </c>
      <c r="BR33" s="241"/>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4"/>
    </row>
    <row r="34" spans="1:131" s="225" customFormat="1" ht="26.25" customHeight="1" x14ac:dyDescent="0.15">
      <c r="A34" s="244">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30"/>
      <c r="BK34" s="230"/>
      <c r="BL34" s="230"/>
      <c r="BM34" s="230"/>
      <c r="BN34" s="230"/>
      <c r="BO34" s="243"/>
      <c r="BP34" s="243"/>
      <c r="BQ34" s="240">
        <v>28</v>
      </c>
      <c r="BR34" s="241"/>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4"/>
    </row>
    <row r="35" spans="1:131" s="225" customFormat="1" ht="26.25" customHeight="1" x14ac:dyDescent="0.15">
      <c r="A35" s="244">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30"/>
      <c r="BK35" s="230"/>
      <c r="BL35" s="230"/>
      <c r="BM35" s="230"/>
      <c r="BN35" s="230"/>
      <c r="BO35" s="243"/>
      <c r="BP35" s="243"/>
      <c r="BQ35" s="240">
        <v>29</v>
      </c>
      <c r="BR35" s="241"/>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4"/>
    </row>
    <row r="36" spans="1:131" s="225" customFormat="1" ht="26.25" customHeight="1" x14ac:dyDescent="0.15">
      <c r="A36" s="244">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30"/>
      <c r="BK36" s="230"/>
      <c r="BL36" s="230"/>
      <c r="BM36" s="230"/>
      <c r="BN36" s="230"/>
      <c r="BO36" s="243"/>
      <c r="BP36" s="243"/>
      <c r="BQ36" s="240">
        <v>30</v>
      </c>
      <c r="BR36" s="241"/>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4"/>
    </row>
    <row r="37" spans="1:131" s="225" customFormat="1" ht="26.25" customHeight="1" x14ac:dyDescent="0.15">
      <c r="A37" s="244">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30"/>
      <c r="BK37" s="230"/>
      <c r="BL37" s="230"/>
      <c r="BM37" s="230"/>
      <c r="BN37" s="230"/>
      <c r="BO37" s="243"/>
      <c r="BP37" s="243"/>
      <c r="BQ37" s="240">
        <v>31</v>
      </c>
      <c r="BR37" s="241"/>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4"/>
    </row>
    <row r="38" spans="1:131" s="225" customFormat="1" ht="26.25" customHeight="1" x14ac:dyDescent="0.15">
      <c r="A38" s="244">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30"/>
      <c r="BK38" s="230"/>
      <c r="BL38" s="230"/>
      <c r="BM38" s="230"/>
      <c r="BN38" s="230"/>
      <c r="BO38" s="243"/>
      <c r="BP38" s="243"/>
      <c r="BQ38" s="240">
        <v>32</v>
      </c>
      <c r="BR38" s="241"/>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4"/>
    </row>
    <row r="39" spans="1:131" s="225" customFormat="1" ht="26.25" customHeight="1" x14ac:dyDescent="0.15">
      <c r="A39" s="244">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30"/>
      <c r="BK39" s="230"/>
      <c r="BL39" s="230"/>
      <c r="BM39" s="230"/>
      <c r="BN39" s="230"/>
      <c r="BO39" s="243"/>
      <c r="BP39" s="243"/>
      <c r="BQ39" s="240">
        <v>33</v>
      </c>
      <c r="BR39" s="241"/>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4"/>
    </row>
    <row r="40" spans="1:131" s="225" customFormat="1" ht="26.25" customHeight="1" x14ac:dyDescent="0.15">
      <c r="A40" s="239">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30"/>
      <c r="BK40" s="230"/>
      <c r="BL40" s="230"/>
      <c r="BM40" s="230"/>
      <c r="BN40" s="230"/>
      <c r="BO40" s="243"/>
      <c r="BP40" s="243"/>
      <c r="BQ40" s="240">
        <v>34</v>
      </c>
      <c r="BR40" s="241"/>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4"/>
    </row>
    <row r="41" spans="1:131" s="225" customFormat="1" ht="26.25" customHeight="1" x14ac:dyDescent="0.15">
      <c r="A41" s="239">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30"/>
      <c r="BK41" s="230"/>
      <c r="BL41" s="230"/>
      <c r="BM41" s="230"/>
      <c r="BN41" s="230"/>
      <c r="BO41" s="243"/>
      <c r="BP41" s="243"/>
      <c r="BQ41" s="240">
        <v>35</v>
      </c>
      <c r="BR41" s="241"/>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4"/>
    </row>
    <row r="42" spans="1:131" s="225" customFormat="1" ht="26.25" customHeight="1" x14ac:dyDescent="0.15">
      <c r="A42" s="239">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30"/>
      <c r="BK42" s="230"/>
      <c r="BL42" s="230"/>
      <c r="BM42" s="230"/>
      <c r="BN42" s="230"/>
      <c r="BO42" s="243"/>
      <c r="BP42" s="243"/>
      <c r="BQ42" s="240">
        <v>36</v>
      </c>
      <c r="BR42" s="241"/>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4"/>
    </row>
    <row r="43" spans="1:131" s="225" customFormat="1" ht="26.25" customHeight="1" x14ac:dyDescent="0.15">
      <c r="A43" s="239">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30"/>
      <c r="BK43" s="230"/>
      <c r="BL43" s="230"/>
      <c r="BM43" s="230"/>
      <c r="BN43" s="230"/>
      <c r="BO43" s="243"/>
      <c r="BP43" s="243"/>
      <c r="BQ43" s="240">
        <v>37</v>
      </c>
      <c r="BR43" s="241"/>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4"/>
    </row>
    <row r="44" spans="1:131" s="225" customFormat="1" ht="26.25" customHeight="1" x14ac:dyDescent="0.15">
      <c r="A44" s="239">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30"/>
      <c r="BK44" s="230"/>
      <c r="BL44" s="230"/>
      <c r="BM44" s="230"/>
      <c r="BN44" s="230"/>
      <c r="BO44" s="243"/>
      <c r="BP44" s="243"/>
      <c r="BQ44" s="240">
        <v>38</v>
      </c>
      <c r="BR44" s="241"/>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4"/>
    </row>
    <row r="45" spans="1:131" s="225" customFormat="1" ht="26.25" customHeight="1" x14ac:dyDescent="0.15">
      <c r="A45" s="239">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30"/>
      <c r="BK45" s="230"/>
      <c r="BL45" s="230"/>
      <c r="BM45" s="230"/>
      <c r="BN45" s="230"/>
      <c r="BO45" s="243"/>
      <c r="BP45" s="243"/>
      <c r="BQ45" s="240">
        <v>39</v>
      </c>
      <c r="BR45" s="241"/>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4"/>
    </row>
    <row r="46" spans="1:131" s="225" customFormat="1" ht="26.25" customHeight="1" x14ac:dyDescent="0.15">
      <c r="A46" s="239">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30"/>
      <c r="BK46" s="230"/>
      <c r="BL46" s="230"/>
      <c r="BM46" s="230"/>
      <c r="BN46" s="230"/>
      <c r="BO46" s="243"/>
      <c r="BP46" s="243"/>
      <c r="BQ46" s="240">
        <v>40</v>
      </c>
      <c r="BR46" s="241"/>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4"/>
    </row>
    <row r="47" spans="1:131" s="225" customFormat="1" ht="26.25" customHeight="1" x14ac:dyDescent="0.15">
      <c r="A47" s="239">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30"/>
      <c r="BK47" s="230"/>
      <c r="BL47" s="230"/>
      <c r="BM47" s="230"/>
      <c r="BN47" s="230"/>
      <c r="BO47" s="243"/>
      <c r="BP47" s="243"/>
      <c r="BQ47" s="240">
        <v>41</v>
      </c>
      <c r="BR47" s="241"/>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4"/>
    </row>
    <row r="48" spans="1:131" s="225" customFormat="1" ht="26.25" customHeight="1" x14ac:dyDescent="0.15">
      <c r="A48" s="239">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30"/>
      <c r="BK48" s="230"/>
      <c r="BL48" s="230"/>
      <c r="BM48" s="230"/>
      <c r="BN48" s="230"/>
      <c r="BO48" s="243"/>
      <c r="BP48" s="243"/>
      <c r="BQ48" s="240">
        <v>42</v>
      </c>
      <c r="BR48" s="241"/>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4"/>
    </row>
    <row r="49" spans="1:131" s="225" customFormat="1" ht="26.25" customHeight="1" x14ac:dyDescent="0.15">
      <c r="A49" s="239">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30"/>
      <c r="BK49" s="230"/>
      <c r="BL49" s="230"/>
      <c r="BM49" s="230"/>
      <c r="BN49" s="230"/>
      <c r="BO49" s="243"/>
      <c r="BP49" s="243"/>
      <c r="BQ49" s="240">
        <v>43</v>
      </c>
      <c r="BR49" s="241"/>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4"/>
    </row>
    <row r="50" spans="1:131" s="225" customFormat="1" ht="26.25" customHeight="1" x14ac:dyDescent="0.15">
      <c r="A50" s="239">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0"/>
      <c r="BK50" s="230"/>
      <c r="BL50" s="230"/>
      <c r="BM50" s="230"/>
      <c r="BN50" s="230"/>
      <c r="BO50" s="243"/>
      <c r="BP50" s="243"/>
      <c r="BQ50" s="240">
        <v>44</v>
      </c>
      <c r="BR50" s="241"/>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4"/>
    </row>
    <row r="51" spans="1:131" s="225" customFormat="1" ht="26.25" customHeight="1" x14ac:dyDescent="0.15">
      <c r="A51" s="239">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0"/>
      <c r="BK51" s="230"/>
      <c r="BL51" s="230"/>
      <c r="BM51" s="230"/>
      <c r="BN51" s="230"/>
      <c r="BO51" s="243"/>
      <c r="BP51" s="243"/>
      <c r="BQ51" s="240">
        <v>45</v>
      </c>
      <c r="BR51" s="241"/>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4"/>
    </row>
    <row r="52" spans="1:131" s="225" customFormat="1" ht="26.25" customHeight="1" x14ac:dyDescent="0.15">
      <c r="A52" s="239">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0"/>
      <c r="BK52" s="230"/>
      <c r="BL52" s="230"/>
      <c r="BM52" s="230"/>
      <c r="BN52" s="230"/>
      <c r="BO52" s="243"/>
      <c r="BP52" s="243"/>
      <c r="BQ52" s="240">
        <v>46</v>
      </c>
      <c r="BR52" s="241"/>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4"/>
    </row>
    <row r="53" spans="1:131" s="225" customFormat="1" ht="26.25" customHeight="1" x14ac:dyDescent="0.15">
      <c r="A53" s="239">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0"/>
      <c r="BK53" s="230"/>
      <c r="BL53" s="230"/>
      <c r="BM53" s="230"/>
      <c r="BN53" s="230"/>
      <c r="BO53" s="243"/>
      <c r="BP53" s="243"/>
      <c r="BQ53" s="240">
        <v>47</v>
      </c>
      <c r="BR53" s="241"/>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4"/>
    </row>
    <row r="54" spans="1:131" s="225" customFormat="1" ht="26.25" customHeight="1" x14ac:dyDescent="0.15">
      <c r="A54" s="239">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0"/>
      <c r="BK54" s="230"/>
      <c r="BL54" s="230"/>
      <c r="BM54" s="230"/>
      <c r="BN54" s="230"/>
      <c r="BO54" s="243"/>
      <c r="BP54" s="243"/>
      <c r="BQ54" s="240">
        <v>48</v>
      </c>
      <c r="BR54" s="241"/>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4"/>
    </row>
    <row r="55" spans="1:131" s="225" customFormat="1" ht="26.25" customHeight="1" x14ac:dyDescent="0.15">
      <c r="A55" s="239">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0"/>
      <c r="BK55" s="230"/>
      <c r="BL55" s="230"/>
      <c r="BM55" s="230"/>
      <c r="BN55" s="230"/>
      <c r="BO55" s="243"/>
      <c r="BP55" s="243"/>
      <c r="BQ55" s="240">
        <v>49</v>
      </c>
      <c r="BR55" s="241"/>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4"/>
    </row>
    <row r="56" spans="1:131" s="225" customFormat="1" ht="26.25" customHeight="1" x14ac:dyDescent="0.15">
      <c r="A56" s="239">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0"/>
      <c r="BK56" s="230"/>
      <c r="BL56" s="230"/>
      <c r="BM56" s="230"/>
      <c r="BN56" s="230"/>
      <c r="BO56" s="243"/>
      <c r="BP56" s="243"/>
      <c r="BQ56" s="240">
        <v>50</v>
      </c>
      <c r="BR56" s="241"/>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4"/>
    </row>
    <row r="57" spans="1:131" s="225" customFormat="1" ht="26.25" customHeight="1" x14ac:dyDescent="0.15">
      <c r="A57" s="239">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0"/>
      <c r="BK57" s="230"/>
      <c r="BL57" s="230"/>
      <c r="BM57" s="230"/>
      <c r="BN57" s="230"/>
      <c r="BO57" s="243"/>
      <c r="BP57" s="243"/>
      <c r="BQ57" s="240">
        <v>51</v>
      </c>
      <c r="BR57" s="241"/>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4"/>
    </row>
    <row r="58" spans="1:131" s="225" customFormat="1" ht="26.25" customHeight="1" x14ac:dyDescent="0.15">
      <c r="A58" s="239">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0"/>
      <c r="BK58" s="230"/>
      <c r="BL58" s="230"/>
      <c r="BM58" s="230"/>
      <c r="BN58" s="230"/>
      <c r="BO58" s="243"/>
      <c r="BP58" s="243"/>
      <c r="BQ58" s="240">
        <v>52</v>
      </c>
      <c r="BR58" s="241"/>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4"/>
    </row>
    <row r="59" spans="1:131" s="225" customFormat="1" ht="26.25" customHeight="1" x14ac:dyDescent="0.15">
      <c r="A59" s="239">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0"/>
      <c r="BK59" s="230"/>
      <c r="BL59" s="230"/>
      <c r="BM59" s="230"/>
      <c r="BN59" s="230"/>
      <c r="BO59" s="243"/>
      <c r="BP59" s="243"/>
      <c r="BQ59" s="240">
        <v>53</v>
      </c>
      <c r="BR59" s="241"/>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4"/>
    </row>
    <row r="60" spans="1:131" s="225" customFormat="1" ht="26.25" customHeight="1" x14ac:dyDescent="0.15">
      <c r="A60" s="239">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0"/>
      <c r="BK60" s="230"/>
      <c r="BL60" s="230"/>
      <c r="BM60" s="230"/>
      <c r="BN60" s="230"/>
      <c r="BO60" s="243"/>
      <c r="BP60" s="243"/>
      <c r="BQ60" s="240">
        <v>54</v>
      </c>
      <c r="BR60" s="241"/>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4"/>
    </row>
    <row r="61" spans="1:131" s="225" customFormat="1" ht="26.25" customHeight="1" thickBot="1" x14ac:dyDescent="0.2">
      <c r="A61" s="239">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0"/>
      <c r="BK61" s="230"/>
      <c r="BL61" s="230"/>
      <c r="BM61" s="230"/>
      <c r="BN61" s="230"/>
      <c r="BO61" s="243"/>
      <c r="BP61" s="243"/>
      <c r="BQ61" s="240">
        <v>55</v>
      </c>
      <c r="BR61" s="241"/>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4"/>
    </row>
    <row r="62" spans="1:131" s="225" customFormat="1" ht="26.25" customHeight="1" x14ac:dyDescent="0.15">
      <c r="A62" s="239">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403</v>
      </c>
      <c r="BK62" s="1067"/>
      <c r="BL62" s="1067"/>
      <c r="BM62" s="1067"/>
      <c r="BN62" s="1068"/>
      <c r="BO62" s="243"/>
      <c r="BP62" s="243"/>
      <c r="BQ62" s="240">
        <v>56</v>
      </c>
      <c r="BR62" s="241"/>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4"/>
    </row>
    <row r="63" spans="1:131" s="225" customFormat="1" ht="26.25" customHeight="1" thickBot="1" x14ac:dyDescent="0.2">
      <c r="A63" s="242" t="s">
        <v>383</v>
      </c>
      <c r="B63" s="973" t="s">
        <v>404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875</v>
      </c>
      <c r="AG63" s="988"/>
      <c r="AH63" s="988"/>
      <c r="AI63" s="988"/>
      <c r="AJ63" s="1062"/>
      <c r="AK63" s="1063"/>
      <c r="AL63" s="992"/>
      <c r="AM63" s="992"/>
      <c r="AN63" s="992"/>
      <c r="AO63" s="992"/>
      <c r="AP63" s="988">
        <v>4888</v>
      </c>
      <c r="AQ63" s="988"/>
      <c r="AR63" s="988"/>
      <c r="AS63" s="988"/>
      <c r="AT63" s="988"/>
      <c r="AU63" s="988">
        <v>2326</v>
      </c>
      <c r="AV63" s="988"/>
      <c r="AW63" s="988"/>
      <c r="AX63" s="988"/>
      <c r="AY63" s="988"/>
      <c r="AZ63" s="1057"/>
      <c r="BA63" s="1057"/>
      <c r="BB63" s="1057"/>
      <c r="BC63" s="1057"/>
      <c r="BD63" s="1057"/>
      <c r="BE63" s="989"/>
      <c r="BF63" s="989"/>
      <c r="BG63" s="989"/>
      <c r="BH63" s="989"/>
      <c r="BI63" s="990"/>
      <c r="BJ63" s="1058" t="s">
        <v>405</v>
      </c>
      <c r="BK63" s="980"/>
      <c r="BL63" s="980"/>
      <c r="BM63" s="980"/>
      <c r="BN63" s="1059"/>
      <c r="BO63" s="243"/>
      <c r="BP63" s="243"/>
      <c r="BQ63" s="240">
        <v>57</v>
      </c>
      <c r="BR63" s="241"/>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4"/>
    </row>
    <row r="65" spans="1:131" s="225" customFormat="1" ht="26.25" customHeight="1" thickBot="1" x14ac:dyDescent="0.2">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4"/>
    </row>
    <row r="66" spans="1:131" s="225" customFormat="1" ht="26.25" customHeight="1" x14ac:dyDescent="0.15">
      <c r="A66" s="1027" t="s">
        <v>407</v>
      </c>
      <c r="B66" s="1028"/>
      <c r="C66" s="1028"/>
      <c r="D66" s="1028"/>
      <c r="E66" s="1028"/>
      <c r="F66" s="1028"/>
      <c r="G66" s="1028"/>
      <c r="H66" s="1028"/>
      <c r="I66" s="1028"/>
      <c r="J66" s="1028"/>
      <c r="K66" s="1028"/>
      <c r="L66" s="1028"/>
      <c r="M66" s="1028"/>
      <c r="N66" s="1028"/>
      <c r="O66" s="1028"/>
      <c r="P66" s="1029"/>
      <c r="Q66" s="1033" t="s">
        <v>408</v>
      </c>
      <c r="R66" s="1034"/>
      <c r="S66" s="1034"/>
      <c r="T66" s="1034"/>
      <c r="U66" s="1035"/>
      <c r="V66" s="1033" t="s">
        <v>409</v>
      </c>
      <c r="W66" s="1034"/>
      <c r="X66" s="1034"/>
      <c r="Y66" s="1034"/>
      <c r="Z66" s="1035"/>
      <c r="AA66" s="1033" t="s">
        <v>410</v>
      </c>
      <c r="AB66" s="1034"/>
      <c r="AC66" s="1034"/>
      <c r="AD66" s="1034"/>
      <c r="AE66" s="1035"/>
      <c r="AF66" s="1039" t="s">
        <v>411</v>
      </c>
      <c r="AG66" s="1040"/>
      <c r="AH66" s="1040"/>
      <c r="AI66" s="1040"/>
      <c r="AJ66" s="1041"/>
      <c r="AK66" s="1033" t="s">
        <v>412</v>
      </c>
      <c r="AL66" s="1028"/>
      <c r="AM66" s="1028"/>
      <c r="AN66" s="1028"/>
      <c r="AO66" s="1029"/>
      <c r="AP66" s="1033" t="s">
        <v>413</v>
      </c>
      <c r="AQ66" s="1034"/>
      <c r="AR66" s="1034"/>
      <c r="AS66" s="1034"/>
      <c r="AT66" s="1035"/>
      <c r="AU66" s="1033" t="s">
        <v>414</v>
      </c>
      <c r="AV66" s="1034"/>
      <c r="AW66" s="1034"/>
      <c r="AX66" s="1034"/>
      <c r="AY66" s="1035"/>
      <c r="AZ66" s="1033" t="s">
        <v>369</v>
      </c>
      <c r="BA66" s="1034"/>
      <c r="BB66" s="1034"/>
      <c r="BC66" s="1034"/>
      <c r="BD66" s="1049"/>
      <c r="BE66" s="243"/>
      <c r="BF66" s="243"/>
      <c r="BG66" s="243"/>
      <c r="BH66" s="243"/>
      <c r="BI66" s="243"/>
      <c r="BJ66" s="243"/>
      <c r="BK66" s="243"/>
      <c r="BL66" s="243"/>
      <c r="BM66" s="243"/>
      <c r="BN66" s="243"/>
      <c r="BO66" s="243"/>
      <c r="BP66" s="243"/>
      <c r="BQ66" s="240">
        <v>60</v>
      </c>
      <c r="BR66" s="245"/>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224"/>
    </row>
    <row r="67" spans="1:131" s="225"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3"/>
      <c r="BF67" s="243"/>
      <c r="BG67" s="243"/>
      <c r="BH67" s="243"/>
      <c r="BI67" s="243"/>
      <c r="BJ67" s="243"/>
      <c r="BK67" s="243"/>
      <c r="BL67" s="243"/>
      <c r="BM67" s="243"/>
      <c r="BN67" s="243"/>
      <c r="BO67" s="243"/>
      <c r="BP67" s="243"/>
      <c r="BQ67" s="240">
        <v>61</v>
      </c>
      <c r="BR67" s="245"/>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224"/>
    </row>
    <row r="68" spans="1:131" s="225" customFormat="1" ht="26.25" customHeight="1" thickTop="1" x14ac:dyDescent="0.15">
      <c r="A68" s="236">
        <v>1</v>
      </c>
      <c r="B68" s="1017" t="s">
        <v>578</v>
      </c>
      <c r="C68" s="1018"/>
      <c r="D68" s="1018"/>
      <c r="E68" s="1018"/>
      <c r="F68" s="1018"/>
      <c r="G68" s="1018"/>
      <c r="H68" s="1018"/>
      <c r="I68" s="1018"/>
      <c r="J68" s="1018"/>
      <c r="K68" s="1018"/>
      <c r="L68" s="1018"/>
      <c r="M68" s="1018"/>
      <c r="N68" s="1018"/>
      <c r="O68" s="1018"/>
      <c r="P68" s="1019"/>
      <c r="Q68" s="1020">
        <v>4697</v>
      </c>
      <c r="R68" s="1014"/>
      <c r="S68" s="1014"/>
      <c r="T68" s="1014"/>
      <c r="U68" s="1014"/>
      <c r="V68" s="1014">
        <v>4682</v>
      </c>
      <c r="W68" s="1014"/>
      <c r="X68" s="1014"/>
      <c r="Y68" s="1014"/>
      <c r="Z68" s="1014"/>
      <c r="AA68" s="1014">
        <v>15</v>
      </c>
      <c r="AB68" s="1014"/>
      <c r="AC68" s="1014"/>
      <c r="AD68" s="1014"/>
      <c r="AE68" s="1014"/>
      <c r="AF68" s="1014">
        <v>15</v>
      </c>
      <c r="AG68" s="1014"/>
      <c r="AH68" s="1014"/>
      <c r="AI68" s="1014"/>
      <c r="AJ68" s="1014"/>
      <c r="AK68" s="1014">
        <v>0</v>
      </c>
      <c r="AL68" s="1014"/>
      <c r="AM68" s="1014"/>
      <c r="AN68" s="1014"/>
      <c r="AO68" s="1014"/>
      <c r="AP68" s="1014" t="s">
        <v>592</v>
      </c>
      <c r="AQ68" s="1014"/>
      <c r="AR68" s="1014"/>
      <c r="AS68" s="1014"/>
      <c r="AT68" s="1014"/>
      <c r="AU68" s="1014" t="s">
        <v>592</v>
      </c>
      <c r="AV68" s="1014"/>
      <c r="AW68" s="1014"/>
      <c r="AX68" s="1014"/>
      <c r="AY68" s="1014"/>
      <c r="AZ68" s="1015"/>
      <c r="BA68" s="1015"/>
      <c r="BB68" s="1015"/>
      <c r="BC68" s="1015"/>
      <c r="BD68" s="1016"/>
      <c r="BE68" s="243"/>
      <c r="BF68" s="243"/>
      <c r="BG68" s="243"/>
      <c r="BH68" s="243"/>
      <c r="BI68" s="243"/>
      <c r="BJ68" s="243"/>
      <c r="BK68" s="243"/>
      <c r="BL68" s="243"/>
      <c r="BM68" s="243"/>
      <c r="BN68" s="243"/>
      <c r="BO68" s="243"/>
      <c r="BP68" s="243"/>
      <c r="BQ68" s="240">
        <v>62</v>
      </c>
      <c r="BR68" s="245"/>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224"/>
    </row>
    <row r="69" spans="1:131" s="225" customFormat="1" ht="26.25" customHeight="1" x14ac:dyDescent="0.15">
      <c r="A69" s="239">
        <v>2</v>
      </c>
      <c r="B69" s="1003" t="s">
        <v>584</v>
      </c>
      <c r="C69" s="1004"/>
      <c r="D69" s="1004"/>
      <c r="E69" s="1004"/>
      <c r="F69" s="1004"/>
      <c r="G69" s="1004"/>
      <c r="H69" s="1004"/>
      <c r="I69" s="1004"/>
      <c r="J69" s="1004"/>
      <c r="K69" s="1004"/>
      <c r="L69" s="1004"/>
      <c r="M69" s="1004"/>
      <c r="N69" s="1004"/>
      <c r="O69" s="1004"/>
      <c r="P69" s="1005"/>
      <c r="Q69" s="1006">
        <v>326</v>
      </c>
      <c r="R69" s="1000"/>
      <c r="S69" s="1000"/>
      <c r="T69" s="1000"/>
      <c r="U69" s="1000"/>
      <c r="V69" s="1000">
        <v>305</v>
      </c>
      <c r="W69" s="1000"/>
      <c r="X69" s="1000"/>
      <c r="Y69" s="1000"/>
      <c r="Z69" s="1000"/>
      <c r="AA69" s="1000">
        <v>22</v>
      </c>
      <c r="AB69" s="1000"/>
      <c r="AC69" s="1000"/>
      <c r="AD69" s="1000"/>
      <c r="AE69" s="1000"/>
      <c r="AF69" s="1000">
        <v>22</v>
      </c>
      <c r="AG69" s="1000"/>
      <c r="AH69" s="1000"/>
      <c r="AI69" s="1000"/>
      <c r="AJ69" s="1000"/>
      <c r="AK69" s="1000">
        <v>0</v>
      </c>
      <c r="AL69" s="1000"/>
      <c r="AM69" s="1000"/>
      <c r="AN69" s="1000"/>
      <c r="AO69" s="1000"/>
      <c r="AP69" s="1000" t="s">
        <v>594</v>
      </c>
      <c r="AQ69" s="1000"/>
      <c r="AR69" s="1000"/>
      <c r="AS69" s="1000"/>
      <c r="AT69" s="1000"/>
      <c r="AU69" s="1000" t="s">
        <v>592</v>
      </c>
      <c r="AV69" s="1000"/>
      <c r="AW69" s="1000"/>
      <c r="AX69" s="1000"/>
      <c r="AY69" s="1000"/>
      <c r="AZ69" s="1001"/>
      <c r="BA69" s="1001"/>
      <c r="BB69" s="1001"/>
      <c r="BC69" s="1001"/>
      <c r="BD69" s="1002"/>
      <c r="BE69" s="243"/>
      <c r="BF69" s="243"/>
      <c r="BG69" s="243"/>
      <c r="BH69" s="243"/>
      <c r="BI69" s="243"/>
      <c r="BJ69" s="243"/>
      <c r="BK69" s="243"/>
      <c r="BL69" s="243"/>
      <c r="BM69" s="243"/>
      <c r="BN69" s="243"/>
      <c r="BO69" s="243"/>
      <c r="BP69" s="243"/>
      <c r="BQ69" s="240">
        <v>63</v>
      </c>
      <c r="BR69" s="245"/>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224"/>
    </row>
    <row r="70" spans="1:131" s="225" customFormat="1" ht="26.25" customHeight="1" x14ac:dyDescent="0.15">
      <c r="A70" s="239">
        <v>3</v>
      </c>
      <c r="B70" s="1003" t="s">
        <v>579</v>
      </c>
      <c r="C70" s="1004"/>
      <c r="D70" s="1004"/>
      <c r="E70" s="1004"/>
      <c r="F70" s="1004"/>
      <c r="G70" s="1004"/>
      <c r="H70" s="1004"/>
      <c r="I70" s="1004"/>
      <c r="J70" s="1004"/>
      <c r="K70" s="1004"/>
      <c r="L70" s="1004"/>
      <c r="M70" s="1004"/>
      <c r="N70" s="1004"/>
      <c r="O70" s="1004"/>
      <c r="P70" s="1005"/>
      <c r="Q70" s="1007">
        <v>13791</v>
      </c>
      <c r="R70" s="1008"/>
      <c r="S70" s="1008"/>
      <c r="T70" s="1008"/>
      <c r="U70" s="1009"/>
      <c r="V70" s="1010">
        <v>13536</v>
      </c>
      <c r="W70" s="1008"/>
      <c r="X70" s="1008"/>
      <c r="Y70" s="1008"/>
      <c r="Z70" s="1009"/>
      <c r="AA70" s="1010">
        <v>256</v>
      </c>
      <c r="AB70" s="1008"/>
      <c r="AC70" s="1008"/>
      <c r="AD70" s="1008"/>
      <c r="AE70" s="1009"/>
      <c r="AF70" s="1010">
        <v>256</v>
      </c>
      <c r="AG70" s="1008"/>
      <c r="AH70" s="1008"/>
      <c r="AI70" s="1008"/>
      <c r="AJ70" s="1009"/>
      <c r="AK70" s="1010">
        <v>60</v>
      </c>
      <c r="AL70" s="1008"/>
      <c r="AM70" s="1008"/>
      <c r="AN70" s="1008"/>
      <c r="AO70" s="1009"/>
      <c r="AP70" s="1010">
        <v>3595</v>
      </c>
      <c r="AQ70" s="1008"/>
      <c r="AR70" s="1008"/>
      <c r="AS70" s="1008"/>
      <c r="AT70" s="1009"/>
      <c r="AU70" s="1010">
        <v>79</v>
      </c>
      <c r="AV70" s="1008"/>
      <c r="AW70" s="1008"/>
      <c r="AX70" s="1008"/>
      <c r="AY70" s="1009"/>
      <c r="AZ70" s="1011"/>
      <c r="BA70" s="1012"/>
      <c r="BB70" s="1012"/>
      <c r="BC70" s="1012"/>
      <c r="BD70" s="1013"/>
      <c r="BE70" s="243"/>
      <c r="BF70" s="243"/>
      <c r="BG70" s="243"/>
      <c r="BH70" s="243"/>
      <c r="BI70" s="243"/>
      <c r="BJ70" s="243"/>
      <c r="BK70" s="243"/>
      <c r="BL70" s="243"/>
      <c r="BM70" s="243"/>
      <c r="BN70" s="243"/>
      <c r="BO70" s="243"/>
      <c r="BP70" s="243"/>
      <c r="BQ70" s="240">
        <v>64</v>
      </c>
      <c r="BR70" s="245"/>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224"/>
    </row>
    <row r="71" spans="1:131" s="225" customFormat="1" ht="26.25" customHeight="1" x14ac:dyDescent="0.15">
      <c r="A71" s="239">
        <v>4</v>
      </c>
      <c r="B71" s="1003" t="s">
        <v>580</v>
      </c>
      <c r="C71" s="1004"/>
      <c r="D71" s="1004"/>
      <c r="E71" s="1004"/>
      <c r="F71" s="1004"/>
      <c r="G71" s="1004"/>
      <c r="H71" s="1004"/>
      <c r="I71" s="1004"/>
      <c r="J71" s="1004"/>
      <c r="K71" s="1004"/>
      <c r="L71" s="1004"/>
      <c r="M71" s="1004"/>
      <c r="N71" s="1004"/>
      <c r="O71" s="1004"/>
      <c r="P71" s="1005"/>
      <c r="Q71" s="1007">
        <v>168</v>
      </c>
      <c r="R71" s="1008"/>
      <c r="S71" s="1008"/>
      <c r="T71" s="1008"/>
      <c r="U71" s="1009"/>
      <c r="V71" s="1010">
        <v>150</v>
      </c>
      <c r="W71" s="1008"/>
      <c r="X71" s="1008"/>
      <c r="Y71" s="1008"/>
      <c r="Z71" s="1009"/>
      <c r="AA71" s="1010">
        <v>18</v>
      </c>
      <c r="AB71" s="1008"/>
      <c r="AC71" s="1008"/>
      <c r="AD71" s="1008"/>
      <c r="AE71" s="1009"/>
      <c r="AF71" s="1010">
        <v>18</v>
      </c>
      <c r="AG71" s="1008"/>
      <c r="AH71" s="1008"/>
      <c r="AI71" s="1008"/>
      <c r="AJ71" s="1009"/>
      <c r="AK71" s="1010">
        <v>5</v>
      </c>
      <c r="AL71" s="1008"/>
      <c r="AM71" s="1008"/>
      <c r="AN71" s="1008"/>
      <c r="AO71" s="1009"/>
      <c r="AP71" s="1010">
        <v>239</v>
      </c>
      <c r="AQ71" s="1008"/>
      <c r="AR71" s="1008"/>
      <c r="AS71" s="1008"/>
      <c r="AT71" s="1009"/>
      <c r="AU71" s="1010">
        <v>38</v>
      </c>
      <c r="AV71" s="1008"/>
      <c r="AW71" s="1008"/>
      <c r="AX71" s="1008"/>
      <c r="AY71" s="1009"/>
      <c r="AZ71" s="1011"/>
      <c r="BA71" s="1012"/>
      <c r="BB71" s="1012"/>
      <c r="BC71" s="1012"/>
      <c r="BD71" s="1013"/>
      <c r="BE71" s="243"/>
      <c r="BF71" s="243"/>
      <c r="BG71" s="243"/>
      <c r="BH71" s="243"/>
      <c r="BI71" s="243"/>
      <c r="BJ71" s="243"/>
      <c r="BK71" s="243"/>
      <c r="BL71" s="243"/>
      <c r="BM71" s="243"/>
      <c r="BN71" s="243"/>
      <c r="BO71" s="243"/>
      <c r="BP71" s="243"/>
      <c r="BQ71" s="240">
        <v>65</v>
      </c>
      <c r="BR71" s="245"/>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224"/>
    </row>
    <row r="72" spans="1:131" s="225" customFormat="1" ht="26.25" customHeight="1" x14ac:dyDescent="0.15">
      <c r="A72" s="239">
        <v>5</v>
      </c>
      <c r="B72" s="1003" t="s">
        <v>581</v>
      </c>
      <c r="C72" s="1004"/>
      <c r="D72" s="1004"/>
      <c r="E72" s="1004"/>
      <c r="F72" s="1004"/>
      <c r="G72" s="1004"/>
      <c r="H72" s="1004"/>
      <c r="I72" s="1004"/>
      <c r="J72" s="1004"/>
      <c r="K72" s="1004"/>
      <c r="L72" s="1004"/>
      <c r="M72" s="1004"/>
      <c r="N72" s="1004"/>
      <c r="O72" s="1004"/>
      <c r="P72" s="1005"/>
      <c r="Q72" s="1007">
        <v>233</v>
      </c>
      <c r="R72" s="1008"/>
      <c r="S72" s="1008"/>
      <c r="T72" s="1008"/>
      <c r="U72" s="1009"/>
      <c r="V72" s="1010">
        <v>233</v>
      </c>
      <c r="W72" s="1008"/>
      <c r="X72" s="1008"/>
      <c r="Y72" s="1008"/>
      <c r="Z72" s="1009"/>
      <c r="AA72" s="1010">
        <v>0</v>
      </c>
      <c r="AB72" s="1008"/>
      <c r="AC72" s="1008"/>
      <c r="AD72" s="1008"/>
      <c r="AE72" s="1009"/>
      <c r="AF72" s="1010">
        <v>0</v>
      </c>
      <c r="AG72" s="1008"/>
      <c r="AH72" s="1008"/>
      <c r="AI72" s="1008"/>
      <c r="AJ72" s="1009"/>
      <c r="AK72" s="1010">
        <v>1</v>
      </c>
      <c r="AL72" s="1008"/>
      <c r="AM72" s="1008"/>
      <c r="AN72" s="1008"/>
      <c r="AO72" s="1009"/>
      <c r="AP72" s="1010" t="s">
        <v>592</v>
      </c>
      <c r="AQ72" s="1008"/>
      <c r="AR72" s="1008"/>
      <c r="AS72" s="1008"/>
      <c r="AT72" s="1009"/>
      <c r="AU72" s="1010" t="s">
        <v>594</v>
      </c>
      <c r="AV72" s="1008"/>
      <c r="AW72" s="1008"/>
      <c r="AX72" s="1008"/>
      <c r="AY72" s="1009"/>
      <c r="AZ72" s="1011"/>
      <c r="BA72" s="1012"/>
      <c r="BB72" s="1012"/>
      <c r="BC72" s="1012"/>
      <c r="BD72" s="1013"/>
      <c r="BE72" s="243"/>
      <c r="BF72" s="243"/>
      <c r="BG72" s="243"/>
      <c r="BH72" s="243"/>
      <c r="BI72" s="243"/>
      <c r="BJ72" s="243"/>
      <c r="BK72" s="243"/>
      <c r="BL72" s="243"/>
      <c r="BM72" s="243"/>
      <c r="BN72" s="243"/>
      <c r="BO72" s="243"/>
      <c r="BP72" s="243"/>
      <c r="BQ72" s="240">
        <v>66</v>
      </c>
      <c r="BR72" s="245"/>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224"/>
    </row>
    <row r="73" spans="1:131" s="225" customFormat="1" ht="26.25" customHeight="1" x14ac:dyDescent="0.15">
      <c r="A73" s="239">
        <v>6</v>
      </c>
      <c r="B73" s="1003" t="s">
        <v>582</v>
      </c>
      <c r="C73" s="1004"/>
      <c r="D73" s="1004"/>
      <c r="E73" s="1004"/>
      <c r="F73" s="1004"/>
      <c r="G73" s="1004"/>
      <c r="H73" s="1004"/>
      <c r="I73" s="1004"/>
      <c r="J73" s="1004"/>
      <c r="K73" s="1004"/>
      <c r="L73" s="1004"/>
      <c r="M73" s="1004"/>
      <c r="N73" s="1004"/>
      <c r="O73" s="1004"/>
      <c r="P73" s="1005"/>
      <c r="Q73" s="1007">
        <v>191</v>
      </c>
      <c r="R73" s="1008"/>
      <c r="S73" s="1008"/>
      <c r="T73" s="1008"/>
      <c r="U73" s="1009"/>
      <c r="V73" s="1010">
        <v>108</v>
      </c>
      <c r="W73" s="1008"/>
      <c r="X73" s="1008"/>
      <c r="Y73" s="1008"/>
      <c r="Z73" s="1009"/>
      <c r="AA73" s="1010">
        <v>83</v>
      </c>
      <c r="AB73" s="1008"/>
      <c r="AC73" s="1008"/>
      <c r="AD73" s="1008"/>
      <c r="AE73" s="1009"/>
      <c r="AF73" s="1010">
        <v>83</v>
      </c>
      <c r="AG73" s="1008"/>
      <c r="AH73" s="1008"/>
      <c r="AI73" s="1008"/>
      <c r="AJ73" s="1009"/>
      <c r="AK73" s="1010">
        <v>0</v>
      </c>
      <c r="AL73" s="1008"/>
      <c r="AM73" s="1008"/>
      <c r="AN73" s="1008"/>
      <c r="AO73" s="1009"/>
      <c r="AP73" s="1010" t="s">
        <v>592</v>
      </c>
      <c r="AQ73" s="1008"/>
      <c r="AR73" s="1008"/>
      <c r="AS73" s="1008"/>
      <c r="AT73" s="1009"/>
      <c r="AU73" s="1010" t="s">
        <v>592</v>
      </c>
      <c r="AV73" s="1008"/>
      <c r="AW73" s="1008"/>
      <c r="AX73" s="1008"/>
      <c r="AY73" s="1009"/>
      <c r="AZ73" s="1011"/>
      <c r="BA73" s="1012"/>
      <c r="BB73" s="1012"/>
      <c r="BC73" s="1012"/>
      <c r="BD73" s="1013"/>
      <c r="BE73" s="243"/>
      <c r="BF73" s="243"/>
      <c r="BG73" s="243"/>
      <c r="BH73" s="243"/>
      <c r="BI73" s="243"/>
      <c r="BJ73" s="243"/>
      <c r="BK73" s="243"/>
      <c r="BL73" s="243"/>
      <c r="BM73" s="243"/>
      <c r="BN73" s="243"/>
      <c r="BO73" s="243"/>
      <c r="BP73" s="243"/>
      <c r="BQ73" s="240">
        <v>67</v>
      </c>
      <c r="BR73" s="245"/>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224"/>
    </row>
    <row r="74" spans="1:131" s="225" customFormat="1" ht="26.25" customHeight="1" x14ac:dyDescent="0.15">
      <c r="A74" s="239">
        <v>7</v>
      </c>
      <c r="B74" s="1003" t="s">
        <v>583</v>
      </c>
      <c r="C74" s="1004"/>
      <c r="D74" s="1004"/>
      <c r="E74" s="1004"/>
      <c r="F74" s="1004"/>
      <c r="G74" s="1004"/>
      <c r="H74" s="1004"/>
      <c r="I74" s="1004"/>
      <c r="J74" s="1004"/>
      <c r="K74" s="1004"/>
      <c r="L74" s="1004"/>
      <c r="M74" s="1004"/>
      <c r="N74" s="1004"/>
      <c r="O74" s="1004"/>
      <c r="P74" s="1005"/>
      <c r="Q74" s="1007">
        <v>465</v>
      </c>
      <c r="R74" s="1008"/>
      <c r="S74" s="1008"/>
      <c r="T74" s="1008"/>
      <c r="U74" s="1009"/>
      <c r="V74" s="1010">
        <v>396</v>
      </c>
      <c r="W74" s="1008"/>
      <c r="X74" s="1008"/>
      <c r="Y74" s="1008"/>
      <c r="Z74" s="1009"/>
      <c r="AA74" s="1010">
        <v>70</v>
      </c>
      <c r="AB74" s="1008"/>
      <c r="AC74" s="1008"/>
      <c r="AD74" s="1008"/>
      <c r="AE74" s="1009"/>
      <c r="AF74" s="1010">
        <v>70</v>
      </c>
      <c r="AG74" s="1008"/>
      <c r="AH74" s="1008"/>
      <c r="AI74" s="1008"/>
      <c r="AJ74" s="1009"/>
      <c r="AK74" s="1010">
        <v>0</v>
      </c>
      <c r="AL74" s="1008"/>
      <c r="AM74" s="1008"/>
      <c r="AN74" s="1008"/>
      <c r="AO74" s="1009"/>
      <c r="AP74" s="1010">
        <v>269</v>
      </c>
      <c r="AQ74" s="1008"/>
      <c r="AR74" s="1008"/>
      <c r="AS74" s="1008"/>
      <c r="AT74" s="1009"/>
      <c r="AU74" s="1010">
        <v>42</v>
      </c>
      <c r="AV74" s="1008"/>
      <c r="AW74" s="1008"/>
      <c r="AX74" s="1008"/>
      <c r="AY74" s="1009"/>
      <c r="AZ74" s="1011"/>
      <c r="BA74" s="1012"/>
      <c r="BB74" s="1012"/>
      <c r="BC74" s="1012"/>
      <c r="BD74" s="1013"/>
      <c r="BE74" s="243"/>
      <c r="BF74" s="243"/>
      <c r="BG74" s="243"/>
      <c r="BH74" s="243"/>
      <c r="BI74" s="243"/>
      <c r="BJ74" s="243"/>
      <c r="BK74" s="243"/>
      <c r="BL74" s="243"/>
      <c r="BM74" s="243"/>
      <c r="BN74" s="243"/>
      <c r="BO74" s="243"/>
      <c r="BP74" s="243"/>
      <c r="BQ74" s="240">
        <v>68</v>
      </c>
      <c r="BR74" s="245"/>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224"/>
    </row>
    <row r="75" spans="1:131" s="225" customFormat="1" ht="26.25" customHeight="1" x14ac:dyDescent="0.15">
      <c r="A75" s="239">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3"/>
      <c r="BF75" s="243"/>
      <c r="BG75" s="243"/>
      <c r="BH75" s="243"/>
      <c r="BI75" s="243"/>
      <c r="BJ75" s="243"/>
      <c r="BK75" s="243"/>
      <c r="BL75" s="243"/>
      <c r="BM75" s="243"/>
      <c r="BN75" s="243"/>
      <c r="BO75" s="243"/>
      <c r="BP75" s="243"/>
      <c r="BQ75" s="240">
        <v>69</v>
      </c>
      <c r="BR75" s="245"/>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224"/>
    </row>
    <row r="76" spans="1:131" s="225" customFormat="1" ht="26.25" customHeight="1" x14ac:dyDescent="0.15">
      <c r="A76" s="239">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3"/>
      <c r="BF76" s="243"/>
      <c r="BG76" s="243"/>
      <c r="BH76" s="243"/>
      <c r="BI76" s="243"/>
      <c r="BJ76" s="243"/>
      <c r="BK76" s="243"/>
      <c r="BL76" s="243"/>
      <c r="BM76" s="243"/>
      <c r="BN76" s="243"/>
      <c r="BO76" s="243"/>
      <c r="BP76" s="243"/>
      <c r="BQ76" s="240">
        <v>70</v>
      </c>
      <c r="BR76" s="245"/>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224"/>
    </row>
    <row r="77" spans="1:131" s="225" customFormat="1" ht="26.25" customHeight="1" x14ac:dyDescent="0.15">
      <c r="A77" s="239">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3"/>
      <c r="BF77" s="243"/>
      <c r="BG77" s="243"/>
      <c r="BH77" s="243"/>
      <c r="BI77" s="243"/>
      <c r="BJ77" s="243"/>
      <c r="BK77" s="243"/>
      <c r="BL77" s="243"/>
      <c r="BM77" s="243"/>
      <c r="BN77" s="243"/>
      <c r="BO77" s="243"/>
      <c r="BP77" s="243"/>
      <c r="BQ77" s="240">
        <v>71</v>
      </c>
      <c r="BR77" s="245"/>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224"/>
    </row>
    <row r="78" spans="1:131" s="225" customFormat="1" ht="26.25" customHeight="1" x14ac:dyDescent="0.15">
      <c r="A78" s="239">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3"/>
      <c r="BF78" s="243"/>
      <c r="BG78" s="243"/>
      <c r="BH78" s="243"/>
      <c r="BI78" s="243"/>
      <c r="BJ78" s="246"/>
      <c r="BK78" s="246"/>
      <c r="BL78" s="246"/>
      <c r="BM78" s="246"/>
      <c r="BN78" s="246"/>
      <c r="BO78" s="243"/>
      <c r="BP78" s="243"/>
      <c r="BQ78" s="240">
        <v>72</v>
      </c>
      <c r="BR78" s="245"/>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224"/>
    </row>
    <row r="79" spans="1:131" s="225" customFormat="1" ht="26.25" customHeight="1" x14ac:dyDescent="0.15">
      <c r="A79" s="239">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3"/>
      <c r="BF79" s="243"/>
      <c r="BG79" s="243"/>
      <c r="BH79" s="243"/>
      <c r="BI79" s="243"/>
      <c r="BJ79" s="246"/>
      <c r="BK79" s="246"/>
      <c r="BL79" s="246"/>
      <c r="BM79" s="246"/>
      <c r="BN79" s="246"/>
      <c r="BO79" s="243"/>
      <c r="BP79" s="243"/>
      <c r="BQ79" s="240">
        <v>73</v>
      </c>
      <c r="BR79" s="245"/>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224"/>
    </row>
    <row r="80" spans="1:131" s="225" customFormat="1" ht="26.25" customHeight="1" x14ac:dyDescent="0.15">
      <c r="A80" s="239">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3"/>
      <c r="BF80" s="243"/>
      <c r="BG80" s="243"/>
      <c r="BH80" s="243"/>
      <c r="BI80" s="243"/>
      <c r="BJ80" s="243"/>
      <c r="BK80" s="243"/>
      <c r="BL80" s="243"/>
      <c r="BM80" s="243"/>
      <c r="BN80" s="243"/>
      <c r="BO80" s="243"/>
      <c r="BP80" s="243"/>
      <c r="BQ80" s="240">
        <v>74</v>
      </c>
      <c r="BR80" s="245"/>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224"/>
    </row>
    <row r="81" spans="1:131" s="225" customFormat="1" ht="26.25" customHeight="1" x14ac:dyDescent="0.15">
      <c r="A81" s="239">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3"/>
      <c r="BF81" s="243"/>
      <c r="BG81" s="243"/>
      <c r="BH81" s="243"/>
      <c r="BI81" s="243"/>
      <c r="BJ81" s="243"/>
      <c r="BK81" s="243"/>
      <c r="BL81" s="243"/>
      <c r="BM81" s="243"/>
      <c r="BN81" s="243"/>
      <c r="BO81" s="243"/>
      <c r="BP81" s="243"/>
      <c r="BQ81" s="240">
        <v>75</v>
      </c>
      <c r="BR81" s="245"/>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224"/>
    </row>
    <row r="82" spans="1:131" s="225" customFormat="1" ht="26.25" customHeight="1" x14ac:dyDescent="0.15">
      <c r="A82" s="239">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3"/>
      <c r="BF82" s="243"/>
      <c r="BG82" s="243"/>
      <c r="BH82" s="243"/>
      <c r="BI82" s="243"/>
      <c r="BJ82" s="243"/>
      <c r="BK82" s="243"/>
      <c r="BL82" s="243"/>
      <c r="BM82" s="243"/>
      <c r="BN82" s="243"/>
      <c r="BO82" s="243"/>
      <c r="BP82" s="243"/>
      <c r="BQ82" s="240">
        <v>76</v>
      </c>
      <c r="BR82" s="245"/>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224"/>
    </row>
    <row r="83" spans="1:131" s="225" customFormat="1" ht="26.25" customHeight="1" x14ac:dyDescent="0.15">
      <c r="A83" s="239">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3"/>
      <c r="BF83" s="243"/>
      <c r="BG83" s="243"/>
      <c r="BH83" s="243"/>
      <c r="BI83" s="243"/>
      <c r="BJ83" s="243"/>
      <c r="BK83" s="243"/>
      <c r="BL83" s="243"/>
      <c r="BM83" s="243"/>
      <c r="BN83" s="243"/>
      <c r="BO83" s="243"/>
      <c r="BP83" s="243"/>
      <c r="BQ83" s="240">
        <v>77</v>
      </c>
      <c r="BR83" s="245"/>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224"/>
    </row>
    <row r="84" spans="1:131" s="225" customFormat="1" ht="26.25" customHeight="1" x14ac:dyDescent="0.15">
      <c r="A84" s="239">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3"/>
      <c r="BF84" s="243"/>
      <c r="BG84" s="243"/>
      <c r="BH84" s="243"/>
      <c r="BI84" s="243"/>
      <c r="BJ84" s="243"/>
      <c r="BK84" s="243"/>
      <c r="BL84" s="243"/>
      <c r="BM84" s="243"/>
      <c r="BN84" s="243"/>
      <c r="BO84" s="243"/>
      <c r="BP84" s="243"/>
      <c r="BQ84" s="240">
        <v>78</v>
      </c>
      <c r="BR84" s="245"/>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224"/>
    </row>
    <row r="85" spans="1:131" s="225" customFormat="1" ht="26.25" customHeight="1" x14ac:dyDescent="0.15">
      <c r="A85" s="239">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3"/>
      <c r="BF85" s="243"/>
      <c r="BG85" s="243"/>
      <c r="BH85" s="243"/>
      <c r="BI85" s="243"/>
      <c r="BJ85" s="243"/>
      <c r="BK85" s="243"/>
      <c r="BL85" s="243"/>
      <c r="BM85" s="243"/>
      <c r="BN85" s="243"/>
      <c r="BO85" s="243"/>
      <c r="BP85" s="243"/>
      <c r="BQ85" s="240">
        <v>79</v>
      </c>
      <c r="BR85" s="245"/>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224"/>
    </row>
    <row r="86" spans="1:131" s="225" customFormat="1" ht="26.25" customHeight="1" x14ac:dyDescent="0.15">
      <c r="A86" s="239">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3"/>
      <c r="BF86" s="243"/>
      <c r="BG86" s="243"/>
      <c r="BH86" s="243"/>
      <c r="BI86" s="243"/>
      <c r="BJ86" s="243"/>
      <c r="BK86" s="243"/>
      <c r="BL86" s="243"/>
      <c r="BM86" s="243"/>
      <c r="BN86" s="243"/>
      <c r="BO86" s="243"/>
      <c r="BP86" s="243"/>
      <c r="BQ86" s="240">
        <v>80</v>
      </c>
      <c r="BR86" s="245"/>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224"/>
    </row>
    <row r="87" spans="1:131" s="225" customFormat="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3"/>
      <c r="BF87" s="243"/>
      <c r="BG87" s="243"/>
      <c r="BH87" s="243"/>
      <c r="BI87" s="243"/>
      <c r="BJ87" s="243"/>
      <c r="BK87" s="243"/>
      <c r="BL87" s="243"/>
      <c r="BM87" s="243"/>
      <c r="BN87" s="243"/>
      <c r="BO87" s="243"/>
      <c r="BP87" s="243"/>
      <c r="BQ87" s="240">
        <v>81</v>
      </c>
      <c r="BR87" s="245"/>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224"/>
    </row>
    <row r="88" spans="1:131" s="225" customFormat="1" ht="26.25" customHeight="1" thickBot="1" x14ac:dyDescent="0.2">
      <c r="A88" s="242" t="s">
        <v>383</v>
      </c>
      <c r="B88" s="973" t="s">
        <v>415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3"/>
      <c r="BF88" s="243"/>
      <c r="BG88" s="243"/>
      <c r="BH88" s="243"/>
      <c r="BI88" s="243"/>
      <c r="BJ88" s="243"/>
      <c r="BK88" s="243"/>
      <c r="BL88" s="243"/>
      <c r="BM88" s="243"/>
      <c r="BN88" s="243"/>
      <c r="BO88" s="243"/>
      <c r="BP88" s="243"/>
      <c r="BQ88" s="240">
        <v>82</v>
      </c>
      <c r="BR88" s="245"/>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383</v>
      </c>
      <c r="BR102" s="973" t="s">
        <v>416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65" t="s">
        <v>417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66" t="s">
        <v>418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419</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420</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967" t="s">
        <v>421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24" customFormat="1" ht="26.25" customHeight="1" x14ac:dyDescent="0.15">
      <c r="A109" s="922" t="s">
        <v>423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424</v>
      </c>
      <c r="AB109" s="923"/>
      <c r="AC109" s="923"/>
      <c r="AD109" s="923"/>
      <c r="AE109" s="924"/>
      <c r="AF109" s="925" t="s">
        <v>300</v>
      </c>
      <c r="AG109" s="923"/>
      <c r="AH109" s="923"/>
      <c r="AI109" s="923"/>
      <c r="AJ109" s="924"/>
      <c r="AK109" s="925" t="s">
        <v>299</v>
      </c>
      <c r="AL109" s="923"/>
      <c r="AM109" s="923"/>
      <c r="AN109" s="923"/>
      <c r="AO109" s="924"/>
      <c r="AP109" s="925" t="s">
        <v>425</v>
      </c>
      <c r="AQ109" s="923"/>
      <c r="AR109" s="923"/>
      <c r="AS109" s="923"/>
      <c r="AT109" s="954"/>
      <c r="AU109" s="922" t="s">
        <v>423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424</v>
      </c>
      <c r="BR109" s="923"/>
      <c r="BS109" s="923"/>
      <c r="BT109" s="923"/>
      <c r="BU109" s="924"/>
      <c r="BV109" s="925" t="s">
        <v>300</v>
      </c>
      <c r="BW109" s="923"/>
      <c r="BX109" s="923"/>
      <c r="BY109" s="923"/>
      <c r="BZ109" s="924"/>
      <c r="CA109" s="925" t="s">
        <v>299</v>
      </c>
      <c r="CB109" s="923"/>
      <c r="CC109" s="923"/>
      <c r="CD109" s="923"/>
      <c r="CE109" s="924"/>
      <c r="CF109" s="961" t="s">
        <v>425</v>
      </c>
      <c r="CG109" s="961"/>
      <c r="CH109" s="961"/>
      <c r="CI109" s="961"/>
      <c r="CJ109" s="961"/>
      <c r="CK109" s="925" t="s">
        <v>426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424</v>
      </c>
      <c r="DH109" s="923"/>
      <c r="DI109" s="923"/>
      <c r="DJ109" s="923"/>
      <c r="DK109" s="924"/>
      <c r="DL109" s="925" t="s">
        <v>300</v>
      </c>
      <c r="DM109" s="923"/>
      <c r="DN109" s="923"/>
      <c r="DO109" s="923"/>
      <c r="DP109" s="924"/>
      <c r="DQ109" s="925" t="s">
        <v>299</v>
      </c>
      <c r="DR109" s="923"/>
      <c r="DS109" s="923"/>
      <c r="DT109" s="923"/>
      <c r="DU109" s="924"/>
      <c r="DV109" s="925" t="s">
        <v>425</v>
      </c>
      <c r="DW109" s="923"/>
      <c r="DX109" s="923"/>
      <c r="DY109" s="923"/>
      <c r="DZ109" s="954"/>
    </row>
    <row r="110" spans="1:131" s="224" customFormat="1" ht="26.25" customHeight="1" x14ac:dyDescent="0.15">
      <c r="A110" s="825" t="s">
        <v>427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550171</v>
      </c>
      <c r="AB110" s="916"/>
      <c r="AC110" s="916"/>
      <c r="AD110" s="916"/>
      <c r="AE110" s="917"/>
      <c r="AF110" s="918">
        <v>545984</v>
      </c>
      <c r="AG110" s="916"/>
      <c r="AH110" s="916"/>
      <c r="AI110" s="916"/>
      <c r="AJ110" s="917"/>
      <c r="AK110" s="918">
        <v>513552</v>
      </c>
      <c r="AL110" s="916"/>
      <c r="AM110" s="916"/>
      <c r="AN110" s="916"/>
      <c r="AO110" s="917"/>
      <c r="AP110" s="919">
        <v>11.9</v>
      </c>
      <c r="AQ110" s="920"/>
      <c r="AR110" s="920"/>
      <c r="AS110" s="920"/>
      <c r="AT110" s="921"/>
      <c r="AU110" s="955" t="s">
        <v>67</v>
      </c>
      <c r="AV110" s="956"/>
      <c r="AW110" s="956"/>
      <c r="AX110" s="956"/>
      <c r="AY110" s="956"/>
      <c r="AZ110" s="881" t="s">
        <v>428</v>
      </c>
      <c r="BA110" s="826"/>
      <c r="BB110" s="826"/>
      <c r="BC110" s="826"/>
      <c r="BD110" s="826"/>
      <c r="BE110" s="826"/>
      <c r="BF110" s="826"/>
      <c r="BG110" s="826"/>
      <c r="BH110" s="826"/>
      <c r="BI110" s="826"/>
      <c r="BJ110" s="826"/>
      <c r="BK110" s="826"/>
      <c r="BL110" s="826"/>
      <c r="BM110" s="826"/>
      <c r="BN110" s="826"/>
      <c r="BO110" s="826"/>
      <c r="BP110" s="827"/>
      <c r="BQ110" s="882">
        <v>6353771</v>
      </c>
      <c r="BR110" s="863"/>
      <c r="BS110" s="863"/>
      <c r="BT110" s="863"/>
      <c r="BU110" s="863"/>
      <c r="BV110" s="863">
        <v>6351455</v>
      </c>
      <c r="BW110" s="863"/>
      <c r="BX110" s="863"/>
      <c r="BY110" s="863"/>
      <c r="BZ110" s="863"/>
      <c r="CA110" s="863">
        <v>7040888</v>
      </c>
      <c r="CB110" s="863"/>
      <c r="CC110" s="863"/>
      <c r="CD110" s="863"/>
      <c r="CE110" s="863"/>
      <c r="CF110" s="887">
        <v>163.5</v>
      </c>
      <c r="CG110" s="888"/>
      <c r="CH110" s="888"/>
      <c r="CI110" s="888"/>
      <c r="CJ110" s="888"/>
      <c r="CK110" s="951" t="s">
        <v>429</v>
      </c>
      <c r="CL110" s="837"/>
      <c r="CM110" s="912" t="s">
        <v>430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123</v>
      </c>
      <c r="DH110" s="863"/>
      <c r="DI110" s="863"/>
      <c r="DJ110" s="863"/>
      <c r="DK110" s="863"/>
      <c r="DL110" s="863" t="s">
        <v>123</v>
      </c>
      <c r="DM110" s="863"/>
      <c r="DN110" s="863"/>
      <c r="DO110" s="863"/>
      <c r="DP110" s="863"/>
      <c r="DQ110" s="863" t="s">
        <v>123</v>
      </c>
      <c r="DR110" s="863"/>
      <c r="DS110" s="863"/>
      <c r="DT110" s="863"/>
      <c r="DU110" s="863"/>
      <c r="DV110" s="864" t="s">
        <v>123</v>
      </c>
      <c r="DW110" s="864"/>
      <c r="DX110" s="864"/>
      <c r="DY110" s="864"/>
      <c r="DZ110" s="865"/>
    </row>
    <row r="111" spans="1:131" s="224" customFormat="1" ht="26.25" customHeight="1" x14ac:dyDescent="0.15">
      <c r="A111" s="792" t="s">
        <v>431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123</v>
      </c>
      <c r="AB111" s="944"/>
      <c r="AC111" s="944"/>
      <c r="AD111" s="944"/>
      <c r="AE111" s="945"/>
      <c r="AF111" s="946" t="s">
        <v>432</v>
      </c>
      <c r="AG111" s="944"/>
      <c r="AH111" s="944"/>
      <c r="AI111" s="944"/>
      <c r="AJ111" s="945"/>
      <c r="AK111" s="946" t="s">
        <v>385</v>
      </c>
      <c r="AL111" s="944"/>
      <c r="AM111" s="944"/>
      <c r="AN111" s="944"/>
      <c r="AO111" s="945"/>
      <c r="AP111" s="947" t="s">
        <v>385</v>
      </c>
      <c r="AQ111" s="948"/>
      <c r="AR111" s="948"/>
      <c r="AS111" s="948"/>
      <c r="AT111" s="949"/>
      <c r="AU111" s="957"/>
      <c r="AV111" s="958"/>
      <c r="AW111" s="958"/>
      <c r="AX111" s="958"/>
      <c r="AY111" s="958"/>
      <c r="AZ111" s="833" t="s">
        <v>433</v>
      </c>
      <c r="BA111" s="768"/>
      <c r="BB111" s="768"/>
      <c r="BC111" s="768"/>
      <c r="BD111" s="768"/>
      <c r="BE111" s="768"/>
      <c r="BF111" s="768"/>
      <c r="BG111" s="768"/>
      <c r="BH111" s="768"/>
      <c r="BI111" s="768"/>
      <c r="BJ111" s="768"/>
      <c r="BK111" s="768"/>
      <c r="BL111" s="768"/>
      <c r="BM111" s="768"/>
      <c r="BN111" s="768"/>
      <c r="BO111" s="768"/>
      <c r="BP111" s="769"/>
      <c r="BQ111" s="834" t="s">
        <v>432</v>
      </c>
      <c r="BR111" s="835"/>
      <c r="BS111" s="835"/>
      <c r="BT111" s="835"/>
      <c r="BU111" s="835"/>
      <c r="BV111" s="835" t="s">
        <v>432</v>
      </c>
      <c r="BW111" s="835"/>
      <c r="BX111" s="835"/>
      <c r="BY111" s="835"/>
      <c r="BZ111" s="835"/>
      <c r="CA111" s="835" t="s">
        <v>432</v>
      </c>
      <c r="CB111" s="835"/>
      <c r="CC111" s="835"/>
      <c r="CD111" s="835"/>
      <c r="CE111" s="835"/>
      <c r="CF111" s="896" t="s">
        <v>432</v>
      </c>
      <c r="CG111" s="897"/>
      <c r="CH111" s="897"/>
      <c r="CI111" s="897"/>
      <c r="CJ111" s="897"/>
      <c r="CK111" s="952"/>
      <c r="CL111" s="839"/>
      <c r="CM111" s="842" t="s">
        <v>434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432</v>
      </c>
      <c r="DH111" s="835"/>
      <c r="DI111" s="835"/>
      <c r="DJ111" s="835"/>
      <c r="DK111" s="835"/>
      <c r="DL111" s="835" t="s">
        <v>432</v>
      </c>
      <c r="DM111" s="835"/>
      <c r="DN111" s="835"/>
      <c r="DO111" s="835"/>
      <c r="DP111" s="835"/>
      <c r="DQ111" s="835" t="s">
        <v>432</v>
      </c>
      <c r="DR111" s="835"/>
      <c r="DS111" s="835"/>
      <c r="DT111" s="835"/>
      <c r="DU111" s="835"/>
      <c r="DV111" s="812" t="s">
        <v>432</v>
      </c>
      <c r="DW111" s="812"/>
      <c r="DX111" s="812"/>
      <c r="DY111" s="812"/>
      <c r="DZ111" s="813"/>
    </row>
    <row r="112" spans="1:131" s="224" customFormat="1" ht="26.25" customHeight="1" x14ac:dyDescent="0.15">
      <c r="A112" s="937" t="s">
        <v>435</v>
      </c>
      <c r="B112" s="938"/>
      <c r="C112" s="768" t="s">
        <v>436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437</v>
      </c>
      <c r="AB112" s="798"/>
      <c r="AC112" s="798"/>
      <c r="AD112" s="798"/>
      <c r="AE112" s="799"/>
      <c r="AF112" s="800" t="s">
        <v>248</v>
      </c>
      <c r="AG112" s="798"/>
      <c r="AH112" s="798"/>
      <c r="AI112" s="798"/>
      <c r="AJ112" s="799"/>
      <c r="AK112" s="800" t="s">
        <v>405</v>
      </c>
      <c r="AL112" s="798"/>
      <c r="AM112" s="798"/>
      <c r="AN112" s="798"/>
      <c r="AO112" s="799"/>
      <c r="AP112" s="845" t="s">
        <v>385</v>
      </c>
      <c r="AQ112" s="846"/>
      <c r="AR112" s="846"/>
      <c r="AS112" s="846"/>
      <c r="AT112" s="847"/>
      <c r="AU112" s="957"/>
      <c r="AV112" s="958"/>
      <c r="AW112" s="958"/>
      <c r="AX112" s="958"/>
      <c r="AY112" s="958"/>
      <c r="AZ112" s="833" t="s">
        <v>438</v>
      </c>
      <c r="BA112" s="768"/>
      <c r="BB112" s="768"/>
      <c r="BC112" s="768"/>
      <c r="BD112" s="768"/>
      <c r="BE112" s="768"/>
      <c r="BF112" s="768"/>
      <c r="BG112" s="768"/>
      <c r="BH112" s="768"/>
      <c r="BI112" s="768"/>
      <c r="BJ112" s="768"/>
      <c r="BK112" s="768"/>
      <c r="BL112" s="768"/>
      <c r="BM112" s="768"/>
      <c r="BN112" s="768"/>
      <c r="BO112" s="768"/>
      <c r="BP112" s="769"/>
      <c r="BQ112" s="834">
        <v>2446863</v>
      </c>
      <c r="BR112" s="835"/>
      <c r="BS112" s="835"/>
      <c r="BT112" s="835"/>
      <c r="BU112" s="835"/>
      <c r="BV112" s="835">
        <v>2339067</v>
      </c>
      <c r="BW112" s="835"/>
      <c r="BX112" s="835"/>
      <c r="BY112" s="835"/>
      <c r="BZ112" s="835"/>
      <c r="CA112" s="835">
        <v>2325979</v>
      </c>
      <c r="CB112" s="835"/>
      <c r="CC112" s="835"/>
      <c r="CD112" s="835"/>
      <c r="CE112" s="835"/>
      <c r="CF112" s="896">
        <v>54</v>
      </c>
      <c r="CG112" s="897"/>
      <c r="CH112" s="897"/>
      <c r="CI112" s="897"/>
      <c r="CJ112" s="897"/>
      <c r="CK112" s="952"/>
      <c r="CL112" s="839"/>
      <c r="CM112" s="842" t="s">
        <v>439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405</v>
      </c>
      <c r="DH112" s="835"/>
      <c r="DI112" s="835"/>
      <c r="DJ112" s="835"/>
      <c r="DK112" s="835"/>
      <c r="DL112" s="835" t="s">
        <v>248</v>
      </c>
      <c r="DM112" s="835"/>
      <c r="DN112" s="835"/>
      <c r="DO112" s="835"/>
      <c r="DP112" s="835"/>
      <c r="DQ112" s="835" t="s">
        <v>248</v>
      </c>
      <c r="DR112" s="835"/>
      <c r="DS112" s="835"/>
      <c r="DT112" s="835"/>
      <c r="DU112" s="835"/>
      <c r="DV112" s="812" t="s">
        <v>440</v>
      </c>
      <c r="DW112" s="812"/>
      <c r="DX112" s="812"/>
      <c r="DY112" s="812"/>
      <c r="DZ112" s="813"/>
    </row>
    <row r="113" spans="1:130" s="224" customFormat="1" ht="26.25" customHeight="1" x14ac:dyDescent="0.15">
      <c r="A113" s="939"/>
      <c r="B113" s="940"/>
      <c r="C113" s="768" t="s">
        <v>441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155738</v>
      </c>
      <c r="AB113" s="944"/>
      <c r="AC113" s="944"/>
      <c r="AD113" s="944"/>
      <c r="AE113" s="945"/>
      <c r="AF113" s="946">
        <v>167755</v>
      </c>
      <c r="AG113" s="944"/>
      <c r="AH113" s="944"/>
      <c r="AI113" s="944"/>
      <c r="AJ113" s="945"/>
      <c r="AK113" s="946">
        <v>213075</v>
      </c>
      <c r="AL113" s="944"/>
      <c r="AM113" s="944"/>
      <c r="AN113" s="944"/>
      <c r="AO113" s="945"/>
      <c r="AP113" s="947">
        <v>4.9000000000000004</v>
      </c>
      <c r="AQ113" s="948"/>
      <c r="AR113" s="948"/>
      <c r="AS113" s="948"/>
      <c r="AT113" s="949"/>
      <c r="AU113" s="957"/>
      <c r="AV113" s="958"/>
      <c r="AW113" s="958"/>
      <c r="AX113" s="958"/>
      <c r="AY113" s="958"/>
      <c r="AZ113" s="833" t="s">
        <v>442</v>
      </c>
      <c r="BA113" s="768"/>
      <c r="BB113" s="768"/>
      <c r="BC113" s="768"/>
      <c r="BD113" s="768"/>
      <c r="BE113" s="768"/>
      <c r="BF113" s="768"/>
      <c r="BG113" s="768"/>
      <c r="BH113" s="768"/>
      <c r="BI113" s="768"/>
      <c r="BJ113" s="768"/>
      <c r="BK113" s="768"/>
      <c r="BL113" s="768"/>
      <c r="BM113" s="768"/>
      <c r="BN113" s="768"/>
      <c r="BO113" s="768"/>
      <c r="BP113" s="769"/>
      <c r="BQ113" s="834">
        <v>141785</v>
      </c>
      <c r="BR113" s="835"/>
      <c r="BS113" s="835"/>
      <c r="BT113" s="835"/>
      <c r="BU113" s="835"/>
      <c r="BV113" s="835">
        <v>139956</v>
      </c>
      <c r="BW113" s="835"/>
      <c r="BX113" s="835"/>
      <c r="BY113" s="835"/>
      <c r="BZ113" s="835"/>
      <c r="CA113" s="835">
        <v>158885</v>
      </c>
      <c r="CB113" s="835"/>
      <c r="CC113" s="835"/>
      <c r="CD113" s="835"/>
      <c r="CE113" s="835"/>
      <c r="CF113" s="896">
        <v>3.7</v>
      </c>
      <c r="CG113" s="897"/>
      <c r="CH113" s="897"/>
      <c r="CI113" s="897"/>
      <c r="CJ113" s="897"/>
      <c r="CK113" s="952"/>
      <c r="CL113" s="839"/>
      <c r="CM113" s="842" t="s">
        <v>443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444</v>
      </c>
      <c r="DH113" s="798"/>
      <c r="DI113" s="798"/>
      <c r="DJ113" s="798"/>
      <c r="DK113" s="799"/>
      <c r="DL113" s="800" t="s">
        <v>440</v>
      </c>
      <c r="DM113" s="798"/>
      <c r="DN113" s="798"/>
      <c r="DO113" s="798"/>
      <c r="DP113" s="799"/>
      <c r="DQ113" s="800" t="s">
        <v>248</v>
      </c>
      <c r="DR113" s="798"/>
      <c r="DS113" s="798"/>
      <c r="DT113" s="798"/>
      <c r="DU113" s="799"/>
      <c r="DV113" s="845" t="s">
        <v>385</v>
      </c>
      <c r="DW113" s="846"/>
      <c r="DX113" s="846"/>
      <c r="DY113" s="846"/>
      <c r="DZ113" s="847"/>
    </row>
    <row r="114" spans="1:130" s="224" customFormat="1" ht="26.25" customHeight="1" x14ac:dyDescent="0.15">
      <c r="A114" s="939"/>
      <c r="B114" s="940"/>
      <c r="C114" s="768" t="s">
        <v>445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8916</v>
      </c>
      <c r="AB114" s="798"/>
      <c r="AC114" s="798"/>
      <c r="AD114" s="798"/>
      <c r="AE114" s="799"/>
      <c r="AF114" s="800">
        <v>13562</v>
      </c>
      <c r="AG114" s="798"/>
      <c r="AH114" s="798"/>
      <c r="AI114" s="798"/>
      <c r="AJ114" s="799"/>
      <c r="AK114" s="800">
        <v>12912</v>
      </c>
      <c r="AL114" s="798"/>
      <c r="AM114" s="798"/>
      <c r="AN114" s="798"/>
      <c r="AO114" s="799"/>
      <c r="AP114" s="845">
        <v>0.3</v>
      </c>
      <c r="AQ114" s="846"/>
      <c r="AR114" s="846"/>
      <c r="AS114" s="846"/>
      <c r="AT114" s="847"/>
      <c r="AU114" s="957"/>
      <c r="AV114" s="958"/>
      <c r="AW114" s="958"/>
      <c r="AX114" s="958"/>
      <c r="AY114" s="958"/>
      <c r="AZ114" s="833" t="s">
        <v>446</v>
      </c>
      <c r="BA114" s="768"/>
      <c r="BB114" s="768"/>
      <c r="BC114" s="768"/>
      <c r="BD114" s="768"/>
      <c r="BE114" s="768"/>
      <c r="BF114" s="768"/>
      <c r="BG114" s="768"/>
      <c r="BH114" s="768"/>
      <c r="BI114" s="768"/>
      <c r="BJ114" s="768"/>
      <c r="BK114" s="768"/>
      <c r="BL114" s="768"/>
      <c r="BM114" s="768"/>
      <c r="BN114" s="768"/>
      <c r="BO114" s="768"/>
      <c r="BP114" s="769"/>
      <c r="BQ114" s="834">
        <v>1379584</v>
      </c>
      <c r="BR114" s="835"/>
      <c r="BS114" s="835"/>
      <c r="BT114" s="835"/>
      <c r="BU114" s="835"/>
      <c r="BV114" s="835">
        <v>1338280</v>
      </c>
      <c r="BW114" s="835"/>
      <c r="BX114" s="835"/>
      <c r="BY114" s="835"/>
      <c r="BZ114" s="835"/>
      <c r="CA114" s="835">
        <v>1208930</v>
      </c>
      <c r="CB114" s="835"/>
      <c r="CC114" s="835"/>
      <c r="CD114" s="835"/>
      <c r="CE114" s="835"/>
      <c r="CF114" s="896">
        <v>28.1</v>
      </c>
      <c r="CG114" s="897"/>
      <c r="CH114" s="897"/>
      <c r="CI114" s="897"/>
      <c r="CJ114" s="897"/>
      <c r="CK114" s="952"/>
      <c r="CL114" s="839"/>
      <c r="CM114" s="842" t="s">
        <v>447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385</v>
      </c>
      <c r="DH114" s="798"/>
      <c r="DI114" s="798"/>
      <c r="DJ114" s="798"/>
      <c r="DK114" s="799"/>
      <c r="DL114" s="800" t="s">
        <v>385</v>
      </c>
      <c r="DM114" s="798"/>
      <c r="DN114" s="798"/>
      <c r="DO114" s="798"/>
      <c r="DP114" s="799"/>
      <c r="DQ114" s="800" t="s">
        <v>448</v>
      </c>
      <c r="DR114" s="798"/>
      <c r="DS114" s="798"/>
      <c r="DT114" s="798"/>
      <c r="DU114" s="799"/>
      <c r="DV114" s="845" t="s">
        <v>405</v>
      </c>
      <c r="DW114" s="846"/>
      <c r="DX114" s="846"/>
      <c r="DY114" s="846"/>
      <c r="DZ114" s="847"/>
    </row>
    <row r="115" spans="1:130" s="224" customFormat="1" ht="26.25" customHeight="1" x14ac:dyDescent="0.15">
      <c r="A115" s="939"/>
      <c r="B115" s="940"/>
      <c r="C115" s="768" t="s">
        <v>449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440</v>
      </c>
      <c r="AB115" s="944"/>
      <c r="AC115" s="944"/>
      <c r="AD115" s="944"/>
      <c r="AE115" s="945"/>
      <c r="AF115" s="946" t="s">
        <v>385</v>
      </c>
      <c r="AG115" s="944"/>
      <c r="AH115" s="944"/>
      <c r="AI115" s="944"/>
      <c r="AJ115" s="945"/>
      <c r="AK115" s="946" t="s">
        <v>385</v>
      </c>
      <c r="AL115" s="944"/>
      <c r="AM115" s="944"/>
      <c r="AN115" s="944"/>
      <c r="AO115" s="945"/>
      <c r="AP115" s="947" t="s">
        <v>405</v>
      </c>
      <c r="AQ115" s="948"/>
      <c r="AR115" s="948"/>
      <c r="AS115" s="948"/>
      <c r="AT115" s="949"/>
      <c r="AU115" s="957"/>
      <c r="AV115" s="958"/>
      <c r="AW115" s="958"/>
      <c r="AX115" s="958"/>
      <c r="AY115" s="958"/>
      <c r="AZ115" s="833" t="s">
        <v>450</v>
      </c>
      <c r="BA115" s="768"/>
      <c r="BB115" s="768"/>
      <c r="BC115" s="768"/>
      <c r="BD115" s="768"/>
      <c r="BE115" s="768"/>
      <c r="BF115" s="768"/>
      <c r="BG115" s="768"/>
      <c r="BH115" s="768"/>
      <c r="BI115" s="768"/>
      <c r="BJ115" s="768"/>
      <c r="BK115" s="768"/>
      <c r="BL115" s="768"/>
      <c r="BM115" s="768"/>
      <c r="BN115" s="768"/>
      <c r="BO115" s="768"/>
      <c r="BP115" s="769"/>
      <c r="BQ115" s="834">
        <v>1797507</v>
      </c>
      <c r="BR115" s="835"/>
      <c r="BS115" s="835"/>
      <c r="BT115" s="835"/>
      <c r="BU115" s="835"/>
      <c r="BV115" s="835">
        <v>895666</v>
      </c>
      <c r="BW115" s="835"/>
      <c r="BX115" s="835"/>
      <c r="BY115" s="835"/>
      <c r="BZ115" s="835"/>
      <c r="CA115" s="835" t="s">
        <v>405</v>
      </c>
      <c r="CB115" s="835"/>
      <c r="CC115" s="835"/>
      <c r="CD115" s="835"/>
      <c r="CE115" s="835"/>
      <c r="CF115" s="896" t="s">
        <v>444</v>
      </c>
      <c r="CG115" s="897"/>
      <c r="CH115" s="897"/>
      <c r="CI115" s="897"/>
      <c r="CJ115" s="897"/>
      <c r="CK115" s="952"/>
      <c r="CL115" s="839"/>
      <c r="CM115" s="833" t="s">
        <v>451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440</v>
      </c>
      <c r="DH115" s="798"/>
      <c r="DI115" s="798"/>
      <c r="DJ115" s="798"/>
      <c r="DK115" s="799"/>
      <c r="DL115" s="800" t="s">
        <v>440</v>
      </c>
      <c r="DM115" s="798"/>
      <c r="DN115" s="798"/>
      <c r="DO115" s="798"/>
      <c r="DP115" s="799"/>
      <c r="DQ115" s="800" t="s">
        <v>385</v>
      </c>
      <c r="DR115" s="798"/>
      <c r="DS115" s="798"/>
      <c r="DT115" s="798"/>
      <c r="DU115" s="799"/>
      <c r="DV115" s="845" t="s">
        <v>248</v>
      </c>
      <c r="DW115" s="846"/>
      <c r="DX115" s="846"/>
      <c r="DY115" s="846"/>
      <c r="DZ115" s="847"/>
    </row>
    <row r="116" spans="1:130" s="224" customFormat="1" ht="26.25" customHeight="1" x14ac:dyDescent="0.15">
      <c r="A116" s="941"/>
      <c r="B116" s="942"/>
      <c r="C116" s="901" t="s">
        <v>452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405</v>
      </c>
      <c r="AB116" s="798"/>
      <c r="AC116" s="798"/>
      <c r="AD116" s="798"/>
      <c r="AE116" s="799"/>
      <c r="AF116" s="800" t="s">
        <v>248</v>
      </c>
      <c r="AG116" s="798"/>
      <c r="AH116" s="798"/>
      <c r="AI116" s="798"/>
      <c r="AJ116" s="799"/>
      <c r="AK116" s="800" t="s">
        <v>444</v>
      </c>
      <c r="AL116" s="798"/>
      <c r="AM116" s="798"/>
      <c r="AN116" s="798"/>
      <c r="AO116" s="799"/>
      <c r="AP116" s="845" t="s">
        <v>444</v>
      </c>
      <c r="AQ116" s="846"/>
      <c r="AR116" s="846"/>
      <c r="AS116" s="846"/>
      <c r="AT116" s="847"/>
      <c r="AU116" s="957"/>
      <c r="AV116" s="958"/>
      <c r="AW116" s="958"/>
      <c r="AX116" s="958"/>
      <c r="AY116" s="958"/>
      <c r="AZ116" s="884" t="s">
        <v>453</v>
      </c>
      <c r="BA116" s="885"/>
      <c r="BB116" s="885"/>
      <c r="BC116" s="885"/>
      <c r="BD116" s="885"/>
      <c r="BE116" s="885"/>
      <c r="BF116" s="885"/>
      <c r="BG116" s="885"/>
      <c r="BH116" s="885"/>
      <c r="BI116" s="885"/>
      <c r="BJ116" s="885"/>
      <c r="BK116" s="885"/>
      <c r="BL116" s="885"/>
      <c r="BM116" s="885"/>
      <c r="BN116" s="885"/>
      <c r="BO116" s="885"/>
      <c r="BP116" s="886"/>
      <c r="BQ116" s="834" t="s">
        <v>454</v>
      </c>
      <c r="BR116" s="835"/>
      <c r="BS116" s="835"/>
      <c r="BT116" s="835"/>
      <c r="BU116" s="835"/>
      <c r="BV116" s="835" t="s">
        <v>385</v>
      </c>
      <c r="BW116" s="835"/>
      <c r="BX116" s="835"/>
      <c r="BY116" s="835"/>
      <c r="BZ116" s="835"/>
      <c r="CA116" s="835" t="s">
        <v>440</v>
      </c>
      <c r="CB116" s="835"/>
      <c r="CC116" s="835"/>
      <c r="CD116" s="835"/>
      <c r="CE116" s="835"/>
      <c r="CF116" s="896" t="s">
        <v>248</v>
      </c>
      <c r="CG116" s="897"/>
      <c r="CH116" s="897"/>
      <c r="CI116" s="897"/>
      <c r="CJ116" s="897"/>
      <c r="CK116" s="952"/>
      <c r="CL116" s="839"/>
      <c r="CM116" s="842" t="s">
        <v>455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385</v>
      </c>
      <c r="DH116" s="798"/>
      <c r="DI116" s="798"/>
      <c r="DJ116" s="798"/>
      <c r="DK116" s="799"/>
      <c r="DL116" s="800" t="s">
        <v>444</v>
      </c>
      <c r="DM116" s="798"/>
      <c r="DN116" s="798"/>
      <c r="DO116" s="798"/>
      <c r="DP116" s="799"/>
      <c r="DQ116" s="800" t="s">
        <v>248</v>
      </c>
      <c r="DR116" s="798"/>
      <c r="DS116" s="798"/>
      <c r="DT116" s="798"/>
      <c r="DU116" s="799"/>
      <c r="DV116" s="845" t="s">
        <v>385</v>
      </c>
      <c r="DW116" s="846"/>
      <c r="DX116" s="846"/>
      <c r="DY116" s="846"/>
      <c r="DZ116" s="847"/>
    </row>
    <row r="117" spans="1:130" s="224" customFormat="1" ht="26.25" customHeight="1" x14ac:dyDescent="0.15">
      <c r="A117" s="922" t="s">
        <v>180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456</v>
      </c>
      <c r="Z117" s="924"/>
      <c r="AA117" s="929">
        <v>714825</v>
      </c>
      <c r="AB117" s="930"/>
      <c r="AC117" s="930"/>
      <c r="AD117" s="930"/>
      <c r="AE117" s="931"/>
      <c r="AF117" s="932">
        <v>727301</v>
      </c>
      <c r="AG117" s="930"/>
      <c r="AH117" s="930"/>
      <c r="AI117" s="930"/>
      <c r="AJ117" s="931"/>
      <c r="AK117" s="932">
        <v>739539</v>
      </c>
      <c r="AL117" s="930"/>
      <c r="AM117" s="930"/>
      <c r="AN117" s="930"/>
      <c r="AO117" s="931"/>
      <c r="AP117" s="933"/>
      <c r="AQ117" s="934"/>
      <c r="AR117" s="934"/>
      <c r="AS117" s="934"/>
      <c r="AT117" s="935"/>
      <c r="AU117" s="957"/>
      <c r="AV117" s="958"/>
      <c r="AW117" s="958"/>
      <c r="AX117" s="958"/>
      <c r="AY117" s="958"/>
      <c r="AZ117" s="884" t="s">
        <v>457</v>
      </c>
      <c r="BA117" s="885"/>
      <c r="BB117" s="885"/>
      <c r="BC117" s="885"/>
      <c r="BD117" s="885"/>
      <c r="BE117" s="885"/>
      <c r="BF117" s="885"/>
      <c r="BG117" s="885"/>
      <c r="BH117" s="885"/>
      <c r="BI117" s="885"/>
      <c r="BJ117" s="885"/>
      <c r="BK117" s="885"/>
      <c r="BL117" s="885"/>
      <c r="BM117" s="885"/>
      <c r="BN117" s="885"/>
      <c r="BO117" s="885"/>
      <c r="BP117" s="886"/>
      <c r="BQ117" s="834" t="s">
        <v>385</v>
      </c>
      <c r="BR117" s="835"/>
      <c r="BS117" s="835"/>
      <c r="BT117" s="835"/>
      <c r="BU117" s="835"/>
      <c r="BV117" s="835" t="s">
        <v>385</v>
      </c>
      <c r="BW117" s="835"/>
      <c r="BX117" s="835"/>
      <c r="BY117" s="835"/>
      <c r="BZ117" s="835"/>
      <c r="CA117" s="835" t="s">
        <v>385</v>
      </c>
      <c r="CB117" s="835"/>
      <c r="CC117" s="835"/>
      <c r="CD117" s="835"/>
      <c r="CE117" s="835"/>
      <c r="CF117" s="896" t="s">
        <v>440</v>
      </c>
      <c r="CG117" s="897"/>
      <c r="CH117" s="897"/>
      <c r="CI117" s="897"/>
      <c r="CJ117" s="897"/>
      <c r="CK117" s="952"/>
      <c r="CL117" s="839"/>
      <c r="CM117" s="842" t="s">
        <v>458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248</v>
      </c>
      <c r="DH117" s="798"/>
      <c r="DI117" s="798"/>
      <c r="DJ117" s="798"/>
      <c r="DK117" s="799"/>
      <c r="DL117" s="800" t="s">
        <v>385</v>
      </c>
      <c r="DM117" s="798"/>
      <c r="DN117" s="798"/>
      <c r="DO117" s="798"/>
      <c r="DP117" s="799"/>
      <c r="DQ117" s="800" t="s">
        <v>448</v>
      </c>
      <c r="DR117" s="798"/>
      <c r="DS117" s="798"/>
      <c r="DT117" s="798"/>
      <c r="DU117" s="799"/>
      <c r="DV117" s="845" t="s">
        <v>385</v>
      </c>
      <c r="DW117" s="846"/>
      <c r="DX117" s="846"/>
      <c r="DY117" s="846"/>
      <c r="DZ117" s="847"/>
    </row>
    <row r="118" spans="1:130" s="224" customFormat="1" ht="26.25" customHeight="1" x14ac:dyDescent="0.15">
      <c r="A118" s="922" t="s">
        <v>426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424</v>
      </c>
      <c r="AB118" s="923"/>
      <c r="AC118" s="923"/>
      <c r="AD118" s="923"/>
      <c r="AE118" s="924"/>
      <c r="AF118" s="925" t="s">
        <v>300</v>
      </c>
      <c r="AG118" s="923"/>
      <c r="AH118" s="923"/>
      <c r="AI118" s="923"/>
      <c r="AJ118" s="924"/>
      <c r="AK118" s="925" t="s">
        <v>299</v>
      </c>
      <c r="AL118" s="923"/>
      <c r="AM118" s="923"/>
      <c r="AN118" s="923"/>
      <c r="AO118" s="924"/>
      <c r="AP118" s="926" t="s">
        <v>425</v>
      </c>
      <c r="AQ118" s="927"/>
      <c r="AR118" s="927"/>
      <c r="AS118" s="927"/>
      <c r="AT118" s="928"/>
      <c r="AU118" s="957"/>
      <c r="AV118" s="958"/>
      <c r="AW118" s="958"/>
      <c r="AX118" s="958"/>
      <c r="AY118" s="958"/>
      <c r="AZ118" s="900" t="s">
        <v>459</v>
      </c>
      <c r="BA118" s="901"/>
      <c r="BB118" s="901"/>
      <c r="BC118" s="901"/>
      <c r="BD118" s="901"/>
      <c r="BE118" s="901"/>
      <c r="BF118" s="901"/>
      <c r="BG118" s="901"/>
      <c r="BH118" s="901"/>
      <c r="BI118" s="901"/>
      <c r="BJ118" s="901"/>
      <c r="BK118" s="901"/>
      <c r="BL118" s="901"/>
      <c r="BM118" s="901"/>
      <c r="BN118" s="901"/>
      <c r="BO118" s="901"/>
      <c r="BP118" s="902"/>
      <c r="BQ118" s="903" t="s">
        <v>405</v>
      </c>
      <c r="BR118" s="866"/>
      <c r="BS118" s="866"/>
      <c r="BT118" s="866"/>
      <c r="BU118" s="866"/>
      <c r="BV118" s="866" t="s">
        <v>248</v>
      </c>
      <c r="BW118" s="866"/>
      <c r="BX118" s="866"/>
      <c r="BY118" s="866"/>
      <c r="BZ118" s="866"/>
      <c r="CA118" s="866" t="s">
        <v>405</v>
      </c>
      <c r="CB118" s="866"/>
      <c r="CC118" s="866"/>
      <c r="CD118" s="866"/>
      <c r="CE118" s="866"/>
      <c r="CF118" s="896" t="s">
        <v>385</v>
      </c>
      <c r="CG118" s="897"/>
      <c r="CH118" s="897"/>
      <c r="CI118" s="897"/>
      <c r="CJ118" s="897"/>
      <c r="CK118" s="952"/>
      <c r="CL118" s="839"/>
      <c r="CM118" s="842" t="s">
        <v>460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385</v>
      </c>
      <c r="DH118" s="798"/>
      <c r="DI118" s="798"/>
      <c r="DJ118" s="798"/>
      <c r="DK118" s="799"/>
      <c r="DL118" s="800" t="s">
        <v>405</v>
      </c>
      <c r="DM118" s="798"/>
      <c r="DN118" s="798"/>
      <c r="DO118" s="798"/>
      <c r="DP118" s="799"/>
      <c r="DQ118" s="800" t="s">
        <v>385</v>
      </c>
      <c r="DR118" s="798"/>
      <c r="DS118" s="798"/>
      <c r="DT118" s="798"/>
      <c r="DU118" s="799"/>
      <c r="DV118" s="845" t="s">
        <v>248</v>
      </c>
      <c r="DW118" s="846"/>
      <c r="DX118" s="846"/>
      <c r="DY118" s="846"/>
      <c r="DZ118" s="847"/>
    </row>
    <row r="119" spans="1:130" s="224" customFormat="1" ht="26.25" customHeight="1" x14ac:dyDescent="0.15">
      <c r="A119" s="836" t="s">
        <v>429</v>
      </c>
      <c r="B119" s="837"/>
      <c r="C119" s="912" t="s">
        <v>430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248</v>
      </c>
      <c r="AB119" s="916"/>
      <c r="AC119" s="916"/>
      <c r="AD119" s="916"/>
      <c r="AE119" s="917"/>
      <c r="AF119" s="918" t="s">
        <v>385</v>
      </c>
      <c r="AG119" s="916"/>
      <c r="AH119" s="916"/>
      <c r="AI119" s="916"/>
      <c r="AJ119" s="917"/>
      <c r="AK119" s="918" t="s">
        <v>385</v>
      </c>
      <c r="AL119" s="916"/>
      <c r="AM119" s="916"/>
      <c r="AN119" s="916"/>
      <c r="AO119" s="917"/>
      <c r="AP119" s="919" t="s">
        <v>440</v>
      </c>
      <c r="AQ119" s="920"/>
      <c r="AR119" s="920"/>
      <c r="AS119" s="920"/>
      <c r="AT119" s="921"/>
      <c r="AU119" s="959"/>
      <c r="AV119" s="960"/>
      <c r="AW119" s="960"/>
      <c r="AX119" s="960"/>
      <c r="AY119" s="960"/>
      <c r="AZ119" s="255" t="s">
        <v>180</v>
      </c>
      <c r="BA119" s="255"/>
      <c r="BB119" s="255"/>
      <c r="BC119" s="255"/>
      <c r="BD119" s="255"/>
      <c r="BE119" s="255"/>
      <c r="BF119" s="255"/>
      <c r="BG119" s="255"/>
      <c r="BH119" s="255"/>
      <c r="BI119" s="255"/>
      <c r="BJ119" s="255"/>
      <c r="BK119" s="255"/>
      <c r="BL119" s="255"/>
      <c r="BM119" s="255"/>
      <c r="BN119" s="255"/>
      <c r="BO119" s="898" t="s">
        <v>461</v>
      </c>
      <c r="BP119" s="899"/>
      <c r="BQ119" s="903">
        <v>12119510</v>
      </c>
      <c r="BR119" s="866"/>
      <c r="BS119" s="866"/>
      <c r="BT119" s="866"/>
      <c r="BU119" s="866"/>
      <c r="BV119" s="866">
        <v>11064424</v>
      </c>
      <c r="BW119" s="866"/>
      <c r="BX119" s="866"/>
      <c r="BY119" s="866"/>
      <c r="BZ119" s="866"/>
      <c r="CA119" s="866">
        <v>10734682</v>
      </c>
      <c r="CB119" s="866"/>
      <c r="CC119" s="866"/>
      <c r="CD119" s="866"/>
      <c r="CE119" s="866"/>
      <c r="CF119" s="764"/>
      <c r="CG119" s="765"/>
      <c r="CH119" s="765"/>
      <c r="CI119" s="765"/>
      <c r="CJ119" s="855"/>
      <c r="CK119" s="953"/>
      <c r="CL119" s="841"/>
      <c r="CM119" s="859" t="s">
        <v>462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405</v>
      </c>
      <c r="DH119" s="781"/>
      <c r="DI119" s="781"/>
      <c r="DJ119" s="781"/>
      <c r="DK119" s="782"/>
      <c r="DL119" s="783" t="s">
        <v>248</v>
      </c>
      <c r="DM119" s="781"/>
      <c r="DN119" s="781"/>
      <c r="DO119" s="781"/>
      <c r="DP119" s="782"/>
      <c r="DQ119" s="783" t="s">
        <v>405</v>
      </c>
      <c r="DR119" s="781"/>
      <c r="DS119" s="781"/>
      <c r="DT119" s="781"/>
      <c r="DU119" s="782"/>
      <c r="DV119" s="869" t="s">
        <v>385</v>
      </c>
      <c r="DW119" s="870"/>
      <c r="DX119" s="870"/>
      <c r="DY119" s="870"/>
      <c r="DZ119" s="871"/>
    </row>
    <row r="120" spans="1:130" s="224" customFormat="1" ht="26.25" customHeight="1" x14ac:dyDescent="0.15">
      <c r="A120" s="838"/>
      <c r="B120" s="839"/>
      <c r="C120" s="842" t="s">
        <v>434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444</v>
      </c>
      <c r="AB120" s="798"/>
      <c r="AC120" s="798"/>
      <c r="AD120" s="798"/>
      <c r="AE120" s="799"/>
      <c r="AF120" s="800" t="s">
        <v>444</v>
      </c>
      <c r="AG120" s="798"/>
      <c r="AH120" s="798"/>
      <c r="AI120" s="798"/>
      <c r="AJ120" s="799"/>
      <c r="AK120" s="800" t="s">
        <v>385</v>
      </c>
      <c r="AL120" s="798"/>
      <c r="AM120" s="798"/>
      <c r="AN120" s="798"/>
      <c r="AO120" s="799"/>
      <c r="AP120" s="845" t="s">
        <v>440</v>
      </c>
      <c r="AQ120" s="846"/>
      <c r="AR120" s="846"/>
      <c r="AS120" s="846"/>
      <c r="AT120" s="847"/>
      <c r="AU120" s="904" t="s">
        <v>463</v>
      </c>
      <c r="AV120" s="905"/>
      <c r="AW120" s="905"/>
      <c r="AX120" s="905"/>
      <c r="AY120" s="906"/>
      <c r="AZ120" s="881" t="s">
        <v>464</v>
      </c>
      <c r="BA120" s="826"/>
      <c r="BB120" s="826"/>
      <c r="BC120" s="826"/>
      <c r="BD120" s="826"/>
      <c r="BE120" s="826"/>
      <c r="BF120" s="826"/>
      <c r="BG120" s="826"/>
      <c r="BH120" s="826"/>
      <c r="BI120" s="826"/>
      <c r="BJ120" s="826"/>
      <c r="BK120" s="826"/>
      <c r="BL120" s="826"/>
      <c r="BM120" s="826"/>
      <c r="BN120" s="826"/>
      <c r="BO120" s="826"/>
      <c r="BP120" s="827"/>
      <c r="BQ120" s="882">
        <v>3453547</v>
      </c>
      <c r="BR120" s="863"/>
      <c r="BS120" s="863"/>
      <c r="BT120" s="863"/>
      <c r="BU120" s="863"/>
      <c r="BV120" s="863">
        <v>2799502</v>
      </c>
      <c r="BW120" s="863"/>
      <c r="BX120" s="863"/>
      <c r="BY120" s="863"/>
      <c r="BZ120" s="863"/>
      <c r="CA120" s="863">
        <v>2185437</v>
      </c>
      <c r="CB120" s="863"/>
      <c r="CC120" s="863"/>
      <c r="CD120" s="863"/>
      <c r="CE120" s="863"/>
      <c r="CF120" s="887">
        <v>50.7</v>
      </c>
      <c r="CG120" s="888"/>
      <c r="CH120" s="888"/>
      <c r="CI120" s="888"/>
      <c r="CJ120" s="888"/>
      <c r="CK120" s="889" t="s">
        <v>465</v>
      </c>
      <c r="CL120" s="873"/>
      <c r="CM120" s="873"/>
      <c r="CN120" s="873"/>
      <c r="CO120" s="874"/>
      <c r="CP120" s="893" t="s">
        <v>466</v>
      </c>
      <c r="CQ120" s="894"/>
      <c r="CR120" s="894"/>
      <c r="CS120" s="894"/>
      <c r="CT120" s="894"/>
      <c r="CU120" s="894"/>
      <c r="CV120" s="894"/>
      <c r="CW120" s="894"/>
      <c r="CX120" s="894"/>
      <c r="CY120" s="894"/>
      <c r="CZ120" s="894"/>
      <c r="DA120" s="894"/>
      <c r="DB120" s="894"/>
      <c r="DC120" s="894"/>
      <c r="DD120" s="894"/>
      <c r="DE120" s="894"/>
      <c r="DF120" s="895"/>
      <c r="DG120" s="882">
        <v>2446863</v>
      </c>
      <c r="DH120" s="863"/>
      <c r="DI120" s="863"/>
      <c r="DJ120" s="863"/>
      <c r="DK120" s="863"/>
      <c r="DL120" s="863">
        <v>2339067</v>
      </c>
      <c r="DM120" s="863"/>
      <c r="DN120" s="863"/>
      <c r="DO120" s="863"/>
      <c r="DP120" s="863"/>
      <c r="DQ120" s="863">
        <v>2325979</v>
      </c>
      <c r="DR120" s="863"/>
      <c r="DS120" s="863"/>
      <c r="DT120" s="863"/>
      <c r="DU120" s="863"/>
      <c r="DV120" s="864">
        <v>54</v>
      </c>
      <c r="DW120" s="864"/>
      <c r="DX120" s="864"/>
      <c r="DY120" s="864"/>
      <c r="DZ120" s="865"/>
    </row>
    <row r="121" spans="1:130" s="224" customFormat="1" ht="26.25" customHeight="1" x14ac:dyDescent="0.15">
      <c r="A121" s="838"/>
      <c r="B121" s="839"/>
      <c r="C121" s="884" t="s">
        <v>467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385</v>
      </c>
      <c r="AB121" s="798"/>
      <c r="AC121" s="798"/>
      <c r="AD121" s="798"/>
      <c r="AE121" s="799"/>
      <c r="AF121" s="800" t="s">
        <v>405</v>
      </c>
      <c r="AG121" s="798"/>
      <c r="AH121" s="798"/>
      <c r="AI121" s="798"/>
      <c r="AJ121" s="799"/>
      <c r="AK121" s="800" t="s">
        <v>405</v>
      </c>
      <c r="AL121" s="798"/>
      <c r="AM121" s="798"/>
      <c r="AN121" s="798"/>
      <c r="AO121" s="799"/>
      <c r="AP121" s="845" t="s">
        <v>385</v>
      </c>
      <c r="AQ121" s="846"/>
      <c r="AR121" s="846"/>
      <c r="AS121" s="846"/>
      <c r="AT121" s="847"/>
      <c r="AU121" s="907"/>
      <c r="AV121" s="908"/>
      <c r="AW121" s="908"/>
      <c r="AX121" s="908"/>
      <c r="AY121" s="909"/>
      <c r="AZ121" s="833" t="s">
        <v>468</v>
      </c>
      <c r="BA121" s="768"/>
      <c r="BB121" s="768"/>
      <c r="BC121" s="768"/>
      <c r="BD121" s="768"/>
      <c r="BE121" s="768"/>
      <c r="BF121" s="768"/>
      <c r="BG121" s="768"/>
      <c r="BH121" s="768"/>
      <c r="BI121" s="768"/>
      <c r="BJ121" s="768"/>
      <c r="BK121" s="768"/>
      <c r="BL121" s="768"/>
      <c r="BM121" s="768"/>
      <c r="BN121" s="768"/>
      <c r="BO121" s="768"/>
      <c r="BP121" s="769"/>
      <c r="BQ121" s="834">
        <v>1701621</v>
      </c>
      <c r="BR121" s="835"/>
      <c r="BS121" s="835"/>
      <c r="BT121" s="835"/>
      <c r="BU121" s="835"/>
      <c r="BV121" s="835">
        <v>1621004</v>
      </c>
      <c r="BW121" s="835"/>
      <c r="BX121" s="835"/>
      <c r="BY121" s="835"/>
      <c r="BZ121" s="835"/>
      <c r="CA121" s="835">
        <v>1499608</v>
      </c>
      <c r="CB121" s="835"/>
      <c r="CC121" s="835"/>
      <c r="CD121" s="835"/>
      <c r="CE121" s="835"/>
      <c r="CF121" s="896">
        <v>34.799999999999997</v>
      </c>
      <c r="CG121" s="897"/>
      <c r="CH121" s="897"/>
      <c r="CI121" s="897"/>
      <c r="CJ121" s="897"/>
      <c r="CK121" s="890"/>
      <c r="CL121" s="876"/>
      <c r="CM121" s="876"/>
      <c r="CN121" s="876"/>
      <c r="CO121" s="877"/>
      <c r="CP121" s="856" t="s">
        <v>469</v>
      </c>
      <c r="CQ121" s="857"/>
      <c r="CR121" s="857"/>
      <c r="CS121" s="857"/>
      <c r="CT121" s="857"/>
      <c r="CU121" s="857"/>
      <c r="CV121" s="857"/>
      <c r="CW121" s="857"/>
      <c r="CX121" s="857"/>
      <c r="CY121" s="857"/>
      <c r="CZ121" s="857"/>
      <c r="DA121" s="857"/>
      <c r="DB121" s="857"/>
      <c r="DC121" s="857"/>
      <c r="DD121" s="857"/>
      <c r="DE121" s="857"/>
      <c r="DF121" s="858"/>
      <c r="DG121" s="834" t="s">
        <v>385</v>
      </c>
      <c r="DH121" s="835"/>
      <c r="DI121" s="835"/>
      <c r="DJ121" s="835"/>
      <c r="DK121" s="835"/>
      <c r="DL121" s="835" t="s">
        <v>385</v>
      </c>
      <c r="DM121" s="835"/>
      <c r="DN121" s="835"/>
      <c r="DO121" s="835"/>
      <c r="DP121" s="835"/>
      <c r="DQ121" s="835" t="s">
        <v>440</v>
      </c>
      <c r="DR121" s="835"/>
      <c r="DS121" s="835"/>
      <c r="DT121" s="835"/>
      <c r="DU121" s="835"/>
      <c r="DV121" s="812" t="s">
        <v>405</v>
      </c>
      <c r="DW121" s="812"/>
      <c r="DX121" s="812"/>
      <c r="DY121" s="812"/>
      <c r="DZ121" s="813"/>
    </row>
    <row r="122" spans="1:130" s="224" customFormat="1" ht="26.25" customHeight="1" x14ac:dyDescent="0.15">
      <c r="A122" s="838"/>
      <c r="B122" s="839"/>
      <c r="C122" s="842" t="s">
        <v>447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385</v>
      </c>
      <c r="AB122" s="798"/>
      <c r="AC122" s="798"/>
      <c r="AD122" s="798"/>
      <c r="AE122" s="799"/>
      <c r="AF122" s="800" t="s">
        <v>385</v>
      </c>
      <c r="AG122" s="798"/>
      <c r="AH122" s="798"/>
      <c r="AI122" s="798"/>
      <c r="AJ122" s="799"/>
      <c r="AK122" s="800" t="s">
        <v>385</v>
      </c>
      <c r="AL122" s="798"/>
      <c r="AM122" s="798"/>
      <c r="AN122" s="798"/>
      <c r="AO122" s="799"/>
      <c r="AP122" s="845" t="s">
        <v>448</v>
      </c>
      <c r="AQ122" s="846"/>
      <c r="AR122" s="846"/>
      <c r="AS122" s="846"/>
      <c r="AT122" s="847"/>
      <c r="AU122" s="907"/>
      <c r="AV122" s="908"/>
      <c r="AW122" s="908"/>
      <c r="AX122" s="908"/>
      <c r="AY122" s="909"/>
      <c r="AZ122" s="900" t="s">
        <v>470</v>
      </c>
      <c r="BA122" s="901"/>
      <c r="BB122" s="901"/>
      <c r="BC122" s="901"/>
      <c r="BD122" s="901"/>
      <c r="BE122" s="901"/>
      <c r="BF122" s="901"/>
      <c r="BG122" s="901"/>
      <c r="BH122" s="901"/>
      <c r="BI122" s="901"/>
      <c r="BJ122" s="901"/>
      <c r="BK122" s="901"/>
      <c r="BL122" s="901"/>
      <c r="BM122" s="901"/>
      <c r="BN122" s="901"/>
      <c r="BO122" s="901"/>
      <c r="BP122" s="902"/>
      <c r="BQ122" s="903">
        <v>6814961</v>
      </c>
      <c r="BR122" s="866"/>
      <c r="BS122" s="866"/>
      <c r="BT122" s="866"/>
      <c r="BU122" s="866"/>
      <c r="BV122" s="866">
        <v>6673333</v>
      </c>
      <c r="BW122" s="866"/>
      <c r="BX122" s="866"/>
      <c r="BY122" s="866"/>
      <c r="BZ122" s="866"/>
      <c r="CA122" s="866">
        <v>6210709</v>
      </c>
      <c r="CB122" s="866"/>
      <c r="CC122" s="866"/>
      <c r="CD122" s="866"/>
      <c r="CE122" s="866"/>
      <c r="CF122" s="867">
        <v>144.19999999999999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224" customFormat="1" ht="26.25" customHeight="1" x14ac:dyDescent="0.15">
      <c r="A123" s="838"/>
      <c r="B123" s="839"/>
      <c r="C123" s="842" t="s">
        <v>455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385</v>
      </c>
      <c r="AB123" s="798"/>
      <c r="AC123" s="798"/>
      <c r="AD123" s="798"/>
      <c r="AE123" s="799"/>
      <c r="AF123" s="800" t="s">
        <v>385</v>
      </c>
      <c r="AG123" s="798"/>
      <c r="AH123" s="798"/>
      <c r="AI123" s="798"/>
      <c r="AJ123" s="799"/>
      <c r="AK123" s="800" t="s">
        <v>385</v>
      </c>
      <c r="AL123" s="798"/>
      <c r="AM123" s="798"/>
      <c r="AN123" s="798"/>
      <c r="AO123" s="799"/>
      <c r="AP123" s="845" t="s">
        <v>385</v>
      </c>
      <c r="AQ123" s="846"/>
      <c r="AR123" s="846"/>
      <c r="AS123" s="846"/>
      <c r="AT123" s="847"/>
      <c r="AU123" s="910"/>
      <c r="AV123" s="911"/>
      <c r="AW123" s="911"/>
      <c r="AX123" s="911"/>
      <c r="AY123" s="911"/>
      <c r="AZ123" s="255" t="s">
        <v>180</v>
      </c>
      <c r="BA123" s="255"/>
      <c r="BB123" s="255"/>
      <c r="BC123" s="255"/>
      <c r="BD123" s="255"/>
      <c r="BE123" s="255"/>
      <c r="BF123" s="255"/>
      <c r="BG123" s="255"/>
      <c r="BH123" s="255"/>
      <c r="BI123" s="255"/>
      <c r="BJ123" s="255"/>
      <c r="BK123" s="255"/>
      <c r="BL123" s="255"/>
      <c r="BM123" s="255"/>
      <c r="BN123" s="255"/>
      <c r="BO123" s="898" t="s">
        <v>471</v>
      </c>
      <c r="BP123" s="899"/>
      <c r="BQ123" s="853">
        <v>11970129</v>
      </c>
      <c r="BR123" s="854"/>
      <c r="BS123" s="854"/>
      <c r="BT123" s="854"/>
      <c r="BU123" s="854"/>
      <c r="BV123" s="854">
        <v>11093839</v>
      </c>
      <c r="BW123" s="854"/>
      <c r="BX123" s="854"/>
      <c r="BY123" s="854"/>
      <c r="BZ123" s="854"/>
      <c r="CA123" s="854">
        <v>9895754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224" customFormat="1" ht="26.25" customHeight="1" thickBot="1" x14ac:dyDescent="0.2">
      <c r="A124" s="838"/>
      <c r="B124" s="839"/>
      <c r="C124" s="842" t="s">
        <v>458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248</v>
      </c>
      <c r="AB124" s="798"/>
      <c r="AC124" s="798"/>
      <c r="AD124" s="798"/>
      <c r="AE124" s="799"/>
      <c r="AF124" s="800" t="s">
        <v>405</v>
      </c>
      <c r="AG124" s="798"/>
      <c r="AH124" s="798"/>
      <c r="AI124" s="798"/>
      <c r="AJ124" s="799"/>
      <c r="AK124" s="800" t="s">
        <v>440</v>
      </c>
      <c r="AL124" s="798"/>
      <c r="AM124" s="798"/>
      <c r="AN124" s="798"/>
      <c r="AO124" s="799"/>
      <c r="AP124" s="845" t="s">
        <v>405</v>
      </c>
      <c r="AQ124" s="846"/>
      <c r="AR124" s="846"/>
      <c r="AS124" s="846"/>
      <c r="AT124" s="847"/>
      <c r="AU124" s="848" t="s">
        <v>472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v>
      </c>
      <c r="BR124" s="852"/>
      <c r="BS124" s="852"/>
      <c r="BT124" s="852"/>
      <c r="BU124" s="852"/>
      <c r="BV124" s="852" t="s">
        <v>248</v>
      </c>
      <c r="BW124" s="852"/>
      <c r="BX124" s="852"/>
      <c r="BY124" s="852"/>
      <c r="BZ124" s="852"/>
      <c r="CA124" s="852">
        <v>19.399999999999999</v>
      </c>
      <c r="CB124" s="852"/>
      <c r="CC124" s="852"/>
      <c r="CD124" s="852"/>
      <c r="CE124" s="852"/>
      <c r="CF124" s="742"/>
      <c r="CG124" s="743"/>
      <c r="CH124" s="743"/>
      <c r="CI124" s="743"/>
      <c r="CJ124" s="883"/>
      <c r="CK124" s="891"/>
      <c r="CL124" s="891"/>
      <c r="CM124" s="891"/>
      <c r="CN124" s="891"/>
      <c r="CO124" s="892"/>
      <c r="CP124" s="856" t="s">
        <v>473</v>
      </c>
      <c r="CQ124" s="857"/>
      <c r="CR124" s="857"/>
      <c r="CS124" s="857"/>
      <c r="CT124" s="857"/>
      <c r="CU124" s="857"/>
      <c r="CV124" s="857"/>
      <c r="CW124" s="857"/>
      <c r="CX124" s="857"/>
      <c r="CY124" s="857"/>
      <c r="CZ124" s="857"/>
      <c r="DA124" s="857"/>
      <c r="DB124" s="857"/>
      <c r="DC124" s="857"/>
      <c r="DD124" s="857"/>
      <c r="DE124" s="857"/>
      <c r="DF124" s="858"/>
      <c r="DG124" s="780" t="s">
        <v>405</v>
      </c>
      <c r="DH124" s="781"/>
      <c r="DI124" s="781"/>
      <c r="DJ124" s="781"/>
      <c r="DK124" s="782"/>
      <c r="DL124" s="783" t="s">
        <v>385</v>
      </c>
      <c r="DM124" s="781"/>
      <c r="DN124" s="781"/>
      <c r="DO124" s="781"/>
      <c r="DP124" s="782"/>
      <c r="DQ124" s="783" t="s">
        <v>440</v>
      </c>
      <c r="DR124" s="781"/>
      <c r="DS124" s="781"/>
      <c r="DT124" s="781"/>
      <c r="DU124" s="782"/>
      <c r="DV124" s="869" t="s">
        <v>248</v>
      </c>
      <c r="DW124" s="870"/>
      <c r="DX124" s="870"/>
      <c r="DY124" s="870"/>
      <c r="DZ124" s="871"/>
    </row>
    <row r="125" spans="1:130" s="224" customFormat="1" ht="26.25" customHeight="1" x14ac:dyDescent="0.15">
      <c r="A125" s="838"/>
      <c r="B125" s="839"/>
      <c r="C125" s="842" t="s">
        <v>460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385</v>
      </c>
      <c r="AB125" s="798"/>
      <c r="AC125" s="798"/>
      <c r="AD125" s="798"/>
      <c r="AE125" s="799"/>
      <c r="AF125" s="800" t="s">
        <v>405</v>
      </c>
      <c r="AG125" s="798"/>
      <c r="AH125" s="798"/>
      <c r="AI125" s="798"/>
      <c r="AJ125" s="799"/>
      <c r="AK125" s="800" t="s">
        <v>440</v>
      </c>
      <c r="AL125" s="798"/>
      <c r="AM125" s="798"/>
      <c r="AN125" s="798"/>
      <c r="AO125" s="799"/>
      <c r="AP125" s="845" t="s">
        <v>437</v>
      </c>
      <c r="AQ125" s="846"/>
      <c r="AR125" s="846"/>
      <c r="AS125" s="846"/>
      <c r="AT125" s="847"/>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872" t="s">
        <v>474</v>
      </c>
      <c r="CL125" s="873"/>
      <c r="CM125" s="873"/>
      <c r="CN125" s="873"/>
      <c r="CO125" s="874"/>
      <c r="CP125" s="881" t="s">
        <v>475</v>
      </c>
      <c r="CQ125" s="826"/>
      <c r="CR125" s="826"/>
      <c r="CS125" s="826"/>
      <c r="CT125" s="826"/>
      <c r="CU125" s="826"/>
      <c r="CV125" s="826"/>
      <c r="CW125" s="826"/>
      <c r="CX125" s="826"/>
      <c r="CY125" s="826"/>
      <c r="CZ125" s="826"/>
      <c r="DA125" s="826"/>
      <c r="DB125" s="826"/>
      <c r="DC125" s="826"/>
      <c r="DD125" s="826"/>
      <c r="DE125" s="826"/>
      <c r="DF125" s="827"/>
      <c r="DG125" s="882" t="s">
        <v>405</v>
      </c>
      <c r="DH125" s="863"/>
      <c r="DI125" s="863"/>
      <c r="DJ125" s="863"/>
      <c r="DK125" s="863"/>
      <c r="DL125" s="863" t="s">
        <v>248</v>
      </c>
      <c r="DM125" s="863"/>
      <c r="DN125" s="863"/>
      <c r="DO125" s="863"/>
      <c r="DP125" s="863"/>
      <c r="DQ125" s="863" t="s">
        <v>444</v>
      </c>
      <c r="DR125" s="863"/>
      <c r="DS125" s="863"/>
      <c r="DT125" s="863"/>
      <c r="DU125" s="863"/>
      <c r="DV125" s="864" t="s">
        <v>444</v>
      </c>
      <c r="DW125" s="864"/>
      <c r="DX125" s="864"/>
      <c r="DY125" s="864"/>
      <c r="DZ125" s="865"/>
    </row>
    <row r="126" spans="1:130" s="224" customFormat="1" ht="26.25" customHeight="1" thickBot="1" x14ac:dyDescent="0.2">
      <c r="A126" s="838"/>
      <c r="B126" s="839"/>
      <c r="C126" s="842" t="s">
        <v>462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440</v>
      </c>
      <c r="AB126" s="798"/>
      <c r="AC126" s="798"/>
      <c r="AD126" s="798"/>
      <c r="AE126" s="799"/>
      <c r="AF126" s="800" t="s">
        <v>444</v>
      </c>
      <c r="AG126" s="798"/>
      <c r="AH126" s="798"/>
      <c r="AI126" s="798"/>
      <c r="AJ126" s="799"/>
      <c r="AK126" s="800" t="s">
        <v>440</v>
      </c>
      <c r="AL126" s="798"/>
      <c r="AM126" s="798"/>
      <c r="AN126" s="798"/>
      <c r="AO126" s="799"/>
      <c r="AP126" s="845" t="s">
        <v>405</v>
      </c>
      <c r="AQ126" s="846"/>
      <c r="AR126" s="846"/>
      <c r="AS126" s="846"/>
      <c r="AT126" s="847"/>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875"/>
      <c r="CL126" s="876"/>
      <c r="CM126" s="876"/>
      <c r="CN126" s="876"/>
      <c r="CO126" s="877"/>
      <c r="CP126" s="833" t="s">
        <v>476</v>
      </c>
      <c r="CQ126" s="768"/>
      <c r="CR126" s="768"/>
      <c r="CS126" s="768"/>
      <c r="CT126" s="768"/>
      <c r="CU126" s="768"/>
      <c r="CV126" s="768"/>
      <c r="CW126" s="768"/>
      <c r="CX126" s="768"/>
      <c r="CY126" s="768"/>
      <c r="CZ126" s="768"/>
      <c r="DA126" s="768"/>
      <c r="DB126" s="768"/>
      <c r="DC126" s="768"/>
      <c r="DD126" s="768"/>
      <c r="DE126" s="768"/>
      <c r="DF126" s="769"/>
      <c r="DG126" s="834" t="s">
        <v>248</v>
      </c>
      <c r="DH126" s="835"/>
      <c r="DI126" s="835"/>
      <c r="DJ126" s="835"/>
      <c r="DK126" s="835"/>
      <c r="DL126" s="835" t="s">
        <v>385</v>
      </c>
      <c r="DM126" s="835"/>
      <c r="DN126" s="835"/>
      <c r="DO126" s="835"/>
      <c r="DP126" s="835"/>
      <c r="DQ126" s="835" t="s">
        <v>440</v>
      </c>
      <c r="DR126" s="835"/>
      <c r="DS126" s="835"/>
      <c r="DT126" s="835"/>
      <c r="DU126" s="835"/>
      <c r="DV126" s="812" t="s">
        <v>405</v>
      </c>
      <c r="DW126" s="812"/>
      <c r="DX126" s="812"/>
      <c r="DY126" s="812"/>
      <c r="DZ126" s="813"/>
    </row>
    <row r="127" spans="1:130" s="224" customFormat="1" ht="26.25" customHeight="1" x14ac:dyDescent="0.15">
      <c r="A127" s="840"/>
      <c r="B127" s="841"/>
      <c r="C127" s="859" t="s">
        <v>477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385</v>
      </c>
      <c r="AB127" s="798"/>
      <c r="AC127" s="798"/>
      <c r="AD127" s="798"/>
      <c r="AE127" s="799"/>
      <c r="AF127" s="800" t="s">
        <v>444</v>
      </c>
      <c r="AG127" s="798"/>
      <c r="AH127" s="798"/>
      <c r="AI127" s="798"/>
      <c r="AJ127" s="799"/>
      <c r="AK127" s="800" t="s">
        <v>440</v>
      </c>
      <c r="AL127" s="798"/>
      <c r="AM127" s="798"/>
      <c r="AN127" s="798"/>
      <c r="AO127" s="799"/>
      <c r="AP127" s="845" t="s">
        <v>454</v>
      </c>
      <c r="AQ127" s="846"/>
      <c r="AR127" s="846"/>
      <c r="AS127" s="846"/>
      <c r="AT127" s="847"/>
      <c r="AU127" s="260"/>
      <c r="AV127" s="260"/>
      <c r="AW127" s="260"/>
      <c r="AX127" s="862" t="s">
        <v>478</v>
      </c>
      <c r="AY127" s="830"/>
      <c r="AZ127" s="830"/>
      <c r="BA127" s="830"/>
      <c r="BB127" s="830"/>
      <c r="BC127" s="830"/>
      <c r="BD127" s="830"/>
      <c r="BE127" s="831"/>
      <c r="BF127" s="829" t="s">
        <v>479</v>
      </c>
      <c r="BG127" s="830"/>
      <c r="BH127" s="830"/>
      <c r="BI127" s="830"/>
      <c r="BJ127" s="830"/>
      <c r="BK127" s="830"/>
      <c r="BL127" s="831"/>
      <c r="BM127" s="829" t="s">
        <v>480</v>
      </c>
      <c r="BN127" s="830"/>
      <c r="BO127" s="830"/>
      <c r="BP127" s="830"/>
      <c r="BQ127" s="830"/>
      <c r="BR127" s="830"/>
      <c r="BS127" s="831"/>
      <c r="BT127" s="829" t="s">
        <v>481</v>
      </c>
      <c r="BU127" s="830"/>
      <c r="BV127" s="830"/>
      <c r="BW127" s="830"/>
      <c r="BX127" s="830"/>
      <c r="BY127" s="830"/>
      <c r="BZ127" s="832"/>
      <c r="CA127" s="260"/>
      <c r="CB127" s="260"/>
      <c r="CC127" s="260"/>
      <c r="CD127" s="261"/>
      <c r="CE127" s="261"/>
      <c r="CF127" s="261"/>
      <c r="CG127" s="258"/>
      <c r="CH127" s="258"/>
      <c r="CI127" s="258"/>
      <c r="CJ127" s="259"/>
      <c r="CK127" s="875"/>
      <c r="CL127" s="876"/>
      <c r="CM127" s="876"/>
      <c r="CN127" s="876"/>
      <c r="CO127" s="877"/>
      <c r="CP127" s="833" t="s">
        <v>482</v>
      </c>
      <c r="CQ127" s="768"/>
      <c r="CR127" s="768"/>
      <c r="CS127" s="768"/>
      <c r="CT127" s="768"/>
      <c r="CU127" s="768"/>
      <c r="CV127" s="768"/>
      <c r="CW127" s="768"/>
      <c r="CX127" s="768"/>
      <c r="CY127" s="768"/>
      <c r="CZ127" s="768"/>
      <c r="DA127" s="768"/>
      <c r="DB127" s="768"/>
      <c r="DC127" s="768"/>
      <c r="DD127" s="768"/>
      <c r="DE127" s="768"/>
      <c r="DF127" s="769"/>
      <c r="DG127" s="834" t="s">
        <v>405</v>
      </c>
      <c r="DH127" s="835"/>
      <c r="DI127" s="835"/>
      <c r="DJ127" s="835"/>
      <c r="DK127" s="835"/>
      <c r="DL127" s="835" t="s">
        <v>440</v>
      </c>
      <c r="DM127" s="835"/>
      <c r="DN127" s="835"/>
      <c r="DO127" s="835"/>
      <c r="DP127" s="835"/>
      <c r="DQ127" s="835" t="s">
        <v>248</v>
      </c>
      <c r="DR127" s="835"/>
      <c r="DS127" s="835"/>
      <c r="DT127" s="835"/>
      <c r="DU127" s="835"/>
      <c r="DV127" s="812" t="s">
        <v>448</v>
      </c>
      <c r="DW127" s="812"/>
      <c r="DX127" s="812"/>
      <c r="DY127" s="812"/>
      <c r="DZ127" s="813"/>
    </row>
    <row r="128" spans="1:130" s="224" customFormat="1" ht="26.25" customHeight="1" thickBot="1" x14ac:dyDescent="0.2">
      <c r="A128" s="814" t="s">
        <v>483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484</v>
      </c>
      <c r="X128" s="816"/>
      <c r="Y128" s="816"/>
      <c r="Z128" s="817"/>
      <c r="AA128" s="818">
        <v>166629</v>
      </c>
      <c r="AB128" s="819"/>
      <c r="AC128" s="819"/>
      <c r="AD128" s="819"/>
      <c r="AE128" s="820"/>
      <c r="AF128" s="821">
        <v>185526</v>
      </c>
      <c r="AG128" s="819"/>
      <c r="AH128" s="819"/>
      <c r="AI128" s="819"/>
      <c r="AJ128" s="820"/>
      <c r="AK128" s="821">
        <v>195864</v>
      </c>
      <c r="AL128" s="819"/>
      <c r="AM128" s="819"/>
      <c r="AN128" s="819"/>
      <c r="AO128" s="820"/>
      <c r="AP128" s="822"/>
      <c r="AQ128" s="823"/>
      <c r="AR128" s="823"/>
      <c r="AS128" s="823"/>
      <c r="AT128" s="824"/>
      <c r="AU128" s="260"/>
      <c r="AV128" s="260"/>
      <c r="AW128" s="260"/>
      <c r="AX128" s="825" t="s">
        <v>485</v>
      </c>
      <c r="AY128" s="826"/>
      <c r="AZ128" s="826"/>
      <c r="BA128" s="826"/>
      <c r="BB128" s="826"/>
      <c r="BC128" s="826"/>
      <c r="BD128" s="826"/>
      <c r="BE128" s="827"/>
      <c r="BF128" s="804" t="s">
        <v>385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61"/>
      <c r="CB128" s="261"/>
      <c r="CC128" s="261"/>
      <c r="CD128" s="261"/>
      <c r="CE128" s="261"/>
      <c r="CF128" s="261"/>
      <c r="CG128" s="258"/>
      <c r="CH128" s="258"/>
      <c r="CI128" s="258"/>
      <c r="CJ128" s="259"/>
      <c r="CK128" s="878"/>
      <c r="CL128" s="879"/>
      <c r="CM128" s="879"/>
      <c r="CN128" s="879"/>
      <c r="CO128" s="880"/>
      <c r="CP128" s="807" t="s">
        <v>486</v>
      </c>
      <c r="CQ128" s="746"/>
      <c r="CR128" s="746"/>
      <c r="CS128" s="746"/>
      <c r="CT128" s="746"/>
      <c r="CU128" s="746"/>
      <c r="CV128" s="746"/>
      <c r="CW128" s="746"/>
      <c r="CX128" s="746"/>
      <c r="CY128" s="746"/>
      <c r="CZ128" s="746"/>
      <c r="DA128" s="746"/>
      <c r="DB128" s="746"/>
      <c r="DC128" s="746"/>
      <c r="DD128" s="746"/>
      <c r="DE128" s="746"/>
      <c r="DF128" s="747"/>
      <c r="DG128" s="808">
        <v>1797507</v>
      </c>
      <c r="DH128" s="809"/>
      <c r="DI128" s="809"/>
      <c r="DJ128" s="809"/>
      <c r="DK128" s="809"/>
      <c r="DL128" s="809">
        <v>895666</v>
      </c>
      <c r="DM128" s="809"/>
      <c r="DN128" s="809"/>
      <c r="DO128" s="809"/>
      <c r="DP128" s="809"/>
      <c r="DQ128" s="809" t="s">
        <v>444</v>
      </c>
      <c r="DR128" s="809"/>
      <c r="DS128" s="809"/>
      <c r="DT128" s="809"/>
      <c r="DU128" s="809"/>
      <c r="DV128" s="810" t="s">
        <v>385</v>
      </c>
      <c r="DW128" s="810"/>
      <c r="DX128" s="810"/>
      <c r="DY128" s="810"/>
      <c r="DZ128" s="811"/>
    </row>
    <row r="129" spans="1:131" s="224" customFormat="1" ht="26.25" customHeight="1" x14ac:dyDescent="0.15">
      <c r="A129" s="792" t="s">
        <v>101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487</v>
      </c>
      <c r="X129" s="795"/>
      <c r="Y129" s="795"/>
      <c r="Z129" s="796"/>
      <c r="AA129" s="797">
        <v>4812137</v>
      </c>
      <c r="AB129" s="798"/>
      <c r="AC129" s="798"/>
      <c r="AD129" s="798"/>
      <c r="AE129" s="799"/>
      <c r="AF129" s="800">
        <v>4818238</v>
      </c>
      <c r="AG129" s="798"/>
      <c r="AH129" s="798"/>
      <c r="AI129" s="798"/>
      <c r="AJ129" s="799"/>
      <c r="AK129" s="800">
        <v>4896425</v>
      </c>
      <c r="AL129" s="798"/>
      <c r="AM129" s="798"/>
      <c r="AN129" s="798"/>
      <c r="AO129" s="799"/>
      <c r="AP129" s="801"/>
      <c r="AQ129" s="802"/>
      <c r="AR129" s="802"/>
      <c r="AS129" s="802"/>
      <c r="AT129" s="803"/>
      <c r="AU129" s="262"/>
      <c r="AV129" s="262"/>
      <c r="AW129" s="262"/>
      <c r="AX129" s="767" t="s">
        <v>488</v>
      </c>
      <c r="AY129" s="768"/>
      <c r="AZ129" s="768"/>
      <c r="BA129" s="768"/>
      <c r="BB129" s="768"/>
      <c r="BC129" s="768"/>
      <c r="BD129" s="768"/>
      <c r="BE129" s="769"/>
      <c r="BF129" s="787" t="s">
        <v>444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792" t="s">
        <v>489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490</v>
      </c>
      <c r="X130" s="795"/>
      <c r="Y130" s="795"/>
      <c r="Z130" s="796"/>
      <c r="AA130" s="797">
        <v>588107</v>
      </c>
      <c r="AB130" s="798"/>
      <c r="AC130" s="798"/>
      <c r="AD130" s="798"/>
      <c r="AE130" s="799"/>
      <c r="AF130" s="800">
        <v>546671</v>
      </c>
      <c r="AG130" s="798"/>
      <c r="AH130" s="798"/>
      <c r="AI130" s="798"/>
      <c r="AJ130" s="799"/>
      <c r="AK130" s="800">
        <v>589239</v>
      </c>
      <c r="AL130" s="798"/>
      <c r="AM130" s="798"/>
      <c r="AN130" s="798"/>
      <c r="AO130" s="799"/>
      <c r="AP130" s="801"/>
      <c r="AQ130" s="802"/>
      <c r="AR130" s="802"/>
      <c r="AS130" s="802"/>
      <c r="AT130" s="803"/>
      <c r="AU130" s="262"/>
      <c r="AV130" s="262"/>
      <c r="AW130" s="262"/>
      <c r="AX130" s="767" t="s">
        <v>491</v>
      </c>
      <c r="AY130" s="768"/>
      <c r="AZ130" s="768"/>
      <c r="BA130" s="768"/>
      <c r="BB130" s="768"/>
      <c r="BC130" s="768"/>
      <c r="BD130" s="768"/>
      <c r="BE130" s="769"/>
      <c r="BF130" s="770">
        <v>-0.7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492</v>
      </c>
      <c r="X131" s="778"/>
      <c r="Y131" s="778"/>
      <c r="Z131" s="779"/>
      <c r="AA131" s="780">
        <v>4224030</v>
      </c>
      <c r="AB131" s="781"/>
      <c r="AC131" s="781"/>
      <c r="AD131" s="781"/>
      <c r="AE131" s="782"/>
      <c r="AF131" s="783">
        <v>4271567</v>
      </c>
      <c r="AG131" s="781"/>
      <c r="AH131" s="781"/>
      <c r="AI131" s="781"/>
      <c r="AJ131" s="782"/>
      <c r="AK131" s="783">
        <v>4307186</v>
      </c>
      <c r="AL131" s="781"/>
      <c r="AM131" s="781"/>
      <c r="AN131" s="781"/>
      <c r="AO131" s="782"/>
      <c r="AP131" s="784"/>
      <c r="AQ131" s="785"/>
      <c r="AR131" s="785"/>
      <c r="AS131" s="785"/>
      <c r="AT131" s="786"/>
      <c r="AU131" s="262"/>
      <c r="AV131" s="262"/>
      <c r="AW131" s="262"/>
      <c r="AX131" s="745" t="s">
        <v>493</v>
      </c>
      <c r="AY131" s="746"/>
      <c r="AZ131" s="746"/>
      <c r="BA131" s="746"/>
      <c r="BB131" s="746"/>
      <c r="BC131" s="746"/>
      <c r="BD131" s="746"/>
      <c r="BE131" s="747"/>
      <c r="BF131" s="748">
        <v>19.399999999999999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754" t="s">
        <v>494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495</v>
      </c>
      <c r="W132" s="758"/>
      <c r="X132" s="758"/>
      <c r="Y132" s="758"/>
      <c r="Z132" s="759"/>
      <c r="AA132" s="760">
        <v>-0.94485597899999996</v>
      </c>
      <c r="AB132" s="761"/>
      <c r="AC132" s="761"/>
      <c r="AD132" s="761"/>
      <c r="AE132" s="762"/>
      <c r="AF132" s="763">
        <v>-0.114618359</v>
      </c>
      <c r="AG132" s="761"/>
      <c r="AH132" s="761"/>
      <c r="AI132" s="761"/>
      <c r="AJ132" s="762"/>
      <c r="AK132" s="763">
        <v>-1.057860051</v>
      </c>
      <c r="AL132" s="761"/>
      <c r="AM132" s="761"/>
      <c r="AN132" s="761"/>
      <c r="AO132" s="762"/>
      <c r="AP132" s="764"/>
      <c r="AQ132" s="765"/>
      <c r="AR132" s="765"/>
      <c r="AS132" s="765"/>
      <c r="AT132" s="766"/>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496</v>
      </c>
      <c r="W133" s="737"/>
      <c r="X133" s="737"/>
      <c r="Y133" s="737"/>
      <c r="Z133" s="738"/>
      <c r="AA133" s="739">
        <v>0</v>
      </c>
      <c r="AB133" s="740"/>
      <c r="AC133" s="740"/>
      <c r="AD133" s="740"/>
      <c r="AE133" s="741"/>
      <c r="AF133" s="739">
        <v>-0.4</v>
      </c>
      <c r="AG133" s="740"/>
      <c r="AH133" s="740"/>
      <c r="AI133" s="740"/>
      <c r="AJ133" s="741"/>
      <c r="AK133" s="739">
        <v>-0.7</v>
      </c>
      <c r="AL133" s="740"/>
      <c r="AM133" s="740"/>
      <c r="AN133" s="740"/>
      <c r="AO133" s="741"/>
      <c r="AP133" s="742"/>
      <c r="AQ133" s="743"/>
      <c r="AR133" s="743"/>
      <c r="AS133" s="743"/>
      <c r="AT133" s="744"/>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wkOXfgtlumqli02t4FKGV/I3XOSd65CzvKipomvqMX+juc7ndEzXTbVcEUBWVxObM8GpY0yjmnjGFLv7/WxUOQ==" saltValue="A7OrQca3XKums92NlQNx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497</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8MVyGiizC0H5A804PtopbPl7tz847AwIiHif68EsqRtZgn/AV0WPKsmPO5Nz7GaYb8ZZawRoeOuvNiHhtQASg==" saltValue="SunpqKHDIK7lQirP7ts2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O2KNMaCCQMF1B9H/zTLItPbylKojzeWTtfb1EIM9E4C81ByxHlkWlWmtnXvbjHQrmBwkwUOkxnyL4tcsqq0Zg==" saltValue="K9ZhKwcvQ9XNy2wI0+iW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498</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499</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55" t="s">
        <v>500</v>
      </c>
      <c r="AP7" s="281"/>
      <c r="AQ7" s="282" t="s">
        <v>501</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56"/>
      <c r="AP8" s="287" t="s">
        <v>502</v>
      </c>
      <c r="AQ8" s="288" t="s">
        <v>503</v>
      </c>
      <c r="AR8" s="289" t="s">
        <v>504</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69" t="s">
        <v>505</v>
      </c>
      <c r="AL9" s="1170"/>
      <c r="AM9" s="1170"/>
      <c r="AN9" s="1171"/>
      <c r="AO9" s="290">
        <v>1496910</v>
      </c>
      <c r="AP9" s="290">
        <v>64714</v>
      </c>
      <c r="AQ9" s="291">
        <v>55995</v>
      </c>
      <c r="AR9" s="292">
        <v>15.6</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69" t="s">
        <v>506</v>
      </c>
      <c r="AL10" s="1170"/>
      <c r="AM10" s="1170"/>
      <c r="AN10" s="1171"/>
      <c r="AO10" s="293">
        <v>34496</v>
      </c>
      <c r="AP10" s="293">
        <v>1491</v>
      </c>
      <c r="AQ10" s="294">
        <v>5813</v>
      </c>
      <c r="AR10" s="295">
        <v>-74.400000000000006</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69" t="s">
        <v>507</v>
      </c>
      <c r="AL11" s="1170"/>
      <c r="AM11" s="1170"/>
      <c r="AN11" s="1171"/>
      <c r="AO11" s="293">
        <v>250550</v>
      </c>
      <c r="AP11" s="293">
        <v>10832</v>
      </c>
      <c r="AQ11" s="294">
        <v>8381</v>
      </c>
      <c r="AR11" s="295">
        <v>29.2</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69" t="s">
        <v>508</v>
      </c>
      <c r="AL12" s="1170"/>
      <c r="AM12" s="1170"/>
      <c r="AN12" s="1171"/>
      <c r="AO12" s="293" t="s">
        <v>509</v>
      </c>
      <c r="AP12" s="293" t="s">
        <v>509</v>
      </c>
      <c r="AQ12" s="294">
        <v>170</v>
      </c>
      <c r="AR12" s="295" t="s">
        <v>509</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69" t="s">
        <v>510</v>
      </c>
      <c r="AL13" s="1170"/>
      <c r="AM13" s="1170"/>
      <c r="AN13" s="1171"/>
      <c r="AO13" s="293" t="s">
        <v>509</v>
      </c>
      <c r="AP13" s="293" t="s">
        <v>509</v>
      </c>
      <c r="AQ13" s="294">
        <v>1</v>
      </c>
      <c r="AR13" s="295" t="s">
        <v>509</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69" t="s">
        <v>511</v>
      </c>
      <c r="AL14" s="1170"/>
      <c r="AM14" s="1170"/>
      <c r="AN14" s="1171"/>
      <c r="AO14" s="293">
        <v>50802</v>
      </c>
      <c r="AP14" s="293">
        <v>2196</v>
      </c>
      <c r="AQ14" s="294">
        <v>2724</v>
      </c>
      <c r="AR14" s="295">
        <v>-19.399999999999999</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69" t="s">
        <v>512</v>
      </c>
      <c r="AL15" s="1170"/>
      <c r="AM15" s="1170"/>
      <c r="AN15" s="1171"/>
      <c r="AO15" s="293" t="s">
        <v>509</v>
      </c>
      <c r="AP15" s="293" t="s">
        <v>509</v>
      </c>
      <c r="AQ15" s="294">
        <v>1180</v>
      </c>
      <c r="AR15" s="295" t="s">
        <v>509</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72" t="s">
        <v>513</v>
      </c>
      <c r="AL16" s="1173"/>
      <c r="AM16" s="1173"/>
      <c r="AN16" s="1174"/>
      <c r="AO16" s="293">
        <v>-147244</v>
      </c>
      <c r="AP16" s="293">
        <v>-6366</v>
      </c>
      <c r="AQ16" s="294">
        <v>-5022</v>
      </c>
      <c r="AR16" s="295">
        <v>26.8</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72" t="s">
        <v>180</v>
      </c>
      <c r="AL17" s="1173"/>
      <c r="AM17" s="1173"/>
      <c r="AN17" s="1174"/>
      <c r="AO17" s="293">
        <v>1685514</v>
      </c>
      <c r="AP17" s="293">
        <v>72868</v>
      </c>
      <c r="AQ17" s="294">
        <v>69242</v>
      </c>
      <c r="AR17" s="295">
        <v>5.2</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514</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515</v>
      </c>
      <c r="AP20" s="301" t="s">
        <v>516</v>
      </c>
      <c r="AQ20" s="302" t="s">
        <v>517</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66" t="s">
        <v>518</v>
      </c>
      <c r="AL21" s="1167"/>
      <c r="AM21" s="1167"/>
      <c r="AN21" s="1168"/>
      <c r="AO21" s="305">
        <v>6.44</v>
      </c>
      <c r="AP21" s="306">
        <v>6.42</v>
      </c>
      <c r="AQ21" s="307">
        <v>0.02</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66" t="s">
        <v>519</v>
      </c>
      <c r="AL22" s="1167"/>
      <c r="AM22" s="1167"/>
      <c r="AN22" s="1168"/>
      <c r="AO22" s="310">
        <v>96.5</v>
      </c>
      <c r="AP22" s="311">
        <v>97.3</v>
      </c>
      <c r="AQ22" s="312">
        <v>-0.8</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520</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521</v>
      </c>
      <c r="AO27" s="271"/>
      <c r="AP27" s="271"/>
      <c r="AQ27" s="271"/>
      <c r="AR27" s="271"/>
      <c r="AS27" s="271"/>
      <c r="AT27" s="271"/>
    </row>
    <row r="28" spans="1:46" ht="17.25" x14ac:dyDescent="0.15">
      <c r="A28" s="272" t="s">
        <v>522</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523</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55" t="s">
        <v>500</v>
      </c>
      <c r="AP30" s="281"/>
      <c r="AQ30" s="282" t="s">
        <v>501</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56"/>
      <c r="AP31" s="287" t="s">
        <v>502</v>
      </c>
      <c r="AQ31" s="288" t="s">
        <v>503</v>
      </c>
      <c r="AR31" s="289" t="s">
        <v>504</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57" t="s">
        <v>524</v>
      </c>
      <c r="AL32" s="1158"/>
      <c r="AM32" s="1158"/>
      <c r="AN32" s="1159"/>
      <c r="AO32" s="320">
        <v>513552</v>
      </c>
      <c r="AP32" s="320">
        <v>22202</v>
      </c>
      <c r="AQ32" s="321">
        <v>31321</v>
      </c>
      <c r="AR32" s="322">
        <v>-29.1</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57" t="s">
        <v>525</v>
      </c>
      <c r="AL33" s="1158"/>
      <c r="AM33" s="1158"/>
      <c r="AN33" s="1159"/>
      <c r="AO33" s="320" t="s">
        <v>509</v>
      </c>
      <c r="AP33" s="320" t="s">
        <v>509</v>
      </c>
      <c r="AQ33" s="321" t="s">
        <v>509</v>
      </c>
      <c r="AR33" s="322" t="s">
        <v>509</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57" t="s">
        <v>526</v>
      </c>
      <c r="AL34" s="1158"/>
      <c r="AM34" s="1158"/>
      <c r="AN34" s="1159"/>
      <c r="AO34" s="320" t="s">
        <v>509</v>
      </c>
      <c r="AP34" s="320" t="s">
        <v>509</v>
      </c>
      <c r="AQ34" s="321" t="s">
        <v>509</v>
      </c>
      <c r="AR34" s="322" t="s">
        <v>509</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57" t="s">
        <v>527</v>
      </c>
      <c r="AL35" s="1158"/>
      <c r="AM35" s="1158"/>
      <c r="AN35" s="1159"/>
      <c r="AO35" s="320">
        <v>213075</v>
      </c>
      <c r="AP35" s="320">
        <v>9212</v>
      </c>
      <c r="AQ35" s="321">
        <v>9685</v>
      </c>
      <c r="AR35" s="322">
        <v>-4.9000000000000004</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57" t="s">
        <v>528</v>
      </c>
      <c r="AL36" s="1158"/>
      <c r="AM36" s="1158"/>
      <c r="AN36" s="1159"/>
      <c r="AO36" s="320">
        <v>12912</v>
      </c>
      <c r="AP36" s="320">
        <v>558</v>
      </c>
      <c r="AQ36" s="321">
        <v>2454</v>
      </c>
      <c r="AR36" s="322">
        <v>-77.3</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57" t="s">
        <v>529</v>
      </c>
      <c r="AL37" s="1158"/>
      <c r="AM37" s="1158"/>
      <c r="AN37" s="1159"/>
      <c r="AO37" s="320" t="s">
        <v>509</v>
      </c>
      <c r="AP37" s="320" t="s">
        <v>509</v>
      </c>
      <c r="AQ37" s="321">
        <v>1182</v>
      </c>
      <c r="AR37" s="322" t="s">
        <v>509</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60" t="s">
        <v>530</v>
      </c>
      <c r="AL38" s="1161"/>
      <c r="AM38" s="1161"/>
      <c r="AN38" s="1162"/>
      <c r="AO38" s="323" t="s">
        <v>509</v>
      </c>
      <c r="AP38" s="323" t="s">
        <v>509</v>
      </c>
      <c r="AQ38" s="324">
        <v>1</v>
      </c>
      <c r="AR38" s="312" t="s">
        <v>509</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60" t="s">
        <v>531</v>
      </c>
      <c r="AL39" s="1161"/>
      <c r="AM39" s="1161"/>
      <c r="AN39" s="1162"/>
      <c r="AO39" s="320">
        <v>-195864</v>
      </c>
      <c r="AP39" s="320">
        <v>-8468</v>
      </c>
      <c r="AQ39" s="321">
        <v>-3213</v>
      </c>
      <c r="AR39" s="322">
        <v>163.6</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57" t="s">
        <v>532</v>
      </c>
      <c r="AL40" s="1158"/>
      <c r="AM40" s="1158"/>
      <c r="AN40" s="1159"/>
      <c r="AO40" s="320">
        <v>-589239</v>
      </c>
      <c r="AP40" s="320">
        <v>-25474</v>
      </c>
      <c r="AQ40" s="321">
        <v>-28480</v>
      </c>
      <c r="AR40" s="322">
        <v>-10.6</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163" t="s">
        <v>294</v>
      </c>
      <c r="AL41" s="1164"/>
      <c r="AM41" s="1164"/>
      <c r="AN41" s="1165"/>
      <c r="AO41" s="320">
        <v>-45564</v>
      </c>
      <c r="AP41" s="320">
        <v>-1970</v>
      </c>
      <c r="AQ41" s="321">
        <v>12950</v>
      </c>
      <c r="AR41" s="322">
        <v>-115.2</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533</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534</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535</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50" t="s">
        <v>500</v>
      </c>
      <c r="AN49" s="1152" t="s">
        <v>536</v>
      </c>
      <c r="AO49" s="1153"/>
      <c r="AP49" s="1153"/>
      <c r="AQ49" s="1153"/>
      <c r="AR49" s="1154"/>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51"/>
      <c r="AN50" s="336" t="s">
        <v>537</v>
      </c>
      <c r="AO50" s="337" t="s">
        <v>538</v>
      </c>
      <c r="AP50" s="338" t="s">
        <v>539</v>
      </c>
      <c r="AQ50" s="339" t="s">
        <v>540</v>
      </c>
      <c r="AR50" s="340" t="s">
        <v>541</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542</v>
      </c>
      <c r="AL51" s="333"/>
      <c r="AM51" s="341">
        <v>880858</v>
      </c>
      <c r="AN51" s="342">
        <v>38039</v>
      </c>
      <c r="AO51" s="343">
        <v>-52.4</v>
      </c>
      <c r="AP51" s="344">
        <v>53270</v>
      </c>
      <c r="AQ51" s="345">
        <v>13.8</v>
      </c>
      <c r="AR51" s="346">
        <v>-66.2</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543</v>
      </c>
      <c r="AM52" s="349">
        <v>197872</v>
      </c>
      <c r="AN52" s="350">
        <v>8545</v>
      </c>
      <c r="AO52" s="351">
        <v>-88.4</v>
      </c>
      <c r="AP52" s="352">
        <v>24316</v>
      </c>
      <c r="AQ52" s="353">
        <v>0.8</v>
      </c>
      <c r="AR52" s="354">
        <v>-89.2</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544</v>
      </c>
      <c r="AL53" s="333"/>
      <c r="AM53" s="341">
        <v>2285178</v>
      </c>
      <c r="AN53" s="342">
        <v>98266</v>
      </c>
      <c r="AO53" s="343">
        <v>158.30000000000001</v>
      </c>
      <c r="AP53" s="344">
        <v>53292</v>
      </c>
      <c r="AQ53" s="345">
        <v>0</v>
      </c>
      <c r="AR53" s="346">
        <v>158.30000000000001</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543</v>
      </c>
      <c r="AM54" s="349">
        <v>584697</v>
      </c>
      <c r="AN54" s="350">
        <v>25143</v>
      </c>
      <c r="AO54" s="351">
        <v>194.2</v>
      </c>
      <c r="AP54" s="352">
        <v>28900</v>
      </c>
      <c r="AQ54" s="353">
        <v>18.899999999999999</v>
      </c>
      <c r="AR54" s="354">
        <v>175.3</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545</v>
      </c>
      <c r="AL55" s="333"/>
      <c r="AM55" s="341">
        <v>427949</v>
      </c>
      <c r="AN55" s="342">
        <v>18398</v>
      </c>
      <c r="AO55" s="343">
        <v>-81.3</v>
      </c>
      <c r="AP55" s="344">
        <v>49919</v>
      </c>
      <c r="AQ55" s="345">
        <v>-6.3</v>
      </c>
      <c r="AR55" s="346">
        <v>-75</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543</v>
      </c>
      <c r="AM56" s="349">
        <v>171448</v>
      </c>
      <c r="AN56" s="350">
        <v>7371</v>
      </c>
      <c r="AO56" s="351">
        <v>-70.7</v>
      </c>
      <c r="AP56" s="352">
        <v>26398</v>
      </c>
      <c r="AQ56" s="353">
        <v>-8.6999999999999993</v>
      </c>
      <c r="AR56" s="354">
        <v>-62</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546</v>
      </c>
      <c r="AL57" s="333"/>
      <c r="AM57" s="341">
        <v>748167</v>
      </c>
      <c r="AN57" s="342">
        <v>32163</v>
      </c>
      <c r="AO57" s="343">
        <v>74.8</v>
      </c>
      <c r="AP57" s="344">
        <v>47738</v>
      </c>
      <c r="AQ57" s="345">
        <v>-4.4000000000000004</v>
      </c>
      <c r="AR57" s="346">
        <v>79.2</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543</v>
      </c>
      <c r="AM58" s="349">
        <v>374118</v>
      </c>
      <c r="AN58" s="350">
        <v>16083</v>
      </c>
      <c r="AO58" s="351">
        <v>118.2</v>
      </c>
      <c r="AP58" s="352">
        <v>24937</v>
      </c>
      <c r="AQ58" s="353">
        <v>-5.5</v>
      </c>
      <c r="AR58" s="354">
        <v>123.7</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547</v>
      </c>
      <c r="AL59" s="333"/>
      <c r="AM59" s="341">
        <v>1247211</v>
      </c>
      <c r="AN59" s="342">
        <v>53919</v>
      </c>
      <c r="AO59" s="343">
        <v>67.599999999999994</v>
      </c>
      <c r="AP59" s="344">
        <v>52191</v>
      </c>
      <c r="AQ59" s="345">
        <v>9.3000000000000007</v>
      </c>
      <c r="AR59" s="346">
        <v>58.3</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543</v>
      </c>
      <c r="AM60" s="349">
        <v>995331</v>
      </c>
      <c r="AN60" s="350">
        <v>43030</v>
      </c>
      <c r="AO60" s="351">
        <v>167.5</v>
      </c>
      <c r="AP60" s="352">
        <v>24843</v>
      </c>
      <c r="AQ60" s="353">
        <v>-0.4</v>
      </c>
      <c r="AR60" s="354">
        <v>167.9</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548</v>
      </c>
      <c r="AL61" s="355"/>
      <c r="AM61" s="356">
        <v>1117873</v>
      </c>
      <c r="AN61" s="357">
        <v>48157</v>
      </c>
      <c r="AO61" s="358">
        <v>33.4</v>
      </c>
      <c r="AP61" s="359">
        <v>51282</v>
      </c>
      <c r="AQ61" s="360">
        <v>2.5</v>
      </c>
      <c r="AR61" s="346">
        <v>30.9</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543</v>
      </c>
      <c r="AM62" s="349">
        <v>464693</v>
      </c>
      <c r="AN62" s="350">
        <v>20034</v>
      </c>
      <c r="AO62" s="351">
        <v>64.2</v>
      </c>
      <c r="AP62" s="352">
        <v>25879</v>
      </c>
      <c r="AQ62" s="353">
        <v>1</v>
      </c>
      <c r="AR62" s="354">
        <v>63.2</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ZikVxl4r/AX8qESOgcpLtbAtaCIufHlEImpbD6i0J3I51kr9A/iQilTT3I/jHvzoCzL+iqcVntDaReRHpyWo/Q==" saltValue="LIAyOjNSzISD+/DHmZ61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6Fpo+bt8Zhz5CP9DMZ5DXo/0XbiISKjhMVjJR8VfEyYJfdNcONhyrOcQ7qIhzGwzGQ8PsLUq+K6Waaz6JVNig==" saltValue="YXY5jQqYjaxl4UEdlC0/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nnEVg/WH6ritzcI3B2nbXbxZIGCNw2M9xrhDxqHQII53CtGkEvmH9HnC6frwtD4OQu5jEpzPpQgmg+tZnq3fQ==" saltValue="nvm6d9j5yiaqwrnNYkAM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5" t="s">
        <v>3</v>
      </c>
      <c r="D47" s="1175"/>
      <c r="E47" s="1176"/>
      <c r="F47" s="11">
        <v>24.08</v>
      </c>
      <c r="G47" s="12">
        <v>24.19</v>
      </c>
      <c r="H47" s="12">
        <v>24.98</v>
      </c>
      <c r="I47" s="12">
        <v>20.92</v>
      </c>
      <c r="J47" s="13">
        <v>26.65</v>
      </c>
    </row>
    <row r="48" spans="2:10" ht="57.75" customHeight="1" x14ac:dyDescent="0.15">
      <c r="B48" s="14"/>
      <c r="C48" s="1177" t="s">
        <v>4</v>
      </c>
      <c r="D48" s="1177"/>
      <c r="E48" s="1178"/>
      <c r="F48" s="15">
        <v>9.85</v>
      </c>
      <c r="G48" s="16">
        <v>5.93</v>
      </c>
      <c r="H48" s="16">
        <v>8.68</v>
      </c>
      <c r="I48" s="16">
        <v>5.81</v>
      </c>
      <c r="J48" s="17">
        <v>11.6</v>
      </c>
    </row>
    <row r="49" spans="2:10" ht="57.75" customHeight="1" thickBot="1" x14ac:dyDescent="0.2">
      <c r="B49" s="18"/>
      <c r="C49" s="1179" t="s">
        <v>5</v>
      </c>
      <c r="D49" s="1179"/>
      <c r="E49" s="1180"/>
      <c r="F49" s="19" t="s">
        <v>557</v>
      </c>
      <c r="G49" s="20" t="s">
        <v>558</v>
      </c>
      <c r="H49" s="20">
        <v>3.9</v>
      </c>
      <c r="I49" s="20" t="s">
        <v>559</v>
      </c>
      <c r="J49" s="21">
        <v>11.94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24Mp3toO81R9xWF9/yUr5jAjWr8Oirrfi0MiPK5Y0fBCXkxr/NyjBdl3Dq/vTPH66qAOiBdy8NFWsN45cZkUQ==" saltValue="jP3LzPaR0g5lNQlS3PYg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2019-03-05T07:22:59Z</cp:lastPrinted>
  <dcterms:created xsi:type="dcterms:W3CDTF">2019-02-14T03:56:20Z</dcterms:created>
  <dcterms:modified xsi:type="dcterms:W3CDTF">2019-10-24T07:23:58Z</dcterms:modified>
  <cp:category/>
</cp:coreProperties>
</file>