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③財政第１係\10公会計\H31(H29決算）\07財政状況資料集の作成について\04_市町村からの回答\"/>
    </mc:Choice>
  </mc:AlternateContent>
  <bookViews>
    <workbookView xWindow="3930" yWindow="45" windowWidth="15360" windowHeight="7380" tabRatio="80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CO36" i="10"/>
  <c r="BE36" i="10"/>
  <c r="AM36" i="10"/>
  <c r="C36" i="10"/>
  <c r="BE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U37" i="10" l="1"/>
  <c r="AM34" i="10" l="1"/>
  <c r="BE34" i="10" s="1"/>
  <c r="BW34" i="10"/>
  <c r="BW35" i="10" s="1"/>
  <c r="BW36" i="10" s="1"/>
  <c r="BW37" i="10" s="1"/>
  <c r="BW38" i="10" s="1"/>
  <c r="BW39" i="10" s="1"/>
  <c r="CO34" i="10" l="1"/>
  <c r="CO35" i="10" s="1"/>
</calcChain>
</file>

<file path=xl/sharedStrings.xml><?xml version="1.0" encoding="utf-8"?>
<sst xmlns="http://schemas.openxmlformats.org/spreadsheetml/2006/main" count="1131" uniqueCount="608">
  <si>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</si>
  <si>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</si>
  <si>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</si>
  <si>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</si>
  <si>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</si>
  <si>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</si>
  <si>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</si>
  <si>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</si>
  <si>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</si>
  <si>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</si>
  <si>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</si>
  <si>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</si>
  <si>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</si>
  <si>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</si>
  <si>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</si>
  <si>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</si>
  <si>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</si>
  <si>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</si>
  <si>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</si>
  <si>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</si>
  <si>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</si>
  <si>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</si>
  <si>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</si>
  <si>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</si>
  <si>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</si>
  <si>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</si>
  <si>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</si>
  <si>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</si>
  <si>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</si>
  <si>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</si>
  <si>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</si>
  <si>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</si>
  <si>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</si>
  <si>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</si>
  <si>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</si>
  <si>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</si>
  <si>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</si>
  <si>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</si>
  <si>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</si>
  <si>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</si>
  <si>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</si>
  <si>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</si>
  <si>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</si>
  <si>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</si>
  <si>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</si>
  <si>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</si>
  <si>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</si>
  <si>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</si>
  <si>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</si>
  <si>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</si>
  <si>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</si>
  <si>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</si>
  <si>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</si>
  <si>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</si>
  <si>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</si>
  <si>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</si>
  <si>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</si>
  <si>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</si>
  <si>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</si>
  <si>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</si>
  <si>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</si>
  <si>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</si>
  <si>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</si>
  <si>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</si>
  <si>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</si>
  <si>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</si>
  <si>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</si>
  <si>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</si>
  <si>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</si>
  <si>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</si>
  <si>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</si>
  <si>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</si>
  <si>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</si>
  <si>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</si>
  <si>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</si>
  <si>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</si>
  <si>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</si>
  <si>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</si>
  <si>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</si>
  <si>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</si>
  <si>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</si>
  <si>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</si>
  <si>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</si>
  <si>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</si>
  <si>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</si>
  <si>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</si>
  <si>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</si>
  <si>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</si>
  <si>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</si>
  <si>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</si>
  <si>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</si>
  <si>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</si>
  <si>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斑鳩町</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</si>
  <si>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</si>
  <si>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</si>
  <si>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</si>
  <si>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</si>
  <si>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</si>
  <si>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</si>
  <si>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</si>
  <si>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</si>
  <si>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</si>
  <si>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</si>
  <si>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</si>
  <si>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</si>
  <si>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</si>
  <si>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</si>
  <si>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</si>
  <si>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</si>
  <si>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</si>
  <si>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</si>
  <si>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</si>
  <si>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</si>
  <si>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</si>
  <si>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</si>
  <si>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</si>
  <si>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</si>
  <si>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</si>
  <si>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</si>
  <si>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</si>
  <si>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</si>
  <si>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</si>
  <si>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</si>
  <si>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</si>
  <si>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</si>
  <si>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</si>
  <si>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</si>
  <si>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</si>
  <si>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</si>
  <si>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</si>
  <si>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</si>
  <si>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</si>
  <si>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</si>
  <si>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</si>
  <si>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</si>
  <si>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</si>
  <si>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</si>
  <si>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</si>
  <si>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</si>
  <si>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</si>
  <si>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</si>
  <si>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</si>
  <si>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</si>
  <si>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</si>
  <si>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</si>
  <si>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</si>
  <si>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</si>
  <si>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</si>
  <si>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</si>
  <si>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-0.4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</si>
  <si>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</si>
  <si>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</si>
  <si>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</si>
  <si>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</si>
  <si>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</si>
  <si>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</si>
  <si>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</si>
  <si>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</si>
  <si>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</si>
  <si>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</si>
  <si>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</si>
  <si>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</si>
  <si>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</si>
  <si>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</si>
  <si>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</si>
  <si>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</si>
  <si>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</si>
  <si>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</si>
  <si>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</si>
  <si>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</si>
  <si>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</si>
  <si>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</si>
  <si>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</si>
  <si>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</si>
  <si>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</si>
  <si>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</si>
  <si>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</si>
  <si>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</si>
  <si>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</si>
  <si>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</si>
  <si>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</si>
  <si>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</si>
  <si>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</si>
  <si>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</si>
  <si>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</si>
  <si>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</si>
  <si>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</si>
  <si>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</si>
  <si>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</si>
  <si>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</si>
  <si>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</si>
  <si>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</si>
  <si>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</si>
  <si>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</si>
  <si>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</si>
  <si>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</si>
  <si>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</si>
  <si>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</si>
  <si>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</si>
  <si>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</si>
  <si>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</si>
  <si>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</si>
  <si>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</si>
  <si>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</si>
  <si>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</si>
  <si>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</si>
  <si>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</si>
  <si>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</si>
  <si>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</si>
  <si>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</si>
  <si>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奈良県斑鳩町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</si>
  <si>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</si>
  <si>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</si>
  <si>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</si>
  <si>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</si>
  <si>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</si>
  <si>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</si>
  <si>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</si>
  <si>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</si>
  <si>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</si>
  <si>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</si>
  <si>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</si>
  <si>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</si>
  <si>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</si>
  <si>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</si>
  <si>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</si>
  <si>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</si>
  <si>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</si>
  <si>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</si>
  <si>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</si>
  <si>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</si>
  <si>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</si>
  <si>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</si>
  <si>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</si>
  <si>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</si>
  <si>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</si>
  <si>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</si>
  <si>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</si>
  <si>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</si>
  <si>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</si>
  <si>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</si>
  <si>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</si>
  <si>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</si>
  <si>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</si>
  <si>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</si>
  <si>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</si>
  <si>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</si>
  <si>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</si>
  <si>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</si>
  <si>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</si>
  <si>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</si>
  <si>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</si>
  <si>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</si>
  <si>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</si>
  <si>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</si>
  <si>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</si>
  <si>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</si>
  <si>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</si>
  <si>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</si>
  <si>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</si>
  <si>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</si>
  <si>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</si>
  <si>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</si>
  <si>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</si>
  <si>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</si>
  <si>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</si>
  <si>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</si>
  <si>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</si>
  <si>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</si>
  <si>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</si>
  <si>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</si>
  <si>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</si>
  <si>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</si>
  <si>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</si>
  <si>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</si>
  <si>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</si>
  <si>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</si>
  <si>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</si>
  <si>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</si>
  <si>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</si>
  <si>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</si>
  <si>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</si>
  <si>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</si>
  <si>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</si>
  <si>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</si>
  <si>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</si>
  <si>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</si>
  <si>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</si>
  <si>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</si>
  <si>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</si>
  <si>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</si>
  <si>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</si>
  <si>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</si>
  <si>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</si>
  <si>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</si>
  <si>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</si>
  <si>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</si>
  <si>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</si>
  <si>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</si>
  <si>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</si>
  <si>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</si>
  <si>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</si>
  <si>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</si>
  <si>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</si>
  <si>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</si>
  <si>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</si>
  <si>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</si>
  <si>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</si>
  <si>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</si>
  <si>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</si>
  <si>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</si>
  <si>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</si>
  <si>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</si>
  <si>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</si>
  <si>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</si>
  <si>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</si>
  <si>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</si>
  <si>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</si>
  <si>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</si>
  <si>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</si>
  <si>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</si>
  <si>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</si>
  <si>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</si>
  <si>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</si>
  <si>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</si>
  <si>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</si>
  <si>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</si>
  <si>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</si>
  <si>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</si>
  <si>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</si>
  <si>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</si>
  <si>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</si>
  <si>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</si>
  <si>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</si>
  <si>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</si>
  <si>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</si>
  <si>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</si>
  <si>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駐車場整備</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</si>
  <si>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</si>
  <si>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</si>
  <si>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</si>
  <si>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</si>
  <si>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</si>
  <si>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</si>
  <si>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</si>
  <si>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</si>
  <si>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</si>
  <si>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</si>
  <si>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</si>
  <si>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</si>
  <si>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</si>
  <si>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</si>
  <si>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</si>
  <si>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</si>
  <si>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</si>
  <si>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</si>
  <si>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</si>
  <si>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</si>
  <si>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</si>
  <si>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</si>
  <si>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</si>
  <si>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</si>
  <si>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</si>
  <si>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奈良県斑鳩町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</si>
  <si>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</si>
  <si>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</si>
  <si>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</si>
  <si>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</si>
  <si>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</si>
  <si>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</si>
  <si>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</si>
  <si>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</si>
  <si>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</si>
  <si>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</si>
  <si>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</si>
  <si>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</si>
  <si>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</si>
  <si>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</si>
  <si>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</si>
  <si>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</si>
  <si>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</si>
  <si>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</si>
  <si>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</si>
  <si>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</si>
  <si>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</si>
  <si>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</si>
  <si>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</si>
  <si>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</si>
  <si>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</si>
  <si>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</si>
  <si>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</si>
  <si>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</si>
  <si>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</si>
  <si>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</si>
  <si>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</si>
  <si>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</si>
  <si>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</si>
  <si>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</si>
  <si>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</si>
  <si>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介護保険事業（保険事業勘定）</t>
    <phoneticPr fontId="5"/>
  </si>
  <si>
    <t>介護保険事業（介護サービス事業勘定）</t>
    <phoneticPr fontId="5"/>
  </si>
  <si>
    <t>後期高齢者医療</t>
    <phoneticPr fontId="5"/>
  </si>
  <si>
    <t>水道事業</t>
    <phoneticPr fontId="5"/>
  </si>
  <si>
    <t>公共下水道事業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</si>
  <si>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</si>
  <si>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</si>
  <si>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</si>
  <si>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</si>
  <si>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</si>
  <si>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</si>
  <si>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</si>
  <si>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</si>
  <si>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</si>
  <si>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</si>
  <si>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</si>
  <si>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</si>
  <si>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</si>
  <si>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</si>
  <si>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</si>
  <si>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</si>
  <si>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</si>
  <si>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</si>
  <si>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</si>
  <si>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</si>
  <si>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</si>
  <si>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</si>
  <si>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</si>
  <si>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</si>
  <si>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</si>
  <si>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</si>
  <si>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</si>
  <si>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</si>
  <si>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</si>
  <si>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</si>
  <si>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</si>
  <si>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</si>
  <si>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t>
    <phoneticPr fontId="5"/>
  </si>
  <si>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</si>
  <si>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</si>
  <si>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</si>
  <si>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</si>
  <si>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</si>
  <si>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</si>
  <si>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</si>
  <si>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</si>
  <si>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</si>
  <si>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</si>
  <si>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</si>
  <si>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</si>
  <si>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</si>
  <si>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</si>
  <si>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</si>
  <si>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</si>
  <si>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</si>
  <si>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</si>
  <si>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</si>
  <si>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</si>
  <si>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</si>
  <si>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</si>
  <si>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</si>
  <si>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</si>
  <si>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</si>
  <si>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</si>
  <si>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</si>
  <si>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</si>
  <si>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</si>
  <si>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</si>
  <si>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</si>
  <si>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</si>
  <si>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</si>
  <si>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介護保険事業（介護サービス事業勘定）</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</si>
  <si>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</si>
  <si>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介護保険事業（保険事業勘定）</t>
    <phoneticPr fontId="5"/>
  </si>
  <si>
    <t>(Ｆ)</t>
    <phoneticPr fontId="5"/>
  </si>
  <si>
    <t>後期高齢者医療</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</si>
  <si>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</si>
  <si>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</si>
  <si>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</si>
  <si>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</si>
  <si>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</si>
  <si>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</si>
  <si>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</si>
  <si>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</si>
  <si>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</si>
  <si>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</si>
  <si>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</si>
  <si>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</si>
  <si>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</si>
  <si>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</si>
  <si>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</si>
  <si>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</si>
  <si>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</si>
  <si>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</si>
  <si>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</si>
  <si>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</si>
  <si>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</si>
  <si>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</si>
  <si>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</si>
  <si>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</si>
  <si>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</si>
  <si>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</si>
  <si>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</si>
  <si>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</si>
  <si>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</si>
  <si>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</si>
  <si>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</si>
  <si>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</si>
  <si>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</si>
  <si>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</si>
  <si>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</si>
  <si>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</si>
  <si>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</si>
  <si>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</si>
  <si>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</si>
  <si>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</si>
  <si>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</si>
  <si>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</si>
  <si>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</si>
  <si>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</si>
  <si>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</si>
  <si>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</si>
  <si>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</si>
  <si>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</si>
  <si>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</si>
  <si>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</si>
  <si>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</si>
  <si>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</si>
  <si>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</si>
  <si>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</si>
  <si>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</si>
  <si>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</si>
  <si>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</si>
  <si>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</si>
  <si>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</si>
  <si>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</si>
  <si>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</si>
  <si>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</si>
  <si>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</si>
  <si>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</si>
  <si>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</si>
  <si>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</si>
  <si>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</si>
  <si>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</si>
  <si>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</si>
  <si>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</si>
  <si>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</si>
  <si>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</si>
  <si>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</si>
  <si>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</si>
  <si>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</si>
  <si>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</si>
  <si>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</si>
  <si>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</si>
  <si>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</si>
  <si>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</si>
  <si>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</si>
  <si>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</si>
  <si>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</si>
  <si>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</si>
  <si>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</si>
  <si>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4.32</t>
  </si>
  <si>
    <t>▲ 3.28</t>
  </si>
  <si>
    <t>▲ 0.45</t>
  </si>
  <si>
    <t>国民健康保険事業</t>
  </si>
  <si>
    <t>▲ 8.42</t>
  </si>
  <si>
    <t>▲ 7.86</t>
  </si>
  <si>
    <t>▲ 7.36</t>
  </si>
  <si>
    <t>▲ 5.39</t>
  </si>
  <si>
    <t>▲ 4.18</t>
  </si>
  <si>
    <t>水道事業</t>
  </si>
  <si>
    <t>公共下水道事業</t>
  </si>
  <si>
    <t>一般会計</t>
  </si>
  <si>
    <t>介護保険事業（保険事業勘定）</t>
  </si>
  <si>
    <t>介護保険事業（介護サービス事業勘定）</t>
  </si>
  <si>
    <t>後期高齢者医療</t>
  </si>
  <si>
    <t>その他会計（赤字）</t>
  </si>
  <si>
    <t>その他会計（黒字）</t>
  </si>
  <si>
    <t>法適用企業</t>
    <phoneticPr fontId="5"/>
  </si>
  <si>
    <t>法非適用企業</t>
    <phoneticPr fontId="5"/>
  </si>
  <si>
    <t>老人福祉施設三室園組合</t>
    <rPh sb="0" eb="2">
      <t>ロウジン</t>
    </rPh>
    <rPh sb="2" eb="4">
      <t>フクシ</t>
    </rPh>
    <rPh sb="4" eb="6">
      <t>シセツ</t>
    </rPh>
    <rPh sb="6" eb="8">
      <t>ミムロ</t>
    </rPh>
    <rPh sb="8" eb="9">
      <t>エン</t>
    </rPh>
    <rPh sb="9" eb="11">
      <t>クミアイ</t>
    </rPh>
    <phoneticPr fontId="11"/>
  </si>
  <si>
    <t>奈良県市町村総合事務組合</t>
    <rPh sb="0" eb="3">
      <t>ナラケン</t>
    </rPh>
    <rPh sb="3" eb="6">
      <t>シチョウソン</t>
    </rPh>
    <rPh sb="6" eb="8">
      <t>ソウゴウ</t>
    </rPh>
    <rPh sb="8" eb="10">
      <t>ジム</t>
    </rPh>
    <rPh sb="10" eb="12">
      <t>クミアイ</t>
    </rPh>
    <phoneticPr fontId="11"/>
  </si>
  <si>
    <t>王寺周辺広域休日応急診療施設組合</t>
    <rPh sb="0" eb="2">
      <t>オウジ</t>
    </rPh>
    <rPh sb="2" eb="4">
      <t>シュウヘン</t>
    </rPh>
    <rPh sb="4" eb="6">
      <t>コウイキ</t>
    </rPh>
    <rPh sb="6" eb="8">
      <t>キュウジツ</t>
    </rPh>
    <rPh sb="8" eb="10">
      <t>オウキュウ</t>
    </rPh>
    <rPh sb="10" eb="12">
      <t>シンリョウ</t>
    </rPh>
    <rPh sb="12" eb="14">
      <t>シセツ</t>
    </rPh>
    <rPh sb="14" eb="16">
      <t>クミアイ</t>
    </rPh>
    <phoneticPr fontId="11"/>
  </si>
  <si>
    <t>奈良県後期高齢者医療広域連合</t>
    <rPh sb="0" eb="3">
      <t>ナラケン</t>
    </rPh>
    <rPh sb="3" eb="5">
      <t>コウキ</t>
    </rPh>
    <rPh sb="5" eb="8">
      <t>コウレイシャ</t>
    </rPh>
    <rPh sb="8" eb="10">
      <t>イリョウ</t>
    </rPh>
    <rPh sb="10" eb="12">
      <t>コウイキ</t>
    </rPh>
    <rPh sb="12" eb="14">
      <t>レンゴウ</t>
    </rPh>
    <phoneticPr fontId="11"/>
  </si>
  <si>
    <t>奈良県広域消防組合</t>
    <rPh sb="0" eb="3">
      <t>ナラケン</t>
    </rPh>
    <rPh sb="3" eb="5">
      <t>コウイキ</t>
    </rPh>
    <rPh sb="5" eb="7">
      <t>ショウボウ</t>
    </rPh>
    <rPh sb="7" eb="9">
      <t>クミアイ</t>
    </rPh>
    <phoneticPr fontId="11"/>
  </si>
  <si>
    <t>斑鳩町文化振興財団</t>
    <rPh sb="0" eb="3">
      <t>イカルガチョウ</t>
    </rPh>
    <rPh sb="3" eb="5">
      <t>ブンカ</t>
    </rPh>
    <rPh sb="5" eb="7">
      <t>シンコウ</t>
    </rPh>
    <rPh sb="7" eb="9">
      <t>ザイダン</t>
    </rPh>
    <phoneticPr fontId="11"/>
  </si>
  <si>
    <t>斑鳩町観光協会</t>
    <rPh sb="0" eb="3">
      <t>イカルガチョウ</t>
    </rPh>
    <rPh sb="3" eb="5">
      <t>カンコウ</t>
    </rPh>
    <rPh sb="5" eb="7">
      <t>キョウカイ</t>
    </rPh>
    <phoneticPr fontId="11"/>
  </si>
  <si>
    <t>奈良広域水質検査センター組合</t>
    <rPh sb="0" eb="2">
      <t>ナラ</t>
    </rPh>
    <rPh sb="2" eb="4">
      <t>コウイキ</t>
    </rPh>
    <rPh sb="4" eb="6">
      <t>スイシツ</t>
    </rPh>
    <rPh sb="6" eb="8">
      <t>ケンサ</t>
    </rPh>
    <rPh sb="12" eb="14">
      <t>クミアイ</t>
    </rPh>
    <phoneticPr fontId="11"/>
  </si>
  <si>
    <t>福祉基金</t>
    <rPh sb="0" eb="2">
      <t>フクシ</t>
    </rPh>
    <rPh sb="2" eb="4">
      <t>キキン</t>
    </rPh>
    <phoneticPr fontId="11"/>
  </si>
  <si>
    <t>文化振興基金</t>
    <rPh sb="0" eb="2">
      <t>ブンカ</t>
    </rPh>
    <rPh sb="2" eb="4">
      <t>シンコウ</t>
    </rPh>
    <rPh sb="4" eb="6">
      <t>キキン</t>
    </rPh>
    <phoneticPr fontId="11"/>
  </si>
  <si>
    <t>斑鳩の里歴史文化遺産保存・活用基金</t>
    <rPh sb="0" eb="2">
      <t>イカルガ</t>
    </rPh>
    <rPh sb="3" eb="4">
      <t>サト</t>
    </rPh>
    <rPh sb="4" eb="6">
      <t>レキシ</t>
    </rPh>
    <rPh sb="6" eb="8">
      <t>ブンカ</t>
    </rPh>
    <rPh sb="8" eb="10">
      <t>イサン</t>
    </rPh>
    <rPh sb="10" eb="12">
      <t>ホゾン</t>
    </rPh>
    <rPh sb="13" eb="15">
      <t>カツヨウ</t>
    </rPh>
    <rPh sb="15" eb="17">
      <t>キキン</t>
    </rPh>
    <phoneticPr fontId="11"/>
  </si>
  <si>
    <t>スポーツ振興基金</t>
    <rPh sb="4" eb="6">
      <t>シンコウ</t>
    </rPh>
    <rPh sb="6" eb="8">
      <t>キキン</t>
    </rPh>
    <phoneticPr fontId="11"/>
  </si>
  <si>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</si>
  <si>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</si>
  <si>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</si>
  <si>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</si>
  <si>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</si>
  <si>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</si>
  <si>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</si>
  <si>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前年度と比較して1.7ポイント改善しているが、有形固定資産減価償却率については、学校施設や幼稚園、橋りょうで、建設時から大幅に年数が経過したことによる老朽化が進んでいることから、0.4ポイント悪化している。
　今後、税収や普通交付税の減少が予想され、不足財源を補うための財政調整基金の取り崩しなどが想定される中、財政の健全化を推進するため、一般会計においては、引き続き町債の発行額を元利償還額以内にするとともに、各事業の見直しなどによる将来負担額の抑制を図る。また、施設の修繕等についても、統廃合を視野に入れつつ、計画的に実施していく必要がある。</t>
    <rPh sb="36" eb="38">
      <t>ユウケイ</t>
    </rPh>
    <rPh sb="38" eb="40">
      <t>コテイ</t>
    </rPh>
    <rPh sb="40" eb="42">
      <t>シサン</t>
    </rPh>
    <rPh sb="42" eb="44">
      <t>ゲンカ</t>
    </rPh>
    <rPh sb="44" eb="46">
      <t>ショウキャク</t>
    </rPh>
    <rPh sb="46" eb="47">
      <t>リツ</t>
    </rPh>
    <rPh sb="92" eb="93">
      <t>スス</t>
    </rPh>
    <rPh sb="109" eb="111">
      <t>アッカ</t>
    </rPh>
    <rPh sb="246" eb="248">
      <t>シセツ</t>
    </rPh>
    <rPh sb="249" eb="251">
      <t>シュウゼン</t>
    </rPh>
    <rPh sb="251" eb="252">
      <t>トウ</t>
    </rPh>
    <rPh sb="258" eb="261">
      <t>トウハイゴウ</t>
    </rPh>
    <rPh sb="262" eb="264">
      <t>シヤ</t>
    </rPh>
    <rPh sb="265" eb="266">
      <t>イ</t>
    </rPh>
    <rPh sb="270" eb="273">
      <t>ケイカクテキ</t>
    </rPh>
    <rPh sb="274" eb="276">
      <t>ジッシ</t>
    </rPh>
    <rPh sb="280" eb="282">
      <t>ヒツヨウ</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</si>
  <si>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</si>
  <si>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</si>
  <si>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</si>
  <si>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</si>
  <si>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</si>
  <si>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</si>
  <si>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前年度と比較して18.2ポイントと数字上は大幅な悪化となっており、実質公債費比率については、0.3ポイント悪化している。これは公共下水道事業特別会計における繰出基準額の算定方法が変更となったことによるものである。
　今後、税収や普通交付税の減少が予想され、不足財源を補うための財政調整基金の取り崩しなどが想定される中、財政の健全化を推進するため、一般会計においては、引き続き町債の発行額を元利償還額以内にするとともに、各事業の見直しなどによる将来負担額の抑制を図る。</t>
    <rPh sb="1" eb="3">
      <t>ショウライ</t>
    </rPh>
    <rPh sb="3" eb="5">
      <t>フタン</t>
    </rPh>
    <rPh sb="5" eb="7">
      <t>ヒリツ</t>
    </rPh>
    <rPh sb="13" eb="16">
      <t>ゼンネンド</t>
    </rPh>
    <rPh sb="17" eb="19">
      <t>ヒカク</t>
    </rPh>
    <rPh sb="30" eb="32">
      <t>スウジ</t>
    </rPh>
    <rPh sb="32" eb="33">
      <t>ジョウ</t>
    </rPh>
    <rPh sb="34" eb="36">
      <t>オオハバ</t>
    </rPh>
    <rPh sb="37" eb="39">
      <t>アッカ</t>
    </rPh>
    <rPh sb="76" eb="78">
      <t>コウキョウ</t>
    </rPh>
    <rPh sb="78" eb="81">
      <t>ゲスイドウ</t>
    </rPh>
    <rPh sb="81" eb="83">
      <t>ジギョウ</t>
    </rPh>
    <rPh sb="83" eb="85">
      <t>トクベツ</t>
    </rPh>
    <rPh sb="85" eb="87">
      <t>カイケイ</t>
    </rPh>
    <rPh sb="91" eb="92">
      <t>ク</t>
    </rPh>
    <rPh sb="92" eb="93">
      <t>ダ</t>
    </rPh>
    <rPh sb="93" eb="95">
      <t>キジュン</t>
    </rPh>
    <rPh sb="95" eb="96">
      <t>ガク</t>
    </rPh>
    <rPh sb="97" eb="99">
      <t>サンテイ</t>
    </rPh>
    <rPh sb="99" eb="101">
      <t>ホウホウ</t>
    </rPh>
    <rPh sb="102" eb="104">
      <t>ヘンコウ</t>
    </rPh>
    <rPh sb="121" eb="123">
      <t>コンゴ</t>
    </rPh>
    <rPh sb="124" eb="126">
      <t>ゼイシュウ</t>
    </rPh>
    <rPh sb="127" eb="129">
      <t>フツウ</t>
    </rPh>
    <rPh sb="129" eb="132">
      <t>コウフゼイ</t>
    </rPh>
    <rPh sb="133" eb="135">
      <t>ゲンショウ</t>
    </rPh>
    <rPh sb="136" eb="138">
      <t>ヨソウ</t>
    </rPh>
    <rPh sb="141" eb="143">
      <t>フソク</t>
    </rPh>
    <rPh sb="143" eb="145">
      <t>ザイゲン</t>
    </rPh>
    <rPh sb="146" eb="147">
      <t>オギナ</t>
    </rPh>
    <rPh sb="151" eb="153">
      <t>ザイセイ</t>
    </rPh>
    <rPh sb="153" eb="155">
      <t>チョウセイ</t>
    </rPh>
    <rPh sb="155" eb="157">
      <t>キキン</t>
    </rPh>
    <rPh sb="158" eb="159">
      <t>ト</t>
    </rPh>
    <rPh sb="160" eb="161">
      <t>クズ</t>
    </rPh>
    <rPh sb="165" eb="167">
      <t>ソウテイ</t>
    </rPh>
    <rPh sb="170" eb="171">
      <t>ナカ</t>
    </rPh>
    <rPh sb="172" eb="174">
      <t>ザイセイ</t>
    </rPh>
    <rPh sb="175" eb="178">
      <t>ケンゼンカ</t>
    </rPh>
    <rPh sb="179" eb="181">
      <t>スイシン</t>
    </rPh>
    <rPh sb="186" eb="188">
      <t>イッパン</t>
    </rPh>
    <rPh sb="188" eb="190">
      <t>カイケイ</t>
    </rPh>
    <rPh sb="196" eb="197">
      <t>ヒ</t>
    </rPh>
    <rPh sb="198" eb="199">
      <t>ツヅ</t>
    </rPh>
    <rPh sb="200" eb="201">
      <t>チョウ</t>
    </rPh>
    <rPh sb="201" eb="202">
      <t>サイ</t>
    </rPh>
    <rPh sb="203" eb="206">
      <t>ハッコウガク</t>
    </rPh>
    <rPh sb="207" eb="209">
      <t>ガンリ</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</si>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</sst>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0" fontId="30" fillId="0" borderId="41" xfId="16" applyFont="1" applyBorder="1" applyAlignment="1" applyProtection="1">
      <alignment horizontal="left" vertical="top" wrapText="1"/>
      <protection locked="0"/>
    </xf>
    <xf numFmtId="0" fontId="30" fillId="0" borderId="12" xfId="16" applyFont="1" applyBorder="1" applyAlignment="1" applyProtection="1">
      <alignment horizontal="left" vertical="top" wrapText="1"/>
      <protection locked="0"/>
    </xf>
    <xf numFmtId="0" fontId="30" fillId="0" borderId="46" xfId="16" applyFont="1" applyBorder="1" applyAlignment="1" applyProtection="1">
      <alignment horizontal="left" vertical="top" wrapText="1"/>
      <protection locked="0"/>
    </xf>
    <xf numFmtId="0" fontId="30" fillId="0" borderId="62" xfId="16" applyFont="1" applyBorder="1" applyAlignment="1" applyProtection="1">
      <alignment horizontal="left" vertical="top" wrapText="1"/>
      <protection locked="0"/>
    </xf>
    <xf numFmtId="0" fontId="30" fillId="0" borderId="0" xfId="16" applyFont="1" applyAlignment="1" applyProtection="1">
      <alignment horizontal="left" vertical="top" wrapText="1"/>
      <protection locked="0"/>
    </xf>
    <xf numFmtId="0" fontId="30" fillId="0" borderId="38" xfId="16" applyFont="1" applyBorder="1" applyAlignment="1" applyProtection="1">
      <alignment horizontal="left" vertical="top" wrapText="1"/>
      <protection locked="0"/>
    </xf>
    <xf numFmtId="0" fontId="30" fillId="0" borderId="37" xfId="16" applyFont="1" applyBorder="1" applyAlignment="1" applyProtection="1">
      <alignment horizontal="left" vertical="top" wrapText="1"/>
      <protection locked="0"/>
    </xf>
    <xf numFmtId="0" fontId="30" fillId="0" borderId="52" xfId="16" applyFont="1" applyBorder="1" applyAlignment="1" applyProtection="1">
      <alignment horizontal="left" vertical="top" wrapText="1"/>
      <protection locked="0"/>
    </xf>
    <xf numFmtId="0" fontId="30" fillId="0" borderId="40" xfId="16" applyFont="1" applyBorder="1" applyAlignment="1" applyProtection="1">
      <alignment horizontal="left" vertical="top" wrapText="1"/>
      <protection locked="0"/>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xmlns:c16r2="http://schemas.microsoft.com/office/drawing/2015/06/chart">
            <c:ext xmlns:c16="http://schemas.microsoft.com/office/drawing/2014/chart" uri="{C3380CC4-5D6E-409C-BE32-E72D297353CC}">
              <c16:uniqueId val="{00000000-6A3C-4A34-8794-05E8228470D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32996</c:v>
                </c:pt>
                <c:pt idx="1">
                  <c:v>28551</c:v>
                </c:pt>
                <c:pt idx="2">
                  <c:v>21411</c:v>
                </c:pt>
                <c:pt idx="3">
                  <c:v>23525</c:v>
                </c:pt>
                <c:pt idx="4">
                  <c:v>28112</c:v>
                </c:pt>
              </c:numCache>
            </c:numRef>
          </c:val>
          <c:smooth val="0"/>
          <c:extLst xmlns:c16r2="http://schemas.microsoft.com/office/drawing/2015/06/chart">
            <c:ext xmlns:c16="http://schemas.microsoft.com/office/drawing/2014/chart" uri="{C3380CC4-5D6E-409C-BE32-E72D297353CC}">
              <c16:uniqueId val="{00000001-6A3C-4A34-8794-05E8228470DF}"/>
            </c:ext>
          </c:extLst>
        </c:ser>
        <c:dLbls>
          <c:showLegendKey val="0"/>
          <c:showVal val="0"/>
          <c:showCatName val="0"/>
          <c:showSerName val="0"/>
          <c:showPercent val="0"/>
          <c:showBubbleSize val="0"/>
        </c:dLbls>
        <c:marker val="1"/>
        <c:smooth val="0"/>
        <c:axId val="424535352"/>
        <c:axId val="424539272"/>
      </c:lineChart>
      <c:catAx>
        <c:axId val="4245353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4539272"/>
        <c:crosses val="autoZero"/>
        <c:auto val="1"/>
        <c:lblAlgn val="ctr"/>
        <c:lblOffset val="100"/>
        <c:tickLblSkip val="1"/>
        <c:tickMarkSkip val="1"/>
        <c:noMultiLvlLbl val="0"/>
      </c:catAx>
      <c:valAx>
        <c:axId val="42453927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45353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11.77</c:v>
                </c:pt>
                <c:pt idx="1">
                  <c:v>6.92</c:v>
                </c:pt>
                <c:pt idx="2">
                  <c:v>7.75</c:v>
                </c:pt>
                <c:pt idx="3">
                  <c:v>4.43</c:v>
                </c:pt>
                <c:pt idx="4">
                  <c:v>3.92</c:v>
                </c:pt>
              </c:numCache>
            </c:numRef>
          </c:val>
          <c:extLst xmlns:c16r2="http://schemas.microsoft.com/office/drawing/2015/06/chart">
            <c:ext xmlns:c16="http://schemas.microsoft.com/office/drawing/2014/chart" uri="{C3380CC4-5D6E-409C-BE32-E72D297353CC}">
              <c16:uniqueId val="{00000000-4157-4559-934D-F50F81FE6FA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32.93</c:v>
                </c:pt>
                <c:pt idx="1">
                  <c:v>32.79</c:v>
                </c:pt>
                <c:pt idx="2">
                  <c:v>32.090000000000003</c:v>
                </c:pt>
                <c:pt idx="3">
                  <c:v>32.06</c:v>
                </c:pt>
                <c:pt idx="4">
                  <c:v>31.62</c:v>
                </c:pt>
              </c:numCache>
            </c:numRef>
          </c:val>
          <c:extLst xmlns:c16r2="http://schemas.microsoft.com/office/drawing/2015/06/chart">
            <c:ext xmlns:c16="http://schemas.microsoft.com/office/drawing/2014/chart" uri="{C3380CC4-5D6E-409C-BE32-E72D297353CC}">
              <c16:uniqueId val="{00000001-4157-4559-934D-F50F81FE6FA7}"/>
            </c:ext>
          </c:extLst>
        </c:ser>
        <c:dLbls>
          <c:showLegendKey val="0"/>
          <c:showVal val="0"/>
          <c:showCatName val="0"/>
          <c:showSerName val="0"/>
          <c:showPercent val="0"/>
          <c:showBubbleSize val="0"/>
        </c:dLbls>
        <c:gapWidth val="250"/>
        <c:overlap val="100"/>
        <c:axId val="424538096"/>
        <c:axId val="4245396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1.9</c:v>
                </c:pt>
                <c:pt idx="1">
                  <c:v>-4.32</c:v>
                </c:pt>
                <c:pt idx="2">
                  <c:v>1.06</c:v>
                </c:pt>
                <c:pt idx="3">
                  <c:v>-3.28</c:v>
                </c:pt>
                <c:pt idx="4">
                  <c:v>-0.45</c:v>
                </c:pt>
              </c:numCache>
            </c:numRef>
          </c:val>
          <c:smooth val="0"/>
          <c:extLst xmlns:c16r2="http://schemas.microsoft.com/office/drawing/2015/06/chart">
            <c:ext xmlns:c16="http://schemas.microsoft.com/office/drawing/2014/chart" uri="{C3380CC4-5D6E-409C-BE32-E72D297353CC}">
              <c16:uniqueId val="{00000002-4157-4559-934D-F50F81FE6FA7}"/>
            </c:ext>
          </c:extLst>
        </c:ser>
        <c:dLbls>
          <c:showLegendKey val="0"/>
          <c:showVal val="0"/>
          <c:showCatName val="0"/>
          <c:showSerName val="0"/>
          <c:showPercent val="0"/>
          <c:showBubbleSize val="0"/>
        </c:dLbls>
        <c:marker val="1"/>
        <c:smooth val="0"/>
        <c:axId val="424538096"/>
        <c:axId val="424539664"/>
      </c:lineChart>
      <c:catAx>
        <c:axId val="424538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4539664"/>
        <c:crosses val="autoZero"/>
        <c:auto val="1"/>
        <c:lblAlgn val="ctr"/>
        <c:lblOffset val="100"/>
        <c:tickLblSkip val="1"/>
        <c:tickMarkSkip val="1"/>
        <c:noMultiLvlLbl val="0"/>
      </c:catAx>
      <c:valAx>
        <c:axId val="424539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4538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135-4EBA-9CB9-A2FA68B3385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135-4EBA-9CB9-A2FA68B3385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135-4EBA-9CB9-A2FA68B3385F}"/>
            </c:ext>
          </c:extLst>
        </c:ser>
        <c:ser>
          <c:idx val="3"/>
          <c:order val="3"/>
          <c:tx>
            <c:strRef>
              <c:f>データシート!$A$30</c:f>
              <c:strCache>
                <c:ptCount val="1"/>
                <c:pt idx="0">
                  <c:v>後期高齢者医療</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0.02</c:v>
                </c:pt>
                <c:pt idx="4">
                  <c:v>#N/A</c:v>
                </c:pt>
                <c:pt idx="5">
                  <c:v>0</c:v>
                </c:pt>
                <c:pt idx="6">
                  <c:v>#N/A</c:v>
                </c:pt>
                <c:pt idx="7">
                  <c:v>0.08</c:v>
                </c:pt>
                <c:pt idx="8">
                  <c:v>#N/A</c:v>
                </c:pt>
                <c:pt idx="9">
                  <c:v>0.01</c:v>
                </c:pt>
              </c:numCache>
            </c:numRef>
          </c:val>
          <c:extLst xmlns:c16r2="http://schemas.microsoft.com/office/drawing/2015/06/chart">
            <c:ext xmlns:c16="http://schemas.microsoft.com/office/drawing/2014/chart" uri="{C3380CC4-5D6E-409C-BE32-E72D297353CC}">
              <c16:uniqueId val="{00000003-E135-4EBA-9CB9-A2FA68B3385F}"/>
            </c:ext>
          </c:extLst>
        </c:ser>
        <c:ser>
          <c:idx val="4"/>
          <c:order val="4"/>
          <c:tx>
            <c:strRef>
              <c:f>データシート!$A$31</c:f>
              <c:strCache>
                <c:ptCount val="1"/>
                <c:pt idx="0">
                  <c:v>介護保険事業（介護サービス事業勘定）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4-E135-4EBA-9CB9-A2FA68B3385F}"/>
            </c:ext>
          </c:extLst>
        </c:ser>
        <c:ser>
          <c:idx val="5"/>
          <c:order val="5"/>
          <c:tx>
            <c:strRef>
              <c:f>データシート!$A$32</c:f>
              <c:strCache>
                <c:ptCount val="1"/>
                <c:pt idx="0">
                  <c:v>介護保険事業（保険事業勘定）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0.51</c:v>
                </c:pt>
                <c:pt idx="2">
                  <c:v>#N/A</c:v>
                </c:pt>
                <c:pt idx="3">
                  <c:v>0.72</c:v>
                </c:pt>
                <c:pt idx="4">
                  <c:v>#N/A</c:v>
                </c:pt>
                <c:pt idx="5">
                  <c:v>1.48</c:v>
                </c:pt>
                <c:pt idx="6">
                  <c:v>#N/A</c:v>
                </c:pt>
                <c:pt idx="7">
                  <c:v>1.81</c:v>
                </c:pt>
                <c:pt idx="8">
                  <c:v>#N/A</c:v>
                </c:pt>
                <c:pt idx="9">
                  <c:v>2.2000000000000002</c:v>
                </c:pt>
              </c:numCache>
            </c:numRef>
          </c:val>
          <c:extLst xmlns:c16r2="http://schemas.microsoft.com/office/drawing/2015/06/chart">
            <c:ext xmlns:c16="http://schemas.microsoft.com/office/drawing/2014/chart" uri="{C3380CC4-5D6E-409C-BE32-E72D297353CC}">
              <c16:uniqueId val="{00000005-E135-4EBA-9CB9-A2FA68B3385F}"/>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11.76</c:v>
                </c:pt>
                <c:pt idx="2">
                  <c:v>#N/A</c:v>
                </c:pt>
                <c:pt idx="3">
                  <c:v>6.92</c:v>
                </c:pt>
                <c:pt idx="4">
                  <c:v>#N/A</c:v>
                </c:pt>
                <c:pt idx="5">
                  <c:v>7.75</c:v>
                </c:pt>
                <c:pt idx="6">
                  <c:v>#N/A</c:v>
                </c:pt>
                <c:pt idx="7">
                  <c:v>4.43</c:v>
                </c:pt>
                <c:pt idx="8">
                  <c:v>#N/A</c:v>
                </c:pt>
                <c:pt idx="9">
                  <c:v>3.92</c:v>
                </c:pt>
              </c:numCache>
            </c:numRef>
          </c:val>
          <c:extLst xmlns:c16r2="http://schemas.microsoft.com/office/drawing/2015/06/chart">
            <c:ext xmlns:c16="http://schemas.microsoft.com/office/drawing/2014/chart" uri="{C3380CC4-5D6E-409C-BE32-E72D297353CC}">
              <c16:uniqueId val="{00000006-E135-4EBA-9CB9-A2FA68B3385F}"/>
            </c:ext>
          </c:extLst>
        </c:ser>
        <c:ser>
          <c:idx val="7"/>
          <c:order val="7"/>
          <c:tx>
            <c:strRef>
              <c:f>データシート!$A$34</c:f>
              <c:strCache>
                <c:ptCount val="1"/>
                <c:pt idx="0">
                  <c:v>公共下水道事業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4.28</c:v>
                </c:pt>
              </c:numCache>
            </c:numRef>
          </c:val>
          <c:extLst xmlns:c16r2="http://schemas.microsoft.com/office/drawing/2015/06/chart">
            <c:ext xmlns:c16="http://schemas.microsoft.com/office/drawing/2014/chart" uri="{C3380CC4-5D6E-409C-BE32-E72D297353CC}">
              <c16:uniqueId val="{00000007-E135-4EBA-9CB9-A2FA68B3385F}"/>
            </c:ext>
          </c:extLst>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5.75</c:v>
                </c:pt>
                <c:pt idx="2">
                  <c:v>#N/A</c:v>
                </c:pt>
                <c:pt idx="3">
                  <c:v>5.55</c:v>
                </c:pt>
                <c:pt idx="4">
                  <c:v>#N/A</c:v>
                </c:pt>
                <c:pt idx="5">
                  <c:v>5.08</c:v>
                </c:pt>
                <c:pt idx="6">
                  <c:v>#N/A</c:v>
                </c:pt>
                <c:pt idx="7">
                  <c:v>6.02</c:v>
                </c:pt>
                <c:pt idx="8">
                  <c:v>#N/A</c:v>
                </c:pt>
                <c:pt idx="9">
                  <c:v>5.95</c:v>
                </c:pt>
              </c:numCache>
            </c:numRef>
          </c:val>
          <c:extLst xmlns:c16r2="http://schemas.microsoft.com/office/drawing/2015/06/chart">
            <c:ext xmlns:c16="http://schemas.microsoft.com/office/drawing/2014/chart" uri="{C3380CC4-5D6E-409C-BE32-E72D297353CC}">
              <c16:uniqueId val="{00000008-E135-4EBA-9CB9-A2FA68B3385F}"/>
            </c:ext>
          </c:extLst>
        </c:ser>
        <c:ser>
          <c:idx val="9"/>
          <c:order val="9"/>
          <c:tx>
            <c:strRef>
              <c:f>データシート!$A$36</c:f>
              <c:strCache>
                <c:ptCount val="1"/>
                <c:pt idx="0">
                  <c:v>国民健康保険事業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8.42</c:v>
                </c:pt>
                <c:pt idx="1">
                  <c:v>#N/A</c:v>
                </c:pt>
                <c:pt idx="2">
                  <c:v>7.86</c:v>
                </c:pt>
                <c:pt idx="3">
                  <c:v>#N/A</c:v>
                </c:pt>
                <c:pt idx="4">
                  <c:v>7.36</c:v>
                </c:pt>
                <c:pt idx="5">
                  <c:v>#N/A</c:v>
                </c:pt>
                <c:pt idx="6">
                  <c:v>5.39</c:v>
                </c:pt>
                <c:pt idx="7">
                  <c:v>#N/A</c:v>
                </c:pt>
                <c:pt idx="8">
                  <c:v>4.18</c:v>
                </c:pt>
                <c:pt idx="9">
                  <c:v>#N/A</c:v>
                </c:pt>
              </c:numCache>
            </c:numRef>
          </c:val>
          <c:extLst xmlns:c16r2="http://schemas.microsoft.com/office/drawing/2015/06/chart">
            <c:ext xmlns:c16="http://schemas.microsoft.com/office/drawing/2014/chart" uri="{C3380CC4-5D6E-409C-BE32-E72D297353CC}">
              <c16:uniqueId val="{00000009-E135-4EBA-9CB9-A2FA68B3385F}"/>
            </c:ext>
          </c:extLst>
        </c:ser>
        <c:dLbls>
          <c:showLegendKey val="0"/>
          <c:showVal val="0"/>
          <c:showCatName val="0"/>
          <c:showSerName val="0"/>
          <c:showPercent val="0"/>
          <c:showBubbleSize val="0"/>
        </c:dLbls>
        <c:gapWidth val="150"/>
        <c:overlap val="100"/>
        <c:axId val="424536920"/>
        <c:axId val="424533784"/>
      </c:barChart>
      <c:catAx>
        <c:axId val="424536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4533784"/>
        <c:crosses val="autoZero"/>
        <c:auto val="1"/>
        <c:lblAlgn val="ctr"/>
        <c:lblOffset val="100"/>
        <c:tickLblSkip val="1"/>
        <c:tickMarkSkip val="1"/>
        <c:noMultiLvlLbl val="0"/>
      </c:catAx>
      <c:valAx>
        <c:axId val="424533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45369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986</c:v>
                </c:pt>
                <c:pt idx="5">
                  <c:v>1016</c:v>
                </c:pt>
                <c:pt idx="8">
                  <c:v>931</c:v>
                </c:pt>
                <c:pt idx="11">
                  <c:v>920</c:v>
                </c:pt>
                <c:pt idx="14">
                  <c:v>953</c:v>
                </c:pt>
              </c:numCache>
            </c:numRef>
          </c:val>
          <c:extLst xmlns:c16r2="http://schemas.microsoft.com/office/drawing/2015/06/chart">
            <c:ext xmlns:c16="http://schemas.microsoft.com/office/drawing/2014/chart" uri="{C3380CC4-5D6E-409C-BE32-E72D297353CC}">
              <c16:uniqueId val="{00000000-C670-49D6-BC04-170D585330B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670-49D6-BC04-170D585330B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C670-49D6-BC04-170D585330B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20</c:v>
                </c:pt>
                <c:pt idx="3">
                  <c:v>9</c:v>
                </c:pt>
                <c:pt idx="6">
                  <c:v>8</c:v>
                </c:pt>
                <c:pt idx="9">
                  <c:v>13</c:v>
                </c:pt>
                <c:pt idx="12">
                  <c:v>14</c:v>
                </c:pt>
              </c:numCache>
            </c:numRef>
          </c:val>
          <c:extLst xmlns:c16r2="http://schemas.microsoft.com/office/drawing/2015/06/chart">
            <c:ext xmlns:c16="http://schemas.microsoft.com/office/drawing/2014/chart" uri="{C3380CC4-5D6E-409C-BE32-E72D297353CC}">
              <c16:uniqueId val="{00000003-C670-49D6-BC04-170D585330B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380</c:v>
                </c:pt>
                <c:pt idx="3">
                  <c:v>398</c:v>
                </c:pt>
                <c:pt idx="6">
                  <c:v>409</c:v>
                </c:pt>
                <c:pt idx="9">
                  <c:v>387</c:v>
                </c:pt>
                <c:pt idx="12">
                  <c:v>481</c:v>
                </c:pt>
              </c:numCache>
            </c:numRef>
          </c:val>
          <c:extLst xmlns:c16r2="http://schemas.microsoft.com/office/drawing/2015/06/chart">
            <c:ext xmlns:c16="http://schemas.microsoft.com/office/drawing/2014/chart" uri="{C3380CC4-5D6E-409C-BE32-E72D297353CC}">
              <c16:uniqueId val="{00000004-C670-49D6-BC04-170D585330B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670-49D6-BC04-170D585330B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670-49D6-BC04-170D585330B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946</c:v>
                </c:pt>
                <c:pt idx="3">
                  <c:v>933</c:v>
                </c:pt>
                <c:pt idx="6">
                  <c:v>858</c:v>
                </c:pt>
                <c:pt idx="9">
                  <c:v>828</c:v>
                </c:pt>
                <c:pt idx="12">
                  <c:v>856</c:v>
                </c:pt>
              </c:numCache>
            </c:numRef>
          </c:val>
          <c:extLst xmlns:c16r2="http://schemas.microsoft.com/office/drawing/2015/06/chart">
            <c:ext xmlns:c16="http://schemas.microsoft.com/office/drawing/2014/chart" uri="{C3380CC4-5D6E-409C-BE32-E72D297353CC}">
              <c16:uniqueId val="{00000007-C670-49D6-BC04-170D585330BA}"/>
            </c:ext>
          </c:extLst>
        </c:ser>
        <c:dLbls>
          <c:showLegendKey val="0"/>
          <c:showVal val="0"/>
          <c:showCatName val="0"/>
          <c:showSerName val="0"/>
          <c:showPercent val="0"/>
          <c:showBubbleSize val="0"/>
        </c:dLbls>
        <c:gapWidth val="100"/>
        <c:overlap val="100"/>
        <c:axId val="424540448"/>
        <c:axId val="4245373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360</c:v>
                </c:pt>
                <c:pt idx="2">
                  <c:v>#N/A</c:v>
                </c:pt>
                <c:pt idx="3">
                  <c:v>#N/A</c:v>
                </c:pt>
                <c:pt idx="4">
                  <c:v>324</c:v>
                </c:pt>
                <c:pt idx="5">
                  <c:v>#N/A</c:v>
                </c:pt>
                <c:pt idx="6">
                  <c:v>#N/A</c:v>
                </c:pt>
                <c:pt idx="7">
                  <c:v>344</c:v>
                </c:pt>
                <c:pt idx="8">
                  <c:v>#N/A</c:v>
                </c:pt>
                <c:pt idx="9">
                  <c:v>#N/A</c:v>
                </c:pt>
                <c:pt idx="10">
                  <c:v>308</c:v>
                </c:pt>
                <c:pt idx="11">
                  <c:v>#N/A</c:v>
                </c:pt>
                <c:pt idx="12">
                  <c:v>#N/A</c:v>
                </c:pt>
                <c:pt idx="13">
                  <c:v>398</c:v>
                </c:pt>
                <c:pt idx="14">
                  <c:v>#N/A</c:v>
                </c:pt>
              </c:numCache>
            </c:numRef>
          </c:val>
          <c:smooth val="0"/>
          <c:extLst xmlns:c16r2="http://schemas.microsoft.com/office/drawing/2015/06/chart">
            <c:ext xmlns:c16="http://schemas.microsoft.com/office/drawing/2014/chart" uri="{C3380CC4-5D6E-409C-BE32-E72D297353CC}">
              <c16:uniqueId val="{00000008-C670-49D6-BC04-170D585330BA}"/>
            </c:ext>
          </c:extLst>
        </c:ser>
        <c:dLbls>
          <c:showLegendKey val="0"/>
          <c:showVal val="0"/>
          <c:showCatName val="0"/>
          <c:showSerName val="0"/>
          <c:showPercent val="0"/>
          <c:showBubbleSize val="0"/>
        </c:dLbls>
        <c:marker val="1"/>
        <c:smooth val="0"/>
        <c:axId val="424540448"/>
        <c:axId val="424537312"/>
      </c:lineChart>
      <c:catAx>
        <c:axId val="424540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4537312"/>
        <c:crosses val="autoZero"/>
        <c:auto val="1"/>
        <c:lblAlgn val="ctr"/>
        <c:lblOffset val="100"/>
        <c:tickLblSkip val="1"/>
        <c:tickMarkSkip val="1"/>
        <c:noMultiLvlLbl val="0"/>
      </c:catAx>
      <c:valAx>
        <c:axId val="424537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4540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9860</c:v>
                </c:pt>
                <c:pt idx="5">
                  <c:v>9812</c:v>
                </c:pt>
                <c:pt idx="8">
                  <c:v>9768</c:v>
                </c:pt>
                <c:pt idx="11">
                  <c:v>9604</c:v>
                </c:pt>
                <c:pt idx="14">
                  <c:v>9418</c:v>
                </c:pt>
              </c:numCache>
            </c:numRef>
          </c:val>
          <c:extLst xmlns:c16r2="http://schemas.microsoft.com/office/drawing/2015/06/chart">
            <c:ext xmlns:c16="http://schemas.microsoft.com/office/drawing/2014/chart" uri="{C3380CC4-5D6E-409C-BE32-E72D297353CC}">
              <c16:uniqueId val="{00000000-A9EA-478F-848B-A1CD143CAFB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4568</c:v>
                </c:pt>
                <c:pt idx="5">
                  <c:v>4001</c:v>
                </c:pt>
                <c:pt idx="8">
                  <c:v>3578</c:v>
                </c:pt>
                <c:pt idx="11">
                  <c:v>3351</c:v>
                </c:pt>
                <c:pt idx="14">
                  <c:v>3156</c:v>
                </c:pt>
              </c:numCache>
            </c:numRef>
          </c:val>
          <c:extLst xmlns:c16r2="http://schemas.microsoft.com/office/drawing/2015/06/chart">
            <c:ext xmlns:c16="http://schemas.microsoft.com/office/drawing/2014/chart" uri="{C3380CC4-5D6E-409C-BE32-E72D297353CC}">
              <c16:uniqueId val="{00000001-A9EA-478F-848B-A1CD143CAFB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2918</c:v>
                </c:pt>
                <c:pt idx="5">
                  <c:v>2942</c:v>
                </c:pt>
                <c:pt idx="8">
                  <c:v>2974</c:v>
                </c:pt>
                <c:pt idx="11">
                  <c:v>3049</c:v>
                </c:pt>
                <c:pt idx="14">
                  <c:v>3156</c:v>
                </c:pt>
              </c:numCache>
            </c:numRef>
          </c:val>
          <c:extLst xmlns:c16r2="http://schemas.microsoft.com/office/drawing/2015/06/chart">
            <c:ext xmlns:c16="http://schemas.microsoft.com/office/drawing/2014/chart" uri="{C3380CC4-5D6E-409C-BE32-E72D297353CC}">
              <c16:uniqueId val="{00000002-A9EA-478F-848B-A1CD143CAFB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9EA-478F-848B-A1CD143CAFB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9EA-478F-848B-A1CD143CAFB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9EA-478F-848B-A1CD143CAFB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1983</c:v>
                </c:pt>
                <c:pt idx="3">
                  <c:v>1884</c:v>
                </c:pt>
                <c:pt idx="6">
                  <c:v>1823</c:v>
                </c:pt>
                <c:pt idx="9">
                  <c:v>1794</c:v>
                </c:pt>
                <c:pt idx="12">
                  <c:v>1753</c:v>
                </c:pt>
              </c:numCache>
            </c:numRef>
          </c:val>
          <c:extLst xmlns:c16r2="http://schemas.microsoft.com/office/drawing/2015/06/chart">
            <c:ext xmlns:c16="http://schemas.microsoft.com/office/drawing/2014/chart" uri="{C3380CC4-5D6E-409C-BE32-E72D297353CC}">
              <c16:uniqueId val="{00000006-A9EA-478F-848B-A1CD143CAFB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122</c:v>
                </c:pt>
                <c:pt idx="3">
                  <c:v>135</c:v>
                </c:pt>
                <c:pt idx="6">
                  <c:v>175</c:v>
                </c:pt>
                <c:pt idx="9">
                  <c:v>173</c:v>
                </c:pt>
                <c:pt idx="12">
                  <c:v>194</c:v>
                </c:pt>
              </c:numCache>
            </c:numRef>
          </c:val>
          <c:extLst xmlns:c16r2="http://schemas.microsoft.com/office/drawing/2015/06/chart">
            <c:ext xmlns:c16="http://schemas.microsoft.com/office/drawing/2014/chart" uri="{C3380CC4-5D6E-409C-BE32-E72D297353CC}">
              <c16:uniqueId val="{00000007-A9EA-478F-848B-A1CD143CAFB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6779</c:v>
                </c:pt>
                <c:pt idx="3">
                  <c:v>6815</c:v>
                </c:pt>
                <c:pt idx="6">
                  <c:v>6778</c:v>
                </c:pt>
                <c:pt idx="9">
                  <c:v>6662</c:v>
                </c:pt>
                <c:pt idx="12">
                  <c:v>7682</c:v>
                </c:pt>
              </c:numCache>
            </c:numRef>
          </c:val>
          <c:extLst xmlns:c16r2="http://schemas.microsoft.com/office/drawing/2015/06/chart">
            <c:ext xmlns:c16="http://schemas.microsoft.com/office/drawing/2014/chart" uri="{C3380CC4-5D6E-409C-BE32-E72D297353CC}">
              <c16:uniqueId val="{00000008-A9EA-478F-848B-A1CD143CAFB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A9EA-478F-848B-A1CD143CAFB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10040</c:v>
                </c:pt>
                <c:pt idx="3">
                  <c:v>9748</c:v>
                </c:pt>
                <c:pt idx="6">
                  <c:v>9586</c:v>
                </c:pt>
                <c:pt idx="9">
                  <c:v>9328</c:v>
                </c:pt>
                <c:pt idx="12">
                  <c:v>8999</c:v>
                </c:pt>
              </c:numCache>
            </c:numRef>
          </c:val>
          <c:extLst xmlns:c16r2="http://schemas.microsoft.com/office/drawing/2015/06/chart">
            <c:ext xmlns:c16="http://schemas.microsoft.com/office/drawing/2014/chart" uri="{C3380CC4-5D6E-409C-BE32-E72D297353CC}">
              <c16:uniqueId val="{0000000A-A9EA-478F-848B-A1CD143CAFB1}"/>
            </c:ext>
          </c:extLst>
        </c:ser>
        <c:dLbls>
          <c:showLegendKey val="0"/>
          <c:showVal val="0"/>
          <c:showCatName val="0"/>
          <c:showSerName val="0"/>
          <c:showPercent val="0"/>
          <c:showBubbleSize val="0"/>
        </c:dLbls>
        <c:gapWidth val="100"/>
        <c:overlap val="100"/>
        <c:axId val="537897488"/>
        <c:axId val="5378978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1576</c:v>
                </c:pt>
                <c:pt idx="2">
                  <c:v>#N/A</c:v>
                </c:pt>
                <c:pt idx="3">
                  <c:v>#N/A</c:v>
                </c:pt>
                <c:pt idx="4">
                  <c:v>1826</c:v>
                </c:pt>
                <c:pt idx="5">
                  <c:v>#N/A</c:v>
                </c:pt>
                <c:pt idx="6">
                  <c:v>#N/A</c:v>
                </c:pt>
                <c:pt idx="7">
                  <c:v>2042</c:v>
                </c:pt>
                <c:pt idx="8">
                  <c:v>#N/A</c:v>
                </c:pt>
                <c:pt idx="9">
                  <c:v>#N/A</c:v>
                </c:pt>
                <c:pt idx="10">
                  <c:v>1953</c:v>
                </c:pt>
                <c:pt idx="11">
                  <c:v>#N/A</c:v>
                </c:pt>
                <c:pt idx="12">
                  <c:v>#N/A</c:v>
                </c:pt>
                <c:pt idx="13">
                  <c:v>2899</c:v>
                </c:pt>
                <c:pt idx="14">
                  <c:v>#N/A</c:v>
                </c:pt>
              </c:numCache>
            </c:numRef>
          </c:val>
          <c:smooth val="0"/>
          <c:extLst xmlns:c16r2="http://schemas.microsoft.com/office/drawing/2015/06/chart">
            <c:ext xmlns:c16="http://schemas.microsoft.com/office/drawing/2014/chart" uri="{C3380CC4-5D6E-409C-BE32-E72D297353CC}">
              <c16:uniqueId val="{0000000B-A9EA-478F-848B-A1CD143CAFB1}"/>
            </c:ext>
          </c:extLst>
        </c:ser>
        <c:dLbls>
          <c:showLegendKey val="0"/>
          <c:showVal val="0"/>
          <c:showCatName val="0"/>
          <c:showSerName val="0"/>
          <c:showPercent val="0"/>
          <c:showBubbleSize val="0"/>
        </c:dLbls>
        <c:marker val="1"/>
        <c:smooth val="0"/>
        <c:axId val="537897488"/>
        <c:axId val="537897880"/>
      </c:lineChart>
      <c:catAx>
        <c:axId val="537897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37897880"/>
        <c:crosses val="autoZero"/>
        <c:auto val="1"/>
        <c:lblAlgn val="ctr"/>
        <c:lblOffset val="100"/>
        <c:tickLblSkip val="1"/>
        <c:tickMarkSkip val="1"/>
        <c:noMultiLvlLbl val="0"/>
      </c:catAx>
      <c:valAx>
        <c:axId val="537897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7897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1872</c:v>
                </c:pt>
                <c:pt idx="1">
                  <c:v>1874</c:v>
                </c:pt>
                <c:pt idx="2">
                  <c:v>1874</c:v>
                </c:pt>
              </c:numCache>
            </c:numRef>
          </c:val>
          <c:extLst xmlns:c16r2="http://schemas.microsoft.com/office/drawing/2015/06/chart">
            <c:ext xmlns:c16="http://schemas.microsoft.com/office/drawing/2014/chart" uri="{C3380CC4-5D6E-409C-BE32-E72D297353CC}">
              <c16:uniqueId val="{00000000-FA7F-458A-9B76-1E86B9B7C17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193</c:v>
                </c:pt>
                <c:pt idx="1">
                  <c:v>204</c:v>
                </c:pt>
                <c:pt idx="2">
                  <c:v>216</c:v>
                </c:pt>
              </c:numCache>
            </c:numRef>
          </c:val>
          <c:extLst xmlns:c16r2="http://schemas.microsoft.com/office/drawing/2015/06/chart">
            <c:ext xmlns:c16="http://schemas.microsoft.com/office/drawing/2014/chart" uri="{C3380CC4-5D6E-409C-BE32-E72D297353CC}">
              <c16:uniqueId val="{00000001-FA7F-458A-9B76-1E86B9B7C17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457</c:v>
                </c:pt>
                <c:pt idx="1">
                  <c:v>465</c:v>
                </c:pt>
                <c:pt idx="2">
                  <c:v>471</c:v>
                </c:pt>
              </c:numCache>
            </c:numRef>
          </c:val>
          <c:extLst xmlns:c16r2="http://schemas.microsoft.com/office/drawing/2015/06/chart">
            <c:ext xmlns:c16="http://schemas.microsoft.com/office/drawing/2014/chart" uri="{C3380CC4-5D6E-409C-BE32-E72D297353CC}">
              <c16:uniqueId val="{00000002-FA7F-458A-9B76-1E86B9B7C170}"/>
            </c:ext>
          </c:extLst>
        </c:ser>
        <c:dLbls>
          <c:showLegendKey val="0"/>
          <c:showVal val="0"/>
          <c:showCatName val="0"/>
          <c:showSerName val="0"/>
          <c:showPercent val="0"/>
          <c:showBubbleSize val="0"/>
        </c:dLbls>
        <c:gapWidth val="120"/>
        <c:overlap val="100"/>
        <c:axId val="537891608"/>
        <c:axId val="537890824"/>
      </c:barChart>
      <c:catAx>
        <c:axId val="537891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37890824"/>
        <c:crosses val="autoZero"/>
        <c:auto val="1"/>
        <c:lblAlgn val="ctr"/>
        <c:lblOffset val="100"/>
        <c:tickLblSkip val="1"/>
        <c:tickMarkSkip val="1"/>
        <c:noMultiLvlLbl val="0"/>
      </c:catAx>
      <c:valAx>
        <c:axId val="5378908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37891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A17-4CAD-9194-8297944C0D37}"/>
                </c:ext>
                <c:ext xmlns:c15="http://schemas.microsoft.com/office/drawing/2012/chart" uri="{CE6537A1-D6FC-4f65-9D91-7224C49458BB}">
                  <c15:dlblFieldTable>
                    <c15:dlblFTEntry>
                      <c15:txfldGUID>{CBF87D47-1F22-451E-BB01-3CAA132CB052}</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A17-4CAD-9194-8297944C0D37}"/>
                </c:ext>
                <c:ext xmlns:c15="http://schemas.microsoft.com/office/drawing/2012/chart" uri="{CE6537A1-D6FC-4f65-9D91-7224C49458BB}">
                  <c15:dlblFieldTable>
                    <c15:dlblFTEntry>
                      <c15:txfldGUID>{A42A11E7-F87F-421A-A96D-4F749EBEBABD}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A17-4CAD-9194-8297944C0D37}"/>
                </c:ext>
                <c:ext xmlns:c15="http://schemas.microsoft.com/office/drawing/2012/chart" uri="{CE6537A1-D6FC-4f65-9D91-7224C49458BB}">
                  <c15:dlblFieldTable>
                    <c15:dlblFTEntry>
                      <c15:txfldGUID>{F091CF5D-A409-49DF-8A38-01A48F174E08}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A17-4CAD-9194-8297944C0D37}"/>
                </c:ext>
                <c:ext xmlns:c15="http://schemas.microsoft.com/office/drawing/2012/chart" uri="{CE6537A1-D6FC-4f65-9D91-7224C49458BB}">
                  <c15:dlblFieldTable>
                    <c15:dlblFTEntry>
                      <c15:txfldGUID>{410142A8-F42A-42DA-A3AC-2C0B6FF168BD}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A17-4CAD-9194-8297944C0D37}"/>
                </c:ext>
                <c:ext xmlns:c15="http://schemas.microsoft.com/office/drawing/2012/chart" uri="{CE6537A1-D6FC-4f65-9D91-7224C49458BB}">
                  <c15:dlblFieldTable>
                    <c15:dlblFTEntry>
                      <c15:txfldGUID>{DAF53B17-B0E4-4658-BDEC-C526D2866235}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A17-4CAD-9194-8297944C0D37}"/>
                </c:ext>
                <c:ext xmlns:c15="http://schemas.microsoft.com/office/drawing/2012/chart" uri="{CE6537A1-D6FC-4f65-9D91-7224C49458BB}">
                  <c15:dlblFieldTable>
                    <c15:dlblFTEntry>
                      <c15:txfldGUID>{FBB09F05-2382-4F1B-8FC3-0014AD78001C}</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A17-4CAD-9194-8297944C0D37}"/>
                </c:ext>
                <c:ext xmlns:c15="http://schemas.microsoft.com/office/drawing/2012/chart" uri="{CE6537A1-D6FC-4f65-9D91-7224C49458BB}">
                  <c15:dlblFieldTable>
                    <c15:dlblFTEntry>
                      <c15:txfldGUID>{71222C8A-4AE0-4567-980C-A6137CCBA5DD}</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A17-4CAD-9194-8297944C0D37}"/>
                </c:ext>
                <c:ext xmlns:c15="http://schemas.microsoft.com/office/drawing/2012/chart" uri="{CE6537A1-D6FC-4f65-9D91-7224C49458BB}">
                  <c15:dlblFieldTable>
                    <c15:dlblFTEntry>
                      <c15:txfldGUID>{4B4B9A61-D5E3-4869-AE6A-3A07839DEE25}</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A17-4CAD-9194-8297944C0D37}"/>
                </c:ext>
                <c:ext xmlns:c15="http://schemas.microsoft.com/office/drawing/2012/chart" uri="{CE6537A1-D6FC-4f65-9D91-7224C49458BB}">
                  <c15:dlblFieldTable>
                    <c15:dlblFTEntry>
                      <c15:txfldGUID>{1FFC60C3-D58D-46AF-878C-D34BB42A4038}</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62.6</c:v>
                </c:pt>
                <c:pt idx="24">
                  <c:v>63</c:v>
                </c:pt>
              </c:numCache>
            </c:numRef>
          </c:xVal>
          <c:yVal>
            <c:numRef>
              <c:f>公会計指標分析・財政指標組合せ分析表!$BP$51:$DC$51</c:f>
              <c:numCache>
                <c:formatCode>#,##0.0;"▲ "#,##0.0</c:formatCode>
                <c:ptCount val="40"/>
                <c:pt idx="16">
                  <c:v>40.299999999999997</c:v>
                </c:pt>
                <c:pt idx="24">
                  <c:v>38.6</c:v>
                </c:pt>
              </c:numCache>
            </c:numRef>
          </c:yVal>
          <c:smooth val="0"/>
          <c:extLst xmlns:c16r2="http://schemas.microsoft.com/office/drawing/2015/06/chart">
            <c:ext xmlns:c16="http://schemas.microsoft.com/office/drawing/2014/chart" uri="{C3380CC4-5D6E-409C-BE32-E72D297353CC}">
              <c16:uniqueId val="{00000009-6A17-4CAD-9194-8297944C0D3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A17-4CAD-9194-8297944C0D37}"/>
                </c:ext>
                <c:ext xmlns:c15="http://schemas.microsoft.com/office/drawing/2012/chart" uri="{CE6537A1-D6FC-4f65-9D91-7224C49458BB}">
                  <c15:dlblFieldTable>
                    <c15:dlblFTEntry>
                      <c15:txfldGUID>{9A16279B-D6ED-4D35-A87C-FA459302DF73}</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A17-4CAD-9194-8297944C0D37}"/>
                </c:ext>
                <c:ext xmlns:c15="http://schemas.microsoft.com/office/drawing/2012/chart" uri="{CE6537A1-D6FC-4f65-9D91-7224C49458BB}">
                  <c15:dlblFieldTable>
                    <c15:dlblFTEntry>
                      <c15:txfldGUID>{EA644E7B-A658-461E-B648-8E7DC3B91BE8}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A17-4CAD-9194-8297944C0D37}"/>
                </c:ext>
                <c:ext xmlns:c15="http://schemas.microsoft.com/office/drawing/2012/chart" uri="{CE6537A1-D6FC-4f65-9D91-7224C49458BB}">
                  <c15:dlblFieldTable>
                    <c15:dlblFTEntry>
                      <c15:txfldGUID>{EC1B23D6-D8C6-4369-8A09-359781BDAF55}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A17-4CAD-9194-8297944C0D37}"/>
                </c:ext>
                <c:ext xmlns:c15="http://schemas.microsoft.com/office/drawing/2012/chart" uri="{CE6537A1-D6FC-4f65-9D91-7224C49458BB}">
                  <c15:dlblFieldTable>
                    <c15:dlblFTEntry>
                      <c15:txfldGUID>{7516F3A2-33EA-45FB-A365-3E8B349C0885}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A17-4CAD-9194-8297944C0D37}"/>
                </c:ext>
                <c:ext xmlns:c15="http://schemas.microsoft.com/office/drawing/2012/chart" uri="{CE6537A1-D6FC-4f65-9D91-7224C49458BB}">
                  <c15:dlblFieldTable>
                    <c15:dlblFTEntry>
                      <c15:txfldGUID>{F19DE4A4-A5E0-4BCF-8B1C-0E6EFD866A23}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A17-4CAD-9194-8297944C0D37}"/>
                </c:ext>
                <c:ext xmlns:c15="http://schemas.microsoft.com/office/drawing/2012/chart" uri="{CE6537A1-D6FC-4f65-9D91-7224C49458BB}">
                  <c15:dlblFieldTable>
                    <c15:dlblFTEntry>
                      <c15:txfldGUID>{01D7301D-0B82-4381-BA1A-A55525A4E0A4}</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A17-4CAD-9194-8297944C0D37}"/>
                </c:ext>
                <c:ext xmlns:c15="http://schemas.microsoft.com/office/drawing/2012/chart" uri="{CE6537A1-D6FC-4f65-9D91-7224C49458BB}">
                  <c15:dlblFieldTable>
                    <c15:dlblFTEntry>
                      <c15:txfldGUID>{6FCFE193-717A-434D-B0DB-BC135B80BAFC}</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A17-4CAD-9194-8297944C0D37}"/>
                </c:ext>
                <c:ext xmlns:c15="http://schemas.microsoft.com/office/drawing/2012/chart" uri="{CE6537A1-D6FC-4f65-9D91-7224C49458BB}">
                  <c15:dlblFieldTable>
                    <c15:dlblFTEntry>
                      <c15:txfldGUID>{1E19CA95-9584-44C5-AEED-B2267D5A01E4}</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A17-4CAD-9194-8297944C0D37}"/>
                </c:ext>
                <c:ext xmlns:c15="http://schemas.microsoft.com/office/drawing/2012/chart" uri="{CE6537A1-D6FC-4f65-9D91-7224C49458BB}">
                  <c15:dlblFieldTable>
                    <c15:dlblFTEntry>
                      <c15:txfldGUID>{005989DB-2172-465B-AA41-13DFDB16532E}</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pt idx="24">
                  <c:v>56.1</c:v>
                </c:pt>
              </c:numCache>
            </c:numRef>
          </c:xVal>
          <c:yVal>
            <c:numRef>
              <c:f>公会計指標分析・財政指標組合せ分析表!$BP$55:$DC$55</c:f>
              <c:numCache>
                <c:formatCode>#,##0.0;"▲ "#,##0.0</c:formatCode>
                <c:ptCount val="40"/>
                <c:pt idx="16">
                  <c:v>13</c:v>
                </c:pt>
                <c:pt idx="24">
                  <c:v>21</c:v>
                </c:pt>
              </c:numCache>
            </c:numRef>
          </c:yVal>
          <c:smooth val="0"/>
          <c:extLst xmlns:c16r2="http://schemas.microsoft.com/office/drawing/2015/06/chart">
            <c:ext xmlns:c16="http://schemas.microsoft.com/office/drawing/2014/chart" uri="{C3380CC4-5D6E-409C-BE32-E72D297353CC}">
              <c16:uniqueId val="{00000013-6A17-4CAD-9194-8297944C0D37}"/>
            </c:ext>
          </c:extLst>
        </c:ser>
        <c:dLbls>
          <c:showLegendKey val="0"/>
          <c:showVal val="1"/>
          <c:showCatName val="0"/>
          <c:showSerName val="0"/>
          <c:showPercent val="0"/>
          <c:showBubbleSize val="0"/>
        </c:dLbls>
        <c:axId val="618203576"/>
        <c:axId val="618199656"/>
      </c:scatterChart>
      <c:valAx>
        <c:axId val="618203576"/>
        <c:scaling>
          <c:orientation val="minMax"/>
          <c:max val="63.8"/>
          <c:min val="52.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18199656"/>
        <c:crosses val="autoZero"/>
        <c:crossBetween val="midCat"/>
      </c:valAx>
      <c:valAx>
        <c:axId val="618199656"/>
        <c:scaling>
          <c:orientation val="minMax"/>
          <c:max val="45"/>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182035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3C6-4285-95F0-D8E68243F67F}"/>
                </c:ext>
                <c:ext xmlns:c15="http://schemas.microsoft.com/office/drawing/2012/chart" uri="{CE6537A1-D6FC-4f65-9D91-7224C49458BB}">
                  <c15:dlblFieldTable>
                    <c15:dlblFTEntry>
                      <c15:txfldGUID>{0A405C3E-A347-4731-B8D0-0F2676AD0DA1}</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3C6-4285-95F0-D8E68243F67F}"/>
                </c:ext>
                <c:ext xmlns:c15="http://schemas.microsoft.com/office/drawing/2012/chart" uri="{CE6537A1-D6FC-4f65-9D91-7224C49458BB}">
                  <c15:dlblFieldTable>
                    <c15:dlblFTEntry>
                      <c15:txfldGUID>{FC5B3CD7-FFEC-4EF3-943F-C4C984C15993}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3C6-4285-95F0-D8E68243F67F}"/>
                </c:ext>
                <c:ext xmlns:c15="http://schemas.microsoft.com/office/drawing/2012/chart" uri="{CE6537A1-D6FC-4f65-9D91-7224C49458BB}">
                  <c15:dlblFieldTable>
                    <c15:dlblFTEntry>
                      <c15:txfldGUID>{41A8F0FE-D446-4066-8166-B49E98C90FA7}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3C6-4285-95F0-D8E68243F67F}"/>
                </c:ext>
                <c:ext xmlns:c15="http://schemas.microsoft.com/office/drawing/2012/chart" uri="{CE6537A1-D6FC-4f65-9D91-7224C49458BB}">
                  <c15:dlblFieldTable>
                    <c15:dlblFTEntry>
                      <c15:txfldGUID>{9734B91D-BE18-490D-A640-E58995ED00FF}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3C6-4285-95F0-D8E68243F67F}"/>
                </c:ext>
                <c:ext xmlns:c15="http://schemas.microsoft.com/office/drawing/2012/chart" uri="{CE6537A1-D6FC-4f65-9D91-7224C49458BB}">
                  <c15:dlblFieldTable>
                    <c15:dlblFTEntry>
                      <c15:txfldGUID>{A1EBC9F8-EAE0-4FBE-8543-43CB604E7398}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3C6-4285-95F0-D8E68243F67F}"/>
                </c:ext>
                <c:ext xmlns:c15="http://schemas.microsoft.com/office/drawing/2012/chart" uri="{CE6537A1-D6FC-4f65-9D91-7224C49458BB}">
                  <c15:dlblFieldTable>
                    <c15:dlblFTEntry>
                      <c15:txfldGUID>{3FC3521F-2C2B-4AB7-A7CC-019387F970B1}</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3C6-4285-95F0-D8E68243F67F}"/>
                </c:ext>
                <c:ext xmlns:c15="http://schemas.microsoft.com/office/drawing/2012/chart" uri="{CE6537A1-D6FC-4f65-9D91-7224C49458BB}">
                  <c15:dlblFieldTable>
                    <c15:dlblFTEntry>
                      <c15:txfldGUID>{27C98A19-5CC0-42C8-B33D-8DD2D1F75775}</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3C6-4285-95F0-D8E68243F67F}"/>
                </c:ext>
                <c:ext xmlns:c15="http://schemas.microsoft.com/office/drawing/2012/chart" uri="{CE6537A1-D6FC-4f65-9D91-7224C49458BB}">
                  <c15:dlblFieldTable>
                    <c15:dlblFTEntry>
                      <c15:txfldGUID>{B34737F7-4913-4CF5-BB6D-1AD9270EE59C}</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3C6-4285-95F0-D8E68243F67F}"/>
                </c:ext>
                <c:ext xmlns:c15="http://schemas.microsoft.com/office/drawing/2012/chart" uri="{CE6537A1-D6FC-4f65-9D91-7224C49458BB}">
                  <c15:dlblFieldTable>
                    <c15:dlblFTEntry>
                      <c15:txfldGUID>{90DB3DAA-AE0E-4D57-B593-1141B2676738}</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6.9</c:v>
                </c:pt>
                <c:pt idx="16">
                  <c:v>6.9</c:v>
                </c:pt>
                <c:pt idx="24">
                  <c:v>6.5</c:v>
                </c:pt>
                <c:pt idx="32">
                  <c:v>6.8</c:v>
                </c:pt>
              </c:numCache>
            </c:numRef>
          </c:xVal>
          <c:yVal>
            <c:numRef>
              <c:f>公会計指標分析・財政指標組合せ分析表!$BP$73:$DC$73</c:f>
              <c:numCache>
                <c:formatCode>#,##0.0;"▲ "#,##0.0</c:formatCode>
                <c:ptCount val="40"/>
                <c:pt idx="0">
                  <c:v>32.200000000000003</c:v>
                </c:pt>
                <c:pt idx="8">
                  <c:v>37.4</c:v>
                </c:pt>
                <c:pt idx="16">
                  <c:v>40.299999999999997</c:v>
                </c:pt>
                <c:pt idx="24">
                  <c:v>38.6</c:v>
                </c:pt>
                <c:pt idx="32">
                  <c:v>56.7</c:v>
                </c:pt>
              </c:numCache>
            </c:numRef>
          </c:yVal>
          <c:smooth val="0"/>
          <c:extLst xmlns:c16r2="http://schemas.microsoft.com/office/drawing/2015/06/chart">
            <c:ext xmlns:c16="http://schemas.microsoft.com/office/drawing/2014/chart" uri="{C3380CC4-5D6E-409C-BE32-E72D297353CC}">
              <c16:uniqueId val="{00000009-63C6-4285-95F0-D8E68243F67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3C6-4285-95F0-D8E68243F67F}"/>
                </c:ext>
                <c:ext xmlns:c15="http://schemas.microsoft.com/office/drawing/2012/chart" uri="{CE6537A1-D6FC-4f65-9D91-7224C49458BB}">
                  <c15:dlblFieldTable>
                    <c15:dlblFTEntry>
                      <c15:txfldGUID>{374A0F84-CFEA-46C4-A7DF-D646BFE1B540}</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3C6-4285-95F0-D8E68243F67F}"/>
                </c:ext>
                <c:ext xmlns:c15="http://schemas.microsoft.com/office/drawing/2012/chart" uri="{CE6537A1-D6FC-4f65-9D91-7224C49458BB}">
                  <c15:dlblFieldTable>
                    <c15:dlblFTEntry>
                      <c15:txfldGUID>{FAEBC6C0-067F-4486-B080-8D3060E169B1}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3C6-4285-95F0-D8E68243F67F}"/>
                </c:ext>
                <c:ext xmlns:c15="http://schemas.microsoft.com/office/drawing/2012/chart" uri="{CE6537A1-D6FC-4f65-9D91-7224C49458BB}">
                  <c15:dlblFieldTable>
                    <c15:dlblFTEntry>
                      <c15:txfldGUID>{9D1A52D5-EC31-4356-B5E7-27FA1ADF247B}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3C6-4285-95F0-D8E68243F67F}"/>
                </c:ext>
                <c:ext xmlns:c15="http://schemas.microsoft.com/office/drawing/2012/chart" uri="{CE6537A1-D6FC-4f65-9D91-7224C49458BB}">
                  <c15:dlblFieldTable>
                    <c15:dlblFTEntry>
                      <c15:txfldGUID>{18EBFACA-E01B-4693-8720-544BCCC3CAEC}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3C6-4285-95F0-D8E68243F67F}"/>
                </c:ext>
                <c:ext xmlns:c15="http://schemas.microsoft.com/office/drawing/2012/chart" uri="{CE6537A1-D6FC-4f65-9D91-7224C49458BB}">
                  <c15:dlblFieldTable>
                    <c15:dlblFTEntry>
                      <c15:txfldGUID>{5895C56D-D8B2-4CAF-A36C-58FFD041707C}</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3C6-4285-95F0-D8E68243F67F}"/>
                </c:ext>
                <c:ext xmlns:c15="http://schemas.microsoft.com/office/drawing/2012/chart" uri="{CE6537A1-D6FC-4f65-9D91-7224C49458BB}">
                  <c15:dlblFieldTable>
                    <c15:dlblFTEntry>
                      <c15:txfldGUID>{3E17D4F3-1210-4AB8-AD4B-F141D20A32F5}</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3C6-4285-95F0-D8E68243F67F}"/>
                </c:ext>
                <c:ext xmlns:c15="http://schemas.microsoft.com/office/drawing/2012/chart" uri="{CE6537A1-D6FC-4f65-9D91-7224C49458BB}">
                  <c15:dlblFieldTable>
                    <c15:dlblFTEntry>
                      <c15:txfldGUID>{AA58B7E9-66D6-4954-A5B5-BC7A709B6B65}</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4.5160355153971272E-2"/>
                  <c:y val="-7.5869730058147539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3C6-4285-95F0-D8E68243F67F}"/>
                </c:ext>
                <c:ext xmlns:c15="http://schemas.microsoft.com/office/drawing/2012/chart" uri="{CE6537A1-D6FC-4f65-9D91-7224C49458BB}">
                  <c15:dlblFieldTable>
                    <c15:dlblFTEntry>
                      <c15:txfldGUID>{1133D636-359D-4B17-9E55-BB1F81C9AB59}</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1.8235628084250059E-2"/>
                  <c:y val="-4.896356411744028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3C6-4285-95F0-D8E68243F67F}"/>
                </c:ext>
                <c:ext xmlns:c15="http://schemas.microsoft.com/office/drawing/2012/chart" uri="{CE6537A1-D6FC-4f65-9D91-7224C49458BB}">
                  <c15:dlblFieldTable>
                    <c15:dlblFTEntry>
                      <c15:txfldGUID>{D50B95D6-AE82-47CB-AED6-ABC15576CDD2}</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xmlns:c16r2="http://schemas.microsoft.com/office/drawing/2015/06/chart">
            <c:ext xmlns:c16="http://schemas.microsoft.com/office/drawing/2014/chart" uri="{C3380CC4-5D6E-409C-BE32-E72D297353CC}">
              <c16:uniqueId val="{00000013-63C6-4285-95F0-D8E68243F67F}"/>
            </c:ext>
          </c:extLst>
        </c:ser>
        <c:dLbls>
          <c:showLegendKey val="0"/>
          <c:showVal val="1"/>
          <c:showCatName val="0"/>
          <c:showSerName val="0"/>
          <c:showPercent val="0"/>
          <c:showBubbleSize val="0"/>
        </c:dLbls>
        <c:axId val="618201224"/>
        <c:axId val="618203968"/>
      </c:scatterChart>
      <c:valAx>
        <c:axId val="618201224"/>
        <c:scaling>
          <c:orientation val="minMax"/>
          <c:max val="8.6999999999999993"/>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18203968"/>
        <c:crosses val="autoZero"/>
        <c:crossBetween val="midCat"/>
      </c:valAx>
      <c:valAx>
        <c:axId val="618203968"/>
        <c:scaling>
          <c:orientation val="minMax"/>
          <c:max val="64"/>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1820122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奈良県斑鳩町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実質公債費比率における分子値については、平成２</a:t>
          </a:r>
          <a:r>
            <a:rPr kumimoji="1" lang="ja-JP" altLang="en-US" sz="1400">
              <a:solidFill>
                <a:schemeClr val="dk1"/>
              </a:solidFill>
              <a:effectLst/>
              <a:latin typeface="+mn-lt"/>
              <a:ea typeface="+mn-ea"/>
              <a:cs typeface="+mn-cs"/>
            </a:rPr>
            <a:t>９</a:t>
          </a:r>
          <a:r>
            <a:rPr kumimoji="1" lang="ja-JP" altLang="ja-JP" sz="1400">
              <a:solidFill>
                <a:schemeClr val="dk1"/>
              </a:solidFill>
              <a:effectLst/>
              <a:latin typeface="+mn-lt"/>
              <a:ea typeface="+mn-ea"/>
              <a:cs typeface="+mn-cs"/>
            </a:rPr>
            <a:t>年度では、元利償還金が</a:t>
          </a:r>
          <a:r>
            <a:rPr kumimoji="1" lang="ja-JP" altLang="en-US" sz="1400">
              <a:solidFill>
                <a:schemeClr val="dk1"/>
              </a:solidFill>
              <a:effectLst/>
              <a:latin typeface="+mn-lt"/>
              <a:ea typeface="+mn-ea"/>
              <a:cs typeface="+mn-cs"/>
            </a:rPr>
            <a:t>増加</a:t>
          </a:r>
          <a:r>
            <a:rPr kumimoji="1" lang="ja-JP" altLang="ja-JP" sz="1400">
              <a:solidFill>
                <a:schemeClr val="dk1"/>
              </a:solidFill>
              <a:effectLst/>
              <a:latin typeface="+mn-lt"/>
              <a:ea typeface="+mn-ea"/>
              <a:cs typeface="+mn-cs"/>
            </a:rPr>
            <a:t>し</a:t>
          </a:r>
          <a:r>
            <a:rPr kumimoji="1" lang="ja-JP" altLang="en-US" sz="1400">
              <a:solidFill>
                <a:schemeClr val="dk1"/>
              </a:solidFill>
              <a:effectLst/>
              <a:latin typeface="+mn-lt"/>
              <a:ea typeface="+mn-ea"/>
              <a:cs typeface="+mn-cs"/>
            </a:rPr>
            <a:t>たことと、</a:t>
          </a:r>
          <a:r>
            <a:rPr kumimoji="1" lang="ja-JP" altLang="ja-JP" sz="1400">
              <a:solidFill>
                <a:schemeClr val="dk1"/>
              </a:solidFill>
              <a:effectLst/>
              <a:latin typeface="+mn-lt"/>
              <a:ea typeface="+mn-ea"/>
              <a:cs typeface="+mn-cs"/>
            </a:rPr>
            <a:t>公共下水道事業特別会計における分流式下水道等に要する繰出基準額について、国から統一的な算定方法が示されたことを受け、従来の県基準による算定方法から変更したこと</a:t>
          </a:r>
          <a:r>
            <a:rPr kumimoji="1" lang="ja-JP" altLang="en-US" sz="1400">
              <a:solidFill>
                <a:schemeClr val="dk1"/>
              </a:solidFill>
              <a:effectLst/>
              <a:latin typeface="+mn-lt"/>
              <a:ea typeface="+mn-ea"/>
              <a:cs typeface="+mn-cs"/>
            </a:rPr>
            <a:t>から、</a:t>
          </a:r>
          <a:r>
            <a:rPr kumimoji="1" lang="ja-JP" altLang="ja-JP" sz="1400">
              <a:solidFill>
                <a:schemeClr val="dk1"/>
              </a:solidFill>
              <a:effectLst/>
              <a:latin typeface="+mn-lt"/>
              <a:ea typeface="+mn-ea"/>
              <a:cs typeface="+mn-cs"/>
            </a:rPr>
            <a:t>前年度と比較して</a:t>
          </a:r>
          <a:r>
            <a:rPr kumimoji="1" lang="ja-JP" altLang="en-US" sz="1400">
              <a:solidFill>
                <a:schemeClr val="dk1"/>
              </a:solidFill>
              <a:effectLst/>
              <a:latin typeface="+mn-lt"/>
              <a:ea typeface="+mn-ea"/>
              <a:cs typeface="+mn-cs"/>
            </a:rPr>
            <a:t>９０</a:t>
          </a:r>
          <a:r>
            <a:rPr kumimoji="1" lang="ja-JP" altLang="ja-JP" sz="1400">
              <a:solidFill>
                <a:schemeClr val="dk1"/>
              </a:solidFill>
              <a:effectLst/>
              <a:latin typeface="+mn-lt"/>
              <a:ea typeface="+mn-ea"/>
              <a:cs typeface="+mn-cs"/>
            </a:rPr>
            <a:t>百万円</a:t>
          </a:r>
          <a:r>
            <a:rPr kumimoji="1" lang="ja-JP" altLang="en-US" sz="1400">
              <a:solidFill>
                <a:schemeClr val="dk1"/>
              </a:solidFill>
              <a:effectLst/>
              <a:latin typeface="+mn-lt"/>
              <a:ea typeface="+mn-ea"/>
              <a:cs typeface="+mn-cs"/>
            </a:rPr>
            <a:t>増加</a:t>
          </a:r>
          <a:r>
            <a:rPr kumimoji="1" lang="ja-JP" altLang="ja-JP" sz="1400">
              <a:solidFill>
                <a:schemeClr val="dk1"/>
              </a:solidFill>
              <a:effectLst/>
              <a:latin typeface="+mn-lt"/>
              <a:ea typeface="+mn-ea"/>
              <a:cs typeface="+mn-cs"/>
            </a:rPr>
            <a:t>した。</a:t>
          </a:r>
          <a:endParaRPr lang="ja-JP" altLang="ja-JP" sz="1400">
            <a:effectLst/>
          </a:endParaRPr>
        </a:p>
        <a:p>
          <a:r>
            <a:rPr kumimoji="1" lang="ja-JP" altLang="ja-JP" sz="1400">
              <a:solidFill>
                <a:schemeClr val="dk1"/>
              </a:solidFill>
              <a:effectLst/>
              <a:latin typeface="+mn-lt"/>
              <a:ea typeface="+mn-ea"/>
              <a:cs typeface="+mn-cs"/>
            </a:rPr>
            <a:t>　今後は、</a:t>
          </a:r>
          <a:r>
            <a:rPr kumimoji="1" lang="en-US" altLang="ja-JP" sz="1400">
              <a:solidFill>
                <a:schemeClr val="dk1"/>
              </a:solidFill>
              <a:effectLst/>
              <a:latin typeface="+mn-lt"/>
              <a:ea typeface="+mn-ea"/>
              <a:cs typeface="+mn-cs"/>
            </a:rPr>
            <a:t>JR</a:t>
          </a:r>
          <a:r>
            <a:rPr kumimoji="1" lang="ja-JP" altLang="en-US" sz="1400">
              <a:solidFill>
                <a:schemeClr val="dk1"/>
              </a:solidFill>
              <a:effectLst/>
              <a:latin typeface="+mn-lt"/>
              <a:ea typeface="+mn-ea"/>
              <a:cs typeface="+mn-cs"/>
            </a:rPr>
            <a:t>法隆寺駅周辺整備や</a:t>
          </a:r>
          <a:r>
            <a:rPr kumimoji="1" lang="ja-JP" altLang="ja-JP" sz="1400">
              <a:solidFill>
                <a:schemeClr val="dk1"/>
              </a:solidFill>
              <a:effectLst/>
              <a:latin typeface="+mn-lt"/>
              <a:ea typeface="+mn-ea"/>
              <a:cs typeface="+mn-cs"/>
            </a:rPr>
            <a:t>公共下水道整備事業などの拡大にともない、実質公債費比率の悪化が見込まれるが、普通会計のみならず、公営企業などの町債の新規発行の抑制に努めるとともに、償還スケジュールの調整について検討をすす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奈良県斑鳩町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将来負担比率における分子値については、前年度と比較して</a:t>
          </a:r>
          <a:r>
            <a:rPr kumimoji="1" lang="ja-JP" altLang="en-US" sz="1400">
              <a:solidFill>
                <a:schemeClr val="dk1"/>
              </a:solidFill>
              <a:effectLst/>
              <a:latin typeface="+mn-lt"/>
              <a:ea typeface="+mn-ea"/>
              <a:cs typeface="+mn-cs"/>
            </a:rPr>
            <a:t>９４６</a:t>
          </a:r>
          <a:r>
            <a:rPr kumimoji="1" lang="ja-JP" altLang="ja-JP" sz="1400">
              <a:solidFill>
                <a:schemeClr val="dk1"/>
              </a:solidFill>
              <a:effectLst/>
              <a:latin typeface="+mn-lt"/>
              <a:ea typeface="+mn-ea"/>
              <a:cs typeface="+mn-cs"/>
            </a:rPr>
            <a:t>百万円</a:t>
          </a:r>
          <a:r>
            <a:rPr kumimoji="1" lang="ja-JP" altLang="en-US" sz="1400">
              <a:solidFill>
                <a:schemeClr val="dk1"/>
              </a:solidFill>
              <a:effectLst/>
              <a:latin typeface="+mn-lt"/>
              <a:ea typeface="+mn-ea"/>
              <a:cs typeface="+mn-cs"/>
            </a:rPr>
            <a:t>増加</a:t>
          </a:r>
          <a:r>
            <a:rPr kumimoji="1" lang="ja-JP" altLang="ja-JP" sz="1400">
              <a:solidFill>
                <a:schemeClr val="dk1"/>
              </a:solidFill>
              <a:effectLst/>
              <a:latin typeface="+mn-lt"/>
              <a:ea typeface="+mn-ea"/>
              <a:cs typeface="+mn-cs"/>
            </a:rPr>
            <a:t>した。</a:t>
          </a:r>
          <a:endParaRPr lang="ja-JP" altLang="ja-JP" sz="1400">
            <a:effectLst/>
          </a:endParaRPr>
        </a:p>
        <a:p>
          <a:r>
            <a:rPr kumimoji="1" lang="ja-JP" altLang="ja-JP" sz="1400">
              <a:solidFill>
                <a:schemeClr val="dk1"/>
              </a:solidFill>
              <a:effectLst/>
              <a:latin typeface="+mn-lt"/>
              <a:ea typeface="+mn-ea"/>
              <a:cs typeface="+mn-cs"/>
            </a:rPr>
            <a:t>　主な要因としては、公共下水道事業特別会計における分流式下水道等に要する繰出基準額について、国から統一的な算定方法が示されたことを受け、従来の県基準による算定方法から変更したことがことがあげられる。</a:t>
          </a:r>
          <a:endParaRPr lang="ja-JP" altLang="ja-JP" sz="1400">
            <a:effectLst/>
          </a:endParaRPr>
        </a:p>
        <a:p>
          <a:r>
            <a:rPr kumimoji="1" lang="ja-JP" altLang="ja-JP" sz="1400">
              <a:solidFill>
                <a:schemeClr val="dk1"/>
              </a:solidFill>
              <a:effectLst/>
              <a:latin typeface="+mn-lt"/>
              <a:ea typeface="+mn-ea"/>
              <a:cs typeface="+mn-cs"/>
            </a:rPr>
            <a:t>　今後も後世への負担を少しでも軽減するよう、各事業の見直しを行い、財政の健全化に努める。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奈良県斑鳩町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基金全体について、前年度と比較して１８百万円増加しており、内訳は減債基金積立１２百万円とその他特定目的基金６百万円となっている。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財政調整基金については、取崩しを実施しなかったことから、前年度と比較して残高は横ばいとなっている。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減債基金については、普通交付税措置が無い期間に生じる償還による負担を軽減するため、引き続き積み立てを実施する。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itchFamily="49" charset="-128"/>
              <a:ea typeface="ＭＳ ゴシック" pitchFamily="49" charset="-128"/>
              <a:cs typeface="+mn-cs"/>
            </a:rPr>
            <a:t>その他特定目的基金について</a:t>
          </a:r>
          <a:r>
            <a:rPr kumimoji="1" lang="ja-JP" altLang="en-US" sz="1400">
              <a:solidFill>
                <a:schemeClr val="dk1"/>
              </a:solidFill>
              <a:effectLst/>
              <a:latin typeface="ＭＳ ゴシック" pitchFamily="49" charset="-128"/>
              <a:ea typeface="ＭＳ ゴシック" pitchFamily="49" charset="-128"/>
              <a:cs typeface="+mn-cs"/>
            </a:rPr>
            <a:t>は、ふるさと納税による寄付を財源として積立を行っており、引き続き積み立てを実施する。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福祉基金については、高齢者福祉及び障害者福祉等福祉活動の促進を図り、快適な生活環境の形成を目指す。</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文化振興基金については、文化の振興に関する事業を促進し、もって町民の文化の振興を図る。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斑鳩の里歴史文化遺産保存・活用基金については、歴史文化資産を守り、次の世代に引き継ぐとともに、その調査、保存及び活用を図る。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スポーツ振興基金については、スポーツの振興に関する事業を促進し、もって町民の生涯におけるスポーツの振興を図る。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その他特定目的基金について、前年度と比較して６百万円増加しており、福祉基金と</a:t>
          </a:r>
          <a:r>
            <a:rPr kumimoji="1" lang="ja-JP" altLang="ja-JP" sz="1400">
              <a:solidFill>
                <a:schemeClr val="dk1"/>
              </a:solidFill>
              <a:effectLst/>
              <a:latin typeface="ＭＳ ゴシック" pitchFamily="49" charset="-128"/>
              <a:ea typeface="ＭＳ ゴシック" pitchFamily="49" charset="-128"/>
              <a:cs typeface="+mn-cs"/>
            </a:rPr>
            <a:t>斑鳩の里歴史文化遺産保存・活用基金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におけるふるさと納税による寄附を財源とする積み立てを行っている。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現在行っている</a:t>
          </a:r>
          <a:r>
            <a:rPr kumimoji="1" lang="ja-JP" altLang="ja-JP" sz="1400">
              <a:solidFill>
                <a:schemeClr val="dk1"/>
              </a:solidFill>
              <a:effectLst/>
              <a:latin typeface="ＭＳ ゴシック" pitchFamily="49" charset="-128"/>
              <a:ea typeface="ＭＳ ゴシック" pitchFamily="49" charset="-128"/>
              <a:cs typeface="+mn-cs"/>
            </a:rPr>
            <a:t>福祉基金と斑鳩の里歴史文化遺産保存・活用基金における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ふるさと納税による寄附を財源をする積み立てについては、引き続き実施する。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文化振興基金とスポーツ振興基金については、今の水準を維持する。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財政調整基金について、</a:t>
          </a:r>
          <a:r>
            <a:rPr kumimoji="1" lang="ja-JP" altLang="ja-JP" sz="1400">
              <a:solidFill>
                <a:schemeClr val="dk1"/>
              </a:solidFill>
              <a:effectLst/>
              <a:latin typeface="ＭＳ ゴシック" pitchFamily="49" charset="-128"/>
              <a:ea typeface="ＭＳ ゴシック" pitchFamily="49" charset="-128"/>
              <a:cs typeface="+mn-cs"/>
            </a:rPr>
            <a:t>取崩しを実施しなかったことから</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、前年度と比較して残高は横ばいとなっている。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景気変動などに伴い財源が不足した場合や、大型事業など多額な経費を必要とするなど、町の発展的事業の推進や安定した住民サービスの確保などに不可欠な事業については、基金の取り崩しを検討する。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減債基金について、前年度と比較して残高は１２百万円増加しており、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JR</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法隆寺駅橋上駅舎整備及び総合保健福祉会館の整備に要した借入分にかかる積み立てとなっている。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itchFamily="49" charset="-128"/>
            <a:ea typeface="ＭＳ ゴシック"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ＭＳ ゴシック" pitchFamily="49" charset="-128"/>
              <a:ea typeface="ＭＳ ゴシック" pitchFamily="49" charset="-128"/>
              <a:cs typeface="+mn-cs"/>
            </a:rPr>
            <a:t>JR</a:t>
          </a:r>
          <a:r>
            <a:rPr kumimoji="1" lang="ja-JP" altLang="ja-JP" sz="1400">
              <a:solidFill>
                <a:schemeClr val="dk1"/>
              </a:solidFill>
              <a:effectLst/>
              <a:latin typeface="ＭＳ ゴシック" pitchFamily="49" charset="-128"/>
              <a:ea typeface="ＭＳ ゴシック" pitchFamily="49" charset="-128"/>
              <a:cs typeface="+mn-cs"/>
            </a:rPr>
            <a:t>法隆寺駅橋上駅舎整備及び総合保健福祉会館の整備に多額の町債を借入</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ja-JP" sz="1400">
              <a:solidFill>
                <a:schemeClr val="dk1"/>
              </a:solidFill>
              <a:effectLst/>
              <a:latin typeface="ＭＳ ゴシック" pitchFamily="49" charset="-128"/>
              <a:ea typeface="ＭＳ ゴシック" pitchFamily="49" charset="-128"/>
              <a:cs typeface="+mn-cs"/>
            </a:rPr>
            <a:t>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いる。</a:t>
          </a:r>
          <a:r>
            <a:rPr kumimoji="1" lang="ja-JP" altLang="ja-JP" sz="1400">
              <a:solidFill>
                <a:schemeClr val="dk1"/>
              </a:solidFill>
              <a:effectLst/>
              <a:latin typeface="ＭＳ ゴシック" pitchFamily="49" charset="-128"/>
              <a:ea typeface="ＭＳ ゴシック" pitchFamily="49" charset="-128"/>
              <a:cs typeface="+mn-cs"/>
            </a:rPr>
            <a:t>交付税措置期間の１５年と実償還期間の２０年の間に</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普通交付税措置が無い期間が生じることとなり、償還１６年目以降の負担を軽減するために、平成３４年度まで引き続き積み立てていくものとする。</a:t>
          </a:r>
          <a:endParaRPr lang="ja-JP" altLang="ja-JP" sz="1400">
            <a:effectLst/>
            <a:latin typeface="ＭＳ ゴシック" pitchFamily="49" charset="-128"/>
            <a:ea typeface="ＭＳ ゴシック"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奈良県斑鳩町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28,220
28,048
14.27
9,007,540
8,761,687
232,545
5,926,090
8,998,814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学校施設や幼稚園、橋りょうについては、建設時から大幅に年数が経過し老朽化していることで、類似団体よりも減価償却率が高くなっている。</a:t>
          </a:r>
        </a:p>
        <a:p>
          <a:r>
            <a:rPr kumimoji="1" lang="ja-JP" altLang="en-US" sz="1100">
              <a:latin typeface="ＭＳ Ｐゴシック" panose="020B0600070205080204" pitchFamily="50" charset="-128"/>
              <a:ea typeface="ＭＳ Ｐゴシック" panose="020B0600070205080204" pitchFamily="50" charset="-128"/>
            </a:rPr>
            <a:t>今後は施設の統廃合の検討を含め、計画的に修繕を実施していく必要がある。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66" name="直線コネクタ 65"/>
        <xdr:cNvCxnSpPr/>
      </xdr:nvCxnSpPr>
      <xdr:spPr>
        <a:xfrm flipV="1">
          <a:off x="4760595" y="5224417"/>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67" name="有形固定資産減価償却率最小値テキスト"/>
        <xdr:cNvSpPr txBox="1"/>
      </xdr:nvSpPr>
      <xdr:spPr>
        <a:xfrm>
          <a:off x="4813300" y="6610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68" name="直線コネクタ 67"/>
        <xdr:cNvCxnSpPr/>
      </xdr:nvCxnSpPr>
      <xdr:spPr>
        <a:xfrm>
          <a:off x="4673600" y="660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69" name="有形固定資産減価償却率最大値テキスト"/>
        <xdr:cNvSpPr txBox="1"/>
      </xdr:nvSpPr>
      <xdr:spPr>
        <a:xfrm>
          <a:off x="4813300" y="4999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0" name="直線コネクタ 69"/>
        <xdr:cNvCxnSpPr/>
      </xdr:nvCxnSpPr>
      <xdr:spPr>
        <a:xfrm>
          <a:off x="4673600" y="522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120939</xdr:rowOff>
    </xdr:from>
    <xdr:ext cx="405111" cy="259045"/>
    <xdr:sp macro="" textlink="">
      <xdr:nvSpPr>
        <xdr:cNvPr id="71" name="有形固定資産減価償却率平均値テキスト"/>
        <xdr:cNvSpPr txBox="1"/>
      </xdr:nvSpPr>
      <xdr:spPr>
        <a:xfrm>
          <a:off x="4813300" y="5864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72" name="フローチャート: 判断 71"/>
        <xdr:cNvSpPr/>
      </xdr:nvSpPr>
      <xdr:spPr>
        <a:xfrm>
          <a:off x="47117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73" name="フローチャート: 判断 72"/>
        <xdr:cNvSpPr/>
      </xdr:nvSpPr>
      <xdr:spPr>
        <a:xfrm>
          <a:off x="4000500" y="594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74" name="フローチャート: 判断 73"/>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162832</xdr:rowOff>
    </xdr:from>
    <xdr:to>
      <xdr:col>19</xdr:col>
      <xdr:colOff>187325</xdr:colOff>
      <xdr:row>29</xdr:row>
      <xdr:rowOff>92982</xdr:rowOff>
    </xdr:to>
    <xdr:sp macro="" textlink="">
      <xdr:nvSpPr>
        <xdr:cNvPr id="80" name="楕円 79"/>
        <xdr:cNvSpPr/>
      </xdr:nvSpPr>
      <xdr:spPr>
        <a:xfrm>
          <a:off x="4000500" y="573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3719</xdr:rowOff>
    </xdr:from>
    <xdr:to>
      <xdr:col>15</xdr:col>
      <xdr:colOff>187325</xdr:colOff>
      <xdr:row>29</xdr:row>
      <xdr:rowOff>105319</xdr:rowOff>
    </xdr:to>
    <xdr:sp macro="" textlink="">
      <xdr:nvSpPr>
        <xdr:cNvPr id="81" name="楕円 80"/>
        <xdr:cNvSpPr/>
      </xdr:nvSpPr>
      <xdr:spPr>
        <a:xfrm>
          <a:off x="3238500" y="57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42182</xdr:rowOff>
    </xdr:from>
    <xdr:to>
      <xdr:col>19</xdr:col>
      <xdr:colOff>136525</xdr:colOff>
      <xdr:row>29</xdr:row>
      <xdr:rowOff>54519</xdr:rowOff>
    </xdr:to>
    <xdr:cxnSp macro="">
      <xdr:nvCxnSpPr>
        <xdr:cNvPr id="82" name="直線コネクタ 81"/>
        <xdr:cNvCxnSpPr/>
      </xdr:nvCxnSpPr>
      <xdr:spPr>
        <a:xfrm flipV="1">
          <a:off x="3289300" y="5785757"/>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125475</xdr:rowOff>
    </xdr:from>
    <xdr:ext cx="405111" cy="259045"/>
    <xdr:sp macro="" textlink="">
      <xdr:nvSpPr>
        <xdr:cNvPr id="83" name="n_1aveValue有形固定資産減価償却率"/>
        <xdr:cNvSpPr txBox="1"/>
      </xdr:nvSpPr>
      <xdr:spPr>
        <a:xfrm>
          <a:off x="3836044" y="6040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37301</xdr:rowOff>
    </xdr:from>
    <xdr:ext cx="405111" cy="259045"/>
    <xdr:sp macro="" textlink="">
      <xdr:nvSpPr>
        <xdr:cNvPr id="84" name="n_2aveValue有形固定資産減価償却率"/>
        <xdr:cNvSpPr txBox="1"/>
      </xdr:nvSpPr>
      <xdr:spPr>
        <a:xfrm>
          <a:off x="3086744" y="6123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109509</xdr:rowOff>
    </xdr:from>
    <xdr:ext cx="405111" cy="259045"/>
    <xdr:sp macro="" textlink="">
      <xdr:nvSpPr>
        <xdr:cNvPr id="85" name="n_1mainValue有形固定資産減価償却率"/>
        <xdr:cNvSpPr txBox="1"/>
      </xdr:nvSpPr>
      <xdr:spPr>
        <a:xfrm>
          <a:off x="3836044" y="55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121846</xdr:rowOff>
    </xdr:from>
    <xdr:ext cx="405111" cy="259045"/>
    <xdr:sp macro="" textlink="">
      <xdr:nvSpPr>
        <xdr:cNvPr id="86" name="n_2mainValue有形固定資産減価償却率"/>
        <xdr:cNvSpPr txBox="1"/>
      </xdr:nvSpPr>
      <xdr:spPr>
        <a:xfrm>
          <a:off x="3086744" y="552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奈良県平均と比べ数値は下回っているものの、全国平均と比べ高い値となっている。今後、税収や普通交付税の減少が予想され、不足財源を補うための財政調整基金の取り崩しなどが想定される中、財政の健全化を推進するため、一般会計においては、引き続き町債の発行額を元利償還額以内にするとともに、各事業の見直しなどによる将来負担額の抑制を図る。</a:t>
          </a: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07" name="テキスト ボックス 106"/>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09" name="テキスト ボックス 108"/>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15" name="直線コネクタ 114"/>
        <xdr:cNvCxnSpPr/>
      </xdr:nvCxnSpPr>
      <xdr:spPr>
        <a:xfrm flipV="1">
          <a:off x="14793595" y="5478357"/>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6"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7" name="直線コネクタ 116"/>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18" name="債務償還可能年数最大値テキスト"/>
        <xdr:cNvSpPr txBox="1"/>
      </xdr:nvSpPr>
      <xdr:spPr>
        <a:xfrm>
          <a:off x="14846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19" name="直線コネクタ 118"/>
        <xdr:cNvCxnSpPr/>
      </xdr:nvCxnSpPr>
      <xdr:spPr>
        <a:xfrm>
          <a:off x="14706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168715</xdr:rowOff>
    </xdr:from>
    <xdr:ext cx="340478" cy="259045"/>
    <xdr:sp macro="" textlink="">
      <xdr:nvSpPr>
        <xdr:cNvPr id="120" name="債務償還可能年数平均値テキスト"/>
        <xdr:cNvSpPr txBox="1"/>
      </xdr:nvSpPr>
      <xdr:spPr>
        <a:xfrm>
          <a:off x="14846300" y="625519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21" name="フローチャート: 判断 120"/>
        <xdr:cNvSpPr/>
      </xdr:nvSpPr>
      <xdr:spPr>
        <a:xfrm>
          <a:off x="14744700" y="627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46355</xdr:rowOff>
    </xdr:from>
    <xdr:to>
      <xdr:col>76</xdr:col>
      <xdr:colOff>73025</xdr:colOff>
      <xdr:row>31</xdr:row>
      <xdr:rowOff>147955</xdr:rowOff>
    </xdr:to>
    <xdr:sp macro="" textlink="">
      <xdr:nvSpPr>
        <xdr:cNvPr id="127" name="楕円 126"/>
        <xdr:cNvSpPr/>
      </xdr:nvSpPr>
      <xdr:spPr>
        <a:xfrm>
          <a:off x="147447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69232</xdr:rowOff>
    </xdr:from>
    <xdr:ext cx="340478" cy="259045"/>
    <xdr:sp macro="" textlink="">
      <xdr:nvSpPr>
        <xdr:cNvPr id="128" name="債務償還可能年数該当値テキスト"/>
        <xdr:cNvSpPr txBox="1"/>
      </xdr:nvSpPr>
      <xdr:spPr>
        <a:xfrm>
          <a:off x="14846300" y="59842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奈良県斑鳩町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28,220
28,048
14.27
9,007,540
8,761,687
232,545
5,926,090
8,998,814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xdr:cNvCxnSpPr/>
      </xdr:nvCxnSpPr>
      <xdr:spPr>
        <a:xfrm flipV="1">
          <a:off x="46348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xdr:cNvSpPr txBox="1"/>
      </xdr:nvSpPr>
      <xdr:spPr>
        <a:xfrm>
          <a:off x="4673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19067</xdr:rowOff>
    </xdr:from>
    <xdr:ext cx="405111" cy="259045"/>
    <xdr:sp macro="" textlink="">
      <xdr:nvSpPr>
        <xdr:cNvPr id="61" name="【道路】&#10;有形固定資産減価償却率平均値テキスト"/>
        <xdr:cNvSpPr txBox="1"/>
      </xdr:nvSpPr>
      <xdr:spPr>
        <a:xfrm>
          <a:off x="4673600" y="6362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xdr:cNvSpPr/>
      </xdr:nvSpPr>
      <xdr:spPr>
        <a:xfrm>
          <a:off x="4584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88265</xdr:rowOff>
    </xdr:from>
    <xdr:to>
      <xdr:col>20</xdr:col>
      <xdr:colOff>38100</xdr:colOff>
      <xdr:row>38</xdr:row>
      <xdr:rowOff>18415</xdr:rowOff>
    </xdr:to>
    <xdr:sp macro="" textlink="">
      <xdr:nvSpPr>
        <xdr:cNvPr id="70" name="楕円 69"/>
        <xdr:cNvSpPr/>
      </xdr:nvSpPr>
      <xdr:spPr>
        <a:xfrm>
          <a:off x="3746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122555</xdr:rowOff>
    </xdr:from>
    <xdr:to>
      <xdr:col>15</xdr:col>
      <xdr:colOff>101600</xdr:colOff>
      <xdr:row>38</xdr:row>
      <xdr:rowOff>52705</xdr:rowOff>
    </xdr:to>
    <xdr:sp macro="" textlink="">
      <xdr:nvSpPr>
        <xdr:cNvPr id="71" name="楕円 70"/>
        <xdr:cNvSpPr/>
      </xdr:nvSpPr>
      <xdr:spPr>
        <a:xfrm>
          <a:off x="2857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139065</xdr:rowOff>
    </xdr:from>
    <xdr:to>
      <xdr:col>19</xdr:col>
      <xdr:colOff>177800</xdr:colOff>
      <xdr:row>38</xdr:row>
      <xdr:rowOff>1905</xdr:rowOff>
    </xdr:to>
    <xdr:cxnSp macro="">
      <xdr:nvCxnSpPr>
        <xdr:cNvPr id="72" name="直線コネクタ 71"/>
        <xdr:cNvCxnSpPr/>
      </xdr:nvCxnSpPr>
      <xdr:spPr>
        <a:xfrm flipV="1">
          <a:off x="2908300" y="64827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28592</xdr:rowOff>
    </xdr:from>
    <xdr:ext cx="405111" cy="259045"/>
    <xdr:sp macro="" textlink="">
      <xdr:nvSpPr>
        <xdr:cNvPr id="73" name="n_1aveValue【道路】&#10;有形固定資産減価償却率"/>
        <xdr:cNvSpPr txBox="1"/>
      </xdr:nvSpPr>
      <xdr:spPr>
        <a:xfrm>
          <a:off x="3582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76217</xdr:rowOff>
    </xdr:from>
    <xdr:ext cx="405111" cy="259045"/>
    <xdr:sp macro="" textlink="">
      <xdr:nvSpPr>
        <xdr:cNvPr id="74" name="n_2aveValue【道路】&#10;有形固定資産減価償却率"/>
        <xdr:cNvSpPr txBox="1"/>
      </xdr:nvSpPr>
      <xdr:spPr>
        <a:xfrm>
          <a:off x="2705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34942</xdr:rowOff>
    </xdr:from>
    <xdr:ext cx="405111" cy="259045"/>
    <xdr:sp macro="" textlink="">
      <xdr:nvSpPr>
        <xdr:cNvPr id="75" name="n_1main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69232</xdr:rowOff>
    </xdr:from>
    <xdr:ext cx="405111" cy="259045"/>
    <xdr:sp macro="" textlink="">
      <xdr:nvSpPr>
        <xdr:cNvPr id="76" name="n_2mainValue【道路】&#10;有形固定資産減価償却率"/>
        <xdr:cNvSpPr txBox="1"/>
      </xdr:nvSpPr>
      <xdr:spPr>
        <a:xfrm>
          <a:off x="2705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98" name="直線コネクタ 97"/>
        <xdr:cNvCxnSpPr/>
      </xdr:nvCxnSpPr>
      <xdr:spPr>
        <a:xfrm flipV="1">
          <a:off x="10476865"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99" name="【道路】&#10;一人当たり延長最小値テキスト"/>
        <xdr:cNvSpPr txBox="1"/>
      </xdr:nvSpPr>
      <xdr:spPr>
        <a:xfrm>
          <a:off x="10515600"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100" name="直線コネクタ 99"/>
        <xdr:cNvCxnSpPr/>
      </xdr:nvCxnSpPr>
      <xdr:spPr>
        <a:xfrm>
          <a:off x="10388600" y="704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101" name="【道路】&#10;一人当たり延長最大値テキスト"/>
        <xdr:cNvSpPr txBox="1"/>
      </xdr:nvSpPr>
      <xdr:spPr>
        <a:xfrm>
          <a:off x="10515600"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102" name="直線コネクタ 101"/>
        <xdr:cNvCxnSpPr/>
      </xdr:nvCxnSpPr>
      <xdr:spPr>
        <a:xfrm>
          <a:off x="10388600" y="580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113006</xdr:rowOff>
    </xdr:from>
    <xdr:ext cx="534377" cy="259045"/>
    <xdr:sp macro="" textlink="">
      <xdr:nvSpPr>
        <xdr:cNvPr id="103" name="【道路】&#10;一人当たり延長平均値テキスト"/>
        <xdr:cNvSpPr txBox="1"/>
      </xdr:nvSpPr>
      <xdr:spPr>
        <a:xfrm>
          <a:off x="10515600" y="662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4" name="フローチャート: 判断 103"/>
        <xdr:cNvSpPr/>
      </xdr:nvSpPr>
      <xdr:spPr>
        <a:xfrm>
          <a:off x="10426700" y="664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5" name="フローチャート: 判断 104"/>
        <xdr:cNvSpPr/>
      </xdr:nvSpPr>
      <xdr:spPr>
        <a:xfrm>
          <a:off x="9588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162743</xdr:rowOff>
    </xdr:from>
    <xdr:to>
      <xdr:col>46</xdr:col>
      <xdr:colOff>38100</xdr:colOff>
      <xdr:row>39</xdr:row>
      <xdr:rowOff>92893</xdr:rowOff>
    </xdr:to>
    <xdr:sp macro="" textlink="">
      <xdr:nvSpPr>
        <xdr:cNvPr id="106" name="フローチャート: 判断 105"/>
        <xdr:cNvSpPr/>
      </xdr:nvSpPr>
      <xdr:spPr>
        <a:xfrm>
          <a:off x="8699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29012</xdr:rowOff>
    </xdr:from>
    <xdr:to>
      <xdr:col>50</xdr:col>
      <xdr:colOff>165100</xdr:colOff>
      <xdr:row>40</xdr:row>
      <xdr:rowOff>130612</xdr:rowOff>
    </xdr:to>
    <xdr:sp macro="" textlink="">
      <xdr:nvSpPr>
        <xdr:cNvPr id="112" name="楕円 111"/>
        <xdr:cNvSpPr/>
      </xdr:nvSpPr>
      <xdr:spPr>
        <a:xfrm>
          <a:off x="9588500" y="688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31435</xdr:rowOff>
    </xdr:from>
    <xdr:to>
      <xdr:col>46</xdr:col>
      <xdr:colOff>38100</xdr:colOff>
      <xdr:row>40</xdr:row>
      <xdr:rowOff>133035</xdr:rowOff>
    </xdr:to>
    <xdr:sp macro="" textlink="">
      <xdr:nvSpPr>
        <xdr:cNvPr id="113" name="楕円 112"/>
        <xdr:cNvSpPr/>
      </xdr:nvSpPr>
      <xdr:spPr>
        <a:xfrm>
          <a:off x="8699500" y="688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79812</xdr:rowOff>
    </xdr:from>
    <xdr:to>
      <xdr:col>50</xdr:col>
      <xdr:colOff>114300</xdr:colOff>
      <xdr:row>40</xdr:row>
      <xdr:rowOff>82235</xdr:rowOff>
    </xdr:to>
    <xdr:cxnSp macro="">
      <xdr:nvCxnSpPr>
        <xdr:cNvPr id="114" name="直線コネクタ 113"/>
        <xdr:cNvCxnSpPr/>
      </xdr:nvCxnSpPr>
      <xdr:spPr>
        <a:xfrm flipV="1">
          <a:off x="8750300" y="6937812"/>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89623</xdr:rowOff>
    </xdr:from>
    <xdr:ext cx="469744" cy="259045"/>
    <xdr:sp macro="" textlink="">
      <xdr:nvSpPr>
        <xdr:cNvPr id="115" name="n_1aveValue【道路】&#10;一人当たり延長"/>
        <xdr:cNvSpPr txBox="1"/>
      </xdr:nvSpPr>
      <xdr:spPr>
        <a:xfrm>
          <a:off x="93917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109420</xdr:rowOff>
    </xdr:from>
    <xdr:ext cx="469744" cy="259045"/>
    <xdr:sp macro="" textlink="">
      <xdr:nvSpPr>
        <xdr:cNvPr id="116" name="n_2aveValue【道路】&#10;一人当たり延長"/>
        <xdr:cNvSpPr txBox="1"/>
      </xdr:nvSpPr>
      <xdr:spPr>
        <a:xfrm>
          <a:off x="8515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121739</xdr:rowOff>
    </xdr:from>
    <xdr:ext cx="469744" cy="259045"/>
    <xdr:sp macro="" textlink="">
      <xdr:nvSpPr>
        <xdr:cNvPr id="117" name="n_1mainValue【道路】&#10;一人当たり延長"/>
        <xdr:cNvSpPr txBox="1"/>
      </xdr:nvSpPr>
      <xdr:spPr>
        <a:xfrm>
          <a:off x="9391727" y="6979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124162</xdr:rowOff>
    </xdr:from>
    <xdr:ext cx="469744" cy="259045"/>
    <xdr:sp macro="" textlink="">
      <xdr:nvSpPr>
        <xdr:cNvPr id="118" name="n_2mainValue【道路】&#10;一人当たり延長"/>
        <xdr:cNvSpPr txBox="1"/>
      </xdr:nvSpPr>
      <xdr:spPr>
        <a:xfrm>
          <a:off x="8515427" y="6982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9" name="直線コネクタ 12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0" name="テキスト ボックス 12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1" name="直線コネクタ 13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2" name="テキスト ボックス 13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3" name="直線コネクタ 13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4" name="テキスト ボックス 13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5" name="直線コネクタ 13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6" name="テキスト ボックス 13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7" name="直線コネクタ 13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8" name="テキスト ボックス 13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9" name="直線コネクタ 13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0" name="テキスト ボックス 13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44" name="直線コネクタ 143"/>
        <xdr:cNvCxnSpPr/>
      </xdr:nvCxnSpPr>
      <xdr:spPr>
        <a:xfrm flipV="1">
          <a:off x="4634865" y="9669780"/>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45" name="【橋りょう・トンネル】&#10;有形固定資産減価償却率最小値テキスト"/>
        <xdr:cNvSpPr txBox="1"/>
      </xdr:nvSpPr>
      <xdr:spPr>
        <a:xfrm>
          <a:off x="4673600" y="11050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46" name="直線コネクタ 145"/>
        <xdr:cNvCxnSpPr/>
      </xdr:nvCxnSpPr>
      <xdr:spPr>
        <a:xfrm>
          <a:off x="4546600" y="1104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47"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48" name="直線コネクタ 147"/>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87647</xdr:rowOff>
    </xdr:from>
    <xdr:ext cx="405111" cy="259045"/>
    <xdr:sp macro="" textlink="">
      <xdr:nvSpPr>
        <xdr:cNvPr id="149" name="【橋りょう・トンネル】&#10;有形固定資産減価償却率平均値テキスト"/>
        <xdr:cNvSpPr txBox="1"/>
      </xdr:nvSpPr>
      <xdr:spPr>
        <a:xfrm>
          <a:off x="4673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50" name="フローチャート: 判断 149"/>
        <xdr:cNvSpPr/>
      </xdr:nvSpPr>
      <xdr:spPr>
        <a:xfrm>
          <a:off x="4584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51" name="フローチャート: 判断 150"/>
        <xdr:cNvSpPr/>
      </xdr:nvSpPr>
      <xdr:spPr>
        <a:xfrm>
          <a:off x="3746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2" name="フローチャート: 判断 151"/>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135346</xdr:rowOff>
    </xdr:from>
    <xdr:to>
      <xdr:col>20</xdr:col>
      <xdr:colOff>38100</xdr:colOff>
      <xdr:row>57</xdr:row>
      <xdr:rowOff>65496</xdr:rowOff>
    </xdr:to>
    <xdr:sp macro="" textlink="">
      <xdr:nvSpPr>
        <xdr:cNvPr id="158" name="楕円 157"/>
        <xdr:cNvSpPr/>
      </xdr:nvSpPr>
      <xdr:spPr>
        <a:xfrm>
          <a:off x="3746500" y="973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56</xdr:row>
      <xdr:rowOff>146776</xdr:rowOff>
    </xdr:from>
    <xdr:to>
      <xdr:col>15</xdr:col>
      <xdr:colOff>101600</xdr:colOff>
      <xdr:row>57</xdr:row>
      <xdr:rowOff>76926</xdr:rowOff>
    </xdr:to>
    <xdr:sp macro="" textlink="">
      <xdr:nvSpPr>
        <xdr:cNvPr id="159" name="楕円 158"/>
        <xdr:cNvSpPr/>
      </xdr:nvSpPr>
      <xdr:spPr>
        <a:xfrm>
          <a:off x="2857500" y="974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14696</xdr:rowOff>
    </xdr:from>
    <xdr:to>
      <xdr:col>19</xdr:col>
      <xdr:colOff>177800</xdr:colOff>
      <xdr:row>57</xdr:row>
      <xdr:rowOff>26126</xdr:rowOff>
    </xdr:to>
    <xdr:cxnSp macro="">
      <xdr:nvCxnSpPr>
        <xdr:cNvPr id="160" name="直線コネクタ 159"/>
        <xdr:cNvCxnSpPr/>
      </xdr:nvCxnSpPr>
      <xdr:spPr>
        <a:xfrm flipV="1">
          <a:off x="2908300" y="978734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105608</xdr:rowOff>
    </xdr:from>
    <xdr:ext cx="405111" cy="259045"/>
    <xdr:sp macro="" textlink="">
      <xdr:nvSpPr>
        <xdr:cNvPr id="161" name="n_1aveValue【橋りょう・トンネル】&#10;有形固定資産減価償却率"/>
        <xdr:cNvSpPr txBox="1"/>
      </xdr:nvSpPr>
      <xdr:spPr>
        <a:xfrm>
          <a:off x="35820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169290</xdr:rowOff>
    </xdr:from>
    <xdr:ext cx="405111" cy="259045"/>
    <xdr:sp macro="" textlink="">
      <xdr:nvSpPr>
        <xdr:cNvPr id="162" name="n_2aveValue【橋りょう・トンネル】&#10;有形固定資産減価償却率"/>
        <xdr:cNvSpPr txBox="1"/>
      </xdr:nvSpPr>
      <xdr:spPr>
        <a:xfrm>
          <a:off x="2705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82023</xdr:rowOff>
    </xdr:from>
    <xdr:ext cx="405111" cy="259045"/>
    <xdr:sp macro="" textlink="">
      <xdr:nvSpPr>
        <xdr:cNvPr id="163" name="n_1mainValue【橋りょう・トンネル】&#10;有形固定資産減価償却率"/>
        <xdr:cNvSpPr txBox="1"/>
      </xdr:nvSpPr>
      <xdr:spPr>
        <a:xfrm>
          <a:off x="3582044" y="951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93453</xdr:rowOff>
    </xdr:from>
    <xdr:ext cx="405111" cy="259045"/>
    <xdr:sp macro="" textlink="">
      <xdr:nvSpPr>
        <xdr:cNvPr id="164" name="n_2mainValue【橋りょう・トンネル】&#10;有形固定資産減価償却率"/>
        <xdr:cNvSpPr txBox="1"/>
      </xdr:nvSpPr>
      <xdr:spPr>
        <a:xfrm>
          <a:off x="2705744" y="952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6" name="テキスト ボックス 17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8" name="テキスト ボックス 17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0" name="テキスト ボックス 17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2" name="テキスト ボックス 18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4" name="テキスト ボックス 18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6" name="テキスト ボックス 18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88" name="直線コネクタ 187"/>
        <xdr:cNvCxnSpPr/>
      </xdr:nvCxnSpPr>
      <xdr:spPr>
        <a:xfrm flipV="1">
          <a:off x="10476865" y="9698217"/>
          <a:ext cx="0" cy="134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89" name="【橋りょう・トンネル】&#10;一人当たり有形固定資産（償却資産）額最小値テキスト"/>
        <xdr:cNvSpPr txBox="1"/>
      </xdr:nvSpPr>
      <xdr:spPr>
        <a:xfrm>
          <a:off x="10515600" y="1104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90" name="直線コネクタ 189"/>
        <xdr:cNvCxnSpPr/>
      </xdr:nvCxnSpPr>
      <xdr:spPr>
        <a:xfrm>
          <a:off x="10388600" y="1104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191" name="【橋りょう・トンネル】&#10;一人当たり有形固定資産（償却資産）額最大値テキスト"/>
        <xdr:cNvSpPr txBox="1"/>
      </xdr:nvSpPr>
      <xdr:spPr>
        <a:xfrm>
          <a:off x="10515600" y="9473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192" name="直線コネクタ 191"/>
        <xdr:cNvCxnSpPr/>
      </xdr:nvCxnSpPr>
      <xdr:spPr>
        <a:xfrm>
          <a:off x="10388600" y="9698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136417</xdr:rowOff>
    </xdr:from>
    <xdr:ext cx="599010" cy="259045"/>
    <xdr:sp macro="" textlink="">
      <xdr:nvSpPr>
        <xdr:cNvPr id="193" name="【橋りょう・トンネル】&#10;一人当たり有形固定資産（償却資産）額平均値テキスト"/>
        <xdr:cNvSpPr txBox="1"/>
      </xdr:nvSpPr>
      <xdr:spPr>
        <a:xfrm>
          <a:off x="10515600" y="10766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194" name="フローチャート: 判断 193"/>
        <xdr:cNvSpPr/>
      </xdr:nvSpPr>
      <xdr:spPr>
        <a:xfrm>
          <a:off x="10426700" y="10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195" name="フローチャート: 判断 194"/>
        <xdr:cNvSpPr/>
      </xdr:nvSpPr>
      <xdr:spPr>
        <a:xfrm>
          <a:off x="9588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10715</xdr:rowOff>
    </xdr:from>
    <xdr:to>
      <xdr:col>46</xdr:col>
      <xdr:colOff>38100</xdr:colOff>
      <xdr:row>63</xdr:row>
      <xdr:rowOff>112315</xdr:rowOff>
    </xdr:to>
    <xdr:sp macro="" textlink="">
      <xdr:nvSpPr>
        <xdr:cNvPr id="196" name="フローチャート: 判断 195"/>
        <xdr:cNvSpPr/>
      </xdr:nvSpPr>
      <xdr:spPr>
        <a:xfrm>
          <a:off x="8699500" y="108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82664</xdr:rowOff>
    </xdr:from>
    <xdr:to>
      <xdr:col>50</xdr:col>
      <xdr:colOff>165100</xdr:colOff>
      <xdr:row>64</xdr:row>
      <xdr:rowOff>12814</xdr:rowOff>
    </xdr:to>
    <xdr:sp macro="" textlink="">
      <xdr:nvSpPr>
        <xdr:cNvPr id="202" name="楕円 201"/>
        <xdr:cNvSpPr/>
      </xdr:nvSpPr>
      <xdr:spPr>
        <a:xfrm>
          <a:off x="9588500" y="1088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84492</xdr:rowOff>
    </xdr:from>
    <xdr:to>
      <xdr:col>46</xdr:col>
      <xdr:colOff>38100</xdr:colOff>
      <xdr:row>64</xdr:row>
      <xdr:rowOff>14642</xdr:rowOff>
    </xdr:to>
    <xdr:sp macro="" textlink="">
      <xdr:nvSpPr>
        <xdr:cNvPr id="203" name="楕円 202"/>
        <xdr:cNvSpPr/>
      </xdr:nvSpPr>
      <xdr:spPr>
        <a:xfrm>
          <a:off x="8699500" y="1088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133464</xdr:rowOff>
    </xdr:from>
    <xdr:to>
      <xdr:col>50</xdr:col>
      <xdr:colOff>114300</xdr:colOff>
      <xdr:row>63</xdr:row>
      <xdr:rowOff>135292</xdr:rowOff>
    </xdr:to>
    <xdr:cxnSp macro="">
      <xdr:nvCxnSpPr>
        <xdr:cNvPr id="204" name="直線コネクタ 203"/>
        <xdr:cNvCxnSpPr/>
      </xdr:nvCxnSpPr>
      <xdr:spPr>
        <a:xfrm flipV="1">
          <a:off x="8750300" y="10934814"/>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82014</xdr:rowOff>
    </xdr:from>
    <xdr:ext cx="599010" cy="259045"/>
    <xdr:sp macro="" textlink="">
      <xdr:nvSpPr>
        <xdr:cNvPr id="205" name="n_1aveValue【橋りょう・トンネル】&#10;一人当たり有形固定資産（償却資産）額"/>
        <xdr:cNvSpPr txBox="1"/>
      </xdr:nvSpPr>
      <xdr:spPr>
        <a:xfrm>
          <a:off x="93270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128842</xdr:rowOff>
    </xdr:from>
    <xdr:ext cx="599010" cy="259045"/>
    <xdr:sp macro="" textlink="">
      <xdr:nvSpPr>
        <xdr:cNvPr id="206" name="n_2aveValue【橋りょう・トンネル】&#10;一人当たり有形固定資産（償却資産）額"/>
        <xdr:cNvSpPr txBox="1"/>
      </xdr:nvSpPr>
      <xdr:spPr>
        <a:xfrm>
          <a:off x="8450795" y="1058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3941</xdr:rowOff>
    </xdr:from>
    <xdr:ext cx="534377" cy="259045"/>
    <xdr:sp macro="" textlink="">
      <xdr:nvSpPr>
        <xdr:cNvPr id="207" name="n_1mainValue【橋りょう・トンネル】&#10;一人当たり有形固定資産（償却資産）額"/>
        <xdr:cNvSpPr txBox="1"/>
      </xdr:nvSpPr>
      <xdr:spPr>
        <a:xfrm>
          <a:off x="9359411" y="1097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5769</xdr:rowOff>
    </xdr:from>
    <xdr:ext cx="534377" cy="259045"/>
    <xdr:sp macro="" textlink="">
      <xdr:nvSpPr>
        <xdr:cNvPr id="208" name="n_2mainValue【橋りょう・トンネル】&#10;一人当たり有形固定資産（償却資産）額"/>
        <xdr:cNvSpPr txBox="1"/>
      </xdr:nvSpPr>
      <xdr:spPr>
        <a:xfrm>
          <a:off x="8483111" y="1097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9" name="テキスト ボックス 21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0" name="直線コネクタ 21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1" name="テキスト ボックス 22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2" name="直線コネクタ 22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3" name="テキスト ボックス 22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4" name="直線コネクタ 22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5" name="テキスト ボックス 22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6" name="直線コネクタ 22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7" name="テキスト ボックス 22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8" name="直線コネクタ 22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9" name="テキスト ボックス 22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7620</xdr:rowOff>
    </xdr:to>
    <xdr:cxnSp macro="">
      <xdr:nvCxnSpPr>
        <xdr:cNvPr id="233" name="直線コネクタ 232"/>
        <xdr:cNvCxnSpPr/>
      </xdr:nvCxnSpPr>
      <xdr:spPr>
        <a:xfrm flipV="1">
          <a:off x="4634865" y="133350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11447</xdr:rowOff>
    </xdr:from>
    <xdr:ext cx="405111" cy="259045"/>
    <xdr:sp macro="" textlink="">
      <xdr:nvSpPr>
        <xdr:cNvPr id="234" name="【公営住宅】&#10;有形固定資産減価償却率最小値テキスト"/>
        <xdr:cNvSpPr txBox="1"/>
      </xdr:nvSpPr>
      <xdr:spPr>
        <a:xfrm>
          <a:off x="46736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xdr:rowOff>
    </xdr:from>
    <xdr:to>
      <xdr:col>24</xdr:col>
      <xdr:colOff>152400</xdr:colOff>
      <xdr:row>86</xdr:row>
      <xdr:rowOff>7620</xdr:rowOff>
    </xdr:to>
    <xdr:cxnSp macro="">
      <xdr:nvCxnSpPr>
        <xdr:cNvPr id="235" name="直線コネクタ 234"/>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6"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7" name="直線コネクタ 23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64788</xdr:rowOff>
    </xdr:from>
    <xdr:ext cx="405111" cy="259045"/>
    <xdr:sp macro="" textlink="">
      <xdr:nvSpPr>
        <xdr:cNvPr id="238" name="【公営住宅】&#10;有形固定資産減価償却率平均値テキスト"/>
        <xdr:cNvSpPr txBox="1"/>
      </xdr:nvSpPr>
      <xdr:spPr>
        <a:xfrm>
          <a:off x="4673600" y="1395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macro="" textlink="">
      <xdr:nvSpPr>
        <xdr:cNvPr id="239" name="フローチャート: 判断 238"/>
        <xdr:cNvSpPr/>
      </xdr:nvSpPr>
      <xdr:spPr>
        <a:xfrm>
          <a:off x="45847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120650</xdr:rowOff>
    </xdr:from>
    <xdr:to>
      <xdr:col>20</xdr:col>
      <xdr:colOff>38100</xdr:colOff>
      <xdr:row>82</xdr:row>
      <xdr:rowOff>50800</xdr:rowOff>
    </xdr:to>
    <xdr:sp macro="" textlink="">
      <xdr:nvSpPr>
        <xdr:cNvPr id="240" name="フローチャート: 判断 239"/>
        <xdr:cNvSpPr/>
      </xdr:nvSpPr>
      <xdr:spPr>
        <a:xfrm>
          <a:off x="3746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41" name="フローチャート: 判断 240"/>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105411</xdr:rowOff>
    </xdr:from>
    <xdr:to>
      <xdr:col>20</xdr:col>
      <xdr:colOff>38100</xdr:colOff>
      <xdr:row>83</xdr:row>
      <xdr:rowOff>35561</xdr:rowOff>
    </xdr:to>
    <xdr:sp macro="" textlink="">
      <xdr:nvSpPr>
        <xdr:cNvPr id="247" name="楕円 246"/>
        <xdr:cNvSpPr/>
      </xdr:nvSpPr>
      <xdr:spPr>
        <a:xfrm>
          <a:off x="37465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2539</xdr:rowOff>
    </xdr:from>
    <xdr:to>
      <xdr:col>15</xdr:col>
      <xdr:colOff>101600</xdr:colOff>
      <xdr:row>83</xdr:row>
      <xdr:rowOff>104139</xdr:rowOff>
    </xdr:to>
    <xdr:sp macro="" textlink="">
      <xdr:nvSpPr>
        <xdr:cNvPr id="248" name="楕円 247"/>
        <xdr:cNvSpPr/>
      </xdr:nvSpPr>
      <xdr:spPr>
        <a:xfrm>
          <a:off x="28575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156211</xdr:rowOff>
    </xdr:from>
    <xdr:to>
      <xdr:col>19</xdr:col>
      <xdr:colOff>177800</xdr:colOff>
      <xdr:row>83</xdr:row>
      <xdr:rowOff>53339</xdr:rowOff>
    </xdr:to>
    <xdr:cxnSp macro="">
      <xdr:nvCxnSpPr>
        <xdr:cNvPr id="249" name="直線コネクタ 248"/>
        <xdr:cNvCxnSpPr/>
      </xdr:nvCxnSpPr>
      <xdr:spPr>
        <a:xfrm flipV="1">
          <a:off x="2908300" y="1421511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67327</xdr:rowOff>
    </xdr:from>
    <xdr:ext cx="405111" cy="259045"/>
    <xdr:sp macro="" textlink="">
      <xdr:nvSpPr>
        <xdr:cNvPr id="250" name="n_1aveValue【公営住宅】&#10;有形固定資産減価償却率"/>
        <xdr:cNvSpPr txBox="1"/>
      </xdr:nvSpPr>
      <xdr:spPr>
        <a:xfrm>
          <a:off x="35820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251" name="n_2aveValue【公営住宅】&#10;有形固定資産減価償却率"/>
        <xdr:cNvSpPr txBox="1"/>
      </xdr:nvSpPr>
      <xdr:spPr>
        <a:xfrm>
          <a:off x="2705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26688</xdr:rowOff>
    </xdr:from>
    <xdr:ext cx="405111" cy="259045"/>
    <xdr:sp macro="" textlink="">
      <xdr:nvSpPr>
        <xdr:cNvPr id="252" name="n_1mainValue【公営住宅】&#10;有形固定資産減価償却率"/>
        <xdr:cNvSpPr txBox="1"/>
      </xdr:nvSpPr>
      <xdr:spPr>
        <a:xfrm>
          <a:off x="35820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95266</xdr:rowOff>
    </xdr:from>
    <xdr:ext cx="405111" cy="259045"/>
    <xdr:sp macro="" textlink="">
      <xdr:nvSpPr>
        <xdr:cNvPr id="253" name="n_2mainValue【公営住宅】&#10;有形固定資産減価償却率"/>
        <xdr:cNvSpPr txBox="1"/>
      </xdr:nvSpPr>
      <xdr:spPr>
        <a:xfrm>
          <a:off x="2705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4" name="直線コネクタ 26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5" name="テキスト ボックス 26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6" name="直線コネクタ 26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7" name="テキスト ボックス 26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8" name="直線コネクタ 26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9" name="テキスト ボックス 26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0" name="直線コネクタ 26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1" name="テキスト ボックス 27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2" name="直線コネクタ 27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3" name="テキスト ボックス 27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4" name="直線コネクタ 27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5" name="テキスト ボックス 27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164483</xdr:rowOff>
    </xdr:to>
    <xdr:cxnSp macro="">
      <xdr:nvCxnSpPr>
        <xdr:cNvPr id="279" name="直線コネクタ 278"/>
        <xdr:cNvCxnSpPr/>
      </xdr:nvCxnSpPr>
      <xdr:spPr>
        <a:xfrm flipV="1">
          <a:off x="10476865" y="13329557"/>
          <a:ext cx="0" cy="1579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168310</xdr:rowOff>
    </xdr:from>
    <xdr:ext cx="469744" cy="259045"/>
    <xdr:sp macro="" textlink="">
      <xdr:nvSpPr>
        <xdr:cNvPr id="280" name="【公営住宅】&#10;一人当たり面積最小値テキスト"/>
        <xdr:cNvSpPr txBox="1"/>
      </xdr:nvSpPr>
      <xdr:spPr>
        <a:xfrm>
          <a:off x="10515600" y="149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164483</xdr:rowOff>
    </xdr:from>
    <xdr:to>
      <xdr:col>55</xdr:col>
      <xdr:colOff>88900</xdr:colOff>
      <xdr:row>86</xdr:row>
      <xdr:rowOff>164483</xdr:rowOff>
    </xdr:to>
    <xdr:cxnSp macro="">
      <xdr:nvCxnSpPr>
        <xdr:cNvPr id="281" name="直線コネクタ 280"/>
        <xdr:cNvCxnSpPr/>
      </xdr:nvCxnSpPr>
      <xdr:spPr>
        <a:xfrm>
          <a:off x="10388600" y="1490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82" name="【公営住宅】&#10;一人当たり面積最大値テキスト"/>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83" name="直線コネクタ 282"/>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84272</xdr:rowOff>
    </xdr:from>
    <xdr:ext cx="469744" cy="259045"/>
    <xdr:sp macro="" textlink="">
      <xdr:nvSpPr>
        <xdr:cNvPr id="284" name="【公営住宅】&#10;一人当たり面積平均値テキスト"/>
        <xdr:cNvSpPr txBox="1"/>
      </xdr:nvSpPr>
      <xdr:spPr>
        <a:xfrm>
          <a:off x="10515600" y="14657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105845</xdr:rowOff>
    </xdr:from>
    <xdr:to>
      <xdr:col>55</xdr:col>
      <xdr:colOff>50800</xdr:colOff>
      <xdr:row>86</xdr:row>
      <xdr:rowOff>35995</xdr:rowOff>
    </xdr:to>
    <xdr:sp macro="" textlink="">
      <xdr:nvSpPr>
        <xdr:cNvPr id="285" name="フローチャート: 判断 284"/>
        <xdr:cNvSpPr/>
      </xdr:nvSpPr>
      <xdr:spPr>
        <a:xfrm>
          <a:off x="10426700" y="146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87557</xdr:rowOff>
    </xdr:from>
    <xdr:to>
      <xdr:col>50</xdr:col>
      <xdr:colOff>165100</xdr:colOff>
      <xdr:row>86</xdr:row>
      <xdr:rowOff>17707</xdr:rowOff>
    </xdr:to>
    <xdr:sp macro="" textlink="">
      <xdr:nvSpPr>
        <xdr:cNvPr id="286" name="フローチャート: 判断 285"/>
        <xdr:cNvSpPr/>
      </xdr:nvSpPr>
      <xdr:spPr>
        <a:xfrm>
          <a:off x="9588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113356</xdr:rowOff>
    </xdr:from>
    <xdr:to>
      <xdr:col>46</xdr:col>
      <xdr:colOff>38100</xdr:colOff>
      <xdr:row>86</xdr:row>
      <xdr:rowOff>43506</xdr:rowOff>
    </xdr:to>
    <xdr:sp macro="" textlink="">
      <xdr:nvSpPr>
        <xdr:cNvPr id="287" name="フローチャート: 判断 286"/>
        <xdr:cNvSpPr/>
      </xdr:nvSpPr>
      <xdr:spPr>
        <a:xfrm>
          <a:off x="8699500" y="1468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44450</xdr:rowOff>
    </xdr:from>
    <xdr:to>
      <xdr:col>50</xdr:col>
      <xdr:colOff>165100</xdr:colOff>
      <xdr:row>86</xdr:row>
      <xdr:rowOff>146050</xdr:rowOff>
    </xdr:to>
    <xdr:sp macro="" textlink="">
      <xdr:nvSpPr>
        <xdr:cNvPr id="293" name="楕円 292"/>
        <xdr:cNvSpPr/>
      </xdr:nvSpPr>
      <xdr:spPr>
        <a:xfrm>
          <a:off x="9588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39551</xdr:rowOff>
    </xdr:from>
    <xdr:to>
      <xdr:col>46</xdr:col>
      <xdr:colOff>38100</xdr:colOff>
      <xdr:row>86</xdr:row>
      <xdr:rowOff>141151</xdr:rowOff>
    </xdr:to>
    <xdr:sp macro="" textlink="">
      <xdr:nvSpPr>
        <xdr:cNvPr id="294" name="楕円 293"/>
        <xdr:cNvSpPr/>
      </xdr:nvSpPr>
      <xdr:spPr>
        <a:xfrm>
          <a:off x="8699500" y="147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90351</xdr:rowOff>
    </xdr:from>
    <xdr:to>
      <xdr:col>50</xdr:col>
      <xdr:colOff>114300</xdr:colOff>
      <xdr:row>86</xdr:row>
      <xdr:rowOff>95250</xdr:rowOff>
    </xdr:to>
    <xdr:cxnSp macro="">
      <xdr:nvCxnSpPr>
        <xdr:cNvPr id="295" name="直線コネクタ 294"/>
        <xdr:cNvCxnSpPr/>
      </xdr:nvCxnSpPr>
      <xdr:spPr>
        <a:xfrm>
          <a:off x="8750300" y="1483505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34234</xdr:rowOff>
    </xdr:from>
    <xdr:ext cx="469744" cy="259045"/>
    <xdr:sp macro="" textlink="">
      <xdr:nvSpPr>
        <xdr:cNvPr id="296" name="n_1aveValue【公営住宅】&#10;一人当たり面積"/>
        <xdr:cNvSpPr txBox="1"/>
      </xdr:nvSpPr>
      <xdr:spPr>
        <a:xfrm>
          <a:off x="9391727" y="144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60033</xdr:rowOff>
    </xdr:from>
    <xdr:ext cx="469744" cy="259045"/>
    <xdr:sp macro="" textlink="">
      <xdr:nvSpPr>
        <xdr:cNvPr id="297" name="n_2aveValue【公営住宅】&#10;一人当たり面積"/>
        <xdr:cNvSpPr txBox="1"/>
      </xdr:nvSpPr>
      <xdr:spPr>
        <a:xfrm>
          <a:off x="8515427" y="1446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137177</xdr:rowOff>
    </xdr:from>
    <xdr:ext cx="469744" cy="259045"/>
    <xdr:sp macro="" textlink="">
      <xdr:nvSpPr>
        <xdr:cNvPr id="298" name="n_1mainValue【公営住宅】&#10;一人当たり面積"/>
        <xdr:cNvSpPr txBox="1"/>
      </xdr:nvSpPr>
      <xdr:spPr>
        <a:xfrm>
          <a:off x="9391727"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132278</xdr:rowOff>
    </xdr:from>
    <xdr:ext cx="469744" cy="259045"/>
    <xdr:sp macro="" textlink="">
      <xdr:nvSpPr>
        <xdr:cNvPr id="299" name="n_2mainValue【公営住宅】&#10;一人当たり面積"/>
        <xdr:cNvSpPr txBox="1"/>
      </xdr:nvSpPr>
      <xdr:spPr>
        <a:xfrm>
          <a:off x="8515427" y="1487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9" name="正方形/長方形 3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0" name="正方形/長方形 3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1" name="正方形/長方形 3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2" name="正方形/長方形 3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3" name="正方形/長方形 3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4" name="正方形/長方形 3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4" name="テキスト ボックス 32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6" name="直線コネクタ 32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7" name="テキスト ボックス 32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8" name="直線コネクタ 32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9" name="テキスト ボックス 32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0" name="直線コネクタ 32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1" name="テキスト ボックス 33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2" name="直線コネクタ 33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3" name="テキスト ボックス 33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4" name="直線コネクタ 33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5" name="テキスト ボックス 33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6" name="直線コネクタ 33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7" name="テキスト ボックス 33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41" name="直線コネクタ 340"/>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42"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43" name="直線コネクタ 342"/>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4"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5" name="直線コネクタ 34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346" name="【認定こども園・幼稚園・保育所】&#10;有形固定資産減価償却率平均値テキスト"/>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47" name="フローチャート: 判断 346"/>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147864</xdr:rowOff>
    </xdr:from>
    <xdr:to>
      <xdr:col>81</xdr:col>
      <xdr:colOff>101600</xdr:colOff>
      <xdr:row>37</xdr:row>
      <xdr:rowOff>78014</xdr:rowOff>
    </xdr:to>
    <xdr:sp macro="" textlink="">
      <xdr:nvSpPr>
        <xdr:cNvPr id="348" name="フローチャート: 判断 347"/>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49" name="フローチャート: 判断 348"/>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0" name="テキスト ボックス 34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1" name="テキスト ボックス 35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2" name="テキスト ボックス 35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3" name="テキスト ボックス 35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4" name="テキスト ボックス 35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46627</xdr:rowOff>
    </xdr:from>
    <xdr:to>
      <xdr:col>81</xdr:col>
      <xdr:colOff>101600</xdr:colOff>
      <xdr:row>34</xdr:row>
      <xdr:rowOff>148227</xdr:rowOff>
    </xdr:to>
    <xdr:sp macro="" textlink="">
      <xdr:nvSpPr>
        <xdr:cNvPr id="355" name="楕円 354"/>
        <xdr:cNvSpPr/>
      </xdr:nvSpPr>
      <xdr:spPr>
        <a:xfrm>
          <a:off x="15430500" y="587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90714</xdr:rowOff>
    </xdr:from>
    <xdr:to>
      <xdr:col>76</xdr:col>
      <xdr:colOff>165100</xdr:colOff>
      <xdr:row>35</xdr:row>
      <xdr:rowOff>20864</xdr:rowOff>
    </xdr:to>
    <xdr:sp macro="" textlink="">
      <xdr:nvSpPr>
        <xdr:cNvPr id="356" name="楕円 355"/>
        <xdr:cNvSpPr/>
      </xdr:nvSpPr>
      <xdr:spPr>
        <a:xfrm>
          <a:off x="14541500" y="592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97427</xdr:rowOff>
    </xdr:from>
    <xdr:to>
      <xdr:col>81</xdr:col>
      <xdr:colOff>50800</xdr:colOff>
      <xdr:row>34</xdr:row>
      <xdr:rowOff>141514</xdr:rowOff>
    </xdr:to>
    <xdr:cxnSp macro="">
      <xdr:nvCxnSpPr>
        <xdr:cNvPr id="357" name="直線コネクタ 356"/>
        <xdr:cNvCxnSpPr/>
      </xdr:nvCxnSpPr>
      <xdr:spPr>
        <a:xfrm flipV="1">
          <a:off x="14592300" y="592672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69141</xdr:rowOff>
    </xdr:from>
    <xdr:ext cx="405111" cy="259045"/>
    <xdr:sp macro="" textlink="">
      <xdr:nvSpPr>
        <xdr:cNvPr id="358" name="n_1aveValue【認定こども園・幼稚園・保育所】&#10;有形固定資産減価償却率"/>
        <xdr:cNvSpPr txBox="1"/>
      </xdr:nvSpPr>
      <xdr:spPr>
        <a:xfrm>
          <a:off x="152660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80571</xdr:rowOff>
    </xdr:from>
    <xdr:ext cx="405111" cy="259045"/>
    <xdr:sp macro="" textlink="">
      <xdr:nvSpPr>
        <xdr:cNvPr id="359" name="n_2aveValue【認定こども園・幼稚園・保育所】&#10;有形固定資産減価償却率"/>
        <xdr:cNvSpPr txBox="1"/>
      </xdr:nvSpPr>
      <xdr:spPr>
        <a:xfrm>
          <a:off x="14389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164754</xdr:rowOff>
    </xdr:from>
    <xdr:ext cx="405111" cy="259045"/>
    <xdr:sp macro="" textlink="">
      <xdr:nvSpPr>
        <xdr:cNvPr id="360" name="n_1mainValue【認定こども園・幼稚園・保育所】&#10;有形固定資産減価償却率"/>
        <xdr:cNvSpPr txBox="1"/>
      </xdr:nvSpPr>
      <xdr:spPr>
        <a:xfrm>
          <a:off x="15266044" y="565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37391</xdr:rowOff>
    </xdr:from>
    <xdr:ext cx="405111" cy="259045"/>
    <xdr:sp macro="" textlink="">
      <xdr:nvSpPr>
        <xdr:cNvPr id="361" name="n_2mainValue【認定こども園・幼稚園・保育所】&#10;有形固定資産減価償却率"/>
        <xdr:cNvSpPr txBox="1"/>
      </xdr:nvSpPr>
      <xdr:spPr>
        <a:xfrm>
          <a:off x="14389744" y="569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2" name="直線コネクタ 37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3" name="テキスト ボックス 37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4" name="直線コネクタ 37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5" name="テキスト ボックス 37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6" name="直線コネクタ 37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7" name="テキスト ボックス 37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8" name="直線コネクタ 37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9" name="テキスト ボックス 37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0" name="直線コネクタ 37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1" name="テキスト ボックス 38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2" name="直線コネクタ 3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3" name="テキスト ボックス 38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42</xdr:row>
      <xdr:rowOff>22860</xdr:rowOff>
    </xdr:to>
    <xdr:cxnSp macro="">
      <xdr:nvCxnSpPr>
        <xdr:cNvPr id="385" name="直線コネクタ 384"/>
        <xdr:cNvCxnSpPr/>
      </xdr:nvCxnSpPr>
      <xdr:spPr>
        <a:xfrm flipV="1">
          <a:off x="22160864" y="59016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86"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87" name="直線コネクタ 386"/>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388"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389" name="直線コネクタ 388"/>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34307</xdr:rowOff>
    </xdr:from>
    <xdr:ext cx="469744" cy="259045"/>
    <xdr:sp macro="" textlink="">
      <xdr:nvSpPr>
        <xdr:cNvPr id="390" name="【認定こども園・幼稚園・保育所】&#10;一人当たり面積平均値テキスト"/>
        <xdr:cNvSpPr txBox="1"/>
      </xdr:nvSpPr>
      <xdr:spPr>
        <a:xfrm>
          <a:off x="22199600" y="6892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391" name="フローチャート: 判断 390"/>
        <xdr:cNvSpPr/>
      </xdr:nvSpPr>
      <xdr:spPr>
        <a:xfrm>
          <a:off x="22110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53975</xdr:rowOff>
    </xdr:from>
    <xdr:to>
      <xdr:col>112</xdr:col>
      <xdr:colOff>38100</xdr:colOff>
      <xdr:row>40</xdr:row>
      <xdr:rowOff>155575</xdr:rowOff>
    </xdr:to>
    <xdr:sp macro="" textlink="">
      <xdr:nvSpPr>
        <xdr:cNvPr id="392" name="フローチャート: 判断 391"/>
        <xdr:cNvSpPr/>
      </xdr:nvSpPr>
      <xdr:spPr>
        <a:xfrm>
          <a:off x="21272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63500</xdr:rowOff>
    </xdr:from>
    <xdr:to>
      <xdr:col>107</xdr:col>
      <xdr:colOff>101600</xdr:colOff>
      <xdr:row>40</xdr:row>
      <xdr:rowOff>165100</xdr:rowOff>
    </xdr:to>
    <xdr:sp macro="" textlink="">
      <xdr:nvSpPr>
        <xdr:cNvPr id="393" name="フローチャート: 判断 392"/>
        <xdr:cNvSpPr/>
      </xdr:nvSpPr>
      <xdr:spPr>
        <a:xfrm>
          <a:off x="20383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4" name="テキスト ボックス 3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170180</xdr:rowOff>
    </xdr:from>
    <xdr:to>
      <xdr:col>112</xdr:col>
      <xdr:colOff>38100</xdr:colOff>
      <xdr:row>40</xdr:row>
      <xdr:rowOff>100330</xdr:rowOff>
    </xdr:to>
    <xdr:sp macro="" textlink="">
      <xdr:nvSpPr>
        <xdr:cNvPr id="399" name="楕円 398"/>
        <xdr:cNvSpPr/>
      </xdr:nvSpPr>
      <xdr:spPr>
        <a:xfrm>
          <a:off x="212725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170180</xdr:rowOff>
    </xdr:from>
    <xdr:to>
      <xdr:col>107</xdr:col>
      <xdr:colOff>101600</xdr:colOff>
      <xdr:row>40</xdr:row>
      <xdr:rowOff>100330</xdr:rowOff>
    </xdr:to>
    <xdr:sp macro="" textlink="">
      <xdr:nvSpPr>
        <xdr:cNvPr id="400" name="楕円 399"/>
        <xdr:cNvSpPr/>
      </xdr:nvSpPr>
      <xdr:spPr>
        <a:xfrm>
          <a:off x="203835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49530</xdr:rowOff>
    </xdr:from>
    <xdr:to>
      <xdr:col>111</xdr:col>
      <xdr:colOff>177800</xdr:colOff>
      <xdr:row>40</xdr:row>
      <xdr:rowOff>49530</xdr:rowOff>
    </xdr:to>
    <xdr:cxnSp macro="">
      <xdr:nvCxnSpPr>
        <xdr:cNvPr id="401" name="直線コネクタ 400"/>
        <xdr:cNvCxnSpPr/>
      </xdr:nvCxnSpPr>
      <xdr:spPr>
        <a:xfrm>
          <a:off x="20434300" y="69075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146702</xdr:rowOff>
    </xdr:from>
    <xdr:ext cx="469744" cy="259045"/>
    <xdr:sp macro="" textlink="">
      <xdr:nvSpPr>
        <xdr:cNvPr id="402" name="n_1aveValue【認定こども園・幼稚園・保育所】&#10;一人当たり面積"/>
        <xdr:cNvSpPr txBox="1"/>
      </xdr:nvSpPr>
      <xdr:spPr>
        <a:xfrm>
          <a:off x="21075727" y="70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156227</xdr:rowOff>
    </xdr:from>
    <xdr:ext cx="469744" cy="259045"/>
    <xdr:sp macro="" textlink="">
      <xdr:nvSpPr>
        <xdr:cNvPr id="403" name="n_2aveValue【認定こども園・幼稚園・保育所】&#10;一人当たり面積"/>
        <xdr:cNvSpPr txBox="1"/>
      </xdr:nvSpPr>
      <xdr:spPr>
        <a:xfrm>
          <a:off x="20199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116857</xdr:rowOff>
    </xdr:from>
    <xdr:ext cx="469744" cy="259045"/>
    <xdr:sp macro="" textlink="">
      <xdr:nvSpPr>
        <xdr:cNvPr id="404" name="n_1mainValue【認定こども園・幼稚園・保育所】&#10;一人当たり面積"/>
        <xdr:cNvSpPr txBox="1"/>
      </xdr:nvSpPr>
      <xdr:spPr>
        <a:xfrm>
          <a:off x="21075727"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116857</xdr:rowOff>
    </xdr:from>
    <xdr:ext cx="469744" cy="259045"/>
    <xdr:sp macro="" textlink="">
      <xdr:nvSpPr>
        <xdr:cNvPr id="405" name="n_2mainValue【認定こども園・幼稚園・保育所】&#10;一人当たり面積"/>
        <xdr:cNvSpPr txBox="1"/>
      </xdr:nvSpPr>
      <xdr:spPr>
        <a:xfrm>
          <a:off x="20199427"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6" name="テキスト ボックス 41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7" name="直線コネクタ 4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8" name="テキスト ボックス 41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9" name="直線コネクタ 4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0" name="テキスト ボックス 4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1" name="直線コネクタ 4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2" name="テキスト ボックス 4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3" name="直線コネクタ 4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4" name="テキスト ボックス 4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5" name="直線コネクタ 4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6" name="テキスト ボックス 42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8" name="テキスト ボックス 42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430" name="直線コネクタ 429"/>
        <xdr:cNvCxnSpPr/>
      </xdr:nvCxnSpPr>
      <xdr:spPr>
        <a:xfrm flipV="1">
          <a:off x="16318864"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431" name="【学校施設】&#10;有形固定資産減価償却率最小値テキスト"/>
        <xdr:cNvSpPr txBox="1"/>
      </xdr:nvSpPr>
      <xdr:spPr>
        <a:xfrm>
          <a:off x="16357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432" name="直線コネクタ 431"/>
        <xdr:cNvCxnSpPr/>
      </xdr:nvCxnSpPr>
      <xdr:spPr>
        <a:xfrm>
          <a:off x="16230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433" name="【学校施設】&#10;有形固定資産減価償却率最大値テキスト"/>
        <xdr:cNvSpPr txBox="1"/>
      </xdr:nvSpPr>
      <xdr:spPr>
        <a:xfrm>
          <a:off x="163576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434" name="直線コネクタ 433"/>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435" name="【学校施設】&#10;有形固定資産減価償却率平均値テキスト"/>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36" name="フローチャート: 判断 435"/>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437" name="フローチャート: 判断 436"/>
        <xdr:cNvSpPr/>
      </xdr:nvSpPr>
      <xdr:spPr>
        <a:xfrm>
          <a:off x="15430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438" name="フローチャート: 判断 437"/>
        <xdr:cNvSpPr/>
      </xdr:nvSpPr>
      <xdr:spPr>
        <a:xfrm>
          <a:off x="14541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9" name="テキスト ボックス 4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0" name="テキスト ボックス 4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1" name="テキスト ボックス 4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2" name="テキスト ボックス 4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3" name="テキスト ボックス 4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65405</xdr:rowOff>
    </xdr:from>
    <xdr:to>
      <xdr:col>81</xdr:col>
      <xdr:colOff>101600</xdr:colOff>
      <xdr:row>56</xdr:row>
      <xdr:rowOff>167005</xdr:rowOff>
    </xdr:to>
    <xdr:sp macro="" textlink="">
      <xdr:nvSpPr>
        <xdr:cNvPr id="444" name="楕円 443"/>
        <xdr:cNvSpPr/>
      </xdr:nvSpPr>
      <xdr:spPr>
        <a:xfrm>
          <a:off x="15430500" y="966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99695</xdr:rowOff>
    </xdr:from>
    <xdr:to>
      <xdr:col>76</xdr:col>
      <xdr:colOff>165100</xdr:colOff>
      <xdr:row>57</xdr:row>
      <xdr:rowOff>29845</xdr:rowOff>
    </xdr:to>
    <xdr:sp macro="" textlink="">
      <xdr:nvSpPr>
        <xdr:cNvPr id="445" name="楕円 444"/>
        <xdr:cNvSpPr/>
      </xdr:nvSpPr>
      <xdr:spPr>
        <a:xfrm>
          <a:off x="14541500" y="970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116205</xdr:rowOff>
    </xdr:from>
    <xdr:to>
      <xdr:col>81</xdr:col>
      <xdr:colOff>50800</xdr:colOff>
      <xdr:row>56</xdr:row>
      <xdr:rowOff>150495</xdr:rowOff>
    </xdr:to>
    <xdr:cxnSp macro="">
      <xdr:nvCxnSpPr>
        <xdr:cNvPr id="446" name="直線コネクタ 445"/>
        <xdr:cNvCxnSpPr/>
      </xdr:nvCxnSpPr>
      <xdr:spPr>
        <a:xfrm flipV="1">
          <a:off x="14592300" y="97174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17162</xdr:rowOff>
    </xdr:from>
    <xdr:ext cx="405111" cy="259045"/>
    <xdr:sp macro="" textlink="">
      <xdr:nvSpPr>
        <xdr:cNvPr id="447" name="n_1aveValue【学校施設】&#10;有形固定資産減価償却率"/>
        <xdr:cNvSpPr txBox="1"/>
      </xdr:nvSpPr>
      <xdr:spPr>
        <a:xfrm>
          <a:off x="15266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24782</xdr:rowOff>
    </xdr:from>
    <xdr:ext cx="405111" cy="259045"/>
    <xdr:sp macro="" textlink="">
      <xdr:nvSpPr>
        <xdr:cNvPr id="448" name="n_2aveValue【学校施設】&#10;有形固定資産減価償却率"/>
        <xdr:cNvSpPr txBox="1"/>
      </xdr:nvSpPr>
      <xdr:spPr>
        <a:xfrm>
          <a:off x="14389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12082</xdr:rowOff>
    </xdr:from>
    <xdr:ext cx="405111" cy="259045"/>
    <xdr:sp macro="" textlink="">
      <xdr:nvSpPr>
        <xdr:cNvPr id="449" name="n_1mainValue【学校施設】&#10;有形固定資産減価償却率"/>
        <xdr:cNvSpPr txBox="1"/>
      </xdr:nvSpPr>
      <xdr:spPr>
        <a:xfrm>
          <a:off x="15266044" y="944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46372</xdr:rowOff>
    </xdr:from>
    <xdr:ext cx="405111" cy="259045"/>
    <xdr:sp macro="" textlink="">
      <xdr:nvSpPr>
        <xdr:cNvPr id="450" name="n_2mainValue【学校施設】&#10;有形固定資産減価償却率"/>
        <xdr:cNvSpPr txBox="1"/>
      </xdr:nvSpPr>
      <xdr:spPr>
        <a:xfrm>
          <a:off x="14389744" y="947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1" name="正方形/長方形 4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2" name="正方形/長方形 4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3" name="正方形/長方形 4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4" name="正方形/長方形 4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5" name="正方形/長方形 4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6" name="正方形/長方形 4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7" name="正方形/長方形 4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8" name="正方形/長方形 4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9" name="テキスト ボックス 4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0" name="直線コネクタ 4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1" name="テキスト ボックス 46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2" name="直線コネクタ 46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3" name="テキスト ボックス 46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4" name="直線コネクタ 46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5" name="テキスト ボックス 46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6" name="直線コネクタ 46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7" name="テキスト ボックス 46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8" name="直線コネクタ 46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9" name="テキスト ボックス 46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473" name="直線コネクタ 472"/>
        <xdr:cNvCxnSpPr/>
      </xdr:nvCxnSpPr>
      <xdr:spPr>
        <a:xfrm flipV="1">
          <a:off x="22160864" y="9569196"/>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474" name="【学校施設】&#10;一人当たり面積最小値テキスト"/>
        <xdr:cNvSpPr txBox="1"/>
      </xdr:nvSpPr>
      <xdr:spPr>
        <a:xfrm>
          <a:off x="22199600" y="1098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475" name="直線コネクタ 474"/>
        <xdr:cNvCxnSpPr/>
      </xdr:nvCxnSpPr>
      <xdr:spPr>
        <a:xfrm>
          <a:off x="22072600" y="1098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476" name="【学校施設】&#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477" name="直線コネクタ 476"/>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150741</xdr:rowOff>
    </xdr:from>
    <xdr:ext cx="469744" cy="259045"/>
    <xdr:sp macro="" textlink="">
      <xdr:nvSpPr>
        <xdr:cNvPr id="478" name="【学校施設】&#10;一人当たり面積平均値テキスト"/>
        <xdr:cNvSpPr txBox="1"/>
      </xdr:nvSpPr>
      <xdr:spPr>
        <a:xfrm>
          <a:off x="22199600" y="1043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479" name="フローチャート: 判断 478"/>
        <xdr:cNvSpPr/>
      </xdr:nvSpPr>
      <xdr:spPr>
        <a:xfrm>
          <a:off x="221107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480" name="フローチャート: 判断 479"/>
        <xdr:cNvSpPr/>
      </xdr:nvSpPr>
      <xdr:spPr>
        <a:xfrm>
          <a:off x="212725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481" name="フローチャート: 判断 480"/>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105105</xdr:rowOff>
    </xdr:from>
    <xdr:to>
      <xdr:col>112</xdr:col>
      <xdr:colOff>38100</xdr:colOff>
      <xdr:row>62</xdr:row>
      <xdr:rowOff>35255</xdr:rowOff>
    </xdr:to>
    <xdr:sp macro="" textlink="">
      <xdr:nvSpPr>
        <xdr:cNvPr id="487" name="楕円 486"/>
        <xdr:cNvSpPr/>
      </xdr:nvSpPr>
      <xdr:spPr>
        <a:xfrm>
          <a:off x="21272500" y="1056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102362</xdr:rowOff>
    </xdr:from>
    <xdr:to>
      <xdr:col>107</xdr:col>
      <xdr:colOff>101600</xdr:colOff>
      <xdr:row>62</xdr:row>
      <xdr:rowOff>32512</xdr:rowOff>
    </xdr:to>
    <xdr:sp macro="" textlink="">
      <xdr:nvSpPr>
        <xdr:cNvPr id="488" name="楕円 487"/>
        <xdr:cNvSpPr/>
      </xdr:nvSpPr>
      <xdr:spPr>
        <a:xfrm>
          <a:off x="203835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153162</xdr:rowOff>
    </xdr:from>
    <xdr:to>
      <xdr:col>111</xdr:col>
      <xdr:colOff>177800</xdr:colOff>
      <xdr:row>61</xdr:row>
      <xdr:rowOff>155905</xdr:rowOff>
    </xdr:to>
    <xdr:cxnSp macro="">
      <xdr:nvCxnSpPr>
        <xdr:cNvPr id="489" name="直線コネクタ 488"/>
        <xdr:cNvCxnSpPr/>
      </xdr:nvCxnSpPr>
      <xdr:spPr>
        <a:xfrm>
          <a:off x="20434300" y="10611612"/>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152823</xdr:rowOff>
    </xdr:from>
    <xdr:ext cx="469744" cy="259045"/>
    <xdr:sp macro="" textlink="">
      <xdr:nvSpPr>
        <xdr:cNvPr id="490" name="n_1aveValue【学校施設】&#10;一人当たり面積"/>
        <xdr:cNvSpPr txBox="1"/>
      </xdr:nvSpPr>
      <xdr:spPr>
        <a:xfrm>
          <a:off x="21075727" y="1026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491" name="n_2aveValue【学校施設】&#10;一人当たり面積"/>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26382</xdr:rowOff>
    </xdr:from>
    <xdr:ext cx="469744" cy="259045"/>
    <xdr:sp macro="" textlink="">
      <xdr:nvSpPr>
        <xdr:cNvPr id="492" name="n_1mainValue【学校施設】&#10;一人当たり面積"/>
        <xdr:cNvSpPr txBox="1"/>
      </xdr:nvSpPr>
      <xdr:spPr>
        <a:xfrm>
          <a:off x="21075727" y="1065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23639</xdr:rowOff>
    </xdr:from>
    <xdr:ext cx="469744" cy="259045"/>
    <xdr:sp macro="" textlink="">
      <xdr:nvSpPr>
        <xdr:cNvPr id="493" name="n_2mainValue【学校施設】&#10;一人当たり面積"/>
        <xdr:cNvSpPr txBox="1"/>
      </xdr:nvSpPr>
      <xdr:spPr>
        <a:xfrm>
          <a:off x="20199427" y="1065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2" name="正方形/長方形 5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3" name="正方形/長方形 50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4" name="正方形/長方形 50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5" name="正方形/長方形 50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6" name="正方形/長方形 50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7" name="正方形/長方形 50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8" name="正方形/長方形 50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9" name="正方形/長方形 50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0" name="正方形/長方形 5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1" name="正方形/長方形 5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2" name="正方形/長方形 5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3" name="正方形/長方形 5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4" name="正方形/長方形 5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5" name="正方形/長方形 5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6" name="正方形/長方形 5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7" name="正方形/長方形 5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8" name="テキスト ボックス 5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9" name="直線コネクタ 5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20" name="テキスト ボックス 51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21" name="直線コネクタ 52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22" name="テキスト ボックス 52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23" name="直線コネクタ 52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24" name="テキスト ボックス 52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25" name="直線コネクタ 52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26" name="テキスト ボックス 52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27" name="直線コネクタ 52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28" name="テキスト ボックス 52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9" name="直線コネクタ 52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0" name="テキスト ボックス 52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112776</xdr:rowOff>
    </xdr:to>
    <xdr:cxnSp macro="">
      <xdr:nvCxnSpPr>
        <xdr:cNvPr id="532" name="直線コネクタ 531"/>
        <xdr:cNvCxnSpPr/>
      </xdr:nvCxnSpPr>
      <xdr:spPr>
        <a:xfrm flipV="1">
          <a:off x="16318864" y="17221200"/>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116603</xdr:rowOff>
    </xdr:from>
    <xdr:ext cx="405111" cy="259045"/>
    <xdr:sp macro="" textlink="">
      <xdr:nvSpPr>
        <xdr:cNvPr id="533" name="【公民館】&#10;有形固定資産減価償却率最小値テキスト"/>
        <xdr:cNvSpPr txBox="1"/>
      </xdr:nvSpPr>
      <xdr:spPr>
        <a:xfrm>
          <a:off x="163576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112776</xdr:rowOff>
    </xdr:from>
    <xdr:to>
      <xdr:col>86</xdr:col>
      <xdr:colOff>25400</xdr:colOff>
      <xdr:row>108</xdr:row>
      <xdr:rowOff>112776</xdr:rowOff>
    </xdr:to>
    <xdr:cxnSp macro="">
      <xdr:nvCxnSpPr>
        <xdr:cNvPr id="534" name="直線コネクタ 533"/>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35"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36" name="直線コネクタ 535"/>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147845</xdr:rowOff>
    </xdr:from>
    <xdr:ext cx="405111" cy="259045"/>
    <xdr:sp macro="" textlink="">
      <xdr:nvSpPr>
        <xdr:cNvPr id="537" name="【公民館】&#10;有形固定資産減価償却率平均値テキスト"/>
        <xdr:cNvSpPr txBox="1"/>
      </xdr:nvSpPr>
      <xdr:spPr>
        <a:xfrm>
          <a:off x="16357600" y="1797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169418</xdr:rowOff>
    </xdr:from>
    <xdr:to>
      <xdr:col>85</xdr:col>
      <xdr:colOff>177800</xdr:colOff>
      <xdr:row>105</xdr:row>
      <xdr:rowOff>99568</xdr:rowOff>
    </xdr:to>
    <xdr:sp macro="" textlink="">
      <xdr:nvSpPr>
        <xdr:cNvPr id="538" name="フローチャート: 判断 537"/>
        <xdr:cNvSpPr/>
      </xdr:nvSpPr>
      <xdr:spPr>
        <a:xfrm>
          <a:off x="162687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39115</xdr:rowOff>
    </xdr:from>
    <xdr:to>
      <xdr:col>81</xdr:col>
      <xdr:colOff>101600</xdr:colOff>
      <xdr:row>105</xdr:row>
      <xdr:rowOff>140715</xdr:rowOff>
    </xdr:to>
    <xdr:sp macro="" textlink="">
      <xdr:nvSpPr>
        <xdr:cNvPr id="539" name="フローチャート: 判断 538"/>
        <xdr:cNvSpPr/>
      </xdr:nvSpPr>
      <xdr:spPr>
        <a:xfrm>
          <a:off x="154305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87122</xdr:rowOff>
    </xdr:from>
    <xdr:to>
      <xdr:col>76</xdr:col>
      <xdr:colOff>165100</xdr:colOff>
      <xdr:row>106</xdr:row>
      <xdr:rowOff>17272</xdr:rowOff>
    </xdr:to>
    <xdr:sp macro="" textlink="">
      <xdr:nvSpPr>
        <xdr:cNvPr id="540" name="フローチャート: 判断 539"/>
        <xdr:cNvSpPr/>
      </xdr:nvSpPr>
      <xdr:spPr>
        <a:xfrm>
          <a:off x="14541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1" name="テキスト ボックス 54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2" name="テキスト ボックス 54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3" name="テキスト ボックス 54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4" name="テキスト ボックス 54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5" name="テキスト ボックス 54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128270</xdr:rowOff>
    </xdr:from>
    <xdr:to>
      <xdr:col>81</xdr:col>
      <xdr:colOff>101600</xdr:colOff>
      <xdr:row>105</xdr:row>
      <xdr:rowOff>58420</xdr:rowOff>
    </xdr:to>
    <xdr:sp macro="" textlink="">
      <xdr:nvSpPr>
        <xdr:cNvPr id="546" name="楕円 545"/>
        <xdr:cNvSpPr/>
      </xdr:nvSpPr>
      <xdr:spPr>
        <a:xfrm>
          <a:off x="15430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32258</xdr:rowOff>
    </xdr:from>
    <xdr:to>
      <xdr:col>76</xdr:col>
      <xdr:colOff>165100</xdr:colOff>
      <xdr:row>105</xdr:row>
      <xdr:rowOff>133858</xdr:rowOff>
    </xdr:to>
    <xdr:sp macro="" textlink="">
      <xdr:nvSpPr>
        <xdr:cNvPr id="547" name="楕円 546"/>
        <xdr:cNvSpPr/>
      </xdr:nvSpPr>
      <xdr:spPr>
        <a:xfrm>
          <a:off x="14541500" y="180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7620</xdr:rowOff>
    </xdr:from>
    <xdr:to>
      <xdr:col>81</xdr:col>
      <xdr:colOff>50800</xdr:colOff>
      <xdr:row>105</xdr:row>
      <xdr:rowOff>83058</xdr:rowOff>
    </xdr:to>
    <xdr:cxnSp macro="">
      <xdr:nvCxnSpPr>
        <xdr:cNvPr id="548" name="直線コネクタ 547"/>
        <xdr:cNvCxnSpPr/>
      </xdr:nvCxnSpPr>
      <xdr:spPr>
        <a:xfrm flipV="1">
          <a:off x="14592300" y="18009870"/>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131842</xdr:rowOff>
    </xdr:from>
    <xdr:ext cx="405111" cy="259045"/>
    <xdr:sp macro="" textlink="">
      <xdr:nvSpPr>
        <xdr:cNvPr id="549" name="n_1aveValue【公民館】&#10;有形固定資産減価償却率"/>
        <xdr:cNvSpPr txBox="1"/>
      </xdr:nvSpPr>
      <xdr:spPr>
        <a:xfrm>
          <a:off x="15266044" y="181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8399</xdr:rowOff>
    </xdr:from>
    <xdr:ext cx="405111" cy="259045"/>
    <xdr:sp macro="" textlink="">
      <xdr:nvSpPr>
        <xdr:cNvPr id="550" name="n_2aveValue【公民館】&#10;有形固定資産減価償却率"/>
        <xdr:cNvSpPr txBox="1"/>
      </xdr:nvSpPr>
      <xdr:spPr>
        <a:xfrm>
          <a:off x="14389744" y="1818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74947</xdr:rowOff>
    </xdr:from>
    <xdr:ext cx="405111" cy="259045"/>
    <xdr:sp macro="" textlink="">
      <xdr:nvSpPr>
        <xdr:cNvPr id="551" name="n_1mainValue【公民館】&#10;有形固定資産減価償却率"/>
        <xdr:cNvSpPr txBox="1"/>
      </xdr:nvSpPr>
      <xdr:spPr>
        <a:xfrm>
          <a:off x="15266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150385</xdr:rowOff>
    </xdr:from>
    <xdr:ext cx="405111" cy="259045"/>
    <xdr:sp macro="" textlink="">
      <xdr:nvSpPr>
        <xdr:cNvPr id="552" name="n_2mainValue【公民館】&#10;有形固定資産減価償却率"/>
        <xdr:cNvSpPr txBox="1"/>
      </xdr:nvSpPr>
      <xdr:spPr>
        <a:xfrm>
          <a:off x="14389744" y="17809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3" name="正方形/長方形 5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4" name="正方形/長方形 5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5" name="正方形/長方形 5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6" name="正方形/長方形 5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7" name="正方形/長方形 5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8" name="正方形/長方形 5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9" name="正方形/長方形 5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0" name="正方形/長方形 5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1" name="テキスト ボックス 5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2" name="直線コネクタ 5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63" name="直線コネクタ 56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64" name="テキスト ボックス 56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65" name="直線コネクタ 56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66" name="テキスト ボックス 56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67" name="直線コネクタ 56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68" name="テキスト ボックス 56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69" name="直線コネクタ 56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70" name="テキスト ボックス 56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1" name="直線コネクタ 57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2" name="テキスト ボックス 57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128778</xdr:rowOff>
    </xdr:from>
    <xdr:to>
      <xdr:col>116</xdr:col>
      <xdr:colOff>62864</xdr:colOff>
      <xdr:row>108</xdr:row>
      <xdr:rowOff>44196</xdr:rowOff>
    </xdr:to>
    <xdr:cxnSp macro="">
      <xdr:nvCxnSpPr>
        <xdr:cNvPr id="574" name="直線コネクタ 573"/>
        <xdr:cNvCxnSpPr/>
      </xdr:nvCxnSpPr>
      <xdr:spPr>
        <a:xfrm flipV="1">
          <a:off x="22160864" y="17273778"/>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48023</xdr:rowOff>
    </xdr:from>
    <xdr:ext cx="469744" cy="259045"/>
    <xdr:sp macro="" textlink="">
      <xdr:nvSpPr>
        <xdr:cNvPr id="575" name="【公民館】&#10;一人当たり面積最小値テキスト"/>
        <xdr:cNvSpPr txBox="1"/>
      </xdr:nvSpPr>
      <xdr:spPr>
        <a:xfrm>
          <a:off x="22199600" y="1856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44196</xdr:rowOff>
    </xdr:from>
    <xdr:to>
      <xdr:col>116</xdr:col>
      <xdr:colOff>152400</xdr:colOff>
      <xdr:row>108</xdr:row>
      <xdr:rowOff>44196</xdr:rowOff>
    </xdr:to>
    <xdr:cxnSp macro="">
      <xdr:nvCxnSpPr>
        <xdr:cNvPr id="576" name="直線コネクタ 575"/>
        <xdr:cNvCxnSpPr/>
      </xdr:nvCxnSpPr>
      <xdr:spPr>
        <a:xfrm>
          <a:off x="22072600" y="1856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75455</xdr:rowOff>
    </xdr:from>
    <xdr:ext cx="469744" cy="259045"/>
    <xdr:sp macro="" textlink="">
      <xdr:nvSpPr>
        <xdr:cNvPr id="577" name="【公民館】&#10;一人当たり面積最大値テキスト"/>
        <xdr:cNvSpPr txBox="1"/>
      </xdr:nvSpPr>
      <xdr:spPr>
        <a:xfrm>
          <a:off x="22199600" y="1704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128778</xdr:rowOff>
    </xdr:from>
    <xdr:to>
      <xdr:col>116</xdr:col>
      <xdr:colOff>152400</xdr:colOff>
      <xdr:row>100</xdr:row>
      <xdr:rowOff>128778</xdr:rowOff>
    </xdr:to>
    <xdr:cxnSp macro="">
      <xdr:nvCxnSpPr>
        <xdr:cNvPr id="578" name="直線コネクタ 577"/>
        <xdr:cNvCxnSpPr/>
      </xdr:nvCxnSpPr>
      <xdr:spPr>
        <a:xfrm>
          <a:off x="22072600" y="1727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166133</xdr:rowOff>
    </xdr:from>
    <xdr:ext cx="469744" cy="259045"/>
    <xdr:sp macro="" textlink="">
      <xdr:nvSpPr>
        <xdr:cNvPr id="579" name="【公民館】&#10;一人当たり面積平均値テキスト"/>
        <xdr:cNvSpPr txBox="1"/>
      </xdr:nvSpPr>
      <xdr:spPr>
        <a:xfrm>
          <a:off x="22199600" y="18168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580" name="フローチャート: 判断 579"/>
        <xdr:cNvSpPr/>
      </xdr:nvSpPr>
      <xdr:spPr>
        <a:xfrm>
          <a:off x="22110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77978</xdr:rowOff>
    </xdr:from>
    <xdr:to>
      <xdr:col>112</xdr:col>
      <xdr:colOff>38100</xdr:colOff>
      <xdr:row>107</xdr:row>
      <xdr:rowOff>8128</xdr:rowOff>
    </xdr:to>
    <xdr:sp macro="" textlink="">
      <xdr:nvSpPr>
        <xdr:cNvPr id="581" name="フローチャート: 判断 580"/>
        <xdr:cNvSpPr/>
      </xdr:nvSpPr>
      <xdr:spPr>
        <a:xfrm>
          <a:off x="21272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582" name="フローチャート: 判断 581"/>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3" name="テキスト ボックス 5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4" name="テキスト ボックス 5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5" name="テキスト ボックス 5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6" name="テキスト ボックス 5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7" name="テキスト ボックス 5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107696</xdr:rowOff>
    </xdr:from>
    <xdr:to>
      <xdr:col>112</xdr:col>
      <xdr:colOff>38100</xdr:colOff>
      <xdr:row>106</xdr:row>
      <xdr:rowOff>37846</xdr:rowOff>
    </xdr:to>
    <xdr:sp macro="" textlink="">
      <xdr:nvSpPr>
        <xdr:cNvPr id="588" name="楕円 587"/>
        <xdr:cNvSpPr/>
      </xdr:nvSpPr>
      <xdr:spPr>
        <a:xfrm>
          <a:off x="21272500" y="1810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11685</xdr:rowOff>
    </xdr:from>
    <xdr:to>
      <xdr:col>107</xdr:col>
      <xdr:colOff>101600</xdr:colOff>
      <xdr:row>106</xdr:row>
      <xdr:rowOff>113285</xdr:rowOff>
    </xdr:to>
    <xdr:sp macro="" textlink="">
      <xdr:nvSpPr>
        <xdr:cNvPr id="589" name="楕円 588"/>
        <xdr:cNvSpPr/>
      </xdr:nvSpPr>
      <xdr:spPr>
        <a:xfrm>
          <a:off x="20383500" y="181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158496</xdr:rowOff>
    </xdr:from>
    <xdr:to>
      <xdr:col>111</xdr:col>
      <xdr:colOff>177800</xdr:colOff>
      <xdr:row>106</xdr:row>
      <xdr:rowOff>62485</xdr:rowOff>
    </xdr:to>
    <xdr:cxnSp macro="">
      <xdr:nvCxnSpPr>
        <xdr:cNvPr id="590" name="直線コネクタ 589"/>
        <xdr:cNvCxnSpPr/>
      </xdr:nvCxnSpPr>
      <xdr:spPr>
        <a:xfrm flipV="1">
          <a:off x="20434300" y="18160746"/>
          <a:ext cx="889000" cy="7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170705</xdr:rowOff>
    </xdr:from>
    <xdr:ext cx="469744" cy="259045"/>
    <xdr:sp macro="" textlink="">
      <xdr:nvSpPr>
        <xdr:cNvPr id="591" name="n_1aveValue【公民館】&#10;一人当たり面積"/>
        <xdr:cNvSpPr txBox="1"/>
      </xdr:nvSpPr>
      <xdr:spPr>
        <a:xfrm>
          <a:off x="21075727" y="1834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592" name="n_2aveValue【公民館】&#10;一人当たり面積"/>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54373</xdr:rowOff>
    </xdr:from>
    <xdr:ext cx="469744" cy="259045"/>
    <xdr:sp macro="" textlink="">
      <xdr:nvSpPr>
        <xdr:cNvPr id="593" name="n_1mainValue【公民館】&#10;一人当たり面積"/>
        <xdr:cNvSpPr txBox="1"/>
      </xdr:nvSpPr>
      <xdr:spPr>
        <a:xfrm>
          <a:off x="21075727" y="1788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104412</xdr:rowOff>
    </xdr:from>
    <xdr:ext cx="469744" cy="259045"/>
    <xdr:sp macro="" textlink="">
      <xdr:nvSpPr>
        <xdr:cNvPr id="594" name="n_2mainValue【公民館】&#10;一人当たり面積"/>
        <xdr:cNvSpPr txBox="1"/>
      </xdr:nvSpPr>
      <xdr:spPr>
        <a:xfrm>
          <a:off x="20199427" y="1827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5" name="正方形/長方形 5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6" name="正方形/長方形 5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7" name="テキスト ボックス 5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latin typeface="ＭＳ Ｐゴシック" panose="020B0600070205080204" pitchFamily="50" charset="-128"/>
              <a:ea typeface="ＭＳ Ｐゴシック" panose="020B0600070205080204" pitchFamily="50" charset="-128"/>
            </a:rPr>
            <a:t>学校施設や幼稚園、橋りょうについては、建設時から大幅に年数が経過し老朽化していることで、類似団体よりも減価償却率が高くなっている。</a:t>
          </a:r>
          <a:endParaRPr kumimoji="1" lang="en-US" altLang="ja-JP" sz="1600">
            <a:latin typeface="ＭＳ Ｐゴシック" panose="020B0600070205080204" pitchFamily="50" charset="-128"/>
            <a:ea typeface="ＭＳ Ｐゴシック" panose="020B0600070205080204" pitchFamily="50" charset="-128"/>
          </a:endParaRPr>
        </a:p>
        <a:p>
          <a:r>
            <a:rPr kumimoji="1" lang="ja-JP" altLang="en-US" sz="1600">
              <a:latin typeface="ＭＳ Ｐゴシック" panose="020B0600070205080204" pitchFamily="50" charset="-128"/>
              <a:ea typeface="ＭＳ Ｐゴシック" panose="020B0600070205080204" pitchFamily="50" charset="-128"/>
            </a:rPr>
            <a:t>今後は施設の長寿命化による利用可能期間の延伸を図り、施設の統廃合の検討を含め、計画的に修繕を実施していくとともに、施設の面積については、将来的な町人口の推移を見据えた整備を実施し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奈良県斑鳩町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28,220
28,048
14.27
9,007,540
8,761,687
232,545
5,926,090
8,998,814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94488</xdr:rowOff>
    </xdr:from>
    <xdr:to>
      <xdr:col>24</xdr:col>
      <xdr:colOff>62865</xdr:colOff>
      <xdr:row>42</xdr:row>
      <xdr:rowOff>32766</xdr:rowOff>
    </xdr:to>
    <xdr:cxnSp macro="">
      <xdr:nvCxnSpPr>
        <xdr:cNvPr id="54" name="直線コネクタ 53"/>
        <xdr:cNvCxnSpPr/>
      </xdr:nvCxnSpPr>
      <xdr:spPr>
        <a:xfrm flipV="1">
          <a:off x="4634865" y="575233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36593</xdr:rowOff>
    </xdr:from>
    <xdr:ext cx="405111" cy="259045"/>
    <xdr:sp macro="" textlink="">
      <xdr:nvSpPr>
        <xdr:cNvPr id="55" name="【図書館】&#10;有形固定資産減価償却率最小値テキスト"/>
        <xdr:cNvSpPr txBox="1"/>
      </xdr:nvSpPr>
      <xdr:spPr>
        <a:xfrm>
          <a:off x="4673600" y="723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32766</xdr:rowOff>
    </xdr:from>
    <xdr:to>
      <xdr:col>24</xdr:col>
      <xdr:colOff>152400</xdr:colOff>
      <xdr:row>42</xdr:row>
      <xdr:rowOff>32766</xdr:rowOff>
    </xdr:to>
    <xdr:cxnSp macro="">
      <xdr:nvCxnSpPr>
        <xdr:cNvPr id="56" name="直線コネクタ 55"/>
        <xdr:cNvCxnSpPr/>
      </xdr:nvCxnSpPr>
      <xdr:spPr>
        <a:xfrm>
          <a:off x="4546600" y="723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41165</xdr:rowOff>
    </xdr:from>
    <xdr:ext cx="405111" cy="259045"/>
    <xdr:sp macro="" textlink="">
      <xdr:nvSpPr>
        <xdr:cNvPr id="57" name="【図書館】&#10;有形固定資産減価償却率最大値テキスト"/>
        <xdr:cNvSpPr txBox="1"/>
      </xdr:nvSpPr>
      <xdr:spPr>
        <a:xfrm>
          <a:off x="4673600" y="552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94488</xdr:rowOff>
    </xdr:from>
    <xdr:to>
      <xdr:col>24</xdr:col>
      <xdr:colOff>152400</xdr:colOff>
      <xdr:row>33</xdr:row>
      <xdr:rowOff>94488</xdr:rowOff>
    </xdr:to>
    <xdr:cxnSp macro="">
      <xdr:nvCxnSpPr>
        <xdr:cNvPr id="58" name="直線コネクタ 57"/>
        <xdr:cNvCxnSpPr/>
      </xdr:nvCxnSpPr>
      <xdr:spPr>
        <a:xfrm>
          <a:off x="4546600" y="575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90695</xdr:rowOff>
    </xdr:from>
    <xdr:ext cx="405111" cy="259045"/>
    <xdr:sp macro="" textlink="">
      <xdr:nvSpPr>
        <xdr:cNvPr id="59" name="【図書館】&#10;有形固定資産減価償却率平均値テキスト"/>
        <xdr:cNvSpPr txBox="1"/>
      </xdr:nvSpPr>
      <xdr:spPr>
        <a:xfrm>
          <a:off x="4673600" y="660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98552</xdr:rowOff>
    </xdr:from>
    <xdr:to>
      <xdr:col>20</xdr:col>
      <xdr:colOff>38100</xdr:colOff>
      <xdr:row>39</xdr:row>
      <xdr:rowOff>28702</xdr:rowOff>
    </xdr:to>
    <xdr:sp macro="" textlink="">
      <xdr:nvSpPr>
        <xdr:cNvPr id="61" name="フローチャート: 判断 60"/>
        <xdr:cNvSpPr/>
      </xdr:nvSpPr>
      <xdr:spPr>
        <a:xfrm>
          <a:off x="3746500" y="661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19829</xdr:rowOff>
    </xdr:from>
    <xdr:ext cx="405111" cy="259045"/>
    <xdr:sp macro="" textlink="">
      <xdr:nvSpPr>
        <xdr:cNvPr id="62" name="n_1aveValue【図書館】&#10;有形固定資産減価償却率"/>
        <xdr:cNvSpPr txBox="1"/>
      </xdr:nvSpPr>
      <xdr:spPr>
        <a:xfrm>
          <a:off x="3582044" y="670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119126</xdr:rowOff>
    </xdr:from>
    <xdr:to>
      <xdr:col>15</xdr:col>
      <xdr:colOff>101600</xdr:colOff>
      <xdr:row>39</xdr:row>
      <xdr:rowOff>49276</xdr:rowOff>
    </xdr:to>
    <xdr:sp macro="" textlink="">
      <xdr:nvSpPr>
        <xdr:cNvPr id="63" name="フローチャート: 判断 62"/>
        <xdr:cNvSpPr/>
      </xdr:nvSpPr>
      <xdr:spPr>
        <a:xfrm>
          <a:off x="2857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40403</xdr:rowOff>
    </xdr:from>
    <xdr:ext cx="405111" cy="259045"/>
    <xdr:sp macro="" textlink="">
      <xdr:nvSpPr>
        <xdr:cNvPr id="64" name="n_2aveValue【図書館】&#10;有形固定資産減価償却率"/>
        <xdr:cNvSpPr txBox="1"/>
      </xdr:nvSpPr>
      <xdr:spPr>
        <a:xfrm>
          <a:off x="2705744" y="672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7112</xdr:rowOff>
    </xdr:from>
    <xdr:to>
      <xdr:col>20</xdr:col>
      <xdr:colOff>38100</xdr:colOff>
      <xdr:row>38</xdr:row>
      <xdr:rowOff>108712</xdr:rowOff>
    </xdr:to>
    <xdr:sp macro="" textlink="">
      <xdr:nvSpPr>
        <xdr:cNvPr id="70" name="楕円 69"/>
        <xdr:cNvSpPr/>
      </xdr:nvSpPr>
      <xdr:spPr>
        <a:xfrm>
          <a:off x="3746500" y="652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71" name="楕円 70"/>
        <xdr:cNvSpPr/>
      </xdr:nvSpPr>
      <xdr:spPr>
        <a:xfrm>
          <a:off x="2857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57912</xdr:rowOff>
    </xdr:from>
    <xdr:to>
      <xdr:col>19</xdr:col>
      <xdr:colOff>177800</xdr:colOff>
      <xdr:row>38</xdr:row>
      <xdr:rowOff>167640</xdr:rowOff>
    </xdr:to>
    <xdr:cxnSp macro="">
      <xdr:nvCxnSpPr>
        <xdr:cNvPr id="72" name="直線コネクタ 71"/>
        <xdr:cNvCxnSpPr/>
      </xdr:nvCxnSpPr>
      <xdr:spPr>
        <a:xfrm flipV="1">
          <a:off x="2908300" y="657301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125239</xdr:rowOff>
    </xdr:from>
    <xdr:ext cx="405111" cy="259045"/>
    <xdr:sp macro="" textlink="">
      <xdr:nvSpPr>
        <xdr:cNvPr id="73" name="n_1mainValue【図書館】&#10;有形固定資産減価償却率"/>
        <xdr:cNvSpPr txBox="1"/>
      </xdr:nvSpPr>
      <xdr:spPr>
        <a:xfrm>
          <a:off x="3582044" y="629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63517</xdr:rowOff>
    </xdr:from>
    <xdr:ext cx="405111" cy="259045"/>
    <xdr:sp macro="" textlink="">
      <xdr:nvSpPr>
        <xdr:cNvPr id="74" name="n_2mainValue【図書館】&#10;有形固定資産減価償却率"/>
        <xdr:cNvSpPr txBox="1"/>
      </xdr:nvSpPr>
      <xdr:spPr>
        <a:xfrm>
          <a:off x="27057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0" name="テキスト ボックス 89"/>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2" name="テキスト ボックス 91"/>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163068</xdr:rowOff>
    </xdr:from>
    <xdr:to>
      <xdr:col>54</xdr:col>
      <xdr:colOff>189865</xdr:colOff>
      <xdr:row>41</xdr:row>
      <xdr:rowOff>92202</xdr:rowOff>
    </xdr:to>
    <xdr:cxnSp macro="">
      <xdr:nvCxnSpPr>
        <xdr:cNvPr id="96" name="直線コネクタ 95"/>
        <xdr:cNvCxnSpPr/>
      </xdr:nvCxnSpPr>
      <xdr:spPr>
        <a:xfrm flipV="1">
          <a:off x="10476865" y="599236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97" name="【図書館】&#10;一人当たり面積最小値テキスト"/>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98" name="直線コネクタ 97"/>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109745</xdr:rowOff>
    </xdr:from>
    <xdr:ext cx="469744" cy="259045"/>
    <xdr:sp macro="" textlink="">
      <xdr:nvSpPr>
        <xdr:cNvPr id="99" name="【図書館】&#10;一人当たり面積最大値テキスト"/>
        <xdr:cNvSpPr txBox="1"/>
      </xdr:nvSpPr>
      <xdr:spPr>
        <a:xfrm>
          <a:off x="10515600" y="576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163068</xdr:rowOff>
    </xdr:from>
    <xdr:to>
      <xdr:col>55</xdr:col>
      <xdr:colOff>88900</xdr:colOff>
      <xdr:row>34</xdr:row>
      <xdr:rowOff>163068</xdr:rowOff>
    </xdr:to>
    <xdr:cxnSp macro="">
      <xdr:nvCxnSpPr>
        <xdr:cNvPr id="100" name="直線コネクタ 99"/>
        <xdr:cNvCxnSpPr/>
      </xdr:nvCxnSpPr>
      <xdr:spPr>
        <a:xfrm>
          <a:off x="10388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120413</xdr:rowOff>
    </xdr:from>
    <xdr:ext cx="469744" cy="259045"/>
    <xdr:sp macro="" textlink="">
      <xdr:nvSpPr>
        <xdr:cNvPr id="101" name="【図書館】&#10;一人当たり面積平均値テキスト"/>
        <xdr:cNvSpPr txBox="1"/>
      </xdr:nvSpPr>
      <xdr:spPr>
        <a:xfrm>
          <a:off x="10515600" y="6806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141986</xdr:rowOff>
    </xdr:from>
    <xdr:to>
      <xdr:col>55</xdr:col>
      <xdr:colOff>50800</xdr:colOff>
      <xdr:row>40</xdr:row>
      <xdr:rowOff>72136</xdr:rowOff>
    </xdr:to>
    <xdr:sp macro="" textlink="">
      <xdr:nvSpPr>
        <xdr:cNvPr id="102" name="フローチャート: 判断 101"/>
        <xdr:cNvSpPr/>
      </xdr:nvSpPr>
      <xdr:spPr>
        <a:xfrm>
          <a:off x="10426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146558</xdr:rowOff>
    </xdr:from>
    <xdr:to>
      <xdr:col>50</xdr:col>
      <xdr:colOff>165100</xdr:colOff>
      <xdr:row>40</xdr:row>
      <xdr:rowOff>76708</xdr:rowOff>
    </xdr:to>
    <xdr:sp macro="" textlink="">
      <xdr:nvSpPr>
        <xdr:cNvPr id="103" name="フローチャート: 判断 102"/>
        <xdr:cNvSpPr/>
      </xdr:nvSpPr>
      <xdr:spPr>
        <a:xfrm>
          <a:off x="9588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93235</xdr:rowOff>
    </xdr:from>
    <xdr:ext cx="469744" cy="259045"/>
    <xdr:sp macro="" textlink="">
      <xdr:nvSpPr>
        <xdr:cNvPr id="104" name="n_1aveValue【図書館】&#10;一人当たり面積"/>
        <xdr:cNvSpPr txBox="1"/>
      </xdr:nvSpPr>
      <xdr:spPr>
        <a:xfrm>
          <a:off x="9391727"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7112</xdr:rowOff>
    </xdr:from>
    <xdr:to>
      <xdr:col>46</xdr:col>
      <xdr:colOff>38100</xdr:colOff>
      <xdr:row>40</xdr:row>
      <xdr:rowOff>108712</xdr:rowOff>
    </xdr:to>
    <xdr:sp macro="" textlink="">
      <xdr:nvSpPr>
        <xdr:cNvPr id="105" name="フローチャート: 判断 104"/>
        <xdr:cNvSpPr/>
      </xdr:nvSpPr>
      <xdr:spPr>
        <a:xfrm>
          <a:off x="8699500" y="686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40</xdr:row>
      <xdr:rowOff>99839</xdr:rowOff>
    </xdr:from>
    <xdr:ext cx="469744" cy="259045"/>
    <xdr:sp macro="" textlink="">
      <xdr:nvSpPr>
        <xdr:cNvPr id="106" name="n_2aveValue【図書館】&#10;一人当たり面積"/>
        <xdr:cNvSpPr txBox="1"/>
      </xdr:nvSpPr>
      <xdr:spPr>
        <a:xfrm>
          <a:off x="85154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164846</xdr:rowOff>
    </xdr:from>
    <xdr:to>
      <xdr:col>50</xdr:col>
      <xdr:colOff>165100</xdr:colOff>
      <xdr:row>40</xdr:row>
      <xdr:rowOff>94996</xdr:rowOff>
    </xdr:to>
    <xdr:sp macro="" textlink="">
      <xdr:nvSpPr>
        <xdr:cNvPr id="112" name="楕円 111"/>
        <xdr:cNvSpPr/>
      </xdr:nvSpPr>
      <xdr:spPr>
        <a:xfrm>
          <a:off x="9588500" y="6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164846</xdr:rowOff>
    </xdr:from>
    <xdr:to>
      <xdr:col>46</xdr:col>
      <xdr:colOff>38100</xdr:colOff>
      <xdr:row>40</xdr:row>
      <xdr:rowOff>94996</xdr:rowOff>
    </xdr:to>
    <xdr:sp macro="" textlink="">
      <xdr:nvSpPr>
        <xdr:cNvPr id="113" name="楕円 112"/>
        <xdr:cNvSpPr/>
      </xdr:nvSpPr>
      <xdr:spPr>
        <a:xfrm>
          <a:off x="8699500" y="6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44196</xdr:rowOff>
    </xdr:from>
    <xdr:to>
      <xdr:col>50</xdr:col>
      <xdr:colOff>114300</xdr:colOff>
      <xdr:row>40</xdr:row>
      <xdr:rowOff>44196</xdr:rowOff>
    </xdr:to>
    <xdr:cxnSp macro="">
      <xdr:nvCxnSpPr>
        <xdr:cNvPr id="114" name="直線コネクタ 113"/>
        <xdr:cNvCxnSpPr/>
      </xdr:nvCxnSpPr>
      <xdr:spPr>
        <a:xfrm>
          <a:off x="8750300" y="6902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86123</xdr:rowOff>
    </xdr:from>
    <xdr:ext cx="469744" cy="259045"/>
    <xdr:sp macro="" textlink="">
      <xdr:nvSpPr>
        <xdr:cNvPr id="115" name="n_1mainValue【図書館】&#10;一人当たり面積"/>
        <xdr:cNvSpPr txBox="1"/>
      </xdr:nvSpPr>
      <xdr:spPr>
        <a:xfrm>
          <a:off x="9391727"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111523</xdr:rowOff>
    </xdr:from>
    <xdr:ext cx="469744" cy="259045"/>
    <xdr:sp macro="" textlink="">
      <xdr:nvSpPr>
        <xdr:cNvPr id="116" name="n_2mainValue【図書館】&#10;一人当たり面積"/>
        <xdr:cNvSpPr txBox="1"/>
      </xdr:nvSpPr>
      <xdr:spPr>
        <a:xfrm>
          <a:off x="8515427" y="662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7" name="直線コネクタ 12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8" name="テキスト ボックス 12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9" name="直線コネクタ 12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0" name="テキスト ボックス 12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1" name="直線コネクタ 13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2" name="テキスト ボックス 13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3" name="直線コネクタ 13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4" name="テキスト ボックス 13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5" name="直線コネクタ 13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6" name="テキスト ボックス 13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7" name="直線コネクタ 13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8" name="テキスト ボックス 13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142" name="直線コネクタ 141"/>
        <xdr:cNvCxnSpPr/>
      </xdr:nvCxnSpPr>
      <xdr:spPr>
        <a:xfrm flipV="1">
          <a:off x="4634865" y="947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43" name="【体育館・プー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44" name="直線コネクタ 143"/>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45"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46" name="直線コネクタ 145"/>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108874</xdr:rowOff>
    </xdr:from>
    <xdr:ext cx="405111" cy="259045"/>
    <xdr:sp macro="" textlink="">
      <xdr:nvSpPr>
        <xdr:cNvPr id="147" name="【体育館・プール】&#10;有形固定資産減価償却率平均値テキスト"/>
        <xdr:cNvSpPr txBox="1"/>
      </xdr:nvSpPr>
      <xdr:spPr>
        <a:xfrm>
          <a:off x="4673600" y="10052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148" name="フローチャート: 判断 147"/>
        <xdr:cNvSpPr/>
      </xdr:nvSpPr>
      <xdr:spPr>
        <a:xfrm>
          <a:off x="45847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149" name="フローチャート: 判断 148"/>
        <xdr:cNvSpPr/>
      </xdr:nvSpPr>
      <xdr:spPr>
        <a:xfrm>
          <a:off x="3746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76217</xdr:rowOff>
    </xdr:from>
    <xdr:ext cx="405111" cy="259045"/>
    <xdr:sp macro="" textlink="">
      <xdr:nvSpPr>
        <xdr:cNvPr id="150" name="n_1aveValue【体育館・プール】&#10;有形固定資産減価償却率"/>
        <xdr:cNvSpPr txBox="1"/>
      </xdr:nvSpPr>
      <xdr:spPr>
        <a:xfrm>
          <a:off x="35820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161472</xdr:rowOff>
    </xdr:from>
    <xdr:to>
      <xdr:col>15</xdr:col>
      <xdr:colOff>101600</xdr:colOff>
      <xdr:row>59</xdr:row>
      <xdr:rowOff>91622</xdr:rowOff>
    </xdr:to>
    <xdr:sp macro="" textlink="">
      <xdr:nvSpPr>
        <xdr:cNvPr id="151" name="フローチャート: 判断 150"/>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82749</xdr:rowOff>
    </xdr:from>
    <xdr:ext cx="405111" cy="259045"/>
    <xdr:sp macro="" textlink="">
      <xdr:nvSpPr>
        <xdr:cNvPr id="152" name="n_2aveValue【体育館・プール】&#10;有形固定資産減価償却率"/>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32476</xdr:rowOff>
    </xdr:from>
    <xdr:to>
      <xdr:col>20</xdr:col>
      <xdr:colOff>38100</xdr:colOff>
      <xdr:row>58</xdr:row>
      <xdr:rowOff>134076</xdr:rowOff>
    </xdr:to>
    <xdr:sp macro="" textlink="">
      <xdr:nvSpPr>
        <xdr:cNvPr id="158" name="楕円 157"/>
        <xdr:cNvSpPr/>
      </xdr:nvSpPr>
      <xdr:spPr>
        <a:xfrm>
          <a:off x="3746500" y="997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81462</xdr:rowOff>
    </xdr:from>
    <xdr:to>
      <xdr:col>15</xdr:col>
      <xdr:colOff>101600</xdr:colOff>
      <xdr:row>59</xdr:row>
      <xdr:rowOff>11612</xdr:rowOff>
    </xdr:to>
    <xdr:sp macro="" textlink="">
      <xdr:nvSpPr>
        <xdr:cNvPr id="159" name="楕円 158"/>
        <xdr:cNvSpPr/>
      </xdr:nvSpPr>
      <xdr:spPr>
        <a:xfrm>
          <a:off x="2857500" y="1002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83276</xdr:rowOff>
    </xdr:from>
    <xdr:to>
      <xdr:col>19</xdr:col>
      <xdr:colOff>177800</xdr:colOff>
      <xdr:row>58</xdr:row>
      <xdr:rowOff>132262</xdr:rowOff>
    </xdr:to>
    <xdr:cxnSp macro="">
      <xdr:nvCxnSpPr>
        <xdr:cNvPr id="160" name="直線コネクタ 159"/>
        <xdr:cNvCxnSpPr/>
      </xdr:nvCxnSpPr>
      <xdr:spPr>
        <a:xfrm flipV="1">
          <a:off x="2908300" y="1002737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150603</xdr:rowOff>
    </xdr:from>
    <xdr:ext cx="405111" cy="259045"/>
    <xdr:sp macro="" textlink="">
      <xdr:nvSpPr>
        <xdr:cNvPr id="161" name="n_1mainValue【体育館・プール】&#10;有形固定資産減価償却率"/>
        <xdr:cNvSpPr txBox="1"/>
      </xdr:nvSpPr>
      <xdr:spPr>
        <a:xfrm>
          <a:off x="3582044" y="975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28139</xdr:rowOff>
    </xdr:from>
    <xdr:ext cx="405111" cy="259045"/>
    <xdr:sp macro="" textlink="">
      <xdr:nvSpPr>
        <xdr:cNvPr id="162" name="n_2mainValue【体育館・プール】&#10;有形固定資産減価償却率"/>
        <xdr:cNvSpPr txBox="1"/>
      </xdr:nvSpPr>
      <xdr:spPr>
        <a:xfrm>
          <a:off x="2705744" y="980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4" name="テキスト ボックス 17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6" name="テキスト ボックス 17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8" name="テキスト ボックス 17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0" name="テキスト ボックス 17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2" name="テキスト ボックス 18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86" name="直線コネクタ 185"/>
        <xdr:cNvCxnSpPr/>
      </xdr:nvCxnSpPr>
      <xdr:spPr>
        <a:xfrm flipV="1">
          <a:off x="10476865" y="95707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87"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88" name="直線コネクタ 187"/>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89" name="【体育館・プール】&#10;一人当たり面積最大値テキスト"/>
        <xdr:cNvSpPr txBox="1"/>
      </xdr:nvSpPr>
      <xdr:spPr>
        <a:xfrm>
          <a:off x="10515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90" name="直線コネクタ 189"/>
        <xdr:cNvCxnSpPr/>
      </xdr:nvCxnSpPr>
      <xdr:spPr>
        <a:xfrm>
          <a:off x="10388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80027</xdr:rowOff>
    </xdr:from>
    <xdr:ext cx="469744" cy="259045"/>
    <xdr:sp macro="" textlink="">
      <xdr:nvSpPr>
        <xdr:cNvPr id="191" name="【体育館・プール】&#10;一人当たり面積平均値テキスト"/>
        <xdr:cNvSpPr txBox="1"/>
      </xdr:nvSpPr>
      <xdr:spPr>
        <a:xfrm>
          <a:off x="10515600" y="1036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192" name="フローチャート: 判断 191"/>
        <xdr:cNvSpPr/>
      </xdr:nvSpPr>
      <xdr:spPr>
        <a:xfrm>
          <a:off x="10426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193" name="フローチャート: 判断 192"/>
        <xdr:cNvSpPr/>
      </xdr:nvSpPr>
      <xdr:spPr>
        <a:xfrm>
          <a:off x="9588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156227</xdr:rowOff>
    </xdr:from>
    <xdr:ext cx="469744" cy="259045"/>
    <xdr:sp macro="" textlink="">
      <xdr:nvSpPr>
        <xdr:cNvPr id="194" name="n_1aveValue【体育館・プール】&#10;一人当たり面積"/>
        <xdr:cNvSpPr txBox="1"/>
      </xdr:nvSpPr>
      <xdr:spPr>
        <a:xfrm>
          <a:off x="9391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101600</xdr:rowOff>
    </xdr:from>
    <xdr:to>
      <xdr:col>46</xdr:col>
      <xdr:colOff>38100</xdr:colOff>
      <xdr:row>61</xdr:row>
      <xdr:rowOff>31750</xdr:rowOff>
    </xdr:to>
    <xdr:sp macro="" textlink="">
      <xdr:nvSpPr>
        <xdr:cNvPr id="195" name="フローチャート: 判断 194"/>
        <xdr:cNvSpPr/>
      </xdr:nvSpPr>
      <xdr:spPr>
        <a:xfrm>
          <a:off x="8699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48277</xdr:rowOff>
    </xdr:from>
    <xdr:ext cx="469744" cy="259045"/>
    <xdr:sp macro="" textlink="">
      <xdr:nvSpPr>
        <xdr:cNvPr id="196" name="n_2aveValue【体育館・プール】&#10;一人当たり面積"/>
        <xdr:cNvSpPr txBox="1"/>
      </xdr:nvSpPr>
      <xdr:spPr>
        <a:xfrm>
          <a:off x="8515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59690</xdr:rowOff>
    </xdr:from>
    <xdr:to>
      <xdr:col>50</xdr:col>
      <xdr:colOff>165100</xdr:colOff>
      <xdr:row>60</xdr:row>
      <xdr:rowOff>161290</xdr:rowOff>
    </xdr:to>
    <xdr:sp macro="" textlink="">
      <xdr:nvSpPr>
        <xdr:cNvPr id="202" name="楕円 201"/>
        <xdr:cNvSpPr/>
      </xdr:nvSpPr>
      <xdr:spPr>
        <a:xfrm>
          <a:off x="9588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109220</xdr:rowOff>
    </xdr:from>
    <xdr:to>
      <xdr:col>46</xdr:col>
      <xdr:colOff>38100</xdr:colOff>
      <xdr:row>61</xdr:row>
      <xdr:rowOff>39370</xdr:rowOff>
    </xdr:to>
    <xdr:sp macro="" textlink="">
      <xdr:nvSpPr>
        <xdr:cNvPr id="203" name="楕円 202"/>
        <xdr:cNvSpPr/>
      </xdr:nvSpPr>
      <xdr:spPr>
        <a:xfrm>
          <a:off x="8699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110490</xdr:rowOff>
    </xdr:from>
    <xdr:to>
      <xdr:col>50</xdr:col>
      <xdr:colOff>114300</xdr:colOff>
      <xdr:row>60</xdr:row>
      <xdr:rowOff>160020</xdr:rowOff>
    </xdr:to>
    <xdr:cxnSp macro="">
      <xdr:nvCxnSpPr>
        <xdr:cNvPr id="204" name="直線コネクタ 203"/>
        <xdr:cNvCxnSpPr/>
      </xdr:nvCxnSpPr>
      <xdr:spPr>
        <a:xfrm flipV="1">
          <a:off x="8750300" y="103974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6367</xdr:rowOff>
    </xdr:from>
    <xdr:ext cx="469744" cy="259045"/>
    <xdr:sp macro="" textlink="">
      <xdr:nvSpPr>
        <xdr:cNvPr id="205" name="n_1mainValue【体育館・プール】&#10;一人当たり面積"/>
        <xdr:cNvSpPr txBox="1"/>
      </xdr:nvSpPr>
      <xdr:spPr>
        <a:xfrm>
          <a:off x="9391727" y="1012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30497</xdr:rowOff>
    </xdr:from>
    <xdr:ext cx="469744" cy="259045"/>
    <xdr:sp macro="" textlink="">
      <xdr:nvSpPr>
        <xdr:cNvPr id="206" name="n_2mainValue【体育館・プール】&#10;一人当たり面積"/>
        <xdr:cNvSpPr txBox="1"/>
      </xdr:nvSpPr>
      <xdr:spPr>
        <a:xfrm>
          <a:off x="8515427" y="104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5" name="正方形/長方形 2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6" name="正方形/長方形 2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7" name="正方形/長方形 2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8" name="正方形/長方形 2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9" name="正方形/長方形 2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0" name="正方形/長方形 2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1" name="正方形/長方形 2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2" name="正方形/長方形 22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3" name="正方形/長方形 22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4" name="正方形/長方形 22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5" name="正方形/長方形 22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6" name="正方形/長方形 22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7" name="正方形/長方形 22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8" name="正方形/長方形 22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9" name="正方形/長方形 22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0" name="正方形/長方形 22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1" name="テキスト ボックス 23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2" name="直線コネクタ 23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33" name="テキスト ボックス 23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34" name="直線コネクタ 23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35" name="テキスト ボックス 23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36" name="直線コネクタ 23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37" name="テキスト ボックス 23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38" name="直線コネクタ 23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39" name="テキスト ボックス 23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40" name="直線コネクタ 23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41" name="テキスト ボックス 24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42" name="直線コネクタ 24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43" name="テキスト ボックス 24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4" name="直線コネクタ 24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5" name="テキスト ボックス 24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247" name="直線コネクタ 246"/>
        <xdr:cNvCxnSpPr/>
      </xdr:nvCxnSpPr>
      <xdr:spPr>
        <a:xfrm flipV="1">
          <a:off x="46348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248" name="【市民会館】&#10;有形固定資産減価償却率最小値テキスト"/>
        <xdr:cNvSpPr txBox="1"/>
      </xdr:nvSpPr>
      <xdr:spPr>
        <a:xfrm>
          <a:off x="46736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249" name="直線コネクタ 248"/>
        <xdr:cNvCxnSpPr/>
      </xdr:nvCxnSpPr>
      <xdr:spPr>
        <a:xfrm>
          <a:off x="4546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250"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251" name="直線コネクタ 250"/>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135272</xdr:rowOff>
    </xdr:from>
    <xdr:ext cx="405111" cy="259045"/>
    <xdr:sp macro="" textlink="">
      <xdr:nvSpPr>
        <xdr:cNvPr id="252" name="【市民会館】&#10;有形固定資産減価償却率平均値テキスト"/>
        <xdr:cNvSpPr txBox="1"/>
      </xdr:nvSpPr>
      <xdr:spPr>
        <a:xfrm>
          <a:off x="4673600" y="1796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156845</xdr:rowOff>
    </xdr:from>
    <xdr:to>
      <xdr:col>24</xdr:col>
      <xdr:colOff>114300</xdr:colOff>
      <xdr:row>105</xdr:row>
      <xdr:rowOff>86995</xdr:rowOff>
    </xdr:to>
    <xdr:sp macro="" textlink="">
      <xdr:nvSpPr>
        <xdr:cNvPr id="253" name="フローチャート: 判断 252"/>
        <xdr:cNvSpPr/>
      </xdr:nvSpPr>
      <xdr:spPr>
        <a:xfrm>
          <a:off x="4584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xdr:rowOff>
    </xdr:from>
    <xdr:to>
      <xdr:col>20</xdr:col>
      <xdr:colOff>38100</xdr:colOff>
      <xdr:row>105</xdr:row>
      <xdr:rowOff>117475</xdr:rowOff>
    </xdr:to>
    <xdr:sp macro="" textlink="">
      <xdr:nvSpPr>
        <xdr:cNvPr id="254" name="フローチャート: 判断 253"/>
        <xdr:cNvSpPr/>
      </xdr:nvSpPr>
      <xdr:spPr>
        <a:xfrm>
          <a:off x="3746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134002</xdr:rowOff>
    </xdr:from>
    <xdr:ext cx="405111" cy="259045"/>
    <xdr:sp macro="" textlink="">
      <xdr:nvSpPr>
        <xdr:cNvPr id="255" name="n_1aveValue【市民会館】&#10;有形固定資産減価償却率"/>
        <xdr:cNvSpPr txBox="1"/>
      </xdr:nvSpPr>
      <xdr:spPr>
        <a:xfrm>
          <a:off x="3582044" y="177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13970</xdr:rowOff>
    </xdr:from>
    <xdr:to>
      <xdr:col>15</xdr:col>
      <xdr:colOff>101600</xdr:colOff>
      <xdr:row>105</xdr:row>
      <xdr:rowOff>115570</xdr:rowOff>
    </xdr:to>
    <xdr:sp macro="" textlink="">
      <xdr:nvSpPr>
        <xdr:cNvPr id="256" name="フローチャート: 判断 255"/>
        <xdr:cNvSpPr/>
      </xdr:nvSpPr>
      <xdr:spPr>
        <a:xfrm>
          <a:off x="2857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132097</xdr:rowOff>
    </xdr:from>
    <xdr:ext cx="405111" cy="259045"/>
    <xdr:sp macro="" textlink="">
      <xdr:nvSpPr>
        <xdr:cNvPr id="257" name="n_2aveValue【市民会館】&#10;有形固定資産減価償却率"/>
        <xdr:cNvSpPr txBox="1"/>
      </xdr:nvSpPr>
      <xdr:spPr>
        <a:xfrm>
          <a:off x="2705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58" name="テキスト ボックス 25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59" name="テキスト ボックス 25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0" name="テキスト ボックス 25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1" name="テキスト ボックス 26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2" name="テキスト ボックス 26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107314</xdr:rowOff>
    </xdr:from>
    <xdr:to>
      <xdr:col>20</xdr:col>
      <xdr:colOff>38100</xdr:colOff>
      <xdr:row>106</xdr:row>
      <xdr:rowOff>37464</xdr:rowOff>
    </xdr:to>
    <xdr:sp macro="" textlink="">
      <xdr:nvSpPr>
        <xdr:cNvPr id="263" name="楕円 262"/>
        <xdr:cNvSpPr/>
      </xdr:nvSpPr>
      <xdr:spPr>
        <a:xfrm>
          <a:off x="3746500" y="181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44450</xdr:rowOff>
    </xdr:from>
    <xdr:to>
      <xdr:col>15</xdr:col>
      <xdr:colOff>101600</xdr:colOff>
      <xdr:row>106</xdr:row>
      <xdr:rowOff>146050</xdr:rowOff>
    </xdr:to>
    <xdr:sp macro="" textlink="">
      <xdr:nvSpPr>
        <xdr:cNvPr id="264" name="楕円 263"/>
        <xdr:cNvSpPr/>
      </xdr:nvSpPr>
      <xdr:spPr>
        <a:xfrm>
          <a:off x="2857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158114</xdr:rowOff>
    </xdr:from>
    <xdr:to>
      <xdr:col>19</xdr:col>
      <xdr:colOff>177800</xdr:colOff>
      <xdr:row>106</xdr:row>
      <xdr:rowOff>95250</xdr:rowOff>
    </xdr:to>
    <xdr:cxnSp macro="">
      <xdr:nvCxnSpPr>
        <xdr:cNvPr id="265" name="直線コネクタ 264"/>
        <xdr:cNvCxnSpPr/>
      </xdr:nvCxnSpPr>
      <xdr:spPr>
        <a:xfrm flipV="1">
          <a:off x="2908300" y="18160364"/>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28591</xdr:rowOff>
    </xdr:from>
    <xdr:ext cx="405111" cy="259045"/>
    <xdr:sp macro="" textlink="">
      <xdr:nvSpPr>
        <xdr:cNvPr id="266" name="n_1mainValue【市民会館】&#10;有形固定資産減価償却率"/>
        <xdr:cNvSpPr txBox="1"/>
      </xdr:nvSpPr>
      <xdr:spPr>
        <a:xfrm>
          <a:off x="3582044" y="1820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137177</xdr:rowOff>
    </xdr:from>
    <xdr:ext cx="405111" cy="259045"/>
    <xdr:sp macro="" textlink="">
      <xdr:nvSpPr>
        <xdr:cNvPr id="267" name="n_2mainValue【市民会館】&#10;有形固定資産減価償却率"/>
        <xdr:cNvSpPr txBox="1"/>
      </xdr:nvSpPr>
      <xdr:spPr>
        <a:xfrm>
          <a:off x="2705744" y="183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68" name="正方形/長方形 2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9" name="正方形/長方形 26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0" name="正方形/長方形 26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1" name="正方形/長方形 27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2" name="正方形/長方形 27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3" name="正方形/長方形 27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4" name="正方形/長方形 27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5" name="正方形/長方形 27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6" name="テキスト ボックス 27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77" name="直線コネクタ 27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78" name="直線コネクタ 277"/>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79" name="テキスト ボックス 278"/>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80" name="直線コネクタ 279"/>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81" name="テキスト ボックス 280"/>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82" name="直線コネクタ 281"/>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83" name="テキスト ボックス 282"/>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84" name="直線コネクタ 283"/>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85" name="テキスト ボックス 284"/>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86" name="直線コネクタ 285"/>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87" name="テキスト ボックス 286"/>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88" name="直線コネクタ 287"/>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89" name="テキスト ボックス 288"/>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0" name="直線コネクタ 28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1" name="テキスト ボックス 29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109</xdr:row>
      <xdr:rowOff>5987</xdr:rowOff>
    </xdr:to>
    <xdr:cxnSp macro="">
      <xdr:nvCxnSpPr>
        <xdr:cNvPr id="293" name="直線コネクタ 292"/>
        <xdr:cNvCxnSpPr/>
      </xdr:nvCxnSpPr>
      <xdr:spPr>
        <a:xfrm flipV="1">
          <a:off x="10476865" y="1712649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9814</xdr:rowOff>
    </xdr:from>
    <xdr:ext cx="469744" cy="259045"/>
    <xdr:sp macro="" textlink="">
      <xdr:nvSpPr>
        <xdr:cNvPr id="294" name="【市民会館】&#10;一人当たり面積最小値テキスト"/>
        <xdr:cNvSpPr txBox="1"/>
      </xdr:nvSpPr>
      <xdr:spPr>
        <a:xfrm>
          <a:off x="10515600" y="1869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5987</xdr:rowOff>
    </xdr:from>
    <xdr:to>
      <xdr:col>55</xdr:col>
      <xdr:colOff>88900</xdr:colOff>
      <xdr:row>109</xdr:row>
      <xdr:rowOff>5987</xdr:rowOff>
    </xdr:to>
    <xdr:cxnSp macro="">
      <xdr:nvCxnSpPr>
        <xdr:cNvPr id="295" name="直線コネクタ 294"/>
        <xdr:cNvCxnSpPr/>
      </xdr:nvCxnSpPr>
      <xdr:spPr>
        <a:xfrm>
          <a:off x="10388600" y="1869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296"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297" name="直線コネクタ 296"/>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126291</xdr:rowOff>
    </xdr:from>
    <xdr:ext cx="469744" cy="259045"/>
    <xdr:sp macro="" textlink="">
      <xdr:nvSpPr>
        <xdr:cNvPr id="298" name="【市民会館】&#10;一人当たり面積平均値テキスト"/>
        <xdr:cNvSpPr txBox="1"/>
      </xdr:nvSpPr>
      <xdr:spPr>
        <a:xfrm>
          <a:off x="10515600" y="18128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147864</xdr:rowOff>
    </xdr:from>
    <xdr:to>
      <xdr:col>55</xdr:col>
      <xdr:colOff>50800</xdr:colOff>
      <xdr:row>106</xdr:row>
      <xdr:rowOff>78014</xdr:rowOff>
    </xdr:to>
    <xdr:sp macro="" textlink="">
      <xdr:nvSpPr>
        <xdr:cNvPr id="299" name="フローチャート: 判断 298"/>
        <xdr:cNvSpPr/>
      </xdr:nvSpPr>
      <xdr:spPr>
        <a:xfrm>
          <a:off x="104267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18869</xdr:rowOff>
    </xdr:from>
    <xdr:to>
      <xdr:col>50</xdr:col>
      <xdr:colOff>165100</xdr:colOff>
      <xdr:row>106</xdr:row>
      <xdr:rowOff>120469</xdr:rowOff>
    </xdr:to>
    <xdr:sp macro="" textlink="">
      <xdr:nvSpPr>
        <xdr:cNvPr id="300" name="フローチャート: 判断 299"/>
        <xdr:cNvSpPr/>
      </xdr:nvSpPr>
      <xdr:spPr>
        <a:xfrm>
          <a:off x="95885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111596</xdr:rowOff>
    </xdr:from>
    <xdr:ext cx="469744" cy="259045"/>
    <xdr:sp macro="" textlink="">
      <xdr:nvSpPr>
        <xdr:cNvPr id="301" name="n_1aveValue【市民会館】&#10;一人当たり面積"/>
        <xdr:cNvSpPr txBox="1"/>
      </xdr:nvSpPr>
      <xdr:spPr>
        <a:xfrm>
          <a:off x="9391727" y="1828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25400</xdr:rowOff>
    </xdr:from>
    <xdr:to>
      <xdr:col>46</xdr:col>
      <xdr:colOff>38100</xdr:colOff>
      <xdr:row>106</xdr:row>
      <xdr:rowOff>127000</xdr:rowOff>
    </xdr:to>
    <xdr:sp macro="" textlink="">
      <xdr:nvSpPr>
        <xdr:cNvPr id="302" name="フローチャート: 判断 301"/>
        <xdr:cNvSpPr/>
      </xdr:nvSpPr>
      <xdr:spPr>
        <a:xfrm>
          <a:off x="8699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118127</xdr:rowOff>
    </xdr:from>
    <xdr:ext cx="469744" cy="259045"/>
    <xdr:sp macro="" textlink="">
      <xdr:nvSpPr>
        <xdr:cNvPr id="303" name="n_2aveValue【市民会館】&#10;一人当たり面積"/>
        <xdr:cNvSpPr txBox="1"/>
      </xdr:nvSpPr>
      <xdr:spPr>
        <a:xfrm>
          <a:off x="8515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04" name="テキスト ボックス 30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5" name="テキスト ボックス 30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6" name="テキスト ボックス 30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7" name="テキスト ボックス 30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8" name="テキスト ボックス 30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58057</xdr:rowOff>
    </xdr:from>
    <xdr:to>
      <xdr:col>50</xdr:col>
      <xdr:colOff>165100</xdr:colOff>
      <xdr:row>104</xdr:row>
      <xdr:rowOff>159657</xdr:rowOff>
    </xdr:to>
    <xdr:sp macro="" textlink="">
      <xdr:nvSpPr>
        <xdr:cNvPr id="309" name="楕円 308"/>
        <xdr:cNvSpPr/>
      </xdr:nvSpPr>
      <xdr:spPr>
        <a:xfrm>
          <a:off x="9588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58057</xdr:rowOff>
    </xdr:from>
    <xdr:to>
      <xdr:col>46</xdr:col>
      <xdr:colOff>38100</xdr:colOff>
      <xdr:row>104</xdr:row>
      <xdr:rowOff>159657</xdr:rowOff>
    </xdr:to>
    <xdr:sp macro="" textlink="">
      <xdr:nvSpPr>
        <xdr:cNvPr id="310" name="楕円 309"/>
        <xdr:cNvSpPr/>
      </xdr:nvSpPr>
      <xdr:spPr>
        <a:xfrm>
          <a:off x="8699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108857</xdr:rowOff>
    </xdr:from>
    <xdr:to>
      <xdr:col>50</xdr:col>
      <xdr:colOff>114300</xdr:colOff>
      <xdr:row>104</xdr:row>
      <xdr:rowOff>108857</xdr:rowOff>
    </xdr:to>
    <xdr:cxnSp macro="">
      <xdr:nvCxnSpPr>
        <xdr:cNvPr id="311" name="直線コネクタ 310"/>
        <xdr:cNvCxnSpPr/>
      </xdr:nvCxnSpPr>
      <xdr:spPr>
        <a:xfrm>
          <a:off x="8750300" y="17939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4734</xdr:rowOff>
    </xdr:from>
    <xdr:ext cx="469744" cy="259045"/>
    <xdr:sp macro="" textlink="">
      <xdr:nvSpPr>
        <xdr:cNvPr id="312" name="n_1mainValue【市民会館】&#10;一人当たり面積"/>
        <xdr:cNvSpPr txBox="1"/>
      </xdr:nvSpPr>
      <xdr:spPr>
        <a:xfrm>
          <a:off x="9391727" y="1766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4734</xdr:rowOff>
    </xdr:from>
    <xdr:ext cx="469744" cy="259045"/>
    <xdr:sp macro="" textlink="">
      <xdr:nvSpPr>
        <xdr:cNvPr id="313" name="n_2mainValue【市民会館】&#10;一人当たり面積"/>
        <xdr:cNvSpPr txBox="1"/>
      </xdr:nvSpPr>
      <xdr:spPr>
        <a:xfrm>
          <a:off x="8515427" y="1766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2" name="テキスト ボックス 3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3" name="直線コネクタ 3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4" name="テキスト ボックス 32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5" name="直線コネクタ 32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6" name="テキスト ボックス 32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7" name="直線コネクタ 32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8" name="テキスト ボックス 32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9" name="直線コネクタ 32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0" name="テキスト ボックス 32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1" name="直線コネクタ 33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2" name="テキスト ボックス 33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3" name="直線コネクタ 33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4" name="テキスト ボックス 33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5" name="直線コネクタ 33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6" name="テキスト ボックス 33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89535</xdr:rowOff>
    </xdr:to>
    <xdr:cxnSp macro="">
      <xdr:nvCxnSpPr>
        <xdr:cNvPr id="338" name="直線コネクタ 337"/>
        <xdr:cNvCxnSpPr/>
      </xdr:nvCxnSpPr>
      <xdr:spPr>
        <a:xfrm flipV="1">
          <a:off x="16318864" y="585978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339" name="【一般廃棄物処理施設】&#10;有形固定資産減価償却率最小値テキスト"/>
        <xdr:cNvSpPr txBox="1"/>
      </xdr:nvSpPr>
      <xdr:spPr>
        <a:xfrm>
          <a:off x="16357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340" name="直線コネクタ 339"/>
        <xdr:cNvCxnSpPr/>
      </xdr:nvCxnSpPr>
      <xdr:spPr>
        <a:xfrm>
          <a:off x="16230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341"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342" name="直線コネクタ 341"/>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9542</xdr:rowOff>
    </xdr:from>
    <xdr:ext cx="405111" cy="259045"/>
    <xdr:sp macro="" textlink="">
      <xdr:nvSpPr>
        <xdr:cNvPr id="343" name="【一般廃棄物処理施設】&#10;有形固定資産減価償却率平均値テキスト"/>
        <xdr:cNvSpPr txBox="1"/>
      </xdr:nvSpPr>
      <xdr:spPr>
        <a:xfrm>
          <a:off x="16357600" y="6353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344" name="フローチャート: 判断 343"/>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345" name="フローチャート: 判断 344"/>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150512</xdr:rowOff>
    </xdr:from>
    <xdr:ext cx="405111" cy="259045"/>
    <xdr:sp macro="" textlink="">
      <xdr:nvSpPr>
        <xdr:cNvPr id="346" name="n_1aveValue【一般廃棄物処理施設】&#10;有形固定資産減価償却率"/>
        <xdr:cNvSpPr txBox="1"/>
      </xdr:nvSpPr>
      <xdr:spPr>
        <a:xfrm>
          <a:off x="152660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139700</xdr:rowOff>
    </xdr:from>
    <xdr:to>
      <xdr:col>76</xdr:col>
      <xdr:colOff>165100</xdr:colOff>
      <xdr:row>38</xdr:row>
      <xdr:rowOff>69850</xdr:rowOff>
    </xdr:to>
    <xdr:sp macro="" textlink="">
      <xdr:nvSpPr>
        <xdr:cNvPr id="347" name="フローチャート: 判断 346"/>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60977</xdr:rowOff>
    </xdr:from>
    <xdr:ext cx="405111" cy="259045"/>
    <xdr:sp macro="" textlink="">
      <xdr:nvSpPr>
        <xdr:cNvPr id="348" name="n_2aveValue【一般廃棄物処理施設】&#10;有形固定資産減価償却率"/>
        <xdr:cNvSpPr txBox="1"/>
      </xdr:nvSpPr>
      <xdr:spPr>
        <a:xfrm>
          <a:off x="14389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49" name="テキスト ボックス 34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0" name="テキスト ボックス 34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1" name="テキスト ボックス 35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2" name="テキスト ボックス 35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3" name="テキスト ボックス 35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17780</xdr:rowOff>
    </xdr:from>
    <xdr:to>
      <xdr:col>81</xdr:col>
      <xdr:colOff>101600</xdr:colOff>
      <xdr:row>33</xdr:row>
      <xdr:rowOff>119380</xdr:rowOff>
    </xdr:to>
    <xdr:sp macro="" textlink="">
      <xdr:nvSpPr>
        <xdr:cNvPr id="354" name="楕円 353"/>
        <xdr:cNvSpPr/>
      </xdr:nvSpPr>
      <xdr:spPr>
        <a:xfrm>
          <a:off x="15430500" y="567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19685</xdr:rowOff>
    </xdr:from>
    <xdr:to>
      <xdr:col>76</xdr:col>
      <xdr:colOff>165100</xdr:colOff>
      <xdr:row>33</xdr:row>
      <xdr:rowOff>121285</xdr:rowOff>
    </xdr:to>
    <xdr:sp macro="" textlink="">
      <xdr:nvSpPr>
        <xdr:cNvPr id="355" name="楕円 354"/>
        <xdr:cNvSpPr/>
      </xdr:nvSpPr>
      <xdr:spPr>
        <a:xfrm>
          <a:off x="14541500" y="567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68580</xdr:rowOff>
    </xdr:from>
    <xdr:to>
      <xdr:col>81</xdr:col>
      <xdr:colOff>50800</xdr:colOff>
      <xdr:row>33</xdr:row>
      <xdr:rowOff>70485</xdr:rowOff>
    </xdr:to>
    <xdr:cxnSp macro="">
      <xdr:nvCxnSpPr>
        <xdr:cNvPr id="356" name="直線コネクタ 355"/>
        <xdr:cNvCxnSpPr/>
      </xdr:nvCxnSpPr>
      <xdr:spPr>
        <a:xfrm flipV="1">
          <a:off x="14592300" y="57264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31</xdr:row>
      <xdr:rowOff>135907</xdr:rowOff>
    </xdr:from>
    <xdr:ext cx="405111" cy="259045"/>
    <xdr:sp macro="" textlink="">
      <xdr:nvSpPr>
        <xdr:cNvPr id="357" name="n_1mainValue【一般廃棄物処理施設】&#10;有形固定資産減価償却率"/>
        <xdr:cNvSpPr txBox="1"/>
      </xdr:nvSpPr>
      <xdr:spPr>
        <a:xfrm>
          <a:off x="15266044" y="54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137812</xdr:rowOff>
    </xdr:from>
    <xdr:ext cx="405111" cy="259045"/>
    <xdr:sp macro="" textlink="">
      <xdr:nvSpPr>
        <xdr:cNvPr id="358" name="n_2mainValue【一般廃棄物処理施設】&#10;有形固定資産減価償却率"/>
        <xdr:cNvSpPr txBox="1"/>
      </xdr:nvSpPr>
      <xdr:spPr>
        <a:xfrm>
          <a:off x="14389744" y="545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9" name="正方形/長方形 3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0" name="正方形/長方形 3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1" name="正方形/長方形 3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2" name="正方形/長方形 3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3" name="正方形/長方形 3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4" name="正方形/長方形 3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5" name="正方形/長方形 3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6" name="正方形/長方形 3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7" name="テキスト ボックス 3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8" name="直線コネクタ 3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9" name="直線コネクタ 36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70" name="テキスト ボックス 36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1" name="直線コネクタ 37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72" name="テキスト ボックス 37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3" name="直線コネクタ 37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74" name="テキスト ボックス 37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5" name="直線コネクタ 37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6" name="テキスト ボックス 37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7" name="直線コネクタ 3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8" name="テキスト ボックス 37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86496</xdr:rowOff>
    </xdr:from>
    <xdr:to>
      <xdr:col>116</xdr:col>
      <xdr:colOff>62864</xdr:colOff>
      <xdr:row>41</xdr:row>
      <xdr:rowOff>118747</xdr:rowOff>
    </xdr:to>
    <xdr:cxnSp macro="">
      <xdr:nvCxnSpPr>
        <xdr:cNvPr id="380" name="直線コネクタ 379"/>
        <xdr:cNvCxnSpPr/>
      </xdr:nvCxnSpPr>
      <xdr:spPr>
        <a:xfrm flipV="1">
          <a:off x="22160864" y="6087246"/>
          <a:ext cx="0" cy="1060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122574</xdr:rowOff>
    </xdr:from>
    <xdr:ext cx="469744" cy="259045"/>
    <xdr:sp macro="" textlink="">
      <xdr:nvSpPr>
        <xdr:cNvPr id="381" name="【一般廃棄物処理施設】&#10;一人当たり有形固定資産（償却資産）額最小値テキスト"/>
        <xdr:cNvSpPr txBox="1"/>
      </xdr:nvSpPr>
      <xdr:spPr>
        <a:xfrm>
          <a:off x="22199600" y="71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118747</xdr:rowOff>
    </xdr:from>
    <xdr:to>
      <xdr:col>116</xdr:col>
      <xdr:colOff>152400</xdr:colOff>
      <xdr:row>41</xdr:row>
      <xdr:rowOff>118747</xdr:rowOff>
    </xdr:to>
    <xdr:cxnSp macro="">
      <xdr:nvCxnSpPr>
        <xdr:cNvPr id="382" name="直線コネクタ 381"/>
        <xdr:cNvCxnSpPr/>
      </xdr:nvCxnSpPr>
      <xdr:spPr>
        <a:xfrm>
          <a:off x="22072600" y="7148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33173</xdr:rowOff>
    </xdr:from>
    <xdr:ext cx="599010" cy="259045"/>
    <xdr:sp macro="" textlink="">
      <xdr:nvSpPr>
        <xdr:cNvPr id="383" name="【一般廃棄物処理施設】&#10;一人当たり有形固定資産（償却資産）額最大値テキスト"/>
        <xdr:cNvSpPr txBox="1"/>
      </xdr:nvSpPr>
      <xdr:spPr>
        <a:xfrm>
          <a:off x="22199600" y="586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86496</xdr:rowOff>
    </xdr:from>
    <xdr:to>
      <xdr:col>116</xdr:col>
      <xdr:colOff>152400</xdr:colOff>
      <xdr:row>35</xdr:row>
      <xdr:rowOff>86496</xdr:rowOff>
    </xdr:to>
    <xdr:cxnSp macro="">
      <xdr:nvCxnSpPr>
        <xdr:cNvPr id="384" name="直線コネクタ 383"/>
        <xdr:cNvCxnSpPr/>
      </xdr:nvCxnSpPr>
      <xdr:spPr>
        <a:xfrm>
          <a:off x="22072600" y="6087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28141</xdr:rowOff>
    </xdr:from>
    <xdr:ext cx="534377" cy="259045"/>
    <xdr:sp macro="" textlink="">
      <xdr:nvSpPr>
        <xdr:cNvPr id="385" name="【一般廃棄物処理施設】&#10;一人当たり有形固定資産（償却資産）額平均値テキスト"/>
        <xdr:cNvSpPr txBox="1"/>
      </xdr:nvSpPr>
      <xdr:spPr>
        <a:xfrm>
          <a:off x="22199600" y="671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49714</xdr:rowOff>
    </xdr:from>
    <xdr:to>
      <xdr:col>116</xdr:col>
      <xdr:colOff>114300</xdr:colOff>
      <xdr:row>39</xdr:row>
      <xdr:rowOff>151314</xdr:rowOff>
    </xdr:to>
    <xdr:sp macro="" textlink="">
      <xdr:nvSpPr>
        <xdr:cNvPr id="386" name="フローチャート: 判断 385"/>
        <xdr:cNvSpPr/>
      </xdr:nvSpPr>
      <xdr:spPr>
        <a:xfrm>
          <a:off x="22110700" y="673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96175</xdr:rowOff>
    </xdr:from>
    <xdr:to>
      <xdr:col>112</xdr:col>
      <xdr:colOff>38100</xdr:colOff>
      <xdr:row>40</xdr:row>
      <xdr:rowOff>26325</xdr:rowOff>
    </xdr:to>
    <xdr:sp macro="" textlink="">
      <xdr:nvSpPr>
        <xdr:cNvPr id="387" name="フローチャート: 判断 386"/>
        <xdr:cNvSpPr/>
      </xdr:nvSpPr>
      <xdr:spPr>
        <a:xfrm>
          <a:off x="21272500" y="678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42852</xdr:rowOff>
    </xdr:from>
    <xdr:ext cx="534377" cy="259045"/>
    <xdr:sp macro="" textlink="">
      <xdr:nvSpPr>
        <xdr:cNvPr id="388" name="n_1aveValue【一般廃棄物処理施設】&#10;一人当たり有形固定資産（償却資産）額"/>
        <xdr:cNvSpPr txBox="1"/>
      </xdr:nvSpPr>
      <xdr:spPr>
        <a:xfrm>
          <a:off x="21043411" y="655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131494</xdr:rowOff>
    </xdr:from>
    <xdr:to>
      <xdr:col>107</xdr:col>
      <xdr:colOff>101600</xdr:colOff>
      <xdr:row>40</xdr:row>
      <xdr:rowOff>61644</xdr:rowOff>
    </xdr:to>
    <xdr:sp macro="" textlink="">
      <xdr:nvSpPr>
        <xdr:cNvPr id="389" name="フローチャート: 判断 388"/>
        <xdr:cNvSpPr/>
      </xdr:nvSpPr>
      <xdr:spPr>
        <a:xfrm>
          <a:off x="20383500" y="681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78171</xdr:rowOff>
    </xdr:from>
    <xdr:ext cx="534377" cy="259045"/>
    <xdr:sp macro="" textlink="">
      <xdr:nvSpPr>
        <xdr:cNvPr id="390" name="n_2aveValue【一般廃棄物処理施設】&#10;一人当たり有形固定資産（償却資産）額"/>
        <xdr:cNvSpPr txBox="1"/>
      </xdr:nvSpPr>
      <xdr:spPr>
        <a:xfrm>
          <a:off x="20167111" y="659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91" name="テキスト ボックス 3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2" name="テキスト ボックス 3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3" name="テキスト ボックス 3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4" name="テキスト ボックス 3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5" name="テキスト ボックス 3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26932</xdr:rowOff>
    </xdr:from>
    <xdr:to>
      <xdr:col>112</xdr:col>
      <xdr:colOff>38100</xdr:colOff>
      <xdr:row>41</xdr:row>
      <xdr:rowOff>128532</xdr:rowOff>
    </xdr:to>
    <xdr:sp macro="" textlink="">
      <xdr:nvSpPr>
        <xdr:cNvPr id="396" name="楕円 395"/>
        <xdr:cNvSpPr/>
      </xdr:nvSpPr>
      <xdr:spPr>
        <a:xfrm>
          <a:off x="21272500" y="705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26859</xdr:rowOff>
    </xdr:from>
    <xdr:to>
      <xdr:col>107</xdr:col>
      <xdr:colOff>101600</xdr:colOff>
      <xdr:row>41</xdr:row>
      <xdr:rowOff>128459</xdr:rowOff>
    </xdr:to>
    <xdr:sp macro="" textlink="">
      <xdr:nvSpPr>
        <xdr:cNvPr id="397" name="楕円 396"/>
        <xdr:cNvSpPr/>
      </xdr:nvSpPr>
      <xdr:spPr>
        <a:xfrm>
          <a:off x="20383500" y="705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77659</xdr:rowOff>
    </xdr:from>
    <xdr:to>
      <xdr:col>111</xdr:col>
      <xdr:colOff>177800</xdr:colOff>
      <xdr:row>41</xdr:row>
      <xdr:rowOff>77732</xdr:rowOff>
    </xdr:to>
    <xdr:cxnSp macro="">
      <xdr:nvCxnSpPr>
        <xdr:cNvPr id="398" name="直線コネクタ 397"/>
        <xdr:cNvCxnSpPr/>
      </xdr:nvCxnSpPr>
      <xdr:spPr>
        <a:xfrm>
          <a:off x="20434300" y="7107109"/>
          <a:ext cx="889000" cy="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119659</xdr:rowOff>
    </xdr:from>
    <xdr:ext cx="534377" cy="259045"/>
    <xdr:sp macro="" textlink="">
      <xdr:nvSpPr>
        <xdr:cNvPr id="399" name="n_1mainValue【一般廃棄物処理施設】&#10;一人当たり有形固定資産（償却資産）額"/>
        <xdr:cNvSpPr txBox="1"/>
      </xdr:nvSpPr>
      <xdr:spPr>
        <a:xfrm>
          <a:off x="21043411" y="714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119586</xdr:rowOff>
    </xdr:from>
    <xdr:ext cx="534377" cy="259045"/>
    <xdr:sp macro="" textlink="">
      <xdr:nvSpPr>
        <xdr:cNvPr id="400" name="n_2mainValue【一般廃棄物処理施設】&#10;一人当たり有形固定資産（償却資産）額"/>
        <xdr:cNvSpPr txBox="1"/>
      </xdr:nvSpPr>
      <xdr:spPr>
        <a:xfrm>
          <a:off x="20167111" y="714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1" name="正方形/長方形 4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2" name="正方形/長方形 4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3" name="正方形/長方形 4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4" name="正方形/長方形 4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5" name="正方形/長方形 4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6" name="正方形/長方形 4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7" name="正方形/長方形 4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8" name="正方形/長方形 4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9" name="テキスト ボックス 4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0" name="直線コネクタ 4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1" name="テキスト ボックス 41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2" name="直線コネクタ 41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3" name="テキスト ボックス 41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4" name="直線コネクタ 41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5" name="テキスト ボックス 41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6" name="直線コネクタ 41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7" name="テキスト ボックス 41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8" name="直線コネクタ 41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9" name="テキスト ボックス 41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0" name="直線コネクタ 41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1" name="テキスト ボックス 42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2" name="直線コネクタ 4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3" name="テキスト ボックス 42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32385</xdr:rowOff>
    </xdr:from>
    <xdr:to>
      <xdr:col>85</xdr:col>
      <xdr:colOff>126364</xdr:colOff>
      <xdr:row>63</xdr:row>
      <xdr:rowOff>156210</xdr:rowOff>
    </xdr:to>
    <xdr:cxnSp macro="">
      <xdr:nvCxnSpPr>
        <xdr:cNvPr id="425" name="直線コネクタ 424"/>
        <xdr:cNvCxnSpPr/>
      </xdr:nvCxnSpPr>
      <xdr:spPr>
        <a:xfrm flipV="1">
          <a:off x="16318864" y="963358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160037</xdr:rowOff>
    </xdr:from>
    <xdr:ext cx="405111" cy="259045"/>
    <xdr:sp macro="" textlink="">
      <xdr:nvSpPr>
        <xdr:cNvPr id="426" name="【保健センター・保健所】&#10;有形固定資産減価償却率最小値テキスト"/>
        <xdr:cNvSpPr txBox="1"/>
      </xdr:nvSpPr>
      <xdr:spPr>
        <a:xfrm>
          <a:off x="16357600"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156210</xdr:rowOff>
    </xdr:from>
    <xdr:to>
      <xdr:col>86</xdr:col>
      <xdr:colOff>25400</xdr:colOff>
      <xdr:row>63</xdr:row>
      <xdr:rowOff>156210</xdr:rowOff>
    </xdr:to>
    <xdr:cxnSp macro="">
      <xdr:nvCxnSpPr>
        <xdr:cNvPr id="427" name="直線コネクタ 426"/>
        <xdr:cNvCxnSpPr/>
      </xdr:nvCxnSpPr>
      <xdr:spPr>
        <a:xfrm>
          <a:off x="16230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150512</xdr:rowOff>
    </xdr:from>
    <xdr:ext cx="405111" cy="259045"/>
    <xdr:sp macro="" textlink="">
      <xdr:nvSpPr>
        <xdr:cNvPr id="428" name="【保健センター・保健所】&#10;有形固定資産減価償却率最大値テキスト"/>
        <xdr:cNvSpPr txBox="1"/>
      </xdr:nvSpPr>
      <xdr:spPr>
        <a:xfrm>
          <a:off x="16357600" y="9408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32385</xdr:rowOff>
    </xdr:from>
    <xdr:to>
      <xdr:col>86</xdr:col>
      <xdr:colOff>25400</xdr:colOff>
      <xdr:row>56</xdr:row>
      <xdr:rowOff>32385</xdr:rowOff>
    </xdr:to>
    <xdr:cxnSp macro="">
      <xdr:nvCxnSpPr>
        <xdr:cNvPr id="429" name="直線コネクタ 428"/>
        <xdr:cNvCxnSpPr/>
      </xdr:nvCxnSpPr>
      <xdr:spPr>
        <a:xfrm>
          <a:off x="16230600" y="963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120032</xdr:rowOff>
    </xdr:from>
    <xdr:ext cx="405111" cy="259045"/>
    <xdr:sp macro="" textlink="">
      <xdr:nvSpPr>
        <xdr:cNvPr id="430" name="【保健センター・保健所】&#10;有形固定資産減価償却率平均値テキスト"/>
        <xdr:cNvSpPr txBox="1"/>
      </xdr:nvSpPr>
      <xdr:spPr>
        <a:xfrm>
          <a:off x="16357600" y="1040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141605</xdr:rowOff>
    </xdr:from>
    <xdr:to>
      <xdr:col>85</xdr:col>
      <xdr:colOff>177800</xdr:colOff>
      <xdr:row>61</xdr:row>
      <xdr:rowOff>71755</xdr:rowOff>
    </xdr:to>
    <xdr:sp macro="" textlink="">
      <xdr:nvSpPr>
        <xdr:cNvPr id="431" name="フローチャート: 判断 430"/>
        <xdr:cNvSpPr/>
      </xdr:nvSpPr>
      <xdr:spPr>
        <a:xfrm>
          <a:off x="1626870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74930</xdr:rowOff>
    </xdr:from>
    <xdr:to>
      <xdr:col>81</xdr:col>
      <xdr:colOff>101600</xdr:colOff>
      <xdr:row>62</xdr:row>
      <xdr:rowOff>5080</xdr:rowOff>
    </xdr:to>
    <xdr:sp macro="" textlink="">
      <xdr:nvSpPr>
        <xdr:cNvPr id="432" name="フローチャート: 判断 431"/>
        <xdr:cNvSpPr/>
      </xdr:nvSpPr>
      <xdr:spPr>
        <a:xfrm>
          <a:off x="1543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21607</xdr:rowOff>
    </xdr:from>
    <xdr:ext cx="405111" cy="259045"/>
    <xdr:sp macro="" textlink="">
      <xdr:nvSpPr>
        <xdr:cNvPr id="433" name="n_1aveValue【保健センター・保健所】&#10;有形固定資産減価償却率"/>
        <xdr:cNvSpPr txBox="1"/>
      </xdr:nvSpPr>
      <xdr:spPr>
        <a:xfrm>
          <a:off x="152660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153035</xdr:rowOff>
    </xdr:from>
    <xdr:to>
      <xdr:col>76</xdr:col>
      <xdr:colOff>165100</xdr:colOff>
      <xdr:row>62</xdr:row>
      <xdr:rowOff>83185</xdr:rowOff>
    </xdr:to>
    <xdr:sp macro="" textlink="">
      <xdr:nvSpPr>
        <xdr:cNvPr id="434" name="フローチャート: 判断 433"/>
        <xdr:cNvSpPr/>
      </xdr:nvSpPr>
      <xdr:spPr>
        <a:xfrm>
          <a:off x="14541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99712</xdr:rowOff>
    </xdr:from>
    <xdr:ext cx="405111" cy="259045"/>
    <xdr:sp macro="" textlink="">
      <xdr:nvSpPr>
        <xdr:cNvPr id="435" name="n_2aveValue【保健センター・保健所】&#10;有形固定資産減価償却率"/>
        <xdr:cNvSpPr txBox="1"/>
      </xdr:nvSpPr>
      <xdr:spPr>
        <a:xfrm>
          <a:off x="14389744" y="1038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36" name="テキスト ボックス 4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7" name="テキスト ボックス 4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8" name="テキスト ボックス 4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9" name="テキスト ボックス 4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0" name="テキスト ボックス 4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170180</xdr:rowOff>
    </xdr:from>
    <xdr:to>
      <xdr:col>81</xdr:col>
      <xdr:colOff>101600</xdr:colOff>
      <xdr:row>64</xdr:row>
      <xdr:rowOff>100330</xdr:rowOff>
    </xdr:to>
    <xdr:sp macro="" textlink="">
      <xdr:nvSpPr>
        <xdr:cNvPr id="441" name="楕円 440"/>
        <xdr:cNvSpPr/>
      </xdr:nvSpPr>
      <xdr:spPr>
        <a:xfrm>
          <a:off x="15430500" y="1097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64</xdr:row>
      <xdr:rowOff>80645</xdr:rowOff>
    </xdr:from>
    <xdr:to>
      <xdr:col>76</xdr:col>
      <xdr:colOff>165100</xdr:colOff>
      <xdr:row>65</xdr:row>
      <xdr:rowOff>10795</xdr:rowOff>
    </xdr:to>
    <xdr:sp macro="" textlink="">
      <xdr:nvSpPr>
        <xdr:cNvPr id="442" name="楕円 441"/>
        <xdr:cNvSpPr/>
      </xdr:nvSpPr>
      <xdr:spPr>
        <a:xfrm>
          <a:off x="14541500" y="1105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49530</xdr:rowOff>
    </xdr:from>
    <xdr:to>
      <xdr:col>81</xdr:col>
      <xdr:colOff>50800</xdr:colOff>
      <xdr:row>64</xdr:row>
      <xdr:rowOff>131445</xdr:rowOff>
    </xdr:to>
    <xdr:cxnSp macro="">
      <xdr:nvCxnSpPr>
        <xdr:cNvPr id="443" name="直線コネクタ 442"/>
        <xdr:cNvCxnSpPr/>
      </xdr:nvCxnSpPr>
      <xdr:spPr>
        <a:xfrm flipV="1">
          <a:off x="14592300" y="1102233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64</xdr:row>
      <xdr:rowOff>91457</xdr:rowOff>
    </xdr:from>
    <xdr:ext cx="405111" cy="259045"/>
    <xdr:sp macro="" textlink="">
      <xdr:nvSpPr>
        <xdr:cNvPr id="444" name="n_1mainValue【保健センター・保健所】&#10;有形固定資産減価償却率"/>
        <xdr:cNvSpPr txBox="1"/>
      </xdr:nvSpPr>
      <xdr:spPr>
        <a:xfrm>
          <a:off x="15266044" y="1106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65</xdr:row>
      <xdr:rowOff>1922</xdr:rowOff>
    </xdr:from>
    <xdr:ext cx="405111" cy="259045"/>
    <xdr:sp macro="" textlink="">
      <xdr:nvSpPr>
        <xdr:cNvPr id="445" name="n_2mainValue【保健センター・保健所】&#10;有形固定資産減価償却率"/>
        <xdr:cNvSpPr txBox="1"/>
      </xdr:nvSpPr>
      <xdr:spPr>
        <a:xfrm>
          <a:off x="14389744" y="1114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6" name="正方形/長方形 44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7" name="正方形/長方形 44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8" name="正方形/長方形 44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9" name="正方形/長方形 44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0" name="正方形/長方形 44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1" name="正方形/長方形 45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2" name="正方形/長方形 45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3" name="正方形/長方形 45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4" name="テキスト ボックス 45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5" name="直線コネクタ 45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56" name="直線コネクタ 45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7" name="テキスト ボックス 45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8" name="直線コネクタ 45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59" name="テキスト ボックス 45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0" name="直線コネクタ 45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1" name="テキスト ボックス 46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2" name="直線コネクタ 46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3" name="テキスト ボックス 46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4" name="直線コネクタ 46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65" name="テキスト ボックス 46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6" name="直線コネクタ 46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67" name="テキスト ボックス 46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8" name="直線コネクタ 46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9" name="テキスト ボックス 46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88174</xdr:rowOff>
    </xdr:to>
    <xdr:cxnSp macro="">
      <xdr:nvCxnSpPr>
        <xdr:cNvPr id="471" name="直線コネクタ 470"/>
        <xdr:cNvCxnSpPr/>
      </xdr:nvCxnSpPr>
      <xdr:spPr>
        <a:xfrm flipV="1">
          <a:off x="22160864" y="9692640"/>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472"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473" name="直線コネクタ 472"/>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474" name="【保健センター・保健所】&#10;一人当たり面積最大値テキスト"/>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475" name="直線コネクタ 474"/>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33762</xdr:rowOff>
    </xdr:from>
    <xdr:ext cx="469744" cy="259045"/>
    <xdr:sp macro="" textlink="">
      <xdr:nvSpPr>
        <xdr:cNvPr id="476" name="【保健センター・保健所】&#10;一人当たり面積平均値テキスト"/>
        <xdr:cNvSpPr txBox="1"/>
      </xdr:nvSpPr>
      <xdr:spPr>
        <a:xfrm>
          <a:off x="22199600" y="1083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477" name="フローチャート: 判断 476"/>
        <xdr:cNvSpPr/>
      </xdr:nvSpPr>
      <xdr:spPr>
        <a:xfrm>
          <a:off x="22110700" y="108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478" name="フローチャート: 判断 477"/>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151328</xdr:rowOff>
    </xdr:from>
    <xdr:ext cx="469744" cy="259045"/>
    <xdr:sp macro="" textlink="">
      <xdr:nvSpPr>
        <xdr:cNvPr id="479" name="n_1aveValue【保健センター・保健所】&#10;一人当たり面積"/>
        <xdr:cNvSpPr txBox="1"/>
      </xdr:nvSpPr>
      <xdr:spPr>
        <a:xfrm>
          <a:off x="210757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16147</xdr:rowOff>
    </xdr:from>
    <xdr:to>
      <xdr:col>107</xdr:col>
      <xdr:colOff>101600</xdr:colOff>
      <xdr:row>63</xdr:row>
      <xdr:rowOff>117747</xdr:rowOff>
    </xdr:to>
    <xdr:sp macro="" textlink="">
      <xdr:nvSpPr>
        <xdr:cNvPr id="480" name="フローチャート: 判断 479"/>
        <xdr:cNvSpPr/>
      </xdr:nvSpPr>
      <xdr:spPr>
        <a:xfrm>
          <a:off x="20383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108874</xdr:rowOff>
    </xdr:from>
    <xdr:ext cx="469744" cy="259045"/>
    <xdr:sp macro="" textlink="">
      <xdr:nvSpPr>
        <xdr:cNvPr id="481" name="n_2aveValue【保健センター・保健所】&#10;一人当たり面積"/>
        <xdr:cNvSpPr txBox="1"/>
      </xdr:nvSpPr>
      <xdr:spPr>
        <a:xfrm>
          <a:off x="20199427" y="1091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120650</xdr:rowOff>
    </xdr:from>
    <xdr:to>
      <xdr:col>112</xdr:col>
      <xdr:colOff>38100</xdr:colOff>
      <xdr:row>62</xdr:row>
      <xdr:rowOff>50800</xdr:rowOff>
    </xdr:to>
    <xdr:sp macro="" textlink="">
      <xdr:nvSpPr>
        <xdr:cNvPr id="487" name="楕円 486"/>
        <xdr:cNvSpPr/>
      </xdr:nvSpPr>
      <xdr:spPr>
        <a:xfrm>
          <a:off x="21272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488" name="楕円 487"/>
        <xdr:cNvSpPr/>
      </xdr:nvSpPr>
      <xdr:spPr>
        <a:xfrm>
          <a:off x="20383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0</xdr:rowOff>
    </xdr:from>
    <xdr:to>
      <xdr:col>111</xdr:col>
      <xdr:colOff>177800</xdr:colOff>
      <xdr:row>62</xdr:row>
      <xdr:rowOff>0</xdr:rowOff>
    </xdr:to>
    <xdr:cxnSp macro="">
      <xdr:nvCxnSpPr>
        <xdr:cNvPr id="489" name="直線コネクタ 488"/>
        <xdr:cNvCxnSpPr/>
      </xdr:nvCxnSpPr>
      <xdr:spPr>
        <a:xfrm>
          <a:off x="20434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67327</xdr:rowOff>
    </xdr:from>
    <xdr:ext cx="469744" cy="259045"/>
    <xdr:sp macro="" textlink="">
      <xdr:nvSpPr>
        <xdr:cNvPr id="490" name="n_1mainValue【保健センター・保健所】&#10;一人当たり面積"/>
        <xdr:cNvSpPr txBox="1"/>
      </xdr:nvSpPr>
      <xdr:spPr>
        <a:xfrm>
          <a:off x="21075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491" name="n_2main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2" name="正方形/長方形 4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3" name="正方形/長方形 4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4" name="正方形/長方形 4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5" name="正方形/長方形 4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6" name="正方形/長方形 4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7" name="正方形/長方形 4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8" name="正方形/長方形 4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9" name="正方形/長方形 49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0" name="正方形/長方形 49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1" name="正方形/長方形 50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2" name="正方形/長方形 50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3" name="正方形/長方形 50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4" name="正方形/長方形 50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5" name="正方形/長方形 50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6" name="正方形/長方形 50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7" name="正方形/長方形 50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8" name="正方形/長方形 5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9" name="正方形/長方形 5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0" name="正方形/長方形 5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1" name="正方形/長方形 5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2" name="正方形/長方形 5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3" name="正方形/長方形 5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4" name="正方形/長方形 5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5" name="正方形/長方形 5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6" name="テキスト ボックス 5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7" name="直線コネクタ 5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8" name="直線コネクタ 51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9" name="テキスト ボックス 51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0" name="直線コネクタ 51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1" name="テキスト ボックス 52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2" name="直線コネクタ 52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3" name="テキスト ボックス 52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4" name="直線コネクタ 52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5" name="テキスト ボックス 52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6" name="直線コネクタ 52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7" name="テキスト ボックス 52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8" name="直線コネクタ 52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9" name="テキスト ボックス 52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0" name="直線コネクタ 52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1" name="テキスト ボックス 53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533" name="直線コネクタ 532"/>
        <xdr:cNvCxnSpPr/>
      </xdr:nvCxnSpPr>
      <xdr:spPr>
        <a:xfrm flipV="1">
          <a:off x="16318864"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534"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35" name="直線コネクタ 53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536"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537" name="直線コネクタ 536"/>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136089</xdr:rowOff>
    </xdr:from>
    <xdr:ext cx="405111" cy="259045"/>
    <xdr:sp macro="" textlink="">
      <xdr:nvSpPr>
        <xdr:cNvPr id="538" name="【庁舎】&#10;有形固定資産減価償却率平均値テキスト"/>
        <xdr:cNvSpPr txBox="1"/>
      </xdr:nvSpPr>
      <xdr:spPr>
        <a:xfrm>
          <a:off x="16357600" y="1779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539" name="フローチャート: 判断 538"/>
        <xdr:cNvSpPr/>
      </xdr:nvSpPr>
      <xdr:spPr>
        <a:xfrm>
          <a:off x="162687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540" name="フローチャート: 判断 539"/>
        <xdr:cNvSpPr/>
      </xdr:nvSpPr>
      <xdr:spPr>
        <a:xfrm>
          <a:off x="15430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101798</xdr:rowOff>
    </xdr:from>
    <xdr:ext cx="405111" cy="259045"/>
    <xdr:sp macro="" textlink="">
      <xdr:nvSpPr>
        <xdr:cNvPr id="541" name="n_1aveValue【庁舎】&#10;有形固定資産減価償却率"/>
        <xdr:cNvSpPr txBox="1"/>
      </xdr:nvSpPr>
      <xdr:spPr>
        <a:xfrm>
          <a:off x="152660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20501</xdr:rowOff>
    </xdr:from>
    <xdr:to>
      <xdr:col>76</xdr:col>
      <xdr:colOff>165100</xdr:colOff>
      <xdr:row>104</xdr:row>
      <xdr:rowOff>122101</xdr:rowOff>
    </xdr:to>
    <xdr:sp macro="" textlink="">
      <xdr:nvSpPr>
        <xdr:cNvPr id="542" name="フローチャート: 判断 541"/>
        <xdr:cNvSpPr/>
      </xdr:nvSpPr>
      <xdr:spPr>
        <a:xfrm>
          <a:off x="14541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113228</xdr:rowOff>
    </xdr:from>
    <xdr:ext cx="405111" cy="259045"/>
    <xdr:sp macro="" textlink="">
      <xdr:nvSpPr>
        <xdr:cNvPr id="543" name="n_2aveValue【庁舎】&#10;有形固定資産減価償却率"/>
        <xdr:cNvSpPr txBox="1"/>
      </xdr:nvSpPr>
      <xdr:spPr>
        <a:xfrm>
          <a:off x="14389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44" name="テキスト ボックス 5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5" name="テキスト ボックス 5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6" name="テキスト ボックス 5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7" name="テキスト ボックス 5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8" name="テキスト ボックス 5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156029</xdr:rowOff>
    </xdr:from>
    <xdr:to>
      <xdr:col>81</xdr:col>
      <xdr:colOff>101600</xdr:colOff>
      <xdr:row>103</xdr:row>
      <xdr:rowOff>86179</xdr:rowOff>
    </xdr:to>
    <xdr:sp macro="" textlink="">
      <xdr:nvSpPr>
        <xdr:cNvPr id="549" name="楕円 548"/>
        <xdr:cNvSpPr/>
      </xdr:nvSpPr>
      <xdr:spPr>
        <a:xfrm>
          <a:off x="15430500" y="176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28666</xdr:rowOff>
    </xdr:from>
    <xdr:to>
      <xdr:col>76</xdr:col>
      <xdr:colOff>165100</xdr:colOff>
      <xdr:row>103</xdr:row>
      <xdr:rowOff>130266</xdr:rowOff>
    </xdr:to>
    <xdr:sp macro="" textlink="">
      <xdr:nvSpPr>
        <xdr:cNvPr id="550" name="楕円 549"/>
        <xdr:cNvSpPr/>
      </xdr:nvSpPr>
      <xdr:spPr>
        <a:xfrm>
          <a:off x="14541500" y="1768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35379</xdr:rowOff>
    </xdr:from>
    <xdr:to>
      <xdr:col>81</xdr:col>
      <xdr:colOff>50800</xdr:colOff>
      <xdr:row>103</xdr:row>
      <xdr:rowOff>79466</xdr:rowOff>
    </xdr:to>
    <xdr:cxnSp macro="">
      <xdr:nvCxnSpPr>
        <xdr:cNvPr id="551" name="直線コネクタ 550"/>
        <xdr:cNvCxnSpPr/>
      </xdr:nvCxnSpPr>
      <xdr:spPr>
        <a:xfrm flipV="1">
          <a:off x="14592300" y="1769472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102706</xdr:rowOff>
    </xdr:from>
    <xdr:ext cx="405111" cy="259045"/>
    <xdr:sp macro="" textlink="">
      <xdr:nvSpPr>
        <xdr:cNvPr id="552" name="n_1mainValue【庁舎】&#10;有形固定資産減価償却率"/>
        <xdr:cNvSpPr txBox="1"/>
      </xdr:nvSpPr>
      <xdr:spPr>
        <a:xfrm>
          <a:off x="15266044" y="1741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146793</xdr:rowOff>
    </xdr:from>
    <xdr:ext cx="405111" cy="259045"/>
    <xdr:sp macro="" textlink="">
      <xdr:nvSpPr>
        <xdr:cNvPr id="553" name="n_2mainValue【庁舎】&#10;有形固定資産減価償却率"/>
        <xdr:cNvSpPr txBox="1"/>
      </xdr:nvSpPr>
      <xdr:spPr>
        <a:xfrm>
          <a:off x="14389744" y="1746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4" name="正方形/長方形 5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5" name="正方形/長方形 5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6" name="正方形/長方形 5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7" name="正方形/長方形 5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8" name="正方形/長方形 5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9" name="正方形/長方形 5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0" name="正方形/長方形 5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1" name="正方形/長方形 5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2" name="テキスト ボックス 5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3" name="直線コネクタ 5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64" name="直線コネクタ 56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5" name="テキスト ボックス 56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6" name="直線コネクタ 56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7" name="テキスト ボックス 56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8" name="直線コネクタ 56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9" name="テキスト ボックス 56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70" name="直線コネクタ 56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1" name="テキスト ボックス 57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2" name="直線コネクタ 57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3" name="テキスト ボックス 57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4" name="直線コネクタ 57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75" name="テキスト ボックス 57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6" name="直線コネクタ 5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7" name="テキスト ボックス 5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579" name="直線コネクタ 578"/>
        <xdr:cNvCxnSpPr/>
      </xdr:nvCxnSpPr>
      <xdr:spPr>
        <a:xfrm flipV="1">
          <a:off x="221608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580" name="【庁舎】&#10;一人当たり面積最小値テキスト"/>
        <xdr:cNvSpPr txBox="1"/>
      </xdr:nvSpPr>
      <xdr:spPr>
        <a:xfrm>
          <a:off x="221996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581" name="直線コネクタ 580"/>
        <xdr:cNvCxnSpPr/>
      </xdr:nvCxnSpPr>
      <xdr:spPr>
        <a:xfrm>
          <a:off x="22072600" y="1864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582" name="【庁舎】&#10;一人当たり面積最大値テキスト"/>
        <xdr:cNvSpPr txBox="1"/>
      </xdr:nvSpPr>
      <xdr:spPr>
        <a:xfrm>
          <a:off x="221996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583" name="直線コネクタ 582"/>
        <xdr:cNvCxnSpPr/>
      </xdr:nvCxnSpPr>
      <xdr:spPr>
        <a:xfrm>
          <a:off x="22072600" y="1729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66420</xdr:rowOff>
    </xdr:from>
    <xdr:ext cx="469744" cy="259045"/>
    <xdr:sp macro="" textlink="">
      <xdr:nvSpPr>
        <xdr:cNvPr id="584" name="【庁舎】&#10;一人当たり面積平均値テキスト"/>
        <xdr:cNvSpPr txBox="1"/>
      </xdr:nvSpPr>
      <xdr:spPr>
        <a:xfrm>
          <a:off x="22199600" y="18411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585" name="フローチャート: 判断 584"/>
        <xdr:cNvSpPr/>
      </xdr:nvSpPr>
      <xdr:spPr>
        <a:xfrm>
          <a:off x="221107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586" name="フローチャート: 判断 585"/>
        <xdr:cNvSpPr/>
      </xdr:nvSpPr>
      <xdr:spPr>
        <a:xfrm>
          <a:off x="21272500" y="1844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49909</xdr:rowOff>
    </xdr:from>
    <xdr:ext cx="469744" cy="259045"/>
    <xdr:sp macro="" textlink="">
      <xdr:nvSpPr>
        <xdr:cNvPr id="587" name="n_1aveValue【庁舎】&#10;一人当たり面積"/>
        <xdr:cNvSpPr txBox="1"/>
      </xdr:nvSpPr>
      <xdr:spPr>
        <a:xfrm>
          <a:off x="21075727" y="1822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113030</xdr:rowOff>
    </xdr:from>
    <xdr:to>
      <xdr:col>107</xdr:col>
      <xdr:colOff>101600</xdr:colOff>
      <xdr:row>108</xdr:row>
      <xdr:rowOff>43180</xdr:rowOff>
    </xdr:to>
    <xdr:sp macro="" textlink="">
      <xdr:nvSpPr>
        <xdr:cNvPr id="588" name="フローチャート: 判断 587"/>
        <xdr:cNvSpPr/>
      </xdr:nvSpPr>
      <xdr:spPr>
        <a:xfrm>
          <a:off x="20383500" y="18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34307</xdr:rowOff>
    </xdr:from>
    <xdr:ext cx="469744" cy="259045"/>
    <xdr:sp macro="" textlink="">
      <xdr:nvSpPr>
        <xdr:cNvPr id="589" name="n_2aveValue【庁舎】&#10;一人当たり面積"/>
        <xdr:cNvSpPr txBox="1"/>
      </xdr:nvSpPr>
      <xdr:spPr>
        <a:xfrm>
          <a:off x="201994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90" name="テキスト ボックス 5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1" name="テキスト ボックス 5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2" name="テキスト ボックス 5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3" name="テキスト ボックス 5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4" name="テキスト ボックス 5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106499</xdr:rowOff>
    </xdr:from>
    <xdr:to>
      <xdr:col>112</xdr:col>
      <xdr:colOff>38100</xdr:colOff>
      <xdr:row>108</xdr:row>
      <xdr:rowOff>36649</xdr:rowOff>
    </xdr:to>
    <xdr:sp macro="" textlink="">
      <xdr:nvSpPr>
        <xdr:cNvPr id="595" name="楕円 594"/>
        <xdr:cNvSpPr/>
      </xdr:nvSpPr>
      <xdr:spPr>
        <a:xfrm>
          <a:off x="21272500" y="1845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107587</xdr:rowOff>
    </xdr:from>
    <xdr:to>
      <xdr:col>107</xdr:col>
      <xdr:colOff>101600</xdr:colOff>
      <xdr:row>108</xdr:row>
      <xdr:rowOff>37737</xdr:rowOff>
    </xdr:to>
    <xdr:sp macro="" textlink="">
      <xdr:nvSpPr>
        <xdr:cNvPr id="596" name="楕円 595"/>
        <xdr:cNvSpPr/>
      </xdr:nvSpPr>
      <xdr:spPr>
        <a:xfrm>
          <a:off x="20383500" y="1845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157299</xdr:rowOff>
    </xdr:from>
    <xdr:to>
      <xdr:col>111</xdr:col>
      <xdr:colOff>177800</xdr:colOff>
      <xdr:row>107</xdr:row>
      <xdr:rowOff>158387</xdr:rowOff>
    </xdr:to>
    <xdr:cxnSp macro="">
      <xdr:nvCxnSpPr>
        <xdr:cNvPr id="597" name="直線コネクタ 596"/>
        <xdr:cNvCxnSpPr/>
      </xdr:nvCxnSpPr>
      <xdr:spPr>
        <a:xfrm flipV="1">
          <a:off x="20434300" y="18502449"/>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27776</xdr:rowOff>
    </xdr:from>
    <xdr:ext cx="469744" cy="259045"/>
    <xdr:sp macro="" textlink="">
      <xdr:nvSpPr>
        <xdr:cNvPr id="598" name="n_1mainValue【庁舎】&#10;一人当たり面積"/>
        <xdr:cNvSpPr txBox="1"/>
      </xdr:nvSpPr>
      <xdr:spPr>
        <a:xfrm>
          <a:off x="21075727" y="1854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54264</xdr:rowOff>
    </xdr:from>
    <xdr:ext cx="469744" cy="259045"/>
    <xdr:sp macro="" textlink="">
      <xdr:nvSpPr>
        <xdr:cNvPr id="599" name="n_2mainValue【庁舎】&#10;一人当たり面積"/>
        <xdr:cNvSpPr txBox="1"/>
      </xdr:nvSpPr>
      <xdr:spPr>
        <a:xfrm>
          <a:off x="20199427" y="1822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0" name="正方形/長方形 5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1" name="正方形/長方形 6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2" name="テキスト ボックス 6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latin typeface="ＭＳ Ｐゴシック" panose="020B0600070205080204" pitchFamily="50" charset="-128"/>
              <a:ea typeface="ＭＳ Ｐゴシック" panose="020B0600070205080204" pitchFamily="50" charset="-128"/>
            </a:rPr>
            <a:t>一般廃棄物施設については、建設時から大幅に年数が経過し老朽化していることで、類似団体よりも減価償却率が高くなっている。</a:t>
          </a:r>
          <a:endParaRPr kumimoji="1" lang="en-US" altLang="ja-JP" sz="1600">
            <a:latin typeface="ＭＳ Ｐゴシック" panose="020B0600070205080204" pitchFamily="50" charset="-128"/>
            <a:ea typeface="ＭＳ Ｐゴシック" panose="020B0600070205080204" pitchFamily="50" charset="-128"/>
          </a:endParaRPr>
        </a:p>
        <a:p>
          <a:r>
            <a:rPr kumimoji="1" lang="ja-JP" altLang="en-US" sz="1600">
              <a:latin typeface="ＭＳ Ｐゴシック" panose="020B0600070205080204" pitchFamily="50" charset="-128"/>
              <a:ea typeface="ＭＳ Ｐゴシック" panose="020B0600070205080204" pitchFamily="50" charset="-128"/>
            </a:rPr>
            <a:t>今後は施設の長寿命化による利用可能期間の延伸を図り、施設の統廃合の検討を含め、計画的に修繕を実施していくとともに、施設の面積については、将来的な町人口の推移を見据えた整備を実施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奈良県斑鳩町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28,220
28,048
14.27
9,007,540
8,761,687
232,545
5,926,090
8,998,814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平成２</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年度においては、基準財政需要額が単位費用や補正係数の見直し及び過年度に借入を行った町債の元利償還算入開始などにより増加とな</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、基準財政収入額が地方消費税交付金の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などにより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となったため、財政力指数は前年度と比較して０．０１ポイント</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引き続き、事務事業の見直しによる歳出の抑制及び使用料・手数料の最適化や徴収強化などにより、財政の健全化を図る。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81845</xdr:rowOff>
    </xdr:from>
    <xdr:to>
      <xdr:col>23</xdr:col>
      <xdr:colOff>133350</xdr:colOff>
      <xdr:row>43</xdr:row>
      <xdr:rowOff>95250</xdr:rowOff>
    </xdr:to>
    <xdr:cxnSp macro="">
      <xdr:nvCxnSpPr>
        <xdr:cNvPr id="69" name="直線コネクタ 68"/>
        <xdr:cNvCxnSpPr/>
      </xdr:nvCxnSpPr>
      <xdr:spPr>
        <a:xfrm>
          <a:off x="4114800" y="74541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81845</xdr:rowOff>
    </xdr:from>
    <xdr:to>
      <xdr:col>19</xdr:col>
      <xdr:colOff>133350</xdr:colOff>
      <xdr:row>43</xdr:row>
      <xdr:rowOff>95250</xdr:rowOff>
    </xdr:to>
    <xdr:cxnSp macro="">
      <xdr:nvCxnSpPr>
        <xdr:cNvPr id="72" name="直線コネクタ 71"/>
        <xdr:cNvCxnSpPr/>
      </xdr:nvCxnSpPr>
      <xdr:spPr>
        <a:xfrm flipV="1">
          <a:off x="3225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4" name="テキスト ボックス 73"/>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5" name="直線コネクタ 74"/>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8" name="直線コネクタ 77"/>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8" name="楕円 87"/>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9"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31045</xdr:rowOff>
    </xdr:from>
    <xdr:to>
      <xdr:col>19</xdr:col>
      <xdr:colOff>184150</xdr:colOff>
      <xdr:row>43</xdr:row>
      <xdr:rowOff>132645</xdr:rowOff>
    </xdr:to>
    <xdr:sp macro="" textlink="">
      <xdr:nvSpPr>
        <xdr:cNvPr id="90" name="楕円 89"/>
        <xdr:cNvSpPr/>
      </xdr:nvSpPr>
      <xdr:spPr>
        <a:xfrm>
          <a:off x="4064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117422</xdr:rowOff>
    </xdr:from>
    <xdr:ext cx="736600" cy="259045"/>
    <xdr:sp macro="" textlink="">
      <xdr:nvSpPr>
        <xdr:cNvPr id="91" name="テキスト ボックス 90"/>
        <xdr:cNvSpPr txBox="1"/>
      </xdr:nvSpPr>
      <xdr:spPr>
        <a:xfrm>
          <a:off x="3733800" y="748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町税</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や交付税</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各種交付金、その</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他一般財源などの</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により経常一般財源等が</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したことから、経常収支比率は前年度と比較して１．</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２</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改善</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した。</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類似団体と比較しても高い状況にあり、要因としては、衛生処理場での焼却廃止にともなう可燃ごみ処理業務の民間委託や、小・中学校での少人数学級の実施にかかる物件費が高いことが挙げられる。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今後もこうした厳しい状況が続くものと見込まれることから、引き続き徹底した行財政改革への取り組みを推進し、効率的な行政運営に努める。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7196</xdr:rowOff>
    </xdr:from>
    <xdr:to>
      <xdr:col>23</xdr:col>
      <xdr:colOff>133350</xdr:colOff>
      <xdr:row>64</xdr:row>
      <xdr:rowOff>55456</xdr:rowOff>
    </xdr:to>
    <xdr:cxnSp macro="">
      <xdr:nvCxnSpPr>
        <xdr:cNvPr id="132" name="直線コネクタ 131"/>
        <xdr:cNvCxnSpPr/>
      </xdr:nvCxnSpPr>
      <xdr:spPr>
        <a:xfrm flipV="1">
          <a:off x="4114800" y="1097999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158979</xdr:rowOff>
    </xdr:from>
    <xdr:ext cx="762000" cy="259045"/>
    <xdr:sp macro="" textlink="">
      <xdr:nvSpPr>
        <xdr:cNvPr id="133" name="財政構造の弾力性平均値テキスト"/>
        <xdr:cNvSpPr txBox="1"/>
      </xdr:nvSpPr>
      <xdr:spPr>
        <a:xfrm>
          <a:off x="5041900" y="10617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162560</xdr:rowOff>
    </xdr:from>
    <xdr:to>
      <xdr:col>19</xdr:col>
      <xdr:colOff>133350</xdr:colOff>
      <xdr:row>64</xdr:row>
      <xdr:rowOff>55456</xdr:rowOff>
    </xdr:to>
    <xdr:cxnSp macro="">
      <xdr:nvCxnSpPr>
        <xdr:cNvPr id="135" name="直線コネクタ 134"/>
        <xdr:cNvCxnSpPr/>
      </xdr:nvCxnSpPr>
      <xdr:spPr>
        <a:xfrm>
          <a:off x="3225800" y="1096391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37" name="テキスト ボックス 136"/>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162560</xdr:rowOff>
    </xdr:from>
    <xdr:to>
      <xdr:col>15</xdr:col>
      <xdr:colOff>82550</xdr:colOff>
      <xdr:row>64</xdr:row>
      <xdr:rowOff>143933</xdr:rowOff>
    </xdr:to>
    <xdr:cxnSp macro="">
      <xdr:nvCxnSpPr>
        <xdr:cNvPr id="138" name="直線コネクタ 137"/>
        <xdr:cNvCxnSpPr/>
      </xdr:nvCxnSpPr>
      <xdr:spPr>
        <a:xfrm flipV="1">
          <a:off x="2336800" y="10963910"/>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40" name="テキスト ボックス 139"/>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31327</xdr:rowOff>
    </xdr:from>
    <xdr:to>
      <xdr:col>11</xdr:col>
      <xdr:colOff>31750</xdr:colOff>
      <xdr:row>64</xdr:row>
      <xdr:rowOff>143933</xdr:rowOff>
    </xdr:to>
    <xdr:cxnSp macro="">
      <xdr:nvCxnSpPr>
        <xdr:cNvPr id="141" name="直線コネクタ 140"/>
        <xdr:cNvCxnSpPr/>
      </xdr:nvCxnSpPr>
      <xdr:spPr>
        <a:xfrm>
          <a:off x="1447800" y="1100412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3" name="テキスト ボックス 142"/>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113471</xdr:rowOff>
    </xdr:from>
    <xdr:ext cx="762000" cy="259045"/>
    <xdr:sp macro="" textlink="">
      <xdr:nvSpPr>
        <xdr:cNvPr id="145" name="テキスト ボックス 144"/>
        <xdr:cNvSpPr txBox="1"/>
      </xdr:nvSpPr>
      <xdr:spPr>
        <a:xfrm>
          <a:off x="1066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127846</xdr:rowOff>
    </xdr:from>
    <xdr:to>
      <xdr:col>23</xdr:col>
      <xdr:colOff>184150</xdr:colOff>
      <xdr:row>64</xdr:row>
      <xdr:rowOff>57996</xdr:rowOff>
    </xdr:to>
    <xdr:sp macro="" textlink="">
      <xdr:nvSpPr>
        <xdr:cNvPr id="151" name="楕円 150"/>
        <xdr:cNvSpPr/>
      </xdr:nvSpPr>
      <xdr:spPr>
        <a:xfrm>
          <a:off x="49022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99923</xdr:rowOff>
    </xdr:from>
    <xdr:ext cx="762000" cy="259045"/>
    <xdr:sp macro="" textlink="">
      <xdr:nvSpPr>
        <xdr:cNvPr id="152" name="財政構造の弾力性該当値テキスト"/>
        <xdr:cNvSpPr txBox="1"/>
      </xdr:nvSpPr>
      <xdr:spPr>
        <a:xfrm>
          <a:off x="5041900" y="109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4656</xdr:rowOff>
    </xdr:from>
    <xdr:to>
      <xdr:col>19</xdr:col>
      <xdr:colOff>184150</xdr:colOff>
      <xdr:row>64</xdr:row>
      <xdr:rowOff>106256</xdr:rowOff>
    </xdr:to>
    <xdr:sp macro="" textlink="">
      <xdr:nvSpPr>
        <xdr:cNvPr id="153" name="楕円 152"/>
        <xdr:cNvSpPr/>
      </xdr:nvSpPr>
      <xdr:spPr>
        <a:xfrm>
          <a:off x="4064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91033</xdr:rowOff>
    </xdr:from>
    <xdr:ext cx="736600" cy="259045"/>
    <xdr:sp macro="" textlink="">
      <xdr:nvSpPr>
        <xdr:cNvPr id="154" name="テキスト ボックス 153"/>
        <xdr:cNvSpPr txBox="1"/>
      </xdr:nvSpPr>
      <xdr:spPr>
        <a:xfrm>
          <a:off x="3733800" y="1106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111760</xdr:rowOff>
    </xdr:from>
    <xdr:to>
      <xdr:col>15</xdr:col>
      <xdr:colOff>133350</xdr:colOff>
      <xdr:row>64</xdr:row>
      <xdr:rowOff>41910</xdr:rowOff>
    </xdr:to>
    <xdr:sp macro="" textlink="">
      <xdr:nvSpPr>
        <xdr:cNvPr id="155" name="楕円 154"/>
        <xdr:cNvSpPr/>
      </xdr:nvSpPr>
      <xdr:spPr>
        <a:xfrm>
          <a:off x="3175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56" name="テキスト ボックス 155"/>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93133</xdr:rowOff>
    </xdr:from>
    <xdr:to>
      <xdr:col>11</xdr:col>
      <xdr:colOff>82550</xdr:colOff>
      <xdr:row>65</xdr:row>
      <xdr:rowOff>23283</xdr:rowOff>
    </xdr:to>
    <xdr:sp macro="" textlink="">
      <xdr:nvSpPr>
        <xdr:cNvPr id="157" name="楕円 156"/>
        <xdr:cNvSpPr/>
      </xdr:nvSpPr>
      <xdr:spPr>
        <a:xfrm>
          <a:off x="2286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8060</xdr:rowOff>
    </xdr:from>
    <xdr:ext cx="762000" cy="259045"/>
    <xdr:sp macro="" textlink="">
      <xdr:nvSpPr>
        <xdr:cNvPr id="158" name="テキスト ボックス 157"/>
        <xdr:cNvSpPr txBox="1"/>
      </xdr:nvSpPr>
      <xdr:spPr>
        <a:xfrm>
          <a:off x="1955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151977</xdr:rowOff>
    </xdr:from>
    <xdr:to>
      <xdr:col>7</xdr:col>
      <xdr:colOff>31750</xdr:colOff>
      <xdr:row>64</xdr:row>
      <xdr:rowOff>82127</xdr:rowOff>
    </xdr:to>
    <xdr:sp macro="" textlink="">
      <xdr:nvSpPr>
        <xdr:cNvPr id="159" name="楕円 158"/>
        <xdr:cNvSpPr/>
      </xdr:nvSpPr>
      <xdr:spPr>
        <a:xfrm>
          <a:off x="1397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66904</xdr:rowOff>
    </xdr:from>
    <xdr:ext cx="762000" cy="259045"/>
    <xdr:sp macro="" textlink="">
      <xdr:nvSpPr>
        <xdr:cNvPr id="160" name="テキスト ボックス 159"/>
        <xdr:cNvSpPr txBox="1"/>
      </xdr:nvSpPr>
      <xdr:spPr>
        <a:xfrm>
          <a:off x="1066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[116,425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類似団体を上回っている要因としては、物件費に</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ついて、</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衛生処理場での焼却廃止に伴う可燃ごみ処理業務の民間委託や、小・中学校での少人数学級の実施に係る講師の配置を行っていることがあげられる。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今後は、長期継続契約の活用による物件費の抑制や、事務の統廃合の推進などにより定員適正化を図っていく。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104595</xdr:rowOff>
    </xdr:from>
    <xdr:to>
      <xdr:col>23</xdr:col>
      <xdr:colOff>133350</xdr:colOff>
      <xdr:row>83</xdr:row>
      <xdr:rowOff>119298</xdr:rowOff>
    </xdr:to>
    <xdr:cxnSp macro="">
      <xdr:nvCxnSpPr>
        <xdr:cNvPr id="195" name="直線コネクタ 194"/>
        <xdr:cNvCxnSpPr/>
      </xdr:nvCxnSpPr>
      <xdr:spPr>
        <a:xfrm flipV="1">
          <a:off x="4114800" y="14334945"/>
          <a:ext cx="838200" cy="1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50857</xdr:rowOff>
    </xdr:from>
    <xdr:ext cx="762000" cy="259045"/>
    <xdr:sp macro="" textlink="">
      <xdr:nvSpPr>
        <xdr:cNvPr id="196" name="人件費・物件費等の状況平均値テキスト"/>
        <xdr:cNvSpPr txBox="1"/>
      </xdr:nvSpPr>
      <xdr:spPr>
        <a:xfrm>
          <a:off x="5041900" y="141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110796</xdr:rowOff>
    </xdr:from>
    <xdr:to>
      <xdr:col>19</xdr:col>
      <xdr:colOff>133350</xdr:colOff>
      <xdr:row>83</xdr:row>
      <xdr:rowOff>119298</xdr:rowOff>
    </xdr:to>
    <xdr:cxnSp macro="">
      <xdr:nvCxnSpPr>
        <xdr:cNvPr id="198" name="直線コネクタ 197"/>
        <xdr:cNvCxnSpPr/>
      </xdr:nvCxnSpPr>
      <xdr:spPr>
        <a:xfrm>
          <a:off x="3225800" y="14341146"/>
          <a:ext cx="889000" cy="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142955</xdr:rowOff>
    </xdr:from>
    <xdr:ext cx="736600" cy="259045"/>
    <xdr:sp macro="" textlink="">
      <xdr:nvSpPr>
        <xdr:cNvPr id="200" name="テキスト ボックス 199"/>
        <xdr:cNvSpPr txBox="1"/>
      </xdr:nvSpPr>
      <xdr:spPr>
        <a:xfrm>
          <a:off x="3733800" y="14030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87526</xdr:rowOff>
    </xdr:from>
    <xdr:to>
      <xdr:col>15</xdr:col>
      <xdr:colOff>82550</xdr:colOff>
      <xdr:row>83</xdr:row>
      <xdr:rowOff>110796</xdr:rowOff>
    </xdr:to>
    <xdr:cxnSp macro="">
      <xdr:nvCxnSpPr>
        <xdr:cNvPr id="201" name="直線コネクタ 200"/>
        <xdr:cNvCxnSpPr/>
      </xdr:nvCxnSpPr>
      <xdr:spPr>
        <a:xfrm>
          <a:off x="2336800" y="14317876"/>
          <a:ext cx="889000" cy="2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102399</xdr:rowOff>
    </xdr:from>
    <xdr:ext cx="762000" cy="259045"/>
    <xdr:sp macro="" textlink="">
      <xdr:nvSpPr>
        <xdr:cNvPr id="203" name="テキスト ボックス 202"/>
        <xdr:cNvSpPr txBox="1"/>
      </xdr:nvSpPr>
      <xdr:spPr>
        <a:xfrm>
          <a:off x="2844800" y="139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83593</xdr:rowOff>
    </xdr:from>
    <xdr:to>
      <xdr:col>11</xdr:col>
      <xdr:colOff>31750</xdr:colOff>
      <xdr:row>83</xdr:row>
      <xdr:rowOff>87526</xdr:rowOff>
    </xdr:to>
    <xdr:cxnSp macro="">
      <xdr:nvCxnSpPr>
        <xdr:cNvPr id="204" name="直線コネクタ 203"/>
        <xdr:cNvCxnSpPr/>
      </xdr:nvCxnSpPr>
      <xdr:spPr>
        <a:xfrm>
          <a:off x="1447800" y="14313943"/>
          <a:ext cx="889000" cy="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138281</xdr:rowOff>
    </xdr:from>
    <xdr:ext cx="762000" cy="259045"/>
    <xdr:sp macro="" textlink="">
      <xdr:nvSpPr>
        <xdr:cNvPr id="206" name="テキスト ボックス 205"/>
        <xdr:cNvSpPr txBox="1"/>
      </xdr:nvSpPr>
      <xdr:spPr>
        <a:xfrm>
          <a:off x="1955800" y="1402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102472</xdr:rowOff>
    </xdr:from>
    <xdr:ext cx="762000" cy="259045"/>
    <xdr:sp macro="" textlink="">
      <xdr:nvSpPr>
        <xdr:cNvPr id="208" name="テキスト ボックス 207"/>
        <xdr:cNvSpPr txBox="1"/>
      </xdr:nvSpPr>
      <xdr:spPr>
        <a:xfrm>
          <a:off x="1066800" y="1398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53795</xdr:rowOff>
    </xdr:from>
    <xdr:to>
      <xdr:col>23</xdr:col>
      <xdr:colOff>184150</xdr:colOff>
      <xdr:row>83</xdr:row>
      <xdr:rowOff>155395</xdr:rowOff>
    </xdr:to>
    <xdr:sp macro="" textlink="">
      <xdr:nvSpPr>
        <xdr:cNvPr id="214" name="楕円 213"/>
        <xdr:cNvSpPr/>
      </xdr:nvSpPr>
      <xdr:spPr>
        <a:xfrm>
          <a:off x="4902200" y="1428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25872</xdr:rowOff>
    </xdr:from>
    <xdr:ext cx="762000" cy="259045"/>
    <xdr:sp macro="" textlink="">
      <xdr:nvSpPr>
        <xdr:cNvPr id="215" name="人件費・物件費等の状況該当値テキスト"/>
        <xdr:cNvSpPr txBox="1"/>
      </xdr:nvSpPr>
      <xdr:spPr>
        <a:xfrm>
          <a:off x="5041900" y="1425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68498</xdr:rowOff>
    </xdr:from>
    <xdr:to>
      <xdr:col>19</xdr:col>
      <xdr:colOff>184150</xdr:colOff>
      <xdr:row>83</xdr:row>
      <xdr:rowOff>170098</xdr:rowOff>
    </xdr:to>
    <xdr:sp macro="" textlink="">
      <xdr:nvSpPr>
        <xdr:cNvPr id="216" name="楕円 215"/>
        <xdr:cNvSpPr/>
      </xdr:nvSpPr>
      <xdr:spPr>
        <a:xfrm>
          <a:off x="4064000" y="142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154875</xdr:rowOff>
    </xdr:from>
    <xdr:ext cx="736600" cy="259045"/>
    <xdr:sp macro="" textlink="">
      <xdr:nvSpPr>
        <xdr:cNvPr id="217" name="テキスト ボックス 216"/>
        <xdr:cNvSpPr txBox="1"/>
      </xdr:nvSpPr>
      <xdr:spPr>
        <a:xfrm>
          <a:off x="3733800" y="14385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59996</xdr:rowOff>
    </xdr:from>
    <xdr:to>
      <xdr:col>15</xdr:col>
      <xdr:colOff>133350</xdr:colOff>
      <xdr:row>83</xdr:row>
      <xdr:rowOff>161596</xdr:rowOff>
    </xdr:to>
    <xdr:sp macro="" textlink="">
      <xdr:nvSpPr>
        <xdr:cNvPr id="218" name="楕円 217"/>
        <xdr:cNvSpPr/>
      </xdr:nvSpPr>
      <xdr:spPr>
        <a:xfrm>
          <a:off x="3175000" y="1429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146373</xdr:rowOff>
    </xdr:from>
    <xdr:ext cx="762000" cy="259045"/>
    <xdr:sp macro="" textlink="">
      <xdr:nvSpPr>
        <xdr:cNvPr id="219" name="テキスト ボックス 218"/>
        <xdr:cNvSpPr txBox="1"/>
      </xdr:nvSpPr>
      <xdr:spPr>
        <a:xfrm>
          <a:off x="2844800" y="1437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36726</xdr:rowOff>
    </xdr:from>
    <xdr:to>
      <xdr:col>11</xdr:col>
      <xdr:colOff>82550</xdr:colOff>
      <xdr:row>83</xdr:row>
      <xdr:rowOff>138326</xdr:rowOff>
    </xdr:to>
    <xdr:sp macro="" textlink="">
      <xdr:nvSpPr>
        <xdr:cNvPr id="220" name="楕円 219"/>
        <xdr:cNvSpPr/>
      </xdr:nvSpPr>
      <xdr:spPr>
        <a:xfrm>
          <a:off x="2286000" y="1426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123103</xdr:rowOff>
    </xdr:from>
    <xdr:ext cx="762000" cy="259045"/>
    <xdr:sp macro="" textlink="">
      <xdr:nvSpPr>
        <xdr:cNvPr id="221" name="テキスト ボックス 220"/>
        <xdr:cNvSpPr txBox="1"/>
      </xdr:nvSpPr>
      <xdr:spPr>
        <a:xfrm>
          <a:off x="1955800" y="1435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32793</xdr:rowOff>
    </xdr:from>
    <xdr:to>
      <xdr:col>7</xdr:col>
      <xdr:colOff>31750</xdr:colOff>
      <xdr:row>83</xdr:row>
      <xdr:rowOff>134393</xdr:rowOff>
    </xdr:to>
    <xdr:sp macro="" textlink="">
      <xdr:nvSpPr>
        <xdr:cNvPr id="222" name="楕円 221"/>
        <xdr:cNvSpPr/>
      </xdr:nvSpPr>
      <xdr:spPr>
        <a:xfrm>
          <a:off x="1397000" y="1426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119170</xdr:rowOff>
    </xdr:from>
    <xdr:ext cx="762000" cy="259045"/>
    <xdr:sp macro="" textlink="">
      <xdr:nvSpPr>
        <xdr:cNvPr id="223" name="テキスト ボックス 222"/>
        <xdr:cNvSpPr txBox="1"/>
      </xdr:nvSpPr>
      <xdr:spPr>
        <a:xfrm>
          <a:off x="1066800" y="1434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ラスパイレス指数については、給料表の引上率</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職員構成の変動に伴う経験年数階層区分の変動</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があったものの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、前年度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と比較して横ばいと</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給与については、今後とも国準拠を基本に適正化に努める。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平成２９年度の数値については、前年度の数値を引用している。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144639</xdr:rowOff>
    </xdr:from>
    <xdr:to>
      <xdr:col>81</xdr:col>
      <xdr:colOff>44450</xdr:colOff>
      <xdr:row>87</xdr:row>
      <xdr:rowOff>144639</xdr:rowOff>
    </xdr:to>
    <xdr:cxnSp macro="">
      <xdr:nvCxnSpPr>
        <xdr:cNvPr id="257" name="直線コネクタ 256"/>
        <xdr:cNvCxnSpPr/>
      </xdr:nvCxnSpPr>
      <xdr:spPr>
        <a:xfrm>
          <a:off x="16179800" y="15060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299</xdr:rowOff>
    </xdr:from>
    <xdr:ext cx="762000" cy="259045"/>
    <xdr:sp macro="" textlink="">
      <xdr:nvSpPr>
        <xdr:cNvPr id="258" name="給与水準   （国との比較）平均値テキスト"/>
        <xdr:cNvSpPr txBox="1"/>
      </xdr:nvSpPr>
      <xdr:spPr>
        <a:xfrm>
          <a:off x="17106900" y="1457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144639</xdr:rowOff>
    </xdr:to>
    <xdr:cxnSp macro="">
      <xdr:nvCxnSpPr>
        <xdr:cNvPr id="260" name="直線コネクタ 259"/>
        <xdr:cNvCxnSpPr/>
      </xdr:nvCxnSpPr>
      <xdr:spPr>
        <a:xfrm>
          <a:off x="15290800" y="1496695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2" name="テキスト ボックス 261"/>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74789</xdr:rowOff>
    </xdr:from>
    <xdr:to>
      <xdr:col>72</xdr:col>
      <xdr:colOff>203200</xdr:colOff>
      <xdr:row>87</xdr:row>
      <xdr:rowOff>50800</xdr:rowOff>
    </xdr:to>
    <xdr:cxnSp macro="">
      <xdr:nvCxnSpPr>
        <xdr:cNvPr id="263" name="直線コネクタ 262"/>
        <xdr:cNvCxnSpPr/>
      </xdr:nvCxnSpPr>
      <xdr:spPr>
        <a:xfrm>
          <a:off x="14401800" y="14819489"/>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5" name="テキスト ボックス 264"/>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74789</xdr:rowOff>
    </xdr:from>
    <xdr:to>
      <xdr:col>68</xdr:col>
      <xdr:colOff>152400</xdr:colOff>
      <xdr:row>86</xdr:row>
      <xdr:rowOff>141816</xdr:rowOff>
    </xdr:to>
    <xdr:cxnSp macro="">
      <xdr:nvCxnSpPr>
        <xdr:cNvPr id="266" name="直線コネクタ 265"/>
        <xdr:cNvCxnSpPr/>
      </xdr:nvCxnSpPr>
      <xdr:spPr>
        <a:xfrm flipV="1">
          <a:off x="13512800" y="14819489"/>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68" name="テキスト ボックス 267"/>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70" name="テキスト ボックス 269"/>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93839</xdr:rowOff>
    </xdr:from>
    <xdr:to>
      <xdr:col>81</xdr:col>
      <xdr:colOff>95250</xdr:colOff>
      <xdr:row>88</xdr:row>
      <xdr:rowOff>23989</xdr:rowOff>
    </xdr:to>
    <xdr:sp macro="" textlink="">
      <xdr:nvSpPr>
        <xdr:cNvPr id="276" name="楕円 275"/>
        <xdr:cNvSpPr/>
      </xdr:nvSpPr>
      <xdr:spPr>
        <a:xfrm>
          <a:off x="169672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65916</xdr:rowOff>
    </xdr:from>
    <xdr:ext cx="762000" cy="259045"/>
    <xdr:sp macro="" textlink="">
      <xdr:nvSpPr>
        <xdr:cNvPr id="277" name="給与水準   （国との比較）該当値テキスト"/>
        <xdr:cNvSpPr txBox="1"/>
      </xdr:nvSpPr>
      <xdr:spPr>
        <a:xfrm>
          <a:off x="17106900" y="1498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93839</xdr:rowOff>
    </xdr:from>
    <xdr:to>
      <xdr:col>77</xdr:col>
      <xdr:colOff>95250</xdr:colOff>
      <xdr:row>88</xdr:row>
      <xdr:rowOff>23989</xdr:rowOff>
    </xdr:to>
    <xdr:sp macro="" textlink="">
      <xdr:nvSpPr>
        <xdr:cNvPr id="278" name="楕円 277"/>
        <xdr:cNvSpPr/>
      </xdr:nvSpPr>
      <xdr:spPr>
        <a:xfrm>
          <a:off x="16129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8766</xdr:rowOff>
    </xdr:from>
    <xdr:ext cx="736600" cy="259045"/>
    <xdr:sp macro="" textlink="">
      <xdr:nvSpPr>
        <xdr:cNvPr id="279" name="テキスト ボックス 278"/>
        <xdr:cNvSpPr txBox="1"/>
      </xdr:nvSpPr>
      <xdr:spPr>
        <a:xfrm>
          <a:off x="15798800" y="1509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0" name="楕円 279"/>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1" name="テキスト ボックス 280"/>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23989</xdr:rowOff>
    </xdr:from>
    <xdr:to>
      <xdr:col>68</xdr:col>
      <xdr:colOff>203200</xdr:colOff>
      <xdr:row>86</xdr:row>
      <xdr:rowOff>125589</xdr:rowOff>
    </xdr:to>
    <xdr:sp macro="" textlink="">
      <xdr:nvSpPr>
        <xdr:cNvPr id="282" name="楕円 281"/>
        <xdr:cNvSpPr/>
      </xdr:nvSpPr>
      <xdr:spPr>
        <a:xfrm>
          <a:off x="14351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83" name="テキスト ボックス 282"/>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84" name="楕円 283"/>
        <xdr:cNvSpPr/>
      </xdr:nvSpPr>
      <xdr:spPr>
        <a:xfrm>
          <a:off x="13462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85" name="テキスト ボックス 284"/>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人口千人当たりの職員数については、前年度と比較して０．</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０２</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業務の効率化・職員の資質向上を図ることにより、類似団体平均を大きく下回る水準となっている。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平成２９年度の数値については、前年度の数値を引用している。</a:t>
          </a:r>
          <a:endParaRPr lang="ja-JP" altLang="ja-JP" sz="1400">
            <a:effectLst/>
            <a:latin typeface="ＭＳ ゴシック" panose="020B0609070205080204" pitchFamily="49" charset="-128"/>
            <a:ea typeface="ＭＳ ゴシック" panose="020B0609070205080204" pitchFamily="49" charset="-128"/>
          </a:endParaRPr>
        </a:p>
        <a:p>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68298</xdr:rowOff>
    </xdr:from>
    <xdr:to>
      <xdr:col>81</xdr:col>
      <xdr:colOff>44450</xdr:colOff>
      <xdr:row>60</xdr:row>
      <xdr:rowOff>70979</xdr:rowOff>
    </xdr:to>
    <xdr:cxnSp macro="">
      <xdr:nvCxnSpPr>
        <xdr:cNvPr id="320" name="直線コネクタ 319"/>
        <xdr:cNvCxnSpPr/>
      </xdr:nvCxnSpPr>
      <xdr:spPr>
        <a:xfrm>
          <a:off x="16179800" y="10355298"/>
          <a:ext cx="8382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83414</xdr:rowOff>
    </xdr:from>
    <xdr:ext cx="762000" cy="259045"/>
    <xdr:sp macro="" textlink="">
      <xdr:nvSpPr>
        <xdr:cNvPr id="321" name="定員管理の状況平均値テキスト"/>
        <xdr:cNvSpPr txBox="1"/>
      </xdr:nvSpPr>
      <xdr:spPr>
        <a:xfrm>
          <a:off x="17106900" y="10370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68298</xdr:rowOff>
    </xdr:from>
    <xdr:to>
      <xdr:col>77</xdr:col>
      <xdr:colOff>44450</xdr:colOff>
      <xdr:row>60</xdr:row>
      <xdr:rowOff>93769</xdr:rowOff>
    </xdr:to>
    <xdr:cxnSp macro="">
      <xdr:nvCxnSpPr>
        <xdr:cNvPr id="323" name="直線コネクタ 322"/>
        <xdr:cNvCxnSpPr/>
      </xdr:nvCxnSpPr>
      <xdr:spPr>
        <a:xfrm flipV="1">
          <a:off x="15290800" y="10355298"/>
          <a:ext cx="889000" cy="2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26264</xdr:rowOff>
    </xdr:from>
    <xdr:ext cx="736600" cy="259045"/>
    <xdr:sp macro="" textlink="">
      <xdr:nvSpPr>
        <xdr:cNvPr id="325" name="テキスト ボックス 324"/>
        <xdr:cNvSpPr txBox="1"/>
      </xdr:nvSpPr>
      <xdr:spPr>
        <a:xfrm>
          <a:off x="15798800" y="1048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93769</xdr:rowOff>
    </xdr:from>
    <xdr:to>
      <xdr:col>72</xdr:col>
      <xdr:colOff>203200</xdr:colOff>
      <xdr:row>60</xdr:row>
      <xdr:rowOff>125942</xdr:rowOff>
    </xdr:to>
    <xdr:cxnSp macro="">
      <xdr:nvCxnSpPr>
        <xdr:cNvPr id="326" name="直線コネクタ 325"/>
        <xdr:cNvCxnSpPr/>
      </xdr:nvCxnSpPr>
      <xdr:spPr>
        <a:xfrm flipV="1">
          <a:off x="14401800" y="10380769"/>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6156</xdr:rowOff>
    </xdr:from>
    <xdr:ext cx="762000" cy="259045"/>
    <xdr:sp macro="" textlink="">
      <xdr:nvSpPr>
        <xdr:cNvPr id="328" name="テキスト ボックス 327"/>
        <xdr:cNvSpPr txBox="1"/>
      </xdr:nvSpPr>
      <xdr:spPr>
        <a:xfrm>
          <a:off x="14909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112536</xdr:rowOff>
    </xdr:from>
    <xdr:to>
      <xdr:col>68</xdr:col>
      <xdr:colOff>152400</xdr:colOff>
      <xdr:row>60</xdr:row>
      <xdr:rowOff>125942</xdr:rowOff>
    </xdr:to>
    <xdr:cxnSp macro="">
      <xdr:nvCxnSpPr>
        <xdr:cNvPr id="329" name="直線コネクタ 328"/>
        <xdr:cNvCxnSpPr/>
      </xdr:nvCxnSpPr>
      <xdr:spPr>
        <a:xfrm>
          <a:off x="13512800" y="1039953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67821</xdr:rowOff>
    </xdr:from>
    <xdr:ext cx="762000" cy="259045"/>
    <xdr:sp macro="" textlink="">
      <xdr:nvSpPr>
        <xdr:cNvPr id="331" name="テキスト ボックス 330"/>
        <xdr:cNvSpPr txBox="1"/>
      </xdr:nvSpPr>
      <xdr:spPr>
        <a:xfrm>
          <a:off x="14020800" y="1052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69162</xdr:rowOff>
    </xdr:from>
    <xdr:ext cx="762000" cy="259045"/>
    <xdr:sp macro="" textlink="">
      <xdr:nvSpPr>
        <xdr:cNvPr id="333" name="テキスト ボックス 332"/>
        <xdr:cNvSpPr txBox="1"/>
      </xdr:nvSpPr>
      <xdr:spPr>
        <a:xfrm>
          <a:off x="13131800" y="1052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20179</xdr:rowOff>
    </xdr:from>
    <xdr:to>
      <xdr:col>81</xdr:col>
      <xdr:colOff>95250</xdr:colOff>
      <xdr:row>60</xdr:row>
      <xdr:rowOff>121779</xdr:rowOff>
    </xdr:to>
    <xdr:sp macro="" textlink="">
      <xdr:nvSpPr>
        <xdr:cNvPr id="339" name="楕円 338"/>
        <xdr:cNvSpPr/>
      </xdr:nvSpPr>
      <xdr:spPr>
        <a:xfrm>
          <a:off x="16967200" y="1030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36706</xdr:rowOff>
    </xdr:from>
    <xdr:ext cx="762000" cy="259045"/>
    <xdr:sp macro="" textlink="">
      <xdr:nvSpPr>
        <xdr:cNvPr id="340" name="定員管理の状況該当値テキスト"/>
        <xdr:cNvSpPr txBox="1"/>
      </xdr:nvSpPr>
      <xdr:spPr>
        <a:xfrm>
          <a:off x="17106900" y="1015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17498</xdr:rowOff>
    </xdr:from>
    <xdr:to>
      <xdr:col>77</xdr:col>
      <xdr:colOff>95250</xdr:colOff>
      <xdr:row>60</xdr:row>
      <xdr:rowOff>119098</xdr:rowOff>
    </xdr:to>
    <xdr:sp macro="" textlink="">
      <xdr:nvSpPr>
        <xdr:cNvPr id="341" name="楕円 340"/>
        <xdr:cNvSpPr/>
      </xdr:nvSpPr>
      <xdr:spPr>
        <a:xfrm>
          <a:off x="16129000" y="1030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129275</xdr:rowOff>
    </xdr:from>
    <xdr:ext cx="736600" cy="259045"/>
    <xdr:sp macro="" textlink="">
      <xdr:nvSpPr>
        <xdr:cNvPr id="342" name="テキスト ボックス 341"/>
        <xdr:cNvSpPr txBox="1"/>
      </xdr:nvSpPr>
      <xdr:spPr>
        <a:xfrm>
          <a:off x="15798800" y="10073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42969</xdr:rowOff>
    </xdr:from>
    <xdr:to>
      <xdr:col>73</xdr:col>
      <xdr:colOff>44450</xdr:colOff>
      <xdr:row>60</xdr:row>
      <xdr:rowOff>144569</xdr:rowOff>
    </xdr:to>
    <xdr:sp macro="" textlink="">
      <xdr:nvSpPr>
        <xdr:cNvPr id="343" name="楕円 342"/>
        <xdr:cNvSpPr/>
      </xdr:nvSpPr>
      <xdr:spPr>
        <a:xfrm>
          <a:off x="15240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154746</xdr:rowOff>
    </xdr:from>
    <xdr:ext cx="762000" cy="259045"/>
    <xdr:sp macro="" textlink="">
      <xdr:nvSpPr>
        <xdr:cNvPr id="344" name="テキスト ボックス 343"/>
        <xdr:cNvSpPr txBox="1"/>
      </xdr:nvSpPr>
      <xdr:spPr>
        <a:xfrm>
          <a:off x="14909800" y="1009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75142</xdr:rowOff>
    </xdr:from>
    <xdr:to>
      <xdr:col>68</xdr:col>
      <xdr:colOff>203200</xdr:colOff>
      <xdr:row>61</xdr:row>
      <xdr:rowOff>5292</xdr:rowOff>
    </xdr:to>
    <xdr:sp macro="" textlink="">
      <xdr:nvSpPr>
        <xdr:cNvPr id="345" name="楕円 344"/>
        <xdr:cNvSpPr/>
      </xdr:nvSpPr>
      <xdr:spPr>
        <a:xfrm>
          <a:off x="14351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15469</xdr:rowOff>
    </xdr:from>
    <xdr:ext cx="762000" cy="259045"/>
    <xdr:sp macro="" textlink="">
      <xdr:nvSpPr>
        <xdr:cNvPr id="346" name="テキスト ボックス 345"/>
        <xdr:cNvSpPr txBox="1"/>
      </xdr:nvSpPr>
      <xdr:spPr>
        <a:xfrm>
          <a:off x="14020800" y="1013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61736</xdr:rowOff>
    </xdr:from>
    <xdr:to>
      <xdr:col>64</xdr:col>
      <xdr:colOff>152400</xdr:colOff>
      <xdr:row>60</xdr:row>
      <xdr:rowOff>163336</xdr:rowOff>
    </xdr:to>
    <xdr:sp macro="" textlink="">
      <xdr:nvSpPr>
        <xdr:cNvPr id="347" name="楕円 346"/>
        <xdr:cNvSpPr/>
      </xdr:nvSpPr>
      <xdr:spPr>
        <a:xfrm>
          <a:off x="13462000" y="1034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2063</xdr:rowOff>
    </xdr:from>
    <xdr:ext cx="762000" cy="259045"/>
    <xdr:sp macro="" textlink="">
      <xdr:nvSpPr>
        <xdr:cNvPr id="348" name="テキスト ボックス 347"/>
        <xdr:cNvSpPr txBox="1"/>
      </xdr:nvSpPr>
      <xdr:spPr>
        <a:xfrm>
          <a:off x="13131800" y="1011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教育施設の耐震補強事業や臨時財政対策債の償還が順次開始しているほか、公共下水道の事業進捗により準元利償還金の増加が見込まれることから、今後も町債の新規発行を元金償還以内に抑制し、町債残高の縮減と将来負担の軽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30480</xdr:rowOff>
    </xdr:from>
    <xdr:to>
      <xdr:col>81</xdr:col>
      <xdr:colOff>44450</xdr:colOff>
      <xdr:row>40</xdr:row>
      <xdr:rowOff>59436</xdr:rowOff>
    </xdr:to>
    <xdr:cxnSp macro="">
      <xdr:nvCxnSpPr>
        <xdr:cNvPr id="380" name="直線コネクタ 379"/>
        <xdr:cNvCxnSpPr/>
      </xdr:nvCxnSpPr>
      <xdr:spPr>
        <a:xfrm>
          <a:off x="16179800" y="688848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30480</xdr:rowOff>
    </xdr:from>
    <xdr:to>
      <xdr:col>77</xdr:col>
      <xdr:colOff>44450</xdr:colOff>
      <xdr:row>40</xdr:row>
      <xdr:rowOff>69088</xdr:rowOff>
    </xdr:to>
    <xdr:cxnSp macro="">
      <xdr:nvCxnSpPr>
        <xdr:cNvPr id="383" name="直線コネクタ 382"/>
        <xdr:cNvCxnSpPr/>
      </xdr:nvCxnSpPr>
      <xdr:spPr>
        <a:xfrm flipV="1">
          <a:off x="15290800" y="688848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69088</xdr:rowOff>
    </xdr:from>
    <xdr:to>
      <xdr:col>72</xdr:col>
      <xdr:colOff>203200</xdr:colOff>
      <xdr:row>40</xdr:row>
      <xdr:rowOff>69088</xdr:rowOff>
    </xdr:to>
    <xdr:cxnSp macro="">
      <xdr:nvCxnSpPr>
        <xdr:cNvPr id="386" name="直線コネクタ 385"/>
        <xdr:cNvCxnSpPr/>
      </xdr:nvCxnSpPr>
      <xdr:spPr>
        <a:xfrm>
          <a:off x="14401800" y="69270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69088</xdr:rowOff>
    </xdr:from>
    <xdr:to>
      <xdr:col>68</xdr:col>
      <xdr:colOff>152400</xdr:colOff>
      <xdr:row>40</xdr:row>
      <xdr:rowOff>78740</xdr:rowOff>
    </xdr:to>
    <xdr:cxnSp macro="">
      <xdr:nvCxnSpPr>
        <xdr:cNvPr id="389" name="直線コネクタ 388"/>
        <xdr:cNvCxnSpPr/>
      </xdr:nvCxnSpPr>
      <xdr:spPr>
        <a:xfrm flipV="1">
          <a:off x="13512800" y="692708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10431</xdr:rowOff>
    </xdr:from>
    <xdr:ext cx="762000" cy="259045"/>
    <xdr:sp macro="" textlink="">
      <xdr:nvSpPr>
        <xdr:cNvPr id="391" name="テキスト ボックス 390"/>
        <xdr:cNvSpPr txBox="1"/>
      </xdr:nvSpPr>
      <xdr:spPr>
        <a:xfrm>
          <a:off x="14020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3" name="テキスト ボックス 392"/>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99" name="楕円 398"/>
        <xdr:cNvSpPr/>
      </xdr:nvSpPr>
      <xdr:spPr>
        <a:xfrm>
          <a:off x="169672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152163</xdr:rowOff>
    </xdr:from>
    <xdr:ext cx="762000" cy="259045"/>
    <xdr:sp macro="" textlink="">
      <xdr:nvSpPr>
        <xdr:cNvPr id="400" name="公債費負担の状況該当値テキスト"/>
        <xdr:cNvSpPr txBox="1"/>
      </xdr:nvSpPr>
      <xdr:spPr>
        <a:xfrm>
          <a:off x="17106900" y="683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151130</xdr:rowOff>
    </xdr:from>
    <xdr:to>
      <xdr:col>77</xdr:col>
      <xdr:colOff>95250</xdr:colOff>
      <xdr:row>40</xdr:row>
      <xdr:rowOff>81280</xdr:rowOff>
    </xdr:to>
    <xdr:sp macro="" textlink="">
      <xdr:nvSpPr>
        <xdr:cNvPr id="401" name="楕円 400"/>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402" name="テキスト ボックス 401"/>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18288</xdr:rowOff>
    </xdr:from>
    <xdr:to>
      <xdr:col>73</xdr:col>
      <xdr:colOff>44450</xdr:colOff>
      <xdr:row>40</xdr:row>
      <xdr:rowOff>119888</xdr:rowOff>
    </xdr:to>
    <xdr:sp macro="" textlink="">
      <xdr:nvSpPr>
        <xdr:cNvPr id="403" name="楕円 402"/>
        <xdr:cNvSpPr/>
      </xdr:nvSpPr>
      <xdr:spPr>
        <a:xfrm>
          <a:off x="15240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104665</xdr:rowOff>
    </xdr:from>
    <xdr:ext cx="762000" cy="259045"/>
    <xdr:sp macro="" textlink="">
      <xdr:nvSpPr>
        <xdr:cNvPr id="404" name="テキスト ボックス 403"/>
        <xdr:cNvSpPr txBox="1"/>
      </xdr:nvSpPr>
      <xdr:spPr>
        <a:xfrm>
          <a:off x="14909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18288</xdr:rowOff>
    </xdr:from>
    <xdr:to>
      <xdr:col>68</xdr:col>
      <xdr:colOff>203200</xdr:colOff>
      <xdr:row>40</xdr:row>
      <xdr:rowOff>119888</xdr:rowOff>
    </xdr:to>
    <xdr:sp macro="" textlink="">
      <xdr:nvSpPr>
        <xdr:cNvPr id="405" name="楕円 404"/>
        <xdr:cNvSpPr/>
      </xdr:nvSpPr>
      <xdr:spPr>
        <a:xfrm>
          <a:off x="14351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130065</xdr:rowOff>
    </xdr:from>
    <xdr:ext cx="762000" cy="259045"/>
    <xdr:sp macro="" textlink="">
      <xdr:nvSpPr>
        <xdr:cNvPr id="406" name="テキスト ボックス 405"/>
        <xdr:cNvSpPr txBox="1"/>
      </xdr:nvSpPr>
      <xdr:spPr>
        <a:xfrm>
          <a:off x="14020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07" name="楕円 406"/>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08" name="テキスト ボックス 407"/>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将来負担比率については前年度と比較して１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た。これは、公共下水道事業特別会計における分流式下水道等に要する繰出基準額について、国から統一的な算定方法が示されたことを受け、従来の県基準による算定方法から変更したことが原因である。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税収や普通交付税の減少が見込まれることに加え、公共下水道事業の拡大にともなう町債残高の増加及び不足財源を補うための財政調整基金の取り崩しなどが想定されるが、各事業の見直しなどにより、将来負担額の抑制を図り、財政の健全化に努め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13547</xdr:rowOff>
    </xdr:from>
    <xdr:to>
      <xdr:col>81</xdr:col>
      <xdr:colOff>44450</xdr:colOff>
      <xdr:row>17</xdr:row>
      <xdr:rowOff>50074</xdr:rowOff>
    </xdr:to>
    <xdr:cxnSp macro="">
      <xdr:nvCxnSpPr>
        <xdr:cNvPr id="444" name="直線コネクタ 443"/>
        <xdr:cNvCxnSpPr/>
      </xdr:nvCxnSpPr>
      <xdr:spPr>
        <a:xfrm>
          <a:off x="16179800" y="2756747"/>
          <a:ext cx="838200" cy="20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110749</xdr:rowOff>
    </xdr:from>
    <xdr:ext cx="762000" cy="259045"/>
    <xdr:sp macro="" textlink="">
      <xdr:nvSpPr>
        <xdr:cNvPr id="445" name="将来負担の状況平均値テキスト"/>
        <xdr:cNvSpPr txBox="1"/>
      </xdr:nvSpPr>
      <xdr:spPr>
        <a:xfrm>
          <a:off x="17106900" y="2339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6" name="フローチャート: 判断 445"/>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13547</xdr:rowOff>
    </xdr:from>
    <xdr:to>
      <xdr:col>77</xdr:col>
      <xdr:colOff>44450</xdr:colOff>
      <xdr:row>16</xdr:row>
      <xdr:rowOff>33081</xdr:rowOff>
    </xdr:to>
    <xdr:cxnSp macro="">
      <xdr:nvCxnSpPr>
        <xdr:cNvPr id="447" name="直線コネクタ 446"/>
        <xdr:cNvCxnSpPr/>
      </xdr:nvCxnSpPr>
      <xdr:spPr>
        <a:xfrm flipV="1">
          <a:off x="15290800" y="2756747"/>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8" name="フローチャート: 判断 447"/>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49" name="テキスト ボックス 448"/>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171208</xdr:rowOff>
    </xdr:from>
    <xdr:to>
      <xdr:col>72</xdr:col>
      <xdr:colOff>203200</xdr:colOff>
      <xdr:row>16</xdr:row>
      <xdr:rowOff>33081</xdr:rowOff>
    </xdr:to>
    <xdr:cxnSp macro="">
      <xdr:nvCxnSpPr>
        <xdr:cNvPr id="450" name="直線コネクタ 449"/>
        <xdr:cNvCxnSpPr/>
      </xdr:nvCxnSpPr>
      <xdr:spPr>
        <a:xfrm>
          <a:off x="14401800" y="2742958"/>
          <a:ext cx="8890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11490</xdr:rowOff>
    </xdr:from>
    <xdr:to>
      <xdr:col>73</xdr:col>
      <xdr:colOff>44450</xdr:colOff>
      <xdr:row>14</xdr:row>
      <xdr:rowOff>113090</xdr:rowOff>
    </xdr:to>
    <xdr:sp macro="" textlink="">
      <xdr:nvSpPr>
        <xdr:cNvPr id="451" name="フローチャート: 判断 450"/>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52" name="テキスト ボックス 451"/>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111458</xdr:rowOff>
    </xdr:from>
    <xdr:to>
      <xdr:col>68</xdr:col>
      <xdr:colOff>152400</xdr:colOff>
      <xdr:row>15</xdr:row>
      <xdr:rowOff>171208</xdr:rowOff>
    </xdr:to>
    <xdr:cxnSp macro="">
      <xdr:nvCxnSpPr>
        <xdr:cNvPr id="453" name="直線コネクタ 452"/>
        <xdr:cNvCxnSpPr/>
      </xdr:nvCxnSpPr>
      <xdr:spPr>
        <a:xfrm>
          <a:off x="13512800" y="2683208"/>
          <a:ext cx="889000" cy="5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4" name="フローチャート: 判断 453"/>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5" name="テキスト ボックス 454"/>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6" name="フローチャート: 判断 455"/>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7" name="テキスト ボックス 456"/>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170724</xdr:rowOff>
    </xdr:from>
    <xdr:to>
      <xdr:col>81</xdr:col>
      <xdr:colOff>95250</xdr:colOff>
      <xdr:row>17</xdr:row>
      <xdr:rowOff>100874</xdr:rowOff>
    </xdr:to>
    <xdr:sp macro="" textlink="">
      <xdr:nvSpPr>
        <xdr:cNvPr id="463" name="楕円 462"/>
        <xdr:cNvSpPr/>
      </xdr:nvSpPr>
      <xdr:spPr>
        <a:xfrm>
          <a:off x="16967200" y="29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142801</xdr:rowOff>
    </xdr:from>
    <xdr:ext cx="762000" cy="259045"/>
    <xdr:sp macro="" textlink="">
      <xdr:nvSpPr>
        <xdr:cNvPr id="464" name="将来負担の状況該当値テキスト"/>
        <xdr:cNvSpPr txBox="1"/>
      </xdr:nvSpPr>
      <xdr:spPr>
        <a:xfrm>
          <a:off x="17106900" y="288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134197</xdr:rowOff>
    </xdr:from>
    <xdr:to>
      <xdr:col>77</xdr:col>
      <xdr:colOff>95250</xdr:colOff>
      <xdr:row>16</xdr:row>
      <xdr:rowOff>64347</xdr:rowOff>
    </xdr:to>
    <xdr:sp macro="" textlink="">
      <xdr:nvSpPr>
        <xdr:cNvPr id="465" name="楕円 464"/>
        <xdr:cNvSpPr/>
      </xdr:nvSpPr>
      <xdr:spPr>
        <a:xfrm>
          <a:off x="16129000" y="270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49124</xdr:rowOff>
    </xdr:from>
    <xdr:ext cx="736600" cy="259045"/>
    <xdr:sp macro="" textlink="">
      <xdr:nvSpPr>
        <xdr:cNvPr id="466" name="テキスト ボックス 465"/>
        <xdr:cNvSpPr txBox="1"/>
      </xdr:nvSpPr>
      <xdr:spPr>
        <a:xfrm>
          <a:off x="15798800" y="2792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153731</xdr:rowOff>
    </xdr:from>
    <xdr:to>
      <xdr:col>73</xdr:col>
      <xdr:colOff>44450</xdr:colOff>
      <xdr:row>16</xdr:row>
      <xdr:rowOff>83881</xdr:rowOff>
    </xdr:to>
    <xdr:sp macro="" textlink="">
      <xdr:nvSpPr>
        <xdr:cNvPr id="467" name="楕円 466"/>
        <xdr:cNvSpPr/>
      </xdr:nvSpPr>
      <xdr:spPr>
        <a:xfrm>
          <a:off x="15240000" y="272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68658</xdr:rowOff>
    </xdr:from>
    <xdr:ext cx="762000" cy="259045"/>
    <xdr:sp macro="" textlink="">
      <xdr:nvSpPr>
        <xdr:cNvPr id="468" name="テキスト ボックス 467"/>
        <xdr:cNvSpPr txBox="1"/>
      </xdr:nvSpPr>
      <xdr:spPr>
        <a:xfrm>
          <a:off x="14909800" y="28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120408</xdr:rowOff>
    </xdr:from>
    <xdr:to>
      <xdr:col>68</xdr:col>
      <xdr:colOff>203200</xdr:colOff>
      <xdr:row>16</xdr:row>
      <xdr:rowOff>50558</xdr:rowOff>
    </xdr:to>
    <xdr:sp macro="" textlink="">
      <xdr:nvSpPr>
        <xdr:cNvPr id="469" name="楕円 468"/>
        <xdr:cNvSpPr/>
      </xdr:nvSpPr>
      <xdr:spPr>
        <a:xfrm>
          <a:off x="14351000" y="269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35335</xdr:rowOff>
    </xdr:from>
    <xdr:ext cx="762000" cy="259045"/>
    <xdr:sp macro="" textlink="">
      <xdr:nvSpPr>
        <xdr:cNvPr id="470" name="テキスト ボックス 469"/>
        <xdr:cNvSpPr txBox="1"/>
      </xdr:nvSpPr>
      <xdr:spPr>
        <a:xfrm>
          <a:off x="14020800" y="277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60658</xdr:rowOff>
    </xdr:from>
    <xdr:to>
      <xdr:col>64</xdr:col>
      <xdr:colOff>152400</xdr:colOff>
      <xdr:row>15</xdr:row>
      <xdr:rowOff>162258</xdr:rowOff>
    </xdr:to>
    <xdr:sp macro="" textlink="">
      <xdr:nvSpPr>
        <xdr:cNvPr id="471" name="楕円 470"/>
        <xdr:cNvSpPr/>
      </xdr:nvSpPr>
      <xdr:spPr>
        <a:xfrm>
          <a:off x="13462000" y="263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147035</xdr:rowOff>
    </xdr:from>
    <xdr:ext cx="762000" cy="259045"/>
    <xdr:sp macro="" textlink="">
      <xdr:nvSpPr>
        <xdr:cNvPr id="472" name="テキスト ボックス 471"/>
        <xdr:cNvSpPr txBox="1"/>
      </xdr:nvSpPr>
      <xdr:spPr>
        <a:xfrm>
          <a:off x="13131800" y="271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奈良県斑鳩町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28,220
28,048
14.27
9,007,540
8,761,687
232,545
5,926,090
8,998,814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人件費については、</a:t>
          </a:r>
          <a:r>
            <a:rPr kumimoji="1" lang="ja-JP" altLang="en-US" sz="1400">
              <a:solidFill>
                <a:schemeClr val="dk1"/>
              </a:solidFill>
              <a:effectLst/>
              <a:latin typeface="+mn-lt"/>
              <a:ea typeface="+mn-ea"/>
              <a:cs typeface="+mn-cs"/>
            </a:rPr>
            <a:t>一般職給料や職員退職手当負担金の減に</a:t>
          </a:r>
          <a:r>
            <a:rPr kumimoji="1" lang="ja-JP" altLang="ja-JP" sz="1400">
              <a:solidFill>
                <a:schemeClr val="dk1"/>
              </a:solidFill>
              <a:effectLst/>
              <a:latin typeface="+mn-lt"/>
              <a:ea typeface="+mn-ea"/>
              <a:cs typeface="+mn-cs"/>
            </a:rPr>
            <a:t>より、</a:t>
          </a:r>
          <a:r>
            <a:rPr kumimoji="1" lang="ja-JP" altLang="en-US" sz="1400">
              <a:solidFill>
                <a:schemeClr val="dk1"/>
              </a:solidFill>
              <a:effectLst/>
              <a:latin typeface="+mn-lt"/>
              <a:ea typeface="+mn-ea"/>
              <a:cs typeface="+mn-cs"/>
            </a:rPr>
            <a:t>前年度と比較して１</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８</a:t>
          </a:r>
          <a:r>
            <a:rPr kumimoji="1" lang="ja-JP" altLang="ja-JP" sz="1400">
              <a:solidFill>
                <a:schemeClr val="dk1"/>
              </a:solidFill>
              <a:effectLst/>
              <a:latin typeface="+mn-lt"/>
              <a:ea typeface="+mn-ea"/>
              <a:cs typeface="+mn-cs"/>
            </a:rPr>
            <a:t>ポイント</a:t>
          </a:r>
          <a:r>
            <a:rPr kumimoji="1" lang="ja-JP" altLang="en-US" sz="1400">
              <a:solidFill>
                <a:schemeClr val="dk1"/>
              </a:solidFill>
              <a:effectLst/>
              <a:latin typeface="+mn-lt"/>
              <a:ea typeface="+mn-ea"/>
              <a:cs typeface="+mn-cs"/>
            </a:rPr>
            <a:t>減少した</a:t>
          </a:r>
          <a:r>
            <a:rPr kumimoji="1" lang="ja-JP" altLang="ja-JP" sz="1400">
              <a:solidFill>
                <a:schemeClr val="dk1"/>
              </a:solidFill>
              <a:effectLst/>
              <a:latin typeface="+mn-lt"/>
              <a:ea typeface="+mn-ea"/>
              <a:cs typeface="+mn-cs"/>
            </a:rPr>
            <a:t>。</a:t>
          </a:r>
          <a:endParaRPr lang="ja-JP" altLang="ja-JP" sz="1400">
            <a:effectLst/>
          </a:endParaRPr>
        </a:p>
        <a:p>
          <a:r>
            <a:rPr kumimoji="1" lang="ja-JP" altLang="ja-JP" sz="1400">
              <a:solidFill>
                <a:schemeClr val="dk1"/>
              </a:solidFill>
              <a:effectLst/>
              <a:latin typeface="+mn-lt"/>
              <a:ea typeface="+mn-ea"/>
              <a:cs typeface="+mn-cs"/>
            </a:rPr>
            <a:t>　事務の統廃合や民間委託の推進を図るとともに、職員の資質向上に一層努めることで、行政サービスが低下しないよう、より効果的な行財政運営に努める。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94996</xdr:rowOff>
    </xdr:from>
    <xdr:to>
      <xdr:col>24</xdr:col>
      <xdr:colOff>25400</xdr:colOff>
      <xdr:row>37</xdr:row>
      <xdr:rowOff>5842</xdr:rowOff>
    </xdr:to>
    <xdr:cxnSp macro="">
      <xdr:nvCxnSpPr>
        <xdr:cNvPr id="64" name="直線コネクタ 63"/>
        <xdr:cNvCxnSpPr/>
      </xdr:nvCxnSpPr>
      <xdr:spPr>
        <a:xfrm flipV="1">
          <a:off x="3987800" y="626719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5842</xdr:rowOff>
    </xdr:from>
    <xdr:to>
      <xdr:col>19</xdr:col>
      <xdr:colOff>187325</xdr:colOff>
      <xdr:row>37</xdr:row>
      <xdr:rowOff>14986</xdr:rowOff>
    </xdr:to>
    <xdr:cxnSp macro="">
      <xdr:nvCxnSpPr>
        <xdr:cNvPr id="67" name="直線コネクタ 66"/>
        <xdr:cNvCxnSpPr/>
      </xdr:nvCxnSpPr>
      <xdr:spPr>
        <a:xfrm flipV="1">
          <a:off x="3098800" y="63494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69" name="テキスト ボックス 68"/>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14986</xdr:rowOff>
    </xdr:from>
    <xdr:to>
      <xdr:col>15</xdr:col>
      <xdr:colOff>98425</xdr:colOff>
      <xdr:row>37</xdr:row>
      <xdr:rowOff>37846</xdr:rowOff>
    </xdr:to>
    <xdr:cxnSp macro="">
      <xdr:nvCxnSpPr>
        <xdr:cNvPr id="70" name="直線コネクタ 69"/>
        <xdr:cNvCxnSpPr/>
      </xdr:nvCxnSpPr>
      <xdr:spPr>
        <a:xfrm flipV="1">
          <a:off x="2209800" y="63586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2" name="テキスト ボックス 71"/>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168148</xdr:rowOff>
    </xdr:from>
    <xdr:to>
      <xdr:col>11</xdr:col>
      <xdr:colOff>9525</xdr:colOff>
      <xdr:row>37</xdr:row>
      <xdr:rowOff>37846</xdr:rowOff>
    </xdr:to>
    <xdr:cxnSp macro="">
      <xdr:nvCxnSpPr>
        <xdr:cNvPr id="73" name="直線コネクタ 72"/>
        <xdr:cNvCxnSpPr/>
      </xdr:nvCxnSpPr>
      <xdr:spPr>
        <a:xfrm>
          <a:off x="1320800" y="63403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44196</xdr:rowOff>
    </xdr:from>
    <xdr:to>
      <xdr:col>24</xdr:col>
      <xdr:colOff>76200</xdr:colOff>
      <xdr:row>36</xdr:row>
      <xdr:rowOff>145796</xdr:rowOff>
    </xdr:to>
    <xdr:sp macro="" textlink="">
      <xdr:nvSpPr>
        <xdr:cNvPr id="83" name="楕円 82"/>
        <xdr:cNvSpPr/>
      </xdr:nvSpPr>
      <xdr:spPr>
        <a:xfrm>
          <a:off x="4775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60723</xdr:rowOff>
    </xdr:from>
    <xdr:ext cx="762000" cy="259045"/>
    <xdr:sp macro="" textlink="">
      <xdr:nvSpPr>
        <xdr:cNvPr id="84" name="人件費該当値テキスト"/>
        <xdr:cNvSpPr txBox="1"/>
      </xdr:nvSpPr>
      <xdr:spPr>
        <a:xfrm>
          <a:off x="4914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126492</xdr:rowOff>
    </xdr:from>
    <xdr:to>
      <xdr:col>20</xdr:col>
      <xdr:colOff>38100</xdr:colOff>
      <xdr:row>37</xdr:row>
      <xdr:rowOff>56642</xdr:rowOff>
    </xdr:to>
    <xdr:sp macro="" textlink="">
      <xdr:nvSpPr>
        <xdr:cNvPr id="85" name="楕円 84"/>
        <xdr:cNvSpPr/>
      </xdr:nvSpPr>
      <xdr:spPr>
        <a:xfrm>
          <a:off x="3937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86" name="テキスト ボックス 85"/>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135636</xdr:rowOff>
    </xdr:from>
    <xdr:to>
      <xdr:col>15</xdr:col>
      <xdr:colOff>149225</xdr:colOff>
      <xdr:row>37</xdr:row>
      <xdr:rowOff>65786</xdr:rowOff>
    </xdr:to>
    <xdr:sp macro="" textlink="">
      <xdr:nvSpPr>
        <xdr:cNvPr id="87" name="楕円 86"/>
        <xdr:cNvSpPr/>
      </xdr:nvSpPr>
      <xdr:spPr>
        <a:xfrm>
          <a:off x="3048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88" name="テキスト ボックス 87"/>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158496</xdr:rowOff>
    </xdr:from>
    <xdr:to>
      <xdr:col>11</xdr:col>
      <xdr:colOff>60325</xdr:colOff>
      <xdr:row>37</xdr:row>
      <xdr:rowOff>88646</xdr:rowOff>
    </xdr:to>
    <xdr:sp macro="" textlink="">
      <xdr:nvSpPr>
        <xdr:cNvPr id="89" name="楕円 88"/>
        <xdr:cNvSpPr/>
      </xdr:nvSpPr>
      <xdr:spPr>
        <a:xfrm>
          <a:off x="2159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73423</xdr:rowOff>
    </xdr:from>
    <xdr:ext cx="762000" cy="259045"/>
    <xdr:sp macro="" textlink="">
      <xdr:nvSpPr>
        <xdr:cNvPr id="90" name="テキスト ボックス 89"/>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91" name="楕円 90"/>
        <xdr:cNvSpPr/>
      </xdr:nvSpPr>
      <xdr:spPr>
        <a:xfrm>
          <a:off x="1270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92" name="テキスト ボックス 91"/>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物件費に係る経常収支比率が類似団体平均を大きく上回っている要因については、衛生処理場での焼却廃止にともなう可燃ごみ処理業務の民間委託や、小・中学校での少人数学級の実施にかかる講師の配置などがあげられる。</a:t>
          </a:r>
          <a:endParaRPr lang="ja-JP" altLang="ja-JP" sz="1400">
            <a:effectLst/>
          </a:endParaRPr>
        </a:p>
        <a:p>
          <a:r>
            <a:rPr kumimoji="1" lang="ja-JP" altLang="ja-JP" sz="1400">
              <a:solidFill>
                <a:schemeClr val="dk1"/>
              </a:solidFill>
              <a:effectLst/>
              <a:latin typeface="+mn-lt"/>
              <a:ea typeface="+mn-ea"/>
              <a:cs typeface="+mn-cs"/>
            </a:rPr>
            <a:t>　長期継続契約の活用や民間委託による施設運営による施設運営などを十分検討しながら、効果的な行財政運営に努めていく。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100330</xdr:rowOff>
    </xdr:from>
    <xdr:to>
      <xdr:col>82</xdr:col>
      <xdr:colOff>107950</xdr:colOff>
      <xdr:row>19</xdr:row>
      <xdr:rowOff>123190</xdr:rowOff>
    </xdr:to>
    <xdr:cxnSp macro="">
      <xdr:nvCxnSpPr>
        <xdr:cNvPr id="125" name="直線コネクタ 124"/>
        <xdr:cNvCxnSpPr/>
      </xdr:nvCxnSpPr>
      <xdr:spPr>
        <a:xfrm>
          <a:off x="15671800" y="33578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26" name="物件費平均値テキスト"/>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46990</xdr:rowOff>
    </xdr:from>
    <xdr:to>
      <xdr:col>78</xdr:col>
      <xdr:colOff>69850</xdr:colOff>
      <xdr:row>19</xdr:row>
      <xdr:rowOff>100330</xdr:rowOff>
    </xdr:to>
    <xdr:cxnSp macro="">
      <xdr:nvCxnSpPr>
        <xdr:cNvPr id="128" name="直線コネクタ 127"/>
        <xdr:cNvCxnSpPr/>
      </xdr:nvCxnSpPr>
      <xdr:spPr>
        <a:xfrm>
          <a:off x="14782800" y="3304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58437</xdr:rowOff>
    </xdr:from>
    <xdr:ext cx="736600" cy="259045"/>
    <xdr:sp macro="" textlink="">
      <xdr:nvSpPr>
        <xdr:cNvPr id="130" name="テキスト ボックス 129"/>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46990</xdr:rowOff>
    </xdr:from>
    <xdr:to>
      <xdr:col>73</xdr:col>
      <xdr:colOff>180975</xdr:colOff>
      <xdr:row>19</xdr:row>
      <xdr:rowOff>123190</xdr:rowOff>
    </xdr:to>
    <xdr:cxnSp macro="">
      <xdr:nvCxnSpPr>
        <xdr:cNvPr id="131" name="直線コネクタ 130"/>
        <xdr:cNvCxnSpPr/>
      </xdr:nvCxnSpPr>
      <xdr:spPr>
        <a:xfrm flipV="1">
          <a:off x="13893800" y="33045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33" name="テキスト ボックス 132"/>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92710</xdr:rowOff>
    </xdr:from>
    <xdr:to>
      <xdr:col>69</xdr:col>
      <xdr:colOff>92075</xdr:colOff>
      <xdr:row>19</xdr:row>
      <xdr:rowOff>123190</xdr:rowOff>
    </xdr:to>
    <xdr:cxnSp macro="">
      <xdr:nvCxnSpPr>
        <xdr:cNvPr id="134" name="直線コネクタ 133"/>
        <xdr:cNvCxnSpPr/>
      </xdr:nvCxnSpPr>
      <xdr:spPr>
        <a:xfrm>
          <a:off x="13004800" y="3350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36" name="テキスト ボックス 135"/>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115587</xdr:rowOff>
    </xdr:from>
    <xdr:ext cx="762000" cy="259045"/>
    <xdr:sp macro="" textlink="">
      <xdr:nvSpPr>
        <xdr:cNvPr id="138" name="テキスト ボックス 137"/>
        <xdr:cNvSpPr txBox="1"/>
      </xdr:nvSpPr>
      <xdr:spPr>
        <a:xfrm>
          <a:off x="12623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72390</xdr:rowOff>
    </xdr:from>
    <xdr:to>
      <xdr:col>82</xdr:col>
      <xdr:colOff>158750</xdr:colOff>
      <xdr:row>20</xdr:row>
      <xdr:rowOff>2540</xdr:rowOff>
    </xdr:to>
    <xdr:sp macro="" textlink="">
      <xdr:nvSpPr>
        <xdr:cNvPr id="144" name="楕円 143"/>
        <xdr:cNvSpPr/>
      </xdr:nvSpPr>
      <xdr:spPr>
        <a:xfrm>
          <a:off x="16459200" y="33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44467</xdr:rowOff>
    </xdr:from>
    <xdr:ext cx="762000" cy="259045"/>
    <xdr:sp macro="" textlink="">
      <xdr:nvSpPr>
        <xdr:cNvPr id="145" name="物件費該当値テキスト"/>
        <xdr:cNvSpPr txBox="1"/>
      </xdr:nvSpPr>
      <xdr:spPr>
        <a:xfrm>
          <a:off x="16598900" y="330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49530</xdr:rowOff>
    </xdr:from>
    <xdr:to>
      <xdr:col>78</xdr:col>
      <xdr:colOff>120650</xdr:colOff>
      <xdr:row>19</xdr:row>
      <xdr:rowOff>151130</xdr:rowOff>
    </xdr:to>
    <xdr:sp macro="" textlink="">
      <xdr:nvSpPr>
        <xdr:cNvPr id="146" name="楕円 145"/>
        <xdr:cNvSpPr/>
      </xdr:nvSpPr>
      <xdr:spPr>
        <a:xfrm>
          <a:off x="15621000" y="33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135907</xdr:rowOff>
    </xdr:from>
    <xdr:ext cx="736600" cy="259045"/>
    <xdr:sp macro="" textlink="">
      <xdr:nvSpPr>
        <xdr:cNvPr id="147" name="テキスト ボックス 146"/>
        <xdr:cNvSpPr txBox="1"/>
      </xdr:nvSpPr>
      <xdr:spPr>
        <a:xfrm>
          <a:off x="15290800" y="339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167640</xdr:rowOff>
    </xdr:from>
    <xdr:to>
      <xdr:col>74</xdr:col>
      <xdr:colOff>31750</xdr:colOff>
      <xdr:row>19</xdr:row>
      <xdr:rowOff>97790</xdr:rowOff>
    </xdr:to>
    <xdr:sp macro="" textlink="">
      <xdr:nvSpPr>
        <xdr:cNvPr id="148" name="楕円 147"/>
        <xdr:cNvSpPr/>
      </xdr:nvSpPr>
      <xdr:spPr>
        <a:xfrm>
          <a:off x="14732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82567</xdr:rowOff>
    </xdr:from>
    <xdr:ext cx="762000" cy="259045"/>
    <xdr:sp macro="" textlink="">
      <xdr:nvSpPr>
        <xdr:cNvPr id="149" name="テキスト ボックス 148"/>
        <xdr:cNvSpPr txBox="1"/>
      </xdr:nvSpPr>
      <xdr:spPr>
        <a:xfrm>
          <a:off x="14401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72390</xdr:rowOff>
    </xdr:from>
    <xdr:to>
      <xdr:col>69</xdr:col>
      <xdr:colOff>142875</xdr:colOff>
      <xdr:row>20</xdr:row>
      <xdr:rowOff>2540</xdr:rowOff>
    </xdr:to>
    <xdr:sp macro="" textlink="">
      <xdr:nvSpPr>
        <xdr:cNvPr id="150" name="楕円 149"/>
        <xdr:cNvSpPr/>
      </xdr:nvSpPr>
      <xdr:spPr>
        <a:xfrm>
          <a:off x="13843000" y="33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158767</xdr:rowOff>
    </xdr:from>
    <xdr:ext cx="762000" cy="259045"/>
    <xdr:sp macro="" textlink="">
      <xdr:nvSpPr>
        <xdr:cNvPr id="151" name="テキスト ボックス 150"/>
        <xdr:cNvSpPr txBox="1"/>
      </xdr:nvSpPr>
      <xdr:spPr>
        <a:xfrm>
          <a:off x="13512800" y="341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41910</xdr:rowOff>
    </xdr:from>
    <xdr:to>
      <xdr:col>65</xdr:col>
      <xdr:colOff>53975</xdr:colOff>
      <xdr:row>19</xdr:row>
      <xdr:rowOff>143510</xdr:rowOff>
    </xdr:to>
    <xdr:sp macro="" textlink="">
      <xdr:nvSpPr>
        <xdr:cNvPr id="152" name="楕円 151"/>
        <xdr:cNvSpPr/>
      </xdr:nvSpPr>
      <xdr:spPr>
        <a:xfrm>
          <a:off x="129540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128287</xdr:rowOff>
    </xdr:from>
    <xdr:ext cx="762000" cy="259045"/>
    <xdr:sp macro="" textlink="">
      <xdr:nvSpPr>
        <xdr:cNvPr id="153" name="テキスト ボックス 152"/>
        <xdr:cNvSpPr txBox="1"/>
      </xdr:nvSpPr>
      <xdr:spPr>
        <a:xfrm>
          <a:off x="12623800" y="338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扶助費にかかる経常収支比率は、障害者介護給付・訓練等給付費や児童保育費の増加により、上昇傾向が続いている。</a:t>
          </a:r>
          <a:endParaRPr lang="ja-JP" altLang="ja-JP" sz="1400">
            <a:effectLst/>
          </a:endParaRPr>
        </a:p>
        <a:p>
          <a:r>
            <a:rPr kumimoji="1" lang="ja-JP" altLang="ja-JP" sz="1400">
              <a:solidFill>
                <a:schemeClr val="dk1"/>
              </a:solidFill>
              <a:effectLst/>
              <a:latin typeface="+mn-lt"/>
              <a:ea typeface="+mn-ea"/>
              <a:cs typeface="+mn-cs"/>
            </a:rPr>
            <a:t>　今後、社会保障関係経費の増加が見込まれるなか、町の単独事業の見直しなどを進めていくことで、引き続き適正な給付を行うよう努める。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97065</xdr:rowOff>
    </xdr:from>
    <xdr:to>
      <xdr:col>24</xdr:col>
      <xdr:colOff>25400</xdr:colOff>
      <xdr:row>55</xdr:row>
      <xdr:rowOff>118835</xdr:rowOff>
    </xdr:to>
    <xdr:cxnSp macro="">
      <xdr:nvCxnSpPr>
        <xdr:cNvPr id="188" name="直線コネクタ 187"/>
        <xdr:cNvCxnSpPr/>
      </xdr:nvCxnSpPr>
      <xdr:spPr>
        <a:xfrm>
          <a:off x="3987800" y="95268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21062</xdr:rowOff>
    </xdr:from>
    <xdr:ext cx="762000" cy="259045"/>
    <xdr:sp macro="" textlink="">
      <xdr:nvSpPr>
        <xdr:cNvPr id="189" name="扶助費平均値テキスト"/>
        <xdr:cNvSpPr txBox="1"/>
      </xdr:nvSpPr>
      <xdr:spPr>
        <a:xfrm>
          <a:off x="4914900" y="9622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42635</xdr:rowOff>
    </xdr:from>
    <xdr:to>
      <xdr:col>19</xdr:col>
      <xdr:colOff>187325</xdr:colOff>
      <xdr:row>55</xdr:row>
      <xdr:rowOff>97065</xdr:rowOff>
    </xdr:to>
    <xdr:cxnSp macro="">
      <xdr:nvCxnSpPr>
        <xdr:cNvPr id="191" name="直線コネクタ 190"/>
        <xdr:cNvCxnSpPr/>
      </xdr:nvCxnSpPr>
      <xdr:spPr>
        <a:xfrm>
          <a:off x="3098800" y="94723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3" name="テキスト ボックス 192"/>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42635</xdr:rowOff>
    </xdr:to>
    <xdr:cxnSp macro="">
      <xdr:nvCxnSpPr>
        <xdr:cNvPr id="194" name="直線コネクタ 193"/>
        <xdr:cNvCxnSpPr/>
      </xdr:nvCxnSpPr>
      <xdr:spPr>
        <a:xfrm>
          <a:off x="2209800" y="94615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26505</xdr:rowOff>
    </xdr:from>
    <xdr:ext cx="762000" cy="259045"/>
    <xdr:sp macro="" textlink="">
      <xdr:nvSpPr>
        <xdr:cNvPr id="196" name="テキスト ボックス 195"/>
        <xdr:cNvSpPr txBox="1"/>
      </xdr:nvSpPr>
      <xdr:spPr>
        <a:xfrm>
          <a:off x="2717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159657</xdr:rowOff>
    </xdr:from>
    <xdr:to>
      <xdr:col>11</xdr:col>
      <xdr:colOff>9525</xdr:colOff>
      <xdr:row>55</xdr:row>
      <xdr:rowOff>31750</xdr:rowOff>
    </xdr:to>
    <xdr:cxnSp macro="">
      <xdr:nvCxnSpPr>
        <xdr:cNvPr id="197" name="直線コネクタ 196"/>
        <xdr:cNvCxnSpPr/>
      </xdr:nvCxnSpPr>
      <xdr:spPr>
        <a:xfrm>
          <a:off x="1320800" y="9417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99984</xdr:rowOff>
    </xdr:from>
    <xdr:ext cx="762000" cy="259045"/>
    <xdr:sp macro="" textlink="">
      <xdr:nvSpPr>
        <xdr:cNvPr id="199" name="テキスト ボックス 198"/>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207" name="楕円 206"/>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84562</xdr:rowOff>
    </xdr:from>
    <xdr:ext cx="762000" cy="259045"/>
    <xdr:sp macro="" textlink="">
      <xdr:nvSpPr>
        <xdr:cNvPr id="208" name="扶助費該当値テキスト"/>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46265</xdr:rowOff>
    </xdr:from>
    <xdr:to>
      <xdr:col>20</xdr:col>
      <xdr:colOff>38100</xdr:colOff>
      <xdr:row>55</xdr:row>
      <xdr:rowOff>147865</xdr:rowOff>
    </xdr:to>
    <xdr:sp macro="" textlink="">
      <xdr:nvSpPr>
        <xdr:cNvPr id="209" name="楕円 208"/>
        <xdr:cNvSpPr/>
      </xdr:nvSpPr>
      <xdr:spPr>
        <a:xfrm>
          <a:off x="3937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158042</xdr:rowOff>
    </xdr:from>
    <xdr:ext cx="736600" cy="259045"/>
    <xdr:sp macro="" textlink="">
      <xdr:nvSpPr>
        <xdr:cNvPr id="210" name="テキスト ボックス 209"/>
        <xdr:cNvSpPr txBox="1"/>
      </xdr:nvSpPr>
      <xdr:spPr>
        <a:xfrm>
          <a:off x="3606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163285</xdr:rowOff>
    </xdr:from>
    <xdr:to>
      <xdr:col>15</xdr:col>
      <xdr:colOff>149225</xdr:colOff>
      <xdr:row>55</xdr:row>
      <xdr:rowOff>93435</xdr:rowOff>
    </xdr:to>
    <xdr:sp macro="" textlink="">
      <xdr:nvSpPr>
        <xdr:cNvPr id="211" name="楕円 210"/>
        <xdr:cNvSpPr/>
      </xdr:nvSpPr>
      <xdr:spPr>
        <a:xfrm>
          <a:off x="3048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103612</xdr:rowOff>
    </xdr:from>
    <xdr:ext cx="762000" cy="259045"/>
    <xdr:sp macro="" textlink="">
      <xdr:nvSpPr>
        <xdr:cNvPr id="212" name="テキスト ボックス 211"/>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3" name="楕円 212"/>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14" name="テキスト ボックス 213"/>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15" name="楕円 214"/>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49184</xdr:rowOff>
    </xdr:from>
    <xdr:ext cx="762000" cy="259045"/>
    <xdr:sp macro="" textlink="">
      <xdr:nvSpPr>
        <xdr:cNvPr id="216" name="テキスト ボックス 215"/>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類似団体平均を上回っている要因としては、下水道施設の新設改良費などにかかる公営企業会計への繰出が必要となっていること、また、国民健康保険事業会計の財政状況にともない、赤字補填繰出を行っていることがあげられる。</a:t>
          </a:r>
          <a:endParaRPr lang="ja-JP" altLang="ja-JP" sz="1400">
            <a:effectLst/>
          </a:endParaRPr>
        </a:p>
        <a:p>
          <a:r>
            <a:rPr kumimoji="1" lang="ja-JP" altLang="ja-JP" sz="1400">
              <a:solidFill>
                <a:schemeClr val="dk1"/>
              </a:solidFill>
              <a:effectLst/>
              <a:latin typeface="+mn-lt"/>
              <a:ea typeface="+mn-ea"/>
              <a:cs typeface="+mn-cs"/>
            </a:rPr>
            <a:t>　経費の節減や国民健康保険</a:t>
          </a:r>
          <a:r>
            <a:rPr kumimoji="1" lang="ja-JP" altLang="en-US" sz="1400">
              <a:solidFill>
                <a:schemeClr val="dk1"/>
              </a:solidFill>
              <a:effectLst/>
              <a:latin typeface="+mn-lt"/>
              <a:ea typeface="+mn-ea"/>
              <a:cs typeface="+mn-cs"/>
            </a:rPr>
            <a:t>税</a:t>
          </a:r>
          <a:r>
            <a:rPr kumimoji="1" lang="ja-JP" altLang="ja-JP" sz="1400">
              <a:solidFill>
                <a:schemeClr val="dk1"/>
              </a:solidFill>
              <a:effectLst/>
              <a:latin typeface="+mn-lt"/>
              <a:ea typeface="+mn-ea"/>
              <a:cs typeface="+mn-cs"/>
            </a:rPr>
            <a:t>の適正化を図ることなどにより、普通会計の負担額を減らしていくよう努める。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57</xdr:row>
      <xdr:rowOff>146050</xdr:rowOff>
    </xdr:to>
    <xdr:cxnSp macro="">
      <xdr:nvCxnSpPr>
        <xdr:cNvPr id="249" name="直線コネクタ 248"/>
        <xdr:cNvCxnSpPr/>
      </xdr:nvCxnSpPr>
      <xdr:spPr>
        <a:xfrm>
          <a:off x="15671800" y="9918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20337</xdr:rowOff>
    </xdr:from>
    <xdr:ext cx="762000" cy="259045"/>
    <xdr:sp macro="" textlink="">
      <xdr:nvSpPr>
        <xdr:cNvPr id="250" name="その他平均値テキスト"/>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123190</xdr:rowOff>
    </xdr:from>
    <xdr:to>
      <xdr:col>78</xdr:col>
      <xdr:colOff>69850</xdr:colOff>
      <xdr:row>57</xdr:row>
      <xdr:rowOff>146050</xdr:rowOff>
    </xdr:to>
    <xdr:cxnSp macro="">
      <xdr:nvCxnSpPr>
        <xdr:cNvPr id="252" name="直線コネクタ 251"/>
        <xdr:cNvCxnSpPr/>
      </xdr:nvCxnSpPr>
      <xdr:spPr>
        <a:xfrm>
          <a:off x="14782800" y="9895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4" name="テキスト ボックス 253"/>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123190</xdr:rowOff>
    </xdr:from>
    <xdr:to>
      <xdr:col>73</xdr:col>
      <xdr:colOff>180975</xdr:colOff>
      <xdr:row>57</xdr:row>
      <xdr:rowOff>161290</xdr:rowOff>
    </xdr:to>
    <xdr:cxnSp macro="">
      <xdr:nvCxnSpPr>
        <xdr:cNvPr id="255" name="直線コネクタ 254"/>
        <xdr:cNvCxnSpPr/>
      </xdr:nvCxnSpPr>
      <xdr:spPr>
        <a:xfrm flipV="1">
          <a:off x="13893800" y="9895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57" name="テキスト ボックス 256"/>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100330</xdr:rowOff>
    </xdr:from>
    <xdr:to>
      <xdr:col>69</xdr:col>
      <xdr:colOff>92075</xdr:colOff>
      <xdr:row>57</xdr:row>
      <xdr:rowOff>161290</xdr:rowOff>
    </xdr:to>
    <xdr:cxnSp macro="">
      <xdr:nvCxnSpPr>
        <xdr:cNvPr id="258" name="直線コネクタ 257"/>
        <xdr:cNvCxnSpPr/>
      </xdr:nvCxnSpPr>
      <xdr:spPr>
        <a:xfrm>
          <a:off x="13004800" y="9872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0" name="テキスト ボックス 259"/>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68" name="楕円 267"/>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67327</xdr:rowOff>
    </xdr:from>
    <xdr:ext cx="762000" cy="259045"/>
    <xdr:sp macro="" textlink="">
      <xdr:nvSpPr>
        <xdr:cNvPr id="269" name="その他該当値テキスト"/>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70" name="楕円 269"/>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71" name="テキスト ボックス 270"/>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72390</xdr:rowOff>
    </xdr:from>
    <xdr:to>
      <xdr:col>74</xdr:col>
      <xdr:colOff>31750</xdr:colOff>
      <xdr:row>58</xdr:row>
      <xdr:rowOff>2540</xdr:rowOff>
    </xdr:to>
    <xdr:sp macro="" textlink="">
      <xdr:nvSpPr>
        <xdr:cNvPr id="272" name="楕円 271"/>
        <xdr:cNvSpPr/>
      </xdr:nvSpPr>
      <xdr:spPr>
        <a:xfrm>
          <a:off x="14732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158767</xdr:rowOff>
    </xdr:from>
    <xdr:ext cx="762000" cy="259045"/>
    <xdr:sp macro="" textlink="">
      <xdr:nvSpPr>
        <xdr:cNvPr id="273" name="テキスト ボックス 272"/>
        <xdr:cNvSpPr txBox="1"/>
      </xdr:nvSpPr>
      <xdr:spPr>
        <a:xfrm>
          <a:off x="14401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110490</xdr:rowOff>
    </xdr:from>
    <xdr:to>
      <xdr:col>69</xdr:col>
      <xdr:colOff>142875</xdr:colOff>
      <xdr:row>58</xdr:row>
      <xdr:rowOff>40640</xdr:rowOff>
    </xdr:to>
    <xdr:sp macro="" textlink="">
      <xdr:nvSpPr>
        <xdr:cNvPr id="274" name="楕円 273"/>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25417</xdr:rowOff>
    </xdr:from>
    <xdr:ext cx="762000" cy="259045"/>
    <xdr:sp macro="" textlink="">
      <xdr:nvSpPr>
        <xdr:cNvPr id="275" name="テキスト ボックス 274"/>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76" name="楕円 275"/>
        <xdr:cNvSpPr/>
      </xdr:nvSpPr>
      <xdr:spPr>
        <a:xfrm>
          <a:off x="12954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77" name="テキスト ボックス 276"/>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団体補助に対する補助金は原則前年度同額の措置を講じており、例年類似団体平均を下回っている。</a:t>
          </a:r>
          <a:endParaRPr lang="ja-JP" altLang="ja-JP" sz="1400">
            <a:effectLst/>
          </a:endParaRPr>
        </a:p>
        <a:p>
          <a:r>
            <a:rPr kumimoji="1" lang="ja-JP" altLang="ja-JP" sz="1400">
              <a:solidFill>
                <a:schemeClr val="dk1"/>
              </a:solidFill>
              <a:effectLst/>
              <a:latin typeface="+mn-lt"/>
              <a:ea typeface="+mn-ea"/>
              <a:cs typeface="+mn-cs"/>
            </a:rPr>
            <a:t>　今後も、原則同額の措置を講じることとしており、その維持・抑制に努めるとともに、補助の額が適正かどうか、見直しや廃止の検討をすすめる。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xdr:rowOff>
    </xdr:from>
    <xdr:to>
      <xdr:col>82</xdr:col>
      <xdr:colOff>107950</xdr:colOff>
      <xdr:row>36</xdr:row>
      <xdr:rowOff>12700</xdr:rowOff>
    </xdr:to>
    <xdr:cxnSp macro="">
      <xdr:nvCxnSpPr>
        <xdr:cNvPr id="307" name="直線コネクタ 306"/>
        <xdr:cNvCxnSpPr/>
      </xdr:nvCxnSpPr>
      <xdr:spPr>
        <a:xfrm flipV="1">
          <a:off x="15671800" y="61803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xdr:rowOff>
    </xdr:from>
    <xdr:to>
      <xdr:col>78</xdr:col>
      <xdr:colOff>69850</xdr:colOff>
      <xdr:row>36</xdr:row>
      <xdr:rowOff>12700</xdr:rowOff>
    </xdr:to>
    <xdr:cxnSp macro="">
      <xdr:nvCxnSpPr>
        <xdr:cNvPr id="310" name="直線コネクタ 309"/>
        <xdr:cNvCxnSpPr/>
      </xdr:nvCxnSpPr>
      <xdr:spPr>
        <a:xfrm>
          <a:off x="14782800" y="61803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2" name="テキスト ボックス 311"/>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xdr:rowOff>
    </xdr:from>
    <xdr:to>
      <xdr:col>73</xdr:col>
      <xdr:colOff>180975</xdr:colOff>
      <xdr:row>36</xdr:row>
      <xdr:rowOff>40132</xdr:rowOff>
    </xdr:to>
    <xdr:cxnSp macro="">
      <xdr:nvCxnSpPr>
        <xdr:cNvPr id="313" name="直線コネクタ 312"/>
        <xdr:cNvCxnSpPr/>
      </xdr:nvCxnSpPr>
      <xdr:spPr>
        <a:xfrm flipV="1">
          <a:off x="13893800" y="61803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5" name="テキスト ボックス 314"/>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26416</xdr:rowOff>
    </xdr:from>
    <xdr:to>
      <xdr:col>69</xdr:col>
      <xdr:colOff>92075</xdr:colOff>
      <xdr:row>36</xdr:row>
      <xdr:rowOff>40132</xdr:rowOff>
    </xdr:to>
    <xdr:cxnSp macro="">
      <xdr:nvCxnSpPr>
        <xdr:cNvPr id="316" name="直線コネクタ 315"/>
        <xdr:cNvCxnSpPr/>
      </xdr:nvCxnSpPr>
      <xdr:spPr>
        <a:xfrm>
          <a:off x="13004800" y="61986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8" name="テキスト ボックス 317"/>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0" name="テキスト ボックス 319"/>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26" name="楕円 325"/>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145305</xdr:rowOff>
    </xdr:from>
    <xdr:ext cx="762000" cy="259045"/>
    <xdr:sp macro="" textlink="">
      <xdr:nvSpPr>
        <xdr:cNvPr id="327" name="補助費等該当値テキスト"/>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28" name="楕円 327"/>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29" name="テキスト ボックス 328"/>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128778</xdr:rowOff>
    </xdr:from>
    <xdr:to>
      <xdr:col>74</xdr:col>
      <xdr:colOff>31750</xdr:colOff>
      <xdr:row>36</xdr:row>
      <xdr:rowOff>58928</xdr:rowOff>
    </xdr:to>
    <xdr:sp macro="" textlink="">
      <xdr:nvSpPr>
        <xdr:cNvPr id="330" name="楕円 329"/>
        <xdr:cNvSpPr/>
      </xdr:nvSpPr>
      <xdr:spPr>
        <a:xfrm>
          <a:off x="14732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31" name="テキスト ボックス 330"/>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160782</xdr:rowOff>
    </xdr:from>
    <xdr:to>
      <xdr:col>69</xdr:col>
      <xdr:colOff>142875</xdr:colOff>
      <xdr:row>36</xdr:row>
      <xdr:rowOff>90932</xdr:rowOff>
    </xdr:to>
    <xdr:sp macro="" textlink="">
      <xdr:nvSpPr>
        <xdr:cNvPr id="332" name="楕円 331"/>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33" name="テキスト ボックス 332"/>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34" name="楕円 333"/>
        <xdr:cNvSpPr/>
      </xdr:nvSpPr>
      <xdr:spPr>
        <a:xfrm>
          <a:off x="12954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35" name="テキスト ボックス 334"/>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厚生福祉施設整備</a:t>
          </a:r>
          <a:r>
            <a:rPr kumimoji="1" lang="ja-JP" altLang="ja-JP" sz="1400">
              <a:solidFill>
                <a:schemeClr val="dk1"/>
              </a:solidFill>
              <a:effectLst/>
              <a:latin typeface="+mn-lt"/>
              <a:ea typeface="+mn-ea"/>
              <a:cs typeface="+mn-cs"/>
            </a:rPr>
            <a:t>事業分の償還が完了し</a:t>
          </a:r>
          <a:r>
            <a:rPr kumimoji="1" lang="ja-JP" altLang="en-US" sz="1400">
              <a:solidFill>
                <a:schemeClr val="dk1"/>
              </a:solidFill>
              <a:effectLst/>
              <a:latin typeface="+mn-lt"/>
              <a:ea typeface="+mn-ea"/>
              <a:cs typeface="+mn-cs"/>
            </a:rPr>
            <a:t>たものの、</a:t>
          </a:r>
          <a:r>
            <a:rPr kumimoji="1" lang="ja-JP" altLang="ja-JP" sz="1400">
              <a:solidFill>
                <a:schemeClr val="dk1"/>
              </a:solidFill>
              <a:effectLst/>
              <a:latin typeface="+mn-lt"/>
              <a:ea typeface="+mn-ea"/>
              <a:cs typeface="+mn-cs"/>
            </a:rPr>
            <a:t>臨時財政対策債</a:t>
          </a:r>
          <a:r>
            <a:rPr kumimoji="1" lang="ja-JP" altLang="en-US" sz="1400">
              <a:solidFill>
                <a:schemeClr val="dk1"/>
              </a:solidFill>
              <a:effectLst/>
              <a:latin typeface="+mn-lt"/>
              <a:ea typeface="+mn-ea"/>
              <a:cs typeface="+mn-cs"/>
            </a:rPr>
            <a:t>や可燃ごみ積み替え施設整備事業分の償還が開始したことなどにより、</a:t>
          </a:r>
          <a:r>
            <a:rPr kumimoji="1" lang="ja-JP" altLang="ja-JP" sz="1400">
              <a:solidFill>
                <a:schemeClr val="dk1"/>
              </a:solidFill>
              <a:effectLst/>
              <a:latin typeface="+mn-lt"/>
              <a:ea typeface="+mn-ea"/>
              <a:cs typeface="+mn-cs"/>
            </a:rPr>
            <a:t>前年度と比較して０．２ポイント増加した。</a:t>
          </a:r>
          <a:endParaRPr lang="ja-JP" altLang="ja-JP" sz="1400">
            <a:effectLst/>
          </a:endParaRPr>
        </a:p>
        <a:p>
          <a:r>
            <a:rPr kumimoji="1" lang="ja-JP" altLang="ja-JP" sz="1400">
              <a:solidFill>
                <a:schemeClr val="dk1"/>
              </a:solidFill>
              <a:effectLst/>
              <a:latin typeface="+mn-lt"/>
              <a:ea typeface="+mn-ea"/>
              <a:cs typeface="+mn-cs"/>
            </a:rPr>
            <a:t>　今後も、普通建設事業の抑制に努めるとともに、公債費の縮減に向け地方債発行の適正化を図る。　</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142239</xdr:rowOff>
    </xdr:from>
    <xdr:to>
      <xdr:col>24</xdr:col>
      <xdr:colOff>25400</xdr:colOff>
      <xdr:row>76</xdr:row>
      <xdr:rowOff>157480</xdr:rowOff>
    </xdr:to>
    <xdr:cxnSp macro="">
      <xdr:nvCxnSpPr>
        <xdr:cNvPr id="368" name="直線コネクタ 367"/>
        <xdr:cNvCxnSpPr/>
      </xdr:nvCxnSpPr>
      <xdr:spPr>
        <a:xfrm>
          <a:off x="3987800" y="131724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69" name="公債費平均値テキスト"/>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127000</xdr:rowOff>
    </xdr:from>
    <xdr:to>
      <xdr:col>19</xdr:col>
      <xdr:colOff>187325</xdr:colOff>
      <xdr:row>76</xdr:row>
      <xdr:rowOff>142239</xdr:rowOff>
    </xdr:to>
    <xdr:cxnSp macro="">
      <xdr:nvCxnSpPr>
        <xdr:cNvPr id="371" name="直線コネクタ 370"/>
        <xdr:cNvCxnSpPr/>
      </xdr:nvCxnSpPr>
      <xdr:spPr>
        <a:xfrm>
          <a:off x="3098800" y="131572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3" name="テキスト ボックス 372"/>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127000</xdr:rowOff>
    </xdr:from>
    <xdr:to>
      <xdr:col>15</xdr:col>
      <xdr:colOff>98425</xdr:colOff>
      <xdr:row>77</xdr:row>
      <xdr:rowOff>46989</xdr:rowOff>
    </xdr:to>
    <xdr:cxnSp macro="">
      <xdr:nvCxnSpPr>
        <xdr:cNvPr id="374" name="直線コネクタ 373"/>
        <xdr:cNvCxnSpPr/>
      </xdr:nvCxnSpPr>
      <xdr:spPr>
        <a:xfrm flipV="1">
          <a:off x="2209800" y="131572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76" name="テキスト ボックス 375"/>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77</xdr:row>
      <xdr:rowOff>46989</xdr:rowOff>
    </xdr:to>
    <xdr:cxnSp macro="">
      <xdr:nvCxnSpPr>
        <xdr:cNvPr id="377" name="直線コネクタ 376"/>
        <xdr:cNvCxnSpPr/>
      </xdr:nvCxnSpPr>
      <xdr:spPr>
        <a:xfrm>
          <a:off x="1320800" y="13248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9" name="テキスト ボックス 378"/>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100347</xdr:rowOff>
    </xdr:from>
    <xdr:ext cx="762000" cy="259045"/>
    <xdr:sp macro="" textlink="">
      <xdr:nvSpPr>
        <xdr:cNvPr id="381" name="テキスト ボックス 380"/>
        <xdr:cNvSpPr txBox="1"/>
      </xdr:nvSpPr>
      <xdr:spPr>
        <a:xfrm>
          <a:off x="939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87" name="楕円 386"/>
        <xdr:cNvSpPr/>
      </xdr:nvSpPr>
      <xdr:spPr>
        <a:xfrm>
          <a:off x="4775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78757</xdr:rowOff>
    </xdr:from>
    <xdr:ext cx="762000" cy="259045"/>
    <xdr:sp macro="" textlink="">
      <xdr:nvSpPr>
        <xdr:cNvPr id="388" name="公債費該当値テキスト"/>
        <xdr:cNvSpPr txBox="1"/>
      </xdr:nvSpPr>
      <xdr:spPr>
        <a:xfrm>
          <a:off x="49149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91439</xdr:rowOff>
    </xdr:from>
    <xdr:to>
      <xdr:col>20</xdr:col>
      <xdr:colOff>38100</xdr:colOff>
      <xdr:row>77</xdr:row>
      <xdr:rowOff>21589</xdr:rowOff>
    </xdr:to>
    <xdr:sp macro="" textlink="">
      <xdr:nvSpPr>
        <xdr:cNvPr id="389" name="楕円 388"/>
        <xdr:cNvSpPr/>
      </xdr:nvSpPr>
      <xdr:spPr>
        <a:xfrm>
          <a:off x="3937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90" name="テキスト ボックス 389"/>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76200</xdr:rowOff>
    </xdr:from>
    <xdr:to>
      <xdr:col>15</xdr:col>
      <xdr:colOff>149225</xdr:colOff>
      <xdr:row>77</xdr:row>
      <xdr:rowOff>6350</xdr:rowOff>
    </xdr:to>
    <xdr:sp macro="" textlink="">
      <xdr:nvSpPr>
        <xdr:cNvPr id="391" name="楕円 390"/>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162577</xdr:rowOff>
    </xdr:from>
    <xdr:ext cx="762000" cy="259045"/>
    <xdr:sp macro="" textlink="">
      <xdr:nvSpPr>
        <xdr:cNvPr id="392" name="テキスト ボックス 391"/>
        <xdr:cNvSpPr txBox="1"/>
      </xdr:nvSpPr>
      <xdr:spPr>
        <a:xfrm>
          <a:off x="2717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93" name="楕円 392"/>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94" name="テキスト ボックス 393"/>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95" name="楕円 394"/>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96" name="テキスト ボックス 395"/>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公債費以外にかかる経常収支比率は、前年度と比較して１．４ポイント</a:t>
          </a:r>
          <a:r>
            <a:rPr kumimoji="1" lang="ja-JP" altLang="en-US" sz="1400">
              <a:solidFill>
                <a:schemeClr val="dk1"/>
              </a:solidFill>
              <a:effectLst/>
              <a:latin typeface="+mn-lt"/>
              <a:ea typeface="+mn-ea"/>
              <a:cs typeface="+mn-cs"/>
            </a:rPr>
            <a:t>減少</a:t>
          </a:r>
          <a:r>
            <a:rPr kumimoji="1" lang="ja-JP" altLang="ja-JP" sz="1400">
              <a:solidFill>
                <a:schemeClr val="dk1"/>
              </a:solidFill>
              <a:effectLst/>
              <a:latin typeface="+mn-lt"/>
              <a:ea typeface="+mn-ea"/>
              <a:cs typeface="+mn-cs"/>
            </a:rPr>
            <a:t>したものの、類似団体平均を平成２０年度</a:t>
          </a:r>
          <a:r>
            <a:rPr kumimoji="1" lang="ja-JP" altLang="en-US" sz="1400">
              <a:solidFill>
                <a:schemeClr val="dk1"/>
              </a:solidFill>
              <a:effectLst/>
              <a:latin typeface="+mn-lt"/>
              <a:ea typeface="+mn-ea"/>
              <a:cs typeface="+mn-cs"/>
            </a:rPr>
            <a:t>以降</a:t>
          </a:r>
          <a:r>
            <a:rPr kumimoji="1" lang="ja-JP" altLang="ja-JP" sz="1400">
              <a:solidFill>
                <a:schemeClr val="dk1"/>
              </a:solidFill>
              <a:effectLst/>
              <a:latin typeface="+mn-lt"/>
              <a:ea typeface="+mn-ea"/>
              <a:cs typeface="+mn-cs"/>
            </a:rPr>
            <a:t>上回っている。</a:t>
          </a:r>
          <a:endParaRPr lang="ja-JP" altLang="ja-JP" sz="1400">
            <a:effectLst/>
          </a:endParaRPr>
        </a:p>
        <a:p>
          <a:r>
            <a:rPr kumimoji="1" lang="ja-JP" altLang="ja-JP" sz="1400">
              <a:solidFill>
                <a:schemeClr val="dk1"/>
              </a:solidFill>
              <a:effectLst/>
              <a:latin typeface="+mn-lt"/>
              <a:ea typeface="+mn-ea"/>
              <a:cs typeface="+mn-cs"/>
            </a:rPr>
            <a:t>　町単独事業の見直しや、徹底した行財政改革の取組みを推進し、適切な財政運営に努めていく。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159004</xdr:rowOff>
    </xdr:from>
    <xdr:to>
      <xdr:col>82</xdr:col>
      <xdr:colOff>107950</xdr:colOff>
      <xdr:row>79</xdr:row>
      <xdr:rowOff>51563</xdr:rowOff>
    </xdr:to>
    <xdr:cxnSp macro="">
      <xdr:nvCxnSpPr>
        <xdr:cNvPr id="427" name="直線コネクタ 426"/>
        <xdr:cNvCxnSpPr/>
      </xdr:nvCxnSpPr>
      <xdr:spPr>
        <a:xfrm flipV="1">
          <a:off x="15671800" y="13532104"/>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127016</xdr:rowOff>
    </xdr:from>
    <xdr:ext cx="762000" cy="259045"/>
    <xdr:sp macro="" textlink="">
      <xdr:nvSpPr>
        <xdr:cNvPr id="428" name="公債費以外平均値テキスト"/>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159004</xdr:rowOff>
    </xdr:from>
    <xdr:to>
      <xdr:col>78</xdr:col>
      <xdr:colOff>69850</xdr:colOff>
      <xdr:row>79</xdr:row>
      <xdr:rowOff>51563</xdr:rowOff>
    </xdr:to>
    <xdr:cxnSp macro="">
      <xdr:nvCxnSpPr>
        <xdr:cNvPr id="430" name="直線コネクタ 429"/>
        <xdr:cNvCxnSpPr/>
      </xdr:nvCxnSpPr>
      <xdr:spPr>
        <a:xfrm>
          <a:off x="14782800" y="13532104"/>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46245</xdr:rowOff>
    </xdr:from>
    <xdr:ext cx="736600" cy="259045"/>
    <xdr:sp macro="" textlink="">
      <xdr:nvSpPr>
        <xdr:cNvPr id="432" name="テキスト ボックス 431"/>
        <xdr:cNvSpPr txBox="1"/>
      </xdr:nvSpPr>
      <xdr:spPr>
        <a:xfrm>
          <a:off x="15290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159004</xdr:rowOff>
    </xdr:from>
    <xdr:to>
      <xdr:col>73</xdr:col>
      <xdr:colOff>180975</xdr:colOff>
      <xdr:row>79</xdr:row>
      <xdr:rowOff>106426</xdr:rowOff>
    </xdr:to>
    <xdr:cxnSp macro="">
      <xdr:nvCxnSpPr>
        <xdr:cNvPr id="433" name="直線コネクタ 432"/>
        <xdr:cNvCxnSpPr/>
      </xdr:nvCxnSpPr>
      <xdr:spPr>
        <a:xfrm flipV="1">
          <a:off x="13893800" y="1353210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98823</xdr:rowOff>
    </xdr:from>
    <xdr:ext cx="762000" cy="259045"/>
    <xdr:sp macro="" textlink="">
      <xdr:nvSpPr>
        <xdr:cNvPr id="435" name="テキスト ボックス 434"/>
        <xdr:cNvSpPr txBox="1"/>
      </xdr:nvSpPr>
      <xdr:spPr>
        <a:xfrm>
          <a:off x="14401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149861</xdr:rowOff>
    </xdr:from>
    <xdr:to>
      <xdr:col>69</xdr:col>
      <xdr:colOff>92075</xdr:colOff>
      <xdr:row>79</xdr:row>
      <xdr:rowOff>106426</xdr:rowOff>
    </xdr:to>
    <xdr:cxnSp macro="">
      <xdr:nvCxnSpPr>
        <xdr:cNvPr id="436" name="直線コネクタ 435"/>
        <xdr:cNvCxnSpPr/>
      </xdr:nvCxnSpPr>
      <xdr:spPr>
        <a:xfrm>
          <a:off x="13004800" y="13522961"/>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8" name="テキスト ボックス 437"/>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108204</xdr:rowOff>
    </xdr:from>
    <xdr:to>
      <xdr:col>82</xdr:col>
      <xdr:colOff>158750</xdr:colOff>
      <xdr:row>79</xdr:row>
      <xdr:rowOff>38354</xdr:rowOff>
    </xdr:to>
    <xdr:sp macro="" textlink="">
      <xdr:nvSpPr>
        <xdr:cNvPr id="446" name="楕円 445"/>
        <xdr:cNvSpPr/>
      </xdr:nvSpPr>
      <xdr:spPr>
        <a:xfrm>
          <a:off x="164592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80281</xdr:rowOff>
    </xdr:from>
    <xdr:ext cx="762000" cy="259045"/>
    <xdr:sp macro="" textlink="">
      <xdr:nvSpPr>
        <xdr:cNvPr id="447" name="公債費以外該当値テキスト"/>
        <xdr:cNvSpPr txBox="1"/>
      </xdr:nvSpPr>
      <xdr:spPr>
        <a:xfrm>
          <a:off x="165989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763</xdr:rowOff>
    </xdr:from>
    <xdr:to>
      <xdr:col>78</xdr:col>
      <xdr:colOff>120650</xdr:colOff>
      <xdr:row>79</xdr:row>
      <xdr:rowOff>102363</xdr:rowOff>
    </xdr:to>
    <xdr:sp macro="" textlink="">
      <xdr:nvSpPr>
        <xdr:cNvPr id="448" name="楕円 447"/>
        <xdr:cNvSpPr/>
      </xdr:nvSpPr>
      <xdr:spPr>
        <a:xfrm>
          <a:off x="15621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87140</xdr:rowOff>
    </xdr:from>
    <xdr:ext cx="736600" cy="259045"/>
    <xdr:sp macro="" textlink="">
      <xdr:nvSpPr>
        <xdr:cNvPr id="449" name="テキスト ボックス 448"/>
        <xdr:cNvSpPr txBox="1"/>
      </xdr:nvSpPr>
      <xdr:spPr>
        <a:xfrm>
          <a:off x="15290800" y="13631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108204</xdr:rowOff>
    </xdr:from>
    <xdr:to>
      <xdr:col>74</xdr:col>
      <xdr:colOff>31750</xdr:colOff>
      <xdr:row>79</xdr:row>
      <xdr:rowOff>38354</xdr:rowOff>
    </xdr:to>
    <xdr:sp macro="" textlink="">
      <xdr:nvSpPr>
        <xdr:cNvPr id="450" name="楕円 449"/>
        <xdr:cNvSpPr/>
      </xdr:nvSpPr>
      <xdr:spPr>
        <a:xfrm>
          <a:off x="14732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23131</xdr:rowOff>
    </xdr:from>
    <xdr:ext cx="762000" cy="259045"/>
    <xdr:sp macro="" textlink="">
      <xdr:nvSpPr>
        <xdr:cNvPr id="451" name="テキスト ボックス 450"/>
        <xdr:cNvSpPr txBox="1"/>
      </xdr:nvSpPr>
      <xdr:spPr>
        <a:xfrm>
          <a:off x="14401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55626</xdr:rowOff>
    </xdr:from>
    <xdr:to>
      <xdr:col>69</xdr:col>
      <xdr:colOff>142875</xdr:colOff>
      <xdr:row>79</xdr:row>
      <xdr:rowOff>157226</xdr:rowOff>
    </xdr:to>
    <xdr:sp macro="" textlink="">
      <xdr:nvSpPr>
        <xdr:cNvPr id="452" name="楕円 451"/>
        <xdr:cNvSpPr/>
      </xdr:nvSpPr>
      <xdr:spPr>
        <a:xfrm>
          <a:off x="13843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142003</xdr:rowOff>
    </xdr:from>
    <xdr:ext cx="762000" cy="259045"/>
    <xdr:sp macro="" textlink="">
      <xdr:nvSpPr>
        <xdr:cNvPr id="453" name="テキスト ボックス 452"/>
        <xdr:cNvSpPr txBox="1"/>
      </xdr:nvSpPr>
      <xdr:spPr>
        <a:xfrm>
          <a:off x="13512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99061</xdr:rowOff>
    </xdr:from>
    <xdr:to>
      <xdr:col>65</xdr:col>
      <xdr:colOff>53975</xdr:colOff>
      <xdr:row>79</xdr:row>
      <xdr:rowOff>29211</xdr:rowOff>
    </xdr:to>
    <xdr:sp macro="" textlink="">
      <xdr:nvSpPr>
        <xdr:cNvPr id="454" name="楕円 453"/>
        <xdr:cNvSpPr/>
      </xdr:nvSpPr>
      <xdr:spPr>
        <a:xfrm>
          <a:off x="12954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13988</xdr:rowOff>
    </xdr:from>
    <xdr:ext cx="762000" cy="259045"/>
    <xdr:sp macro="" textlink="">
      <xdr:nvSpPr>
        <xdr:cNvPr id="455" name="テキスト ボックス 454"/>
        <xdr:cNvSpPr txBox="1"/>
      </xdr:nvSpPr>
      <xdr:spPr>
        <a:xfrm>
          <a:off x="12623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奈良県斑鳩町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135714</xdr:rowOff>
    </xdr:from>
    <xdr:to>
      <xdr:col>29</xdr:col>
      <xdr:colOff>127000</xdr:colOff>
      <xdr:row>17</xdr:row>
      <xdr:rowOff>166902</xdr:rowOff>
    </xdr:to>
    <xdr:cxnSp macro="">
      <xdr:nvCxnSpPr>
        <xdr:cNvPr id="52" name="直線コネクタ 51"/>
        <xdr:cNvCxnSpPr/>
      </xdr:nvCxnSpPr>
      <xdr:spPr bwMode="auto">
        <a:xfrm>
          <a:off x="5003800" y="3097989"/>
          <a:ext cx="647700" cy="31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151678</xdr:rowOff>
    </xdr:from>
    <xdr:ext cx="762000" cy="259045"/>
    <xdr:sp macro="" textlink="">
      <xdr:nvSpPr>
        <xdr:cNvPr id="53" name="人口1人当たり決算額の推移平均値テキスト130"/>
        <xdr:cNvSpPr txBox="1"/>
      </xdr:nvSpPr>
      <xdr:spPr>
        <a:xfrm>
          <a:off x="5740400" y="3113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89684</xdr:rowOff>
    </xdr:from>
    <xdr:to>
      <xdr:col>26</xdr:col>
      <xdr:colOff>50800</xdr:colOff>
      <xdr:row>17</xdr:row>
      <xdr:rowOff>135714</xdr:rowOff>
    </xdr:to>
    <xdr:cxnSp macro="">
      <xdr:nvCxnSpPr>
        <xdr:cNvPr id="55" name="直線コネクタ 54"/>
        <xdr:cNvCxnSpPr/>
      </xdr:nvCxnSpPr>
      <xdr:spPr bwMode="auto">
        <a:xfrm>
          <a:off x="4305300" y="3051959"/>
          <a:ext cx="698500" cy="46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45512</xdr:rowOff>
    </xdr:from>
    <xdr:ext cx="736600" cy="259045"/>
    <xdr:sp macro="" textlink="">
      <xdr:nvSpPr>
        <xdr:cNvPr id="57" name="テキスト ボックス 56"/>
        <xdr:cNvSpPr txBox="1"/>
      </xdr:nvSpPr>
      <xdr:spPr>
        <a:xfrm>
          <a:off x="4622800" y="317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89684</xdr:rowOff>
    </xdr:from>
    <xdr:to>
      <xdr:col>22</xdr:col>
      <xdr:colOff>114300</xdr:colOff>
      <xdr:row>17</xdr:row>
      <xdr:rowOff>114928</xdr:rowOff>
    </xdr:to>
    <xdr:cxnSp macro="">
      <xdr:nvCxnSpPr>
        <xdr:cNvPr id="58" name="直線コネクタ 57"/>
        <xdr:cNvCxnSpPr/>
      </xdr:nvCxnSpPr>
      <xdr:spPr bwMode="auto">
        <a:xfrm flipV="1">
          <a:off x="3606800" y="3051959"/>
          <a:ext cx="698500" cy="25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66429</xdr:rowOff>
    </xdr:from>
    <xdr:ext cx="762000" cy="259045"/>
    <xdr:sp macro="" textlink="">
      <xdr:nvSpPr>
        <xdr:cNvPr id="60" name="テキスト ボックス 59"/>
        <xdr:cNvSpPr txBox="1"/>
      </xdr:nvSpPr>
      <xdr:spPr>
        <a:xfrm>
          <a:off x="3924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114928</xdr:rowOff>
    </xdr:from>
    <xdr:to>
      <xdr:col>18</xdr:col>
      <xdr:colOff>177800</xdr:colOff>
      <xdr:row>18</xdr:row>
      <xdr:rowOff>40339</xdr:rowOff>
    </xdr:to>
    <xdr:cxnSp macro="">
      <xdr:nvCxnSpPr>
        <xdr:cNvPr id="61" name="直線コネクタ 60"/>
        <xdr:cNvCxnSpPr/>
      </xdr:nvCxnSpPr>
      <xdr:spPr bwMode="auto">
        <a:xfrm flipV="1">
          <a:off x="2908300" y="3077203"/>
          <a:ext cx="698500" cy="96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10993</xdr:rowOff>
    </xdr:from>
    <xdr:ext cx="762000" cy="259045"/>
    <xdr:sp macro="" textlink="">
      <xdr:nvSpPr>
        <xdr:cNvPr id="63" name="テキスト ボックス 62"/>
        <xdr:cNvSpPr txBox="1"/>
      </xdr:nvSpPr>
      <xdr:spPr>
        <a:xfrm>
          <a:off x="32258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116102</xdr:rowOff>
    </xdr:from>
    <xdr:to>
      <xdr:col>29</xdr:col>
      <xdr:colOff>177800</xdr:colOff>
      <xdr:row>18</xdr:row>
      <xdr:rowOff>46252</xdr:rowOff>
    </xdr:to>
    <xdr:sp macro="" textlink="">
      <xdr:nvSpPr>
        <xdr:cNvPr id="71" name="楕円 70"/>
        <xdr:cNvSpPr/>
      </xdr:nvSpPr>
      <xdr:spPr bwMode="auto">
        <a:xfrm>
          <a:off x="5600700" y="3078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132629</xdr:rowOff>
    </xdr:from>
    <xdr:ext cx="762000" cy="259045"/>
    <xdr:sp macro="" textlink="">
      <xdr:nvSpPr>
        <xdr:cNvPr id="72" name="人口1人当たり決算額の推移該当値テキスト130"/>
        <xdr:cNvSpPr txBox="1"/>
      </xdr:nvSpPr>
      <xdr:spPr>
        <a:xfrm>
          <a:off x="5740400" y="2923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84914</xdr:rowOff>
    </xdr:from>
    <xdr:to>
      <xdr:col>26</xdr:col>
      <xdr:colOff>101600</xdr:colOff>
      <xdr:row>18</xdr:row>
      <xdr:rowOff>15064</xdr:rowOff>
    </xdr:to>
    <xdr:sp macro="" textlink="">
      <xdr:nvSpPr>
        <xdr:cNvPr id="73" name="楕円 72"/>
        <xdr:cNvSpPr/>
      </xdr:nvSpPr>
      <xdr:spPr bwMode="auto">
        <a:xfrm>
          <a:off x="4953000" y="3047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25241</xdr:rowOff>
    </xdr:from>
    <xdr:ext cx="736600" cy="259045"/>
    <xdr:sp macro="" textlink="">
      <xdr:nvSpPr>
        <xdr:cNvPr id="74" name="テキスト ボックス 73"/>
        <xdr:cNvSpPr txBox="1"/>
      </xdr:nvSpPr>
      <xdr:spPr>
        <a:xfrm>
          <a:off x="4622800" y="2816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38884</xdr:rowOff>
    </xdr:from>
    <xdr:to>
      <xdr:col>22</xdr:col>
      <xdr:colOff>165100</xdr:colOff>
      <xdr:row>17</xdr:row>
      <xdr:rowOff>140484</xdr:rowOff>
    </xdr:to>
    <xdr:sp macro="" textlink="">
      <xdr:nvSpPr>
        <xdr:cNvPr id="75" name="楕円 74"/>
        <xdr:cNvSpPr/>
      </xdr:nvSpPr>
      <xdr:spPr bwMode="auto">
        <a:xfrm>
          <a:off x="4254500" y="3001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150661</xdr:rowOff>
    </xdr:from>
    <xdr:ext cx="762000" cy="259045"/>
    <xdr:sp macro="" textlink="">
      <xdr:nvSpPr>
        <xdr:cNvPr id="76" name="テキスト ボックス 75"/>
        <xdr:cNvSpPr txBox="1"/>
      </xdr:nvSpPr>
      <xdr:spPr>
        <a:xfrm>
          <a:off x="3924300" y="277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64128</xdr:rowOff>
    </xdr:from>
    <xdr:to>
      <xdr:col>19</xdr:col>
      <xdr:colOff>38100</xdr:colOff>
      <xdr:row>17</xdr:row>
      <xdr:rowOff>165728</xdr:rowOff>
    </xdr:to>
    <xdr:sp macro="" textlink="">
      <xdr:nvSpPr>
        <xdr:cNvPr id="77" name="楕円 76"/>
        <xdr:cNvSpPr/>
      </xdr:nvSpPr>
      <xdr:spPr bwMode="auto">
        <a:xfrm>
          <a:off x="3556000" y="3026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4455</xdr:rowOff>
    </xdr:from>
    <xdr:ext cx="762000" cy="259045"/>
    <xdr:sp macro="" textlink="">
      <xdr:nvSpPr>
        <xdr:cNvPr id="78" name="テキスト ボックス 77"/>
        <xdr:cNvSpPr txBox="1"/>
      </xdr:nvSpPr>
      <xdr:spPr>
        <a:xfrm>
          <a:off x="3225800" y="2795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160989</xdr:rowOff>
    </xdr:from>
    <xdr:to>
      <xdr:col>15</xdr:col>
      <xdr:colOff>101600</xdr:colOff>
      <xdr:row>18</xdr:row>
      <xdr:rowOff>91139</xdr:rowOff>
    </xdr:to>
    <xdr:sp macro="" textlink="">
      <xdr:nvSpPr>
        <xdr:cNvPr id="79" name="楕円 78"/>
        <xdr:cNvSpPr/>
      </xdr:nvSpPr>
      <xdr:spPr bwMode="auto">
        <a:xfrm>
          <a:off x="2857500" y="3123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75916</xdr:rowOff>
    </xdr:from>
    <xdr:ext cx="762000" cy="259045"/>
    <xdr:sp macro="" textlink="">
      <xdr:nvSpPr>
        <xdr:cNvPr id="80" name="テキスト ボックス 79"/>
        <xdr:cNvSpPr txBox="1"/>
      </xdr:nvSpPr>
      <xdr:spPr>
        <a:xfrm>
          <a:off x="2527300" y="320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214815</xdr:rowOff>
    </xdr:from>
    <xdr:to>
      <xdr:col>29</xdr:col>
      <xdr:colOff>127000</xdr:colOff>
      <xdr:row>35</xdr:row>
      <xdr:rowOff>317619</xdr:rowOff>
    </xdr:to>
    <xdr:cxnSp macro="">
      <xdr:nvCxnSpPr>
        <xdr:cNvPr id="115" name="直線コネクタ 114"/>
        <xdr:cNvCxnSpPr/>
      </xdr:nvCxnSpPr>
      <xdr:spPr bwMode="auto">
        <a:xfrm flipV="1">
          <a:off x="5003800" y="6825165"/>
          <a:ext cx="647700" cy="102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199592</xdr:rowOff>
    </xdr:from>
    <xdr:ext cx="762000" cy="259045"/>
    <xdr:sp macro="" textlink="">
      <xdr:nvSpPr>
        <xdr:cNvPr id="116" name="人口1人当たり決算額の推移平均値テキスト445"/>
        <xdr:cNvSpPr txBox="1"/>
      </xdr:nvSpPr>
      <xdr:spPr>
        <a:xfrm>
          <a:off x="5740400" y="68099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277125</xdr:rowOff>
    </xdr:from>
    <xdr:to>
      <xdr:col>26</xdr:col>
      <xdr:colOff>50800</xdr:colOff>
      <xdr:row>35</xdr:row>
      <xdr:rowOff>317619</xdr:rowOff>
    </xdr:to>
    <xdr:cxnSp macro="">
      <xdr:nvCxnSpPr>
        <xdr:cNvPr id="118" name="直線コネクタ 117"/>
        <xdr:cNvCxnSpPr/>
      </xdr:nvCxnSpPr>
      <xdr:spPr bwMode="auto">
        <a:xfrm>
          <a:off x="4305300" y="6887475"/>
          <a:ext cx="698500" cy="40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313870</xdr:rowOff>
    </xdr:from>
    <xdr:ext cx="736600" cy="259045"/>
    <xdr:sp macro="" textlink="">
      <xdr:nvSpPr>
        <xdr:cNvPr id="120" name="テキスト ボックス 119"/>
        <xdr:cNvSpPr txBox="1"/>
      </xdr:nvSpPr>
      <xdr:spPr>
        <a:xfrm>
          <a:off x="4622800" y="658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277125</xdr:rowOff>
    </xdr:from>
    <xdr:to>
      <xdr:col>22</xdr:col>
      <xdr:colOff>114300</xdr:colOff>
      <xdr:row>35</xdr:row>
      <xdr:rowOff>300148</xdr:rowOff>
    </xdr:to>
    <xdr:cxnSp macro="">
      <xdr:nvCxnSpPr>
        <xdr:cNvPr id="121" name="直線コネクタ 120"/>
        <xdr:cNvCxnSpPr/>
      </xdr:nvCxnSpPr>
      <xdr:spPr bwMode="auto">
        <a:xfrm flipV="1">
          <a:off x="3606800" y="6887475"/>
          <a:ext cx="698500" cy="23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322989</xdr:rowOff>
    </xdr:from>
    <xdr:ext cx="762000" cy="259045"/>
    <xdr:sp macro="" textlink="">
      <xdr:nvSpPr>
        <xdr:cNvPr id="123" name="テキスト ボックス 122"/>
        <xdr:cNvSpPr txBox="1"/>
      </xdr:nvSpPr>
      <xdr:spPr>
        <a:xfrm>
          <a:off x="3924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261613</xdr:rowOff>
    </xdr:from>
    <xdr:to>
      <xdr:col>18</xdr:col>
      <xdr:colOff>177800</xdr:colOff>
      <xdr:row>35</xdr:row>
      <xdr:rowOff>300148</xdr:rowOff>
    </xdr:to>
    <xdr:cxnSp macro="">
      <xdr:nvCxnSpPr>
        <xdr:cNvPr id="124" name="直線コネクタ 123"/>
        <xdr:cNvCxnSpPr/>
      </xdr:nvCxnSpPr>
      <xdr:spPr bwMode="auto">
        <a:xfrm>
          <a:off x="2908300" y="6871963"/>
          <a:ext cx="698500" cy="38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303583</xdr:rowOff>
    </xdr:from>
    <xdr:ext cx="762000" cy="259045"/>
    <xdr:sp macro="" textlink="">
      <xdr:nvSpPr>
        <xdr:cNvPr id="126" name="テキスト ボックス 125"/>
        <xdr:cNvSpPr txBox="1"/>
      </xdr:nvSpPr>
      <xdr:spPr>
        <a:xfrm>
          <a:off x="32258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246335</xdr:rowOff>
    </xdr:from>
    <xdr:ext cx="762000" cy="259045"/>
    <xdr:sp macro="" textlink="">
      <xdr:nvSpPr>
        <xdr:cNvPr id="128" name="テキスト ボックス 127"/>
        <xdr:cNvSpPr txBox="1"/>
      </xdr:nvSpPr>
      <xdr:spPr>
        <a:xfrm>
          <a:off x="2527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164015</xdr:rowOff>
    </xdr:from>
    <xdr:to>
      <xdr:col>29</xdr:col>
      <xdr:colOff>177800</xdr:colOff>
      <xdr:row>35</xdr:row>
      <xdr:rowOff>265615</xdr:rowOff>
    </xdr:to>
    <xdr:sp macro="" textlink="">
      <xdr:nvSpPr>
        <xdr:cNvPr id="134" name="楕円 133"/>
        <xdr:cNvSpPr/>
      </xdr:nvSpPr>
      <xdr:spPr bwMode="auto">
        <a:xfrm>
          <a:off x="5600700" y="6774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9092</xdr:rowOff>
    </xdr:from>
    <xdr:ext cx="762000" cy="259045"/>
    <xdr:sp macro="" textlink="">
      <xdr:nvSpPr>
        <xdr:cNvPr id="135" name="人口1人当たり決算額の推移該当値テキスト445"/>
        <xdr:cNvSpPr txBox="1"/>
      </xdr:nvSpPr>
      <xdr:spPr>
        <a:xfrm>
          <a:off x="5740400" y="6619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266819</xdr:rowOff>
    </xdr:from>
    <xdr:to>
      <xdr:col>26</xdr:col>
      <xdr:colOff>101600</xdr:colOff>
      <xdr:row>36</xdr:row>
      <xdr:rowOff>25519</xdr:rowOff>
    </xdr:to>
    <xdr:sp macro="" textlink="">
      <xdr:nvSpPr>
        <xdr:cNvPr id="136" name="楕円 135"/>
        <xdr:cNvSpPr/>
      </xdr:nvSpPr>
      <xdr:spPr bwMode="auto">
        <a:xfrm>
          <a:off x="4953000" y="6877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10296</xdr:rowOff>
    </xdr:from>
    <xdr:ext cx="736600" cy="259045"/>
    <xdr:sp macro="" textlink="">
      <xdr:nvSpPr>
        <xdr:cNvPr id="137" name="テキスト ボックス 136"/>
        <xdr:cNvSpPr txBox="1"/>
      </xdr:nvSpPr>
      <xdr:spPr>
        <a:xfrm>
          <a:off x="4622800" y="6963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226325</xdr:rowOff>
    </xdr:from>
    <xdr:to>
      <xdr:col>22</xdr:col>
      <xdr:colOff>165100</xdr:colOff>
      <xdr:row>35</xdr:row>
      <xdr:rowOff>327925</xdr:rowOff>
    </xdr:to>
    <xdr:sp macro="" textlink="">
      <xdr:nvSpPr>
        <xdr:cNvPr id="138" name="楕円 137"/>
        <xdr:cNvSpPr/>
      </xdr:nvSpPr>
      <xdr:spPr bwMode="auto">
        <a:xfrm>
          <a:off x="4254500" y="6836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338102</xdr:rowOff>
    </xdr:from>
    <xdr:ext cx="762000" cy="259045"/>
    <xdr:sp macro="" textlink="">
      <xdr:nvSpPr>
        <xdr:cNvPr id="139" name="テキスト ボックス 138"/>
        <xdr:cNvSpPr txBox="1"/>
      </xdr:nvSpPr>
      <xdr:spPr>
        <a:xfrm>
          <a:off x="3924300" y="660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249348</xdr:rowOff>
    </xdr:from>
    <xdr:to>
      <xdr:col>19</xdr:col>
      <xdr:colOff>38100</xdr:colOff>
      <xdr:row>36</xdr:row>
      <xdr:rowOff>8048</xdr:rowOff>
    </xdr:to>
    <xdr:sp macro="" textlink="">
      <xdr:nvSpPr>
        <xdr:cNvPr id="140" name="楕円 139"/>
        <xdr:cNvSpPr/>
      </xdr:nvSpPr>
      <xdr:spPr bwMode="auto">
        <a:xfrm>
          <a:off x="3556000" y="6859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335725</xdr:rowOff>
    </xdr:from>
    <xdr:ext cx="762000" cy="259045"/>
    <xdr:sp macro="" textlink="">
      <xdr:nvSpPr>
        <xdr:cNvPr id="141" name="テキスト ボックス 140"/>
        <xdr:cNvSpPr txBox="1"/>
      </xdr:nvSpPr>
      <xdr:spPr>
        <a:xfrm>
          <a:off x="3225800" y="694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210813</xdr:rowOff>
    </xdr:from>
    <xdr:to>
      <xdr:col>15</xdr:col>
      <xdr:colOff>101600</xdr:colOff>
      <xdr:row>35</xdr:row>
      <xdr:rowOff>312413</xdr:rowOff>
    </xdr:to>
    <xdr:sp macro="" textlink="">
      <xdr:nvSpPr>
        <xdr:cNvPr id="142" name="楕円 141"/>
        <xdr:cNvSpPr/>
      </xdr:nvSpPr>
      <xdr:spPr bwMode="auto">
        <a:xfrm>
          <a:off x="2857500" y="6821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297190</xdr:rowOff>
    </xdr:from>
    <xdr:ext cx="762000" cy="259045"/>
    <xdr:sp macro="" textlink="">
      <xdr:nvSpPr>
        <xdr:cNvPr id="143" name="テキスト ボックス 142"/>
        <xdr:cNvSpPr txBox="1"/>
      </xdr:nvSpPr>
      <xdr:spPr>
        <a:xfrm>
          <a:off x="2527300" y="6907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奈良県斑鳩町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28,220
28,048
14.27
9,007,540
8,761,687
232,545
5,926,090
8,998,814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56979</xdr:rowOff>
    </xdr:from>
    <xdr:to>
      <xdr:col>24</xdr:col>
      <xdr:colOff>63500</xdr:colOff>
      <xdr:row>36</xdr:row>
      <xdr:rowOff>100707</xdr:rowOff>
    </xdr:to>
    <xdr:cxnSp macro="">
      <xdr:nvCxnSpPr>
        <xdr:cNvPr id="63" name="直線コネクタ 62"/>
        <xdr:cNvCxnSpPr/>
      </xdr:nvCxnSpPr>
      <xdr:spPr>
        <a:xfrm>
          <a:off x="3797300" y="6229179"/>
          <a:ext cx="838200" cy="4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169009</xdr:rowOff>
    </xdr:from>
    <xdr:ext cx="534377" cy="259045"/>
    <xdr:sp macro="" textlink="">
      <xdr:nvSpPr>
        <xdr:cNvPr id="64" name="人件費平均値テキスト"/>
        <xdr:cNvSpPr txBox="1"/>
      </xdr:nvSpPr>
      <xdr:spPr>
        <a:xfrm>
          <a:off x="4686300" y="599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40243</xdr:rowOff>
    </xdr:from>
    <xdr:to>
      <xdr:col>19</xdr:col>
      <xdr:colOff>177800</xdr:colOff>
      <xdr:row>36</xdr:row>
      <xdr:rowOff>56979</xdr:rowOff>
    </xdr:to>
    <xdr:cxnSp macro="">
      <xdr:nvCxnSpPr>
        <xdr:cNvPr id="66" name="直線コネクタ 65"/>
        <xdr:cNvCxnSpPr/>
      </xdr:nvCxnSpPr>
      <xdr:spPr>
        <a:xfrm>
          <a:off x="2908300" y="6212443"/>
          <a:ext cx="889000" cy="1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95258</xdr:rowOff>
    </xdr:from>
    <xdr:ext cx="534377" cy="259045"/>
    <xdr:sp macro="" textlink="">
      <xdr:nvSpPr>
        <xdr:cNvPr id="68" name="テキスト ボックス 67"/>
        <xdr:cNvSpPr txBox="1"/>
      </xdr:nvSpPr>
      <xdr:spPr>
        <a:xfrm>
          <a:off x="3530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40243</xdr:rowOff>
    </xdr:from>
    <xdr:to>
      <xdr:col>15</xdr:col>
      <xdr:colOff>50800</xdr:colOff>
      <xdr:row>36</xdr:row>
      <xdr:rowOff>61290</xdr:rowOff>
    </xdr:to>
    <xdr:cxnSp macro="">
      <xdr:nvCxnSpPr>
        <xdr:cNvPr id="69" name="直線コネクタ 68"/>
        <xdr:cNvCxnSpPr/>
      </xdr:nvCxnSpPr>
      <xdr:spPr>
        <a:xfrm flipV="1">
          <a:off x="2019300" y="6212443"/>
          <a:ext cx="889000" cy="2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103390</xdr:rowOff>
    </xdr:from>
    <xdr:ext cx="534377" cy="259045"/>
    <xdr:sp macro="" textlink="">
      <xdr:nvSpPr>
        <xdr:cNvPr id="71" name="テキスト ボックス 70"/>
        <xdr:cNvSpPr txBox="1"/>
      </xdr:nvSpPr>
      <xdr:spPr>
        <a:xfrm>
          <a:off x="2641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61290</xdr:rowOff>
    </xdr:from>
    <xdr:to>
      <xdr:col>10</xdr:col>
      <xdr:colOff>114300</xdr:colOff>
      <xdr:row>36</xdr:row>
      <xdr:rowOff>94813</xdr:rowOff>
    </xdr:to>
    <xdr:cxnSp macro="">
      <xdr:nvCxnSpPr>
        <xdr:cNvPr id="72" name="直線コネクタ 71"/>
        <xdr:cNvCxnSpPr/>
      </xdr:nvCxnSpPr>
      <xdr:spPr>
        <a:xfrm flipV="1">
          <a:off x="1130300" y="6233490"/>
          <a:ext cx="889000" cy="3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38630</xdr:rowOff>
    </xdr:from>
    <xdr:ext cx="534377" cy="259045"/>
    <xdr:sp macro="" textlink="">
      <xdr:nvSpPr>
        <xdr:cNvPr id="74" name="テキスト ボックス 73"/>
        <xdr:cNvSpPr txBox="1"/>
      </xdr:nvSpPr>
      <xdr:spPr>
        <a:xfrm>
          <a:off x="1752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48003</xdr:rowOff>
    </xdr:from>
    <xdr:ext cx="534377" cy="259045"/>
    <xdr:sp macro="" textlink="">
      <xdr:nvSpPr>
        <xdr:cNvPr id="76" name="テキスト ボックス 75"/>
        <xdr:cNvSpPr txBox="1"/>
      </xdr:nvSpPr>
      <xdr:spPr>
        <a:xfrm>
          <a:off x="863111" y="587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49907</xdr:rowOff>
    </xdr:from>
    <xdr:to>
      <xdr:col>24</xdr:col>
      <xdr:colOff>114300</xdr:colOff>
      <xdr:row>36</xdr:row>
      <xdr:rowOff>151507</xdr:rowOff>
    </xdr:to>
    <xdr:sp macro="" textlink="">
      <xdr:nvSpPr>
        <xdr:cNvPr id="82" name="楕円 81"/>
        <xdr:cNvSpPr/>
      </xdr:nvSpPr>
      <xdr:spPr>
        <a:xfrm>
          <a:off x="4584700" y="622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28334</xdr:rowOff>
    </xdr:from>
    <xdr:ext cx="534377" cy="259045"/>
    <xdr:sp macro="" textlink="">
      <xdr:nvSpPr>
        <xdr:cNvPr id="83" name="人件費該当値テキスト"/>
        <xdr:cNvSpPr txBox="1"/>
      </xdr:nvSpPr>
      <xdr:spPr>
        <a:xfrm>
          <a:off x="4686300" y="620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6179</xdr:rowOff>
    </xdr:from>
    <xdr:to>
      <xdr:col>20</xdr:col>
      <xdr:colOff>38100</xdr:colOff>
      <xdr:row>36</xdr:row>
      <xdr:rowOff>107779</xdr:rowOff>
    </xdr:to>
    <xdr:sp macro="" textlink="">
      <xdr:nvSpPr>
        <xdr:cNvPr id="84" name="楕円 83"/>
        <xdr:cNvSpPr/>
      </xdr:nvSpPr>
      <xdr:spPr>
        <a:xfrm>
          <a:off x="3746500" y="617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98906</xdr:rowOff>
    </xdr:from>
    <xdr:ext cx="534377" cy="259045"/>
    <xdr:sp macro="" textlink="">
      <xdr:nvSpPr>
        <xdr:cNvPr id="85" name="テキスト ボックス 84"/>
        <xdr:cNvSpPr txBox="1"/>
      </xdr:nvSpPr>
      <xdr:spPr>
        <a:xfrm>
          <a:off x="3530111" y="627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160893</xdr:rowOff>
    </xdr:from>
    <xdr:to>
      <xdr:col>15</xdr:col>
      <xdr:colOff>101600</xdr:colOff>
      <xdr:row>36</xdr:row>
      <xdr:rowOff>91043</xdr:rowOff>
    </xdr:to>
    <xdr:sp macro="" textlink="">
      <xdr:nvSpPr>
        <xdr:cNvPr id="86" name="楕円 85"/>
        <xdr:cNvSpPr/>
      </xdr:nvSpPr>
      <xdr:spPr>
        <a:xfrm>
          <a:off x="2857500" y="616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82170</xdr:rowOff>
    </xdr:from>
    <xdr:ext cx="534377" cy="259045"/>
    <xdr:sp macro="" textlink="">
      <xdr:nvSpPr>
        <xdr:cNvPr id="87" name="テキスト ボックス 86"/>
        <xdr:cNvSpPr txBox="1"/>
      </xdr:nvSpPr>
      <xdr:spPr>
        <a:xfrm>
          <a:off x="2641111" y="625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10490</xdr:rowOff>
    </xdr:from>
    <xdr:to>
      <xdr:col>10</xdr:col>
      <xdr:colOff>165100</xdr:colOff>
      <xdr:row>36</xdr:row>
      <xdr:rowOff>112090</xdr:rowOff>
    </xdr:to>
    <xdr:sp macro="" textlink="">
      <xdr:nvSpPr>
        <xdr:cNvPr id="88" name="楕円 87"/>
        <xdr:cNvSpPr/>
      </xdr:nvSpPr>
      <xdr:spPr>
        <a:xfrm>
          <a:off x="1968500" y="61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103217</xdr:rowOff>
    </xdr:from>
    <xdr:ext cx="534377" cy="259045"/>
    <xdr:sp macro="" textlink="">
      <xdr:nvSpPr>
        <xdr:cNvPr id="89" name="テキスト ボックス 88"/>
        <xdr:cNvSpPr txBox="1"/>
      </xdr:nvSpPr>
      <xdr:spPr>
        <a:xfrm>
          <a:off x="1752111" y="627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44013</xdr:rowOff>
    </xdr:from>
    <xdr:to>
      <xdr:col>6</xdr:col>
      <xdr:colOff>38100</xdr:colOff>
      <xdr:row>36</xdr:row>
      <xdr:rowOff>145613</xdr:rowOff>
    </xdr:to>
    <xdr:sp macro="" textlink="">
      <xdr:nvSpPr>
        <xdr:cNvPr id="90" name="楕円 89"/>
        <xdr:cNvSpPr/>
      </xdr:nvSpPr>
      <xdr:spPr>
        <a:xfrm>
          <a:off x="1079500" y="621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136740</xdr:rowOff>
    </xdr:from>
    <xdr:ext cx="534377" cy="259045"/>
    <xdr:sp macro="" textlink="">
      <xdr:nvSpPr>
        <xdr:cNvPr id="91" name="テキスト ボックス 90"/>
        <xdr:cNvSpPr txBox="1"/>
      </xdr:nvSpPr>
      <xdr:spPr>
        <a:xfrm>
          <a:off x="863111" y="630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47465</xdr:rowOff>
    </xdr:from>
    <xdr:to>
      <xdr:col>24</xdr:col>
      <xdr:colOff>63500</xdr:colOff>
      <xdr:row>57</xdr:row>
      <xdr:rowOff>49871</xdr:rowOff>
    </xdr:to>
    <xdr:cxnSp macro="">
      <xdr:nvCxnSpPr>
        <xdr:cNvPr id="123" name="直線コネクタ 122"/>
        <xdr:cNvCxnSpPr/>
      </xdr:nvCxnSpPr>
      <xdr:spPr>
        <a:xfrm>
          <a:off x="3797300" y="9820115"/>
          <a:ext cx="838200" cy="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64137</xdr:rowOff>
    </xdr:from>
    <xdr:ext cx="534377" cy="259045"/>
    <xdr:sp macro="" textlink="">
      <xdr:nvSpPr>
        <xdr:cNvPr id="124" name="物件費平均値テキスト"/>
        <xdr:cNvSpPr txBox="1"/>
      </xdr:nvSpPr>
      <xdr:spPr>
        <a:xfrm>
          <a:off x="4686300" y="9836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47465</xdr:rowOff>
    </xdr:from>
    <xdr:to>
      <xdr:col>19</xdr:col>
      <xdr:colOff>177800</xdr:colOff>
      <xdr:row>57</xdr:row>
      <xdr:rowOff>78675</xdr:rowOff>
    </xdr:to>
    <xdr:cxnSp macro="">
      <xdr:nvCxnSpPr>
        <xdr:cNvPr id="126" name="直線コネクタ 125"/>
        <xdr:cNvCxnSpPr/>
      </xdr:nvCxnSpPr>
      <xdr:spPr>
        <a:xfrm flipV="1">
          <a:off x="2908300" y="9820115"/>
          <a:ext cx="889000" cy="3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3874</xdr:rowOff>
    </xdr:from>
    <xdr:ext cx="534377" cy="259045"/>
    <xdr:sp macro="" textlink="">
      <xdr:nvSpPr>
        <xdr:cNvPr id="128" name="テキスト ボックス 127"/>
        <xdr:cNvSpPr txBox="1"/>
      </xdr:nvSpPr>
      <xdr:spPr>
        <a:xfrm>
          <a:off x="3530111" y="994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78675</xdr:rowOff>
    </xdr:from>
    <xdr:to>
      <xdr:col>15</xdr:col>
      <xdr:colOff>50800</xdr:colOff>
      <xdr:row>57</xdr:row>
      <xdr:rowOff>96440</xdr:rowOff>
    </xdr:to>
    <xdr:cxnSp macro="">
      <xdr:nvCxnSpPr>
        <xdr:cNvPr id="129" name="直線コネクタ 128"/>
        <xdr:cNvCxnSpPr/>
      </xdr:nvCxnSpPr>
      <xdr:spPr>
        <a:xfrm flipV="1">
          <a:off x="2019300" y="9851325"/>
          <a:ext cx="889000" cy="1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54166</xdr:rowOff>
    </xdr:from>
    <xdr:ext cx="534377" cy="259045"/>
    <xdr:sp macro="" textlink="">
      <xdr:nvSpPr>
        <xdr:cNvPr id="131" name="テキスト ボックス 130"/>
        <xdr:cNvSpPr txBox="1"/>
      </xdr:nvSpPr>
      <xdr:spPr>
        <a:xfrm>
          <a:off x="2641111" y="999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72568</xdr:rowOff>
    </xdr:from>
    <xdr:to>
      <xdr:col>10</xdr:col>
      <xdr:colOff>114300</xdr:colOff>
      <xdr:row>57</xdr:row>
      <xdr:rowOff>96440</xdr:rowOff>
    </xdr:to>
    <xdr:cxnSp macro="">
      <xdr:nvCxnSpPr>
        <xdr:cNvPr id="132" name="直線コネクタ 131"/>
        <xdr:cNvCxnSpPr/>
      </xdr:nvCxnSpPr>
      <xdr:spPr>
        <a:xfrm>
          <a:off x="1130300" y="9845218"/>
          <a:ext cx="889000" cy="2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43738</xdr:rowOff>
    </xdr:from>
    <xdr:ext cx="534377" cy="259045"/>
    <xdr:sp macro="" textlink="">
      <xdr:nvSpPr>
        <xdr:cNvPr id="134" name="テキスト ボックス 133"/>
        <xdr:cNvSpPr txBox="1"/>
      </xdr:nvSpPr>
      <xdr:spPr>
        <a:xfrm>
          <a:off x="1752111" y="998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76232</xdr:rowOff>
    </xdr:from>
    <xdr:ext cx="534377" cy="259045"/>
    <xdr:sp macro="" textlink="">
      <xdr:nvSpPr>
        <xdr:cNvPr id="136" name="テキスト ボックス 135"/>
        <xdr:cNvSpPr txBox="1"/>
      </xdr:nvSpPr>
      <xdr:spPr>
        <a:xfrm>
          <a:off x="863111" y="1002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170521</xdr:rowOff>
    </xdr:from>
    <xdr:to>
      <xdr:col>24</xdr:col>
      <xdr:colOff>114300</xdr:colOff>
      <xdr:row>57</xdr:row>
      <xdr:rowOff>100671</xdr:rowOff>
    </xdr:to>
    <xdr:sp macro="" textlink="">
      <xdr:nvSpPr>
        <xdr:cNvPr id="142" name="楕円 141"/>
        <xdr:cNvSpPr/>
      </xdr:nvSpPr>
      <xdr:spPr>
        <a:xfrm>
          <a:off x="4584700" y="977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21948</xdr:rowOff>
    </xdr:from>
    <xdr:ext cx="534377" cy="259045"/>
    <xdr:sp macro="" textlink="">
      <xdr:nvSpPr>
        <xdr:cNvPr id="143" name="物件費該当値テキスト"/>
        <xdr:cNvSpPr txBox="1"/>
      </xdr:nvSpPr>
      <xdr:spPr>
        <a:xfrm>
          <a:off x="4686300" y="962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168115</xdr:rowOff>
    </xdr:from>
    <xdr:to>
      <xdr:col>20</xdr:col>
      <xdr:colOff>38100</xdr:colOff>
      <xdr:row>57</xdr:row>
      <xdr:rowOff>98265</xdr:rowOff>
    </xdr:to>
    <xdr:sp macro="" textlink="">
      <xdr:nvSpPr>
        <xdr:cNvPr id="144" name="楕円 143"/>
        <xdr:cNvSpPr/>
      </xdr:nvSpPr>
      <xdr:spPr>
        <a:xfrm>
          <a:off x="3746500" y="976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114792</xdr:rowOff>
    </xdr:from>
    <xdr:ext cx="534377" cy="259045"/>
    <xdr:sp macro="" textlink="">
      <xdr:nvSpPr>
        <xdr:cNvPr id="145" name="テキスト ボックス 144"/>
        <xdr:cNvSpPr txBox="1"/>
      </xdr:nvSpPr>
      <xdr:spPr>
        <a:xfrm>
          <a:off x="3530111" y="954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27875</xdr:rowOff>
    </xdr:from>
    <xdr:to>
      <xdr:col>15</xdr:col>
      <xdr:colOff>101600</xdr:colOff>
      <xdr:row>57</xdr:row>
      <xdr:rowOff>129475</xdr:rowOff>
    </xdr:to>
    <xdr:sp macro="" textlink="">
      <xdr:nvSpPr>
        <xdr:cNvPr id="146" name="楕円 145"/>
        <xdr:cNvSpPr/>
      </xdr:nvSpPr>
      <xdr:spPr>
        <a:xfrm>
          <a:off x="2857500" y="980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146002</xdr:rowOff>
    </xdr:from>
    <xdr:ext cx="534377" cy="259045"/>
    <xdr:sp macro="" textlink="">
      <xdr:nvSpPr>
        <xdr:cNvPr id="147" name="テキスト ボックス 146"/>
        <xdr:cNvSpPr txBox="1"/>
      </xdr:nvSpPr>
      <xdr:spPr>
        <a:xfrm>
          <a:off x="2641111" y="957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45640</xdr:rowOff>
    </xdr:from>
    <xdr:to>
      <xdr:col>10</xdr:col>
      <xdr:colOff>165100</xdr:colOff>
      <xdr:row>57</xdr:row>
      <xdr:rowOff>147240</xdr:rowOff>
    </xdr:to>
    <xdr:sp macro="" textlink="">
      <xdr:nvSpPr>
        <xdr:cNvPr id="148" name="楕円 147"/>
        <xdr:cNvSpPr/>
      </xdr:nvSpPr>
      <xdr:spPr>
        <a:xfrm>
          <a:off x="1968500" y="981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163767</xdr:rowOff>
    </xdr:from>
    <xdr:ext cx="534377" cy="259045"/>
    <xdr:sp macro="" textlink="">
      <xdr:nvSpPr>
        <xdr:cNvPr id="149" name="テキスト ボックス 148"/>
        <xdr:cNvSpPr txBox="1"/>
      </xdr:nvSpPr>
      <xdr:spPr>
        <a:xfrm>
          <a:off x="1752111" y="959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21768</xdr:rowOff>
    </xdr:from>
    <xdr:to>
      <xdr:col>6</xdr:col>
      <xdr:colOff>38100</xdr:colOff>
      <xdr:row>57</xdr:row>
      <xdr:rowOff>123368</xdr:rowOff>
    </xdr:to>
    <xdr:sp macro="" textlink="">
      <xdr:nvSpPr>
        <xdr:cNvPr id="150" name="楕円 149"/>
        <xdr:cNvSpPr/>
      </xdr:nvSpPr>
      <xdr:spPr>
        <a:xfrm>
          <a:off x="1079500" y="979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139895</xdr:rowOff>
    </xdr:from>
    <xdr:ext cx="534377" cy="259045"/>
    <xdr:sp macro="" textlink="">
      <xdr:nvSpPr>
        <xdr:cNvPr id="151" name="テキスト ボックス 150"/>
        <xdr:cNvSpPr txBox="1"/>
      </xdr:nvSpPr>
      <xdr:spPr>
        <a:xfrm>
          <a:off x="863111" y="95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63805</xdr:rowOff>
    </xdr:from>
    <xdr:to>
      <xdr:col>24</xdr:col>
      <xdr:colOff>63500</xdr:colOff>
      <xdr:row>77</xdr:row>
      <xdr:rowOff>75616</xdr:rowOff>
    </xdr:to>
    <xdr:cxnSp macro="">
      <xdr:nvCxnSpPr>
        <xdr:cNvPr id="180" name="直線コネクタ 179"/>
        <xdr:cNvCxnSpPr/>
      </xdr:nvCxnSpPr>
      <xdr:spPr>
        <a:xfrm>
          <a:off x="3797300" y="13265455"/>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24655</xdr:rowOff>
    </xdr:from>
    <xdr:ext cx="469744" cy="259045"/>
    <xdr:sp macro="" textlink="">
      <xdr:nvSpPr>
        <xdr:cNvPr id="181" name="維持補修費平均値テキスト"/>
        <xdr:cNvSpPr txBox="1"/>
      </xdr:nvSpPr>
      <xdr:spPr>
        <a:xfrm>
          <a:off x="4686300" y="13226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63805</xdr:rowOff>
    </xdr:from>
    <xdr:to>
      <xdr:col>19</xdr:col>
      <xdr:colOff>177800</xdr:colOff>
      <xdr:row>77</xdr:row>
      <xdr:rowOff>68757</xdr:rowOff>
    </xdr:to>
    <xdr:cxnSp macro="">
      <xdr:nvCxnSpPr>
        <xdr:cNvPr id="183" name="直線コネクタ 182"/>
        <xdr:cNvCxnSpPr/>
      </xdr:nvCxnSpPr>
      <xdr:spPr>
        <a:xfrm flipV="1">
          <a:off x="2908300" y="13265455"/>
          <a:ext cx="889000" cy="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163034</xdr:rowOff>
    </xdr:from>
    <xdr:ext cx="469744" cy="259045"/>
    <xdr:sp macro="" textlink="">
      <xdr:nvSpPr>
        <xdr:cNvPr id="185" name="テキスト ボックス 184"/>
        <xdr:cNvSpPr txBox="1"/>
      </xdr:nvSpPr>
      <xdr:spPr>
        <a:xfrm>
          <a:off x="3562428" y="1336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56566</xdr:rowOff>
    </xdr:from>
    <xdr:to>
      <xdr:col>15</xdr:col>
      <xdr:colOff>50800</xdr:colOff>
      <xdr:row>77</xdr:row>
      <xdr:rowOff>68757</xdr:rowOff>
    </xdr:to>
    <xdr:cxnSp macro="">
      <xdr:nvCxnSpPr>
        <xdr:cNvPr id="186" name="直線コネクタ 185"/>
        <xdr:cNvCxnSpPr/>
      </xdr:nvCxnSpPr>
      <xdr:spPr>
        <a:xfrm>
          <a:off x="2019300" y="13258216"/>
          <a:ext cx="8890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162577</xdr:rowOff>
    </xdr:from>
    <xdr:ext cx="469744" cy="259045"/>
    <xdr:sp macro="" textlink="">
      <xdr:nvSpPr>
        <xdr:cNvPr id="188" name="テキスト ボックス 187"/>
        <xdr:cNvSpPr txBox="1"/>
      </xdr:nvSpPr>
      <xdr:spPr>
        <a:xfrm>
          <a:off x="2673428"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56566</xdr:rowOff>
    </xdr:from>
    <xdr:to>
      <xdr:col>10</xdr:col>
      <xdr:colOff>114300</xdr:colOff>
      <xdr:row>77</xdr:row>
      <xdr:rowOff>76758</xdr:rowOff>
    </xdr:to>
    <xdr:cxnSp macro="">
      <xdr:nvCxnSpPr>
        <xdr:cNvPr id="189" name="直線コネクタ 188"/>
        <xdr:cNvCxnSpPr/>
      </xdr:nvCxnSpPr>
      <xdr:spPr>
        <a:xfrm flipV="1">
          <a:off x="1130300" y="13258216"/>
          <a:ext cx="889000" cy="2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144290</xdr:rowOff>
    </xdr:from>
    <xdr:ext cx="469744" cy="259045"/>
    <xdr:sp macro="" textlink="">
      <xdr:nvSpPr>
        <xdr:cNvPr id="191" name="テキスト ボックス 190"/>
        <xdr:cNvSpPr txBox="1"/>
      </xdr:nvSpPr>
      <xdr:spPr>
        <a:xfrm>
          <a:off x="1784428"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161358</xdr:rowOff>
    </xdr:from>
    <xdr:ext cx="469744" cy="259045"/>
    <xdr:sp macro="" textlink="">
      <xdr:nvSpPr>
        <xdr:cNvPr id="193" name="テキスト ボックス 192"/>
        <xdr:cNvSpPr txBox="1"/>
      </xdr:nvSpPr>
      <xdr:spPr>
        <a:xfrm>
          <a:off x="895428"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24816</xdr:rowOff>
    </xdr:from>
    <xdr:to>
      <xdr:col>24</xdr:col>
      <xdr:colOff>114300</xdr:colOff>
      <xdr:row>77</xdr:row>
      <xdr:rowOff>126416</xdr:rowOff>
    </xdr:to>
    <xdr:sp macro="" textlink="">
      <xdr:nvSpPr>
        <xdr:cNvPr id="199" name="楕円 198"/>
        <xdr:cNvSpPr/>
      </xdr:nvSpPr>
      <xdr:spPr>
        <a:xfrm>
          <a:off x="4584700" y="1322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47693</xdr:rowOff>
    </xdr:from>
    <xdr:ext cx="469744" cy="259045"/>
    <xdr:sp macro="" textlink="">
      <xdr:nvSpPr>
        <xdr:cNvPr id="200" name="維持補修費該当値テキスト"/>
        <xdr:cNvSpPr txBox="1"/>
      </xdr:nvSpPr>
      <xdr:spPr>
        <a:xfrm>
          <a:off x="4686300" y="13077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13005</xdr:rowOff>
    </xdr:from>
    <xdr:to>
      <xdr:col>20</xdr:col>
      <xdr:colOff>38100</xdr:colOff>
      <xdr:row>77</xdr:row>
      <xdr:rowOff>114605</xdr:rowOff>
    </xdr:to>
    <xdr:sp macro="" textlink="">
      <xdr:nvSpPr>
        <xdr:cNvPr id="201" name="楕円 200"/>
        <xdr:cNvSpPr/>
      </xdr:nvSpPr>
      <xdr:spPr>
        <a:xfrm>
          <a:off x="3746500" y="1321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131132</xdr:rowOff>
    </xdr:from>
    <xdr:ext cx="469744" cy="259045"/>
    <xdr:sp macro="" textlink="">
      <xdr:nvSpPr>
        <xdr:cNvPr id="202" name="テキスト ボックス 201"/>
        <xdr:cNvSpPr txBox="1"/>
      </xdr:nvSpPr>
      <xdr:spPr>
        <a:xfrm>
          <a:off x="3562428" y="1298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17957</xdr:rowOff>
    </xdr:from>
    <xdr:to>
      <xdr:col>15</xdr:col>
      <xdr:colOff>101600</xdr:colOff>
      <xdr:row>77</xdr:row>
      <xdr:rowOff>119557</xdr:rowOff>
    </xdr:to>
    <xdr:sp macro="" textlink="">
      <xdr:nvSpPr>
        <xdr:cNvPr id="203" name="楕円 202"/>
        <xdr:cNvSpPr/>
      </xdr:nvSpPr>
      <xdr:spPr>
        <a:xfrm>
          <a:off x="2857500" y="1321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136084</xdr:rowOff>
    </xdr:from>
    <xdr:ext cx="469744" cy="259045"/>
    <xdr:sp macro="" textlink="">
      <xdr:nvSpPr>
        <xdr:cNvPr id="204" name="テキスト ボックス 203"/>
        <xdr:cNvSpPr txBox="1"/>
      </xdr:nvSpPr>
      <xdr:spPr>
        <a:xfrm>
          <a:off x="2673428" y="12994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5766</xdr:rowOff>
    </xdr:from>
    <xdr:to>
      <xdr:col>10</xdr:col>
      <xdr:colOff>165100</xdr:colOff>
      <xdr:row>77</xdr:row>
      <xdr:rowOff>107366</xdr:rowOff>
    </xdr:to>
    <xdr:sp macro="" textlink="">
      <xdr:nvSpPr>
        <xdr:cNvPr id="205" name="楕円 204"/>
        <xdr:cNvSpPr/>
      </xdr:nvSpPr>
      <xdr:spPr>
        <a:xfrm>
          <a:off x="1968500" y="1320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123893</xdr:rowOff>
    </xdr:from>
    <xdr:ext cx="469744" cy="259045"/>
    <xdr:sp macro="" textlink="">
      <xdr:nvSpPr>
        <xdr:cNvPr id="206" name="テキスト ボックス 205"/>
        <xdr:cNvSpPr txBox="1"/>
      </xdr:nvSpPr>
      <xdr:spPr>
        <a:xfrm>
          <a:off x="1784428" y="1298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25958</xdr:rowOff>
    </xdr:from>
    <xdr:to>
      <xdr:col>6</xdr:col>
      <xdr:colOff>38100</xdr:colOff>
      <xdr:row>77</xdr:row>
      <xdr:rowOff>127558</xdr:rowOff>
    </xdr:to>
    <xdr:sp macro="" textlink="">
      <xdr:nvSpPr>
        <xdr:cNvPr id="207" name="楕円 206"/>
        <xdr:cNvSpPr/>
      </xdr:nvSpPr>
      <xdr:spPr>
        <a:xfrm>
          <a:off x="1079500" y="132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144085</xdr:rowOff>
    </xdr:from>
    <xdr:ext cx="469744" cy="259045"/>
    <xdr:sp macro="" textlink="">
      <xdr:nvSpPr>
        <xdr:cNvPr id="208" name="テキスト ボックス 207"/>
        <xdr:cNvSpPr txBox="1"/>
      </xdr:nvSpPr>
      <xdr:spPr>
        <a:xfrm>
          <a:off x="895428" y="1300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23000</xdr:rowOff>
    </xdr:from>
    <xdr:to>
      <xdr:col>24</xdr:col>
      <xdr:colOff>63500</xdr:colOff>
      <xdr:row>98</xdr:row>
      <xdr:rowOff>31589</xdr:rowOff>
    </xdr:to>
    <xdr:cxnSp macro="">
      <xdr:nvCxnSpPr>
        <xdr:cNvPr id="240" name="直線コネクタ 239"/>
        <xdr:cNvCxnSpPr/>
      </xdr:nvCxnSpPr>
      <xdr:spPr>
        <a:xfrm>
          <a:off x="3797300" y="16825100"/>
          <a:ext cx="838200" cy="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132204</xdr:rowOff>
    </xdr:from>
    <xdr:ext cx="534377" cy="259045"/>
    <xdr:sp macro="" textlink="">
      <xdr:nvSpPr>
        <xdr:cNvPr id="241" name="扶助費平均値テキスト"/>
        <xdr:cNvSpPr txBox="1"/>
      </xdr:nvSpPr>
      <xdr:spPr>
        <a:xfrm>
          <a:off x="4686300" y="16419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23000</xdr:rowOff>
    </xdr:from>
    <xdr:to>
      <xdr:col>19</xdr:col>
      <xdr:colOff>177800</xdr:colOff>
      <xdr:row>98</xdr:row>
      <xdr:rowOff>105753</xdr:rowOff>
    </xdr:to>
    <xdr:cxnSp macro="">
      <xdr:nvCxnSpPr>
        <xdr:cNvPr id="243" name="直線コネクタ 242"/>
        <xdr:cNvCxnSpPr/>
      </xdr:nvCxnSpPr>
      <xdr:spPr>
        <a:xfrm flipV="1">
          <a:off x="2908300" y="16825100"/>
          <a:ext cx="889000" cy="8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94947</xdr:rowOff>
    </xdr:from>
    <xdr:ext cx="534377" cy="259045"/>
    <xdr:sp macro="" textlink="">
      <xdr:nvSpPr>
        <xdr:cNvPr id="245" name="テキスト ボックス 244"/>
        <xdr:cNvSpPr txBox="1"/>
      </xdr:nvSpPr>
      <xdr:spPr>
        <a:xfrm>
          <a:off x="3530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105753</xdr:rowOff>
    </xdr:from>
    <xdr:to>
      <xdr:col>15</xdr:col>
      <xdr:colOff>50800</xdr:colOff>
      <xdr:row>98</xdr:row>
      <xdr:rowOff>168390</xdr:rowOff>
    </xdr:to>
    <xdr:cxnSp macro="">
      <xdr:nvCxnSpPr>
        <xdr:cNvPr id="246" name="直線コネクタ 245"/>
        <xdr:cNvCxnSpPr/>
      </xdr:nvCxnSpPr>
      <xdr:spPr>
        <a:xfrm flipV="1">
          <a:off x="2019300" y="16907853"/>
          <a:ext cx="889000" cy="6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xdr:rowOff>
    </xdr:from>
    <xdr:ext cx="534377" cy="259045"/>
    <xdr:sp macro="" textlink="">
      <xdr:nvSpPr>
        <xdr:cNvPr id="248" name="テキスト ボックス 247"/>
        <xdr:cNvSpPr txBox="1"/>
      </xdr:nvSpPr>
      <xdr:spPr>
        <a:xfrm>
          <a:off x="2641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168390</xdr:rowOff>
    </xdr:from>
    <xdr:to>
      <xdr:col>10</xdr:col>
      <xdr:colOff>114300</xdr:colOff>
      <xdr:row>99</xdr:row>
      <xdr:rowOff>74206</xdr:rowOff>
    </xdr:to>
    <xdr:cxnSp macro="">
      <xdr:nvCxnSpPr>
        <xdr:cNvPr id="249" name="直線コネクタ 248"/>
        <xdr:cNvCxnSpPr/>
      </xdr:nvCxnSpPr>
      <xdr:spPr>
        <a:xfrm flipV="1">
          <a:off x="1130300" y="16970490"/>
          <a:ext cx="889000" cy="7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69001</xdr:rowOff>
    </xdr:from>
    <xdr:ext cx="534377" cy="259045"/>
    <xdr:sp macro="" textlink="">
      <xdr:nvSpPr>
        <xdr:cNvPr id="251" name="テキスト ボックス 250"/>
        <xdr:cNvSpPr txBox="1"/>
      </xdr:nvSpPr>
      <xdr:spPr>
        <a:xfrm>
          <a:off x="1752111" y="1652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161275</xdr:rowOff>
    </xdr:from>
    <xdr:ext cx="534377" cy="259045"/>
    <xdr:sp macro="" textlink="">
      <xdr:nvSpPr>
        <xdr:cNvPr id="253" name="テキスト ボックス 252"/>
        <xdr:cNvSpPr txBox="1"/>
      </xdr:nvSpPr>
      <xdr:spPr>
        <a:xfrm>
          <a:off x="863111" y="1662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152239</xdr:rowOff>
    </xdr:from>
    <xdr:to>
      <xdr:col>24</xdr:col>
      <xdr:colOff>114300</xdr:colOff>
      <xdr:row>98</xdr:row>
      <xdr:rowOff>82389</xdr:rowOff>
    </xdr:to>
    <xdr:sp macro="" textlink="">
      <xdr:nvSpPr>
        <xdr:cNvPr id="259" name="楕円 258"/>
        <xdr:cNvSpPr/>
      </xdr:nvSpPr>
      <xdr:spPr>
        <a:xfrm>
          <a:off x="4584700" y="1678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130666</xdr:rowOff>
    </xdr:from>
    <xdr:ext cx="534377" cy="259045"/>
    <xdr:sp macro="" textlink="">
      <xdr:nvSpPr>
        <xdr:cNvPr id="260" name="扶助費該当値テキスト"/>
        <xdr:cNvSpPr txBox="1"/>
      </xdr:nvSpPr>
      <xdr:spPr>
        <a:xfrm>
          <a:off x="4686300" y="1676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143650</xdr:rowOff>
    </xdr:from>
    <xdr:to>
      <xdr:col>20</xdr:col>
      <xdr:colOff>38100</xdr:colOff>
      <xdr:row>98</xdr:row>
      <xdr:rowOff>73800</xdr:rowOff>
    </xdr:to>
    <xdr:sp macro="" textlink="">
      <xdr:nvSpPr>
        <xdr:cNvPr id="261" name="楕円 260"/>
        <xdr:cNvSpPr/>
      </xdr:nvSpPr>
      <xdr:spPr>
        <a:xfrm>
          <a:off x="3746500" y="167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64927</xdr:rowOff>
    </xdr:from>
    <xdr:ext cx="534377" cy="259045"/>
    <xdr:sp macro="" textlink="">
      <xdr:nvSpPr>
        <xdr:cNvPr id="262" name="テキスト ボックス 261"/>
        <xdr:cNvSpPr txBox="1"/>
      </xdr:nvSpPr>
      <xdr:spPr>
        <a:xfrm>
          <a:off x="3530111" y="168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54953</xdr:rowOff>
    </xdr:from>
    <xdr:to>
      <xdr:col>15</xdr:col>
      <xdr:colOff>101600</xdr:colOff>
      <xdr:row>98</xdr:row>
      <xdr:rowOff>156553</xdr:rowOff>
    </xdr:to>
    <xdr:sp macro="" textlink="">
      <xdr:nvSpPr>
        <xdr:cNvPr id="263" name="楕円 262"/>
        <xdr:cNvSpPr/>
      </xdr:nvSpPr>
      <xdr:spPr>
        <a:xfrm>
          <a:off x="2857500" y="1685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147680</xdr:rowOff>
    </xdr:from>
    <xdr:ext cx="534377" cy="259045"/>
    <xdr:sp macro="" textlink="">
      <xdr:nvSpPr>
        <xdr:cNvPr id="264" name="テキスト ボックス 263"/>
        <xdr:cNvSpPr txBox="1"/>
      </xdr:nvSpPr>
      <xdr:spPr>
        <a:xfrm>
          <a:off x="2641111" y="1694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117590</xdr:rowOff>
    </xdr:from>
    <xdr:to>
      <xdr:col>10</xdr:col>
      <xdr:colOff>165100</xdr:colOff>
      <xdr:row>99</xdr:row>
      <xdr:rowOff>47740</xdr:rowOff>
    </xdr:to>
    <xdr:sp macro="" textlink="">
      <xdr:nvSpPr>
        <xdr:cNvPr id="265" name="楕円 264"/>
        <xdr:cNvSpPr/>
      </xdr:nvSpPr>
      <xdr:spPr>
        <a:xfrm>
          <a:off x="1968500" y="1691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38867</xdr:rowOff>
    </xdr:from>
    <xdr:ext cx="534377" cy="259045"/>
    <xdr:sp macro="" textlink="">
      <xdr:nvSpPr>
        <xdr:cNvPr id="266" name="テキスト ボックス 265"/>
        <xdr:cNvSpPr txBox="1"/>
      </xdr:nvSpPr>
      <xdr:spPr>
        <a:xfrm>
          <a:off x="1752111" y="1701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23406</xdr:rowOff>
    </xdr:from>
    <xdr:to>
      <xdr:col>6</xdr:col>
      <xdr:colOff>38100</xdr:colOff>
      <xdr:row>99</xdr:row>
      <xdr:rowOff>125006</xdr:rowOff>
    </xdr:to>
    <xdr:sp macro="" textlink="">
      <xdr:nvSpPr>
        <xdr:cNvPr id="267" name="楕円 266"/>
        <xdr:cNvSpPr/>
      </xdr:nvSpPr>
      <xdr:spPr>
        <a:xfrm>
          <a:off x="1079500" y="1699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116133</xdr:rowOff>
    </xdr:from>
    <xdr:ext cx="534377" cy="259045"/>
    <xdr:sp macro="" textlink="">
      <xdr:nvSpPr>
        <xdr:cNvPr id="268" name="テキスト ボックス 267"/>
        <xdr:cNvSpPr txBox="1"/>
      </xdr:nvSpPr>
      <xdr:spPr>
        <a:xfrm>
          <a:off x="863111" y="1708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52455</xdr:rowOff>
    </xdr:from>
    <xdr:to>
      <xdr:col>55</xdr:col>
      <xdr:colOff>0</xdr:colOff>
      <xdr:row>37</xdr:row>
      <xdr:rowOff>52478</xdr:rowOff>
    </xdr:to>
    <xdr:cxnSp macro="">
      <xdr:nvCxnSpPr>
        <xdr:cNvPr id="293" name="直線コネクタ 292"/>
        <xdr:cNvCxnSpPr/>
      </xdr:nvCxnSpPr>
      <xdr:spPr>
        <a:xfrm flipV="1">
          <a:off x="9639300" y="6396105"/>
          <a:ext cx="8382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93672</xdr:rowOff>
    </xdr:from>
    <xdr:ext cx="534377" cy="259045"/>
    <xdr:sp macro="" textlink="">
      <xdr:nvSpPr>
        <xdr:cNvPr id="294" name="補助費等平均値テキスト"/>
        <xdr:cNvSpPr txBox="1"/>
      </xdr:nvSpPr>
      <xdr:spPr>
        <a:xfrm>
          <a:off x="10528300" y="609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44911</xdr:rowOff>
    </xdr:from>
    <xdr:to>
      <xdr:col>50</xdr:col>
      <xdr:colOff>114300</xdr:colOff>
      <xdr:row>37</xdr:row>
      <xdr:rowOff>52478</xdr:rowOff>
    </xdr:to>
    <xdr:cxnSp macro="">
      <xdr:nvCxnSpPr>
        <xdr:cNvPr id="296" name="直線コネクタ 295"/>
        <xdr:cNvCxnSpPr/>
      </xdr:nvCxnSpPr>
      <xdr:spPr>
        <a:xfrm>
          <a:off x="8750300" y="6388561"/>
          <a:ext cx="889000" cy="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3682</xdr:rowOff>
    </xdr:from>
    <xdr:ext cx="534377" cy="259045"/>
    <xdr:sp macro="" textlink="">
      <xdr:nvSpPr>
        <xdr:cNvPr id="298" name="テキスト ボックス 297"/>
        <xdr:cNvSpPr txBox="1"/>
      </xdr:nvSpPr>
      <xdr:spPr>
        <a:xfrm>
          <a:off x="9372111" y="600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44911</xdr:rowOff>
    </xdr:from>
    <xdr:to>
      <xdr:col>45</xdr:col>
      <xdr:colOff>177800</xdr:colOff>
      <xdr:row>37</xdr:row>
      <xdr:rowOff>56404</xdr:rowOff>
    </xdr:to>
    <xdr:cxnSp macro="">
      <xdr:nvCxnSpPr>
        <xdr:cNvPr id="299" name="直線コネクタ 298"/>
        <xdr:cNvCxnSpPr/>
      </xdr:nvCxnSpPr>
      <xdr:spPr>
        <a:xfrm flipV="1">
          <a:off x="7861300" y="6388561"/>
          <a:ext cx="889000" cy="1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24581</xdr:rowOff>
    </xdr:from>
    <xdr:ext cx="534377" cy="259045"/>
    <xdr:sp macro="" textlink="">
      <xdr:nvSpPr>
        <xdr:cNvPr id="301" name="テキスト ボックス 300"/>
        <xdr:cNvSpPr txBox="1"/>
      </xdr:nvSpPr>
      <xdr:spPr>
        <a:xfrm>
          <a:off x="8483111" y="602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56404</xdr:rowOff>
    </xdr:from>
    <xdr:to>
      <xdr:col>41</xdr:col>
      <xdr:colOff>50800</xdr:colOff>
      <xdr:row>37</xdr:row>
      <xdr:rowOff>66731</xdr:rowOff>
    </xdr:to>
    <xdr:cxnSp macro="">
      <xdr:nvCxnSpPr>
        <xdr:cNvPr id="302" name="直線コネクタ 301"/>
        <xdr:cNvCxnSpPr/>
      </xdr:nvCxnSpPr>
      <xdr:spPr>
        <a:xfrm flipV="1">
          <a:off x="6972300" y="6400054"/>
          <a:ext cx="889000" cy="1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34177</xdr:rowOff>
    </xdr:from>
    <xdr:ext cx="534377" cy="259045"/>
    <xdr:sp macro="" textlink="">
      <xdr:nvSpPr>
        <xdr:cNvPr id="304" name="テキスト ボックス 303"/>
        <xdr:cNvSpPr txBox="1"/>
      </xdr:nvSpPr>
      <xdr:spPr>
        <a:xfrm>
          <a:off x="7594111" y="603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14814</xdr:rowOff>
    </xdr:from>
    <xdr:ext cx="534377" cy="259045"/>
    <xdr:sp macro="" textlink="">
      <xdr:nvSpPr>
        <xdr:cNvPr id="306" name="テキスト ボックス 305"/>
        <xdr:cNvSpPr txBox="1"/>
      </xdr:nvSpPr>
      <xdr:spPr>
        <a:xfrm>
          <a:off x="6705111" y="601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1655</xdr:rowOff>
    </xdr:from>
    <xdr:to>
      <xdr:col>55</xdr:col>
      <xdr:colOff>50800</xdr:colOff>
      <xdr:row>37</xdr:row>
      <xdr:rowOff>103255</xdr:rowOff>
    </xdr:to>
    <xdr:sp macro="" textlink="">
      <xdr:nvSpPr>
        <xdr:cNvPr id="312" name="楕円 311"/>
        <xdr:cNvSpPr/>
      </xdr:nvSpPr>
      <xdr:spPr>
        <a:xfrm>
          <a:off x="10426700" y="634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88032</xdr:rowOff>
    </xdr:from>
    <xdr:ext cx="534377" cy="259045"/>
    <xdr:sp macro="" textlink="">
      <xdr:nvSpPr>
        <xdr:cNvPr id="313" name="補助費等該当値テキスト"/>
        <xdr:cNvSpPr txBox="1"/>
      </xdr:nvSpPr>
      <xdr:spPr>
        <a:xfrm>
          <a:off x="10528300" y="626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1678</xdr:rowOff>
    </xdr:from>
    <xdr:to>
      <xdr:col>50</xdr:col>
      <xdr:colOff>165100</xdr:colOff>
      <xdr:row>37</xdr:row>
      <xdr:rowOff>103278</xdr:rowOff>
    </xdr:to>
    <xdr:sp macro="" textlink="">
      <xdr:nvSpPr>
        <xdr:cNvPr id="314" name="楕円 313"/>
        <xdr:cNvSpPr/>
      </xdr:nvSpPr>
      <xdr:spPr>
        <a:xfrm>
          <a:off x="9588500" y="634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94405</xdr:rowOff>
    </xdr:from>
    <xdr:ext cx="534377" cy="259045"/>
    <xdr:sp macro="" textlink="">
      <xdr:nvSpPr>
        <xdr:cNvPr id="315" name="テキスト ボックス 314"/>
        <xdr:cNvSpPr txBox="1"/>
      </xdr:nvSpPr>
      <xdr:spPr>
        <a:xfrm>
          <a:off x="9372111" y="643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165561</xdr:rowOff>
    </xdr:from>
    <xdr:to>
      <xdr:col>46</xdr:col>
      <xdr:colOff>38100</xdr:colOff>
      <xdr:row>37</xdr:row>
      <xdr:rowOff>95711</xdr:rowOff>
    </xdr:to>
    <xdr:sp macro="" textlink="">
      <xdr:nvSpPr>
        <xdr:cNvPr id="316" name="楕円 315"/>
        <xdr:cNvSpPr/>
      </xdr:nvSpPr>
      <xdr:spPr>
        <a:xfrm>
          <a:off x="8699500" y="633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86838</xdr:rowOff>
    </xdr:from>
    <xdr:ext cx="534377" cy="259045"/>
    <xdr:sp macro="" textlink="">
      <xdr:nvSpPr>
        <xdr:cNvPr id="317" name="テキスト ボックス 316"/>
        <xdr:cNvSpPr txBox="1"/>
      </xdr:nvSpPr>
      <xdr:spPr>
        <a:xfrm>
          <a:off x="8483111" y="643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5604</xdr:rowOff>
    </xdr:from>
    <xdr:to>
      <xdr:col>41</xdr:col>
      <xdr:colOff>101600</xdr:colOff>
      <xdr:row>37</xdr:row>
      <xdr:rowOff>107204</xdr:rowOff>
    </xdr:to>
    <xdr:sp macro="" textlink="">
      <xdr:nvSpPr>
        <xdr:cNvPr id="318" name="楕円 317"/>
        <xdr:cNvSpPr/>
      </xdr:nvSpPr>
      <xdr:spPr>
        <a:xfrm>
          <a:off x="7810500" y="634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98331</xdr:rowOff>
    </xdr:from>
    <xdr:ext cx="534377" cy="259045"/>
    <xdr:sp macro="" textlink="">
      <xdr:nvSpPr>
        <xdr:cNvPr id="319" name="テキスト ボックス 318"/>
        <xdr:cNvSpPr txBox="1"/>
      </xdr:nvSpPr>
      <xdr:spPr>
        <a:xfrm>
          <a:off x="7594111" y="644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15931</xdr:rowOff>
    </xdr:from>
    <xdr:to>
      <xdr:col>36</xdr:col>
      <xdr:colOff>165100</xdr:colOff>
      <xdr:row>37</xdr:row>
      <xdr:rowOff>117531</xdr:rowOff>
    </xdr:to>
    <xdr:sp macro="" textlink="">
      <xdr:nvSpPr>
        <xdr:cNvPr id="320" name="楕円 319"/>
        <xdr:cNvSpPr/>
      </xdr:nvSpPr>
      <xdr:spPr>
        <a:xfrm>
          <a:off x="6921500" y="635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108658</xdr:rowOff>
    </xdr:from>
    <xdr:ext cx="534377" cy="259045"/>
    <xdr:sp macro="" textlink="">
      <xdr:nvSpPr>
        <xdr:cNvPr id="321" name="テキスト ボックス 320"/>
        <xdr:cNvSpPr txBox="1"/>
      </xdr:nvSpPr>
      <xdr:spPr>
        <a:xfrm>
          <a:off x="6705111" y="645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1687</xdr:rowOff>
    </xdr:from>
    <xdr:to>
      <xdr:col>55</xdr:col>
      <xdr:colOff>0</xdr:colOff>
      <xdr:row>58</xdr:row>
      <xdr:rowOff>36640</xdr:rowOff>
    </xdr:to>
    <xdr:cxnSp macro="">
      <xdr:nvCxnSpPr>
        <xdr:cNvPr id="350" name="直線コネクタ 349"/>
        <xdr:cNvCxnSpPr/>
      </xdr:nvCxnSpPr>
      <xdr:spPr>
        <a:xfrm flipV="1">
          <a:off x="9639300" y="9945787"/>
          <a:ext cx="838200" cy="3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133182</xdr:rowOff>
    </xdr:from>
    <xdr:ext cx="534377" cy="259045"/>
    <xdr:sp macro="" textlink="">
      <xdr:nvSpPr>
        <xdr:cNvPr id="351" name="普通建設事業費平均値テキスト"/>
        <xdr:cNvSpPr txBox="1"/>
      </xdr:nvSpPr>
      <xdr:spPr>
        <a:xfrm>
          <a:off x="10528300" y="9562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36640</xdr:rowOff>
    </xdr:from>
    <xdr:to>
      <xdr:col>50</xdr:col>
      <xdr:colOff>114300</xdr:colOff>
      <xdr:row>58</xdr:row>
      <xdr:rowOff>52748</xdr:rowOff>
    </xdr:to>
    <xdr:cxnSp macro="">
      <xdr:nvCxnSpPr>
        <xdr:cNvPr id="353" name="直線コネクタ 352"/>
        <xdr:cNvCxnSpPr/>
      </xdr:nvCxnSpPr>
      <xdr:spPr>
        <a:xfrm flipV="1">
          <a:off x="8750300" y="9980740"/>
          <a:ext cx="889000" cy="1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90913</xdr:rowOff>
    </xdr:from>
    <xdr:ext cx="534377" cy="259045"/>
    <xdr:sp macro="" textlink="">
      <xdr:nvSpPr>
        <xdr:cNvPr id="355" name="テキスト ボックス 354"/>
        <xdr:cNvSpPr txBox="1"/>
      </xdr:nvSpPr>
      <xdr:spPr>
        <a:xfrm>
          <a:off x="9372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169791</xdr:rowOff>
    </xdr:from>
    <xdr:to>
      <xdr:col>45</xdr:col>
      <xdr:colOff>177800</xdr:colOff>
      <xdr:row>58</xdr:row>
      <xdr:rowOff>52748</xdr:rowOff>
    </xdr:to>
    <xdr:cxnSp macro="">
      <xdr:nvCxnSpPr>
        <xdr:cNvPr id="356" name="直線コネクタ 355"/>
        <xdr:cNvCxnSpPr/>
      </xdr:nvCxnSpPr>
      <xdr:spPr>
        <a:xfrm>
          <a:off x="7861300" y="9942441"/>
          <a:ext cx="8890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74294</xdr:rowOff>
    </xdr:from>
    <xdr:ext cx="534377" cy="259045"/>
    <xdr:sp macro="" textlink="">
      <xdr:nvSpPr>
        <xdr:cNvPr id="358" name="テキスト ボックス 357"/>
        <xdr:cNvSpPr txBox="1"/>
      </xdr:nvSpPr>
      <xdr:spPr>
        <a:xfrm>
          <a:off x="8483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135920</xdr:rowOff>
    </xdr:from>
    <xdr:to>
      <xdr:col>41</xdr:col>
      <xdr:colOff>50800</xdr:colOff>
      <xdr:row>57</xdr:row>
      <xdr:rowOff>169791</xdr:rowOff>
    </xdr:to>
    <xdr:cxnSp macro="">
      <xdr:nvCxnSpPr>
        <xdr:cNvPr id="359" name="直線コネクタ 358"/>
        <xdr:cNvCxnSpPr/>
      </xdr:nvCxnSpPr>
      <xdr:spPr>
        <a:xfrm>
          <a:off x="6972300" y="9908570"/>
          <a:ext cx="889000" cy="3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48592</xdr:rowOff>
    </xdr:from>
    <xdr:ext cx="534377" cy="259045"/>
    <xdr:sp macro="" textlink="">
      <xdr:nvSpPr>
        <xdr:cNvPr id="361" name="テキスト ボックス 360"/>
        <xdr:cNvSpPr txBox="1"/>
      </xdr:nvSpPr>
      <xdr:spPr>
        <a:xfrm>
          <a:off x="7594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48760</xdr:rowOff>
    </xdr:from>
    <xdr:ext cx="534377" cy="259045"/>
    <xdr:sp macro="" textlink="">
      <xdr:nvSpPr>
        <xdr:cNvPr id="363" name="テキスト ボックス 362"/>
        <xdr:cNvSpPr txBox="1"/>
      </xdr:nvSpPr>
      <xdr:spPr>
        <a:xfrm>
          <a:off x="6705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122337</xdr:rowOff>
    </xdr:from>
    <xdr:to>
      <xdr:col>55</xdr:col>
      <xdr:colOff>50800</xdr:colOff>
      <xdr:row>58</xdr:row>
      <xdr:rowOff>52487</xdr:rowOff>
    </xdr:to>
    <xdr:sp macro="" textlink="">
      <xdr:nvSpPr>
        <xdr:cNvPr id="369" name="楕円 368"/>
        <xdr:cNvSpPr/>
      </xdr:nvSpPr>
      <xdr:spPr>
        <a:xfrm>
          <a:off x="10426700" y="989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100764</xdr:rowOff>
    </xdr:from>
    <xdr:ext cx="534377" cy="259045"/>
    <xdr:sp macro="" textlink="">
      <xdr:nvSpPr>
        <xdr:cNvPr id="370" name="普通建設事業費該当値テキスト"/>
        <xdr:cNvSpPr txBox="1"/>
      </xdr:nvSpPr>
      <xdr:spPr>
        <a:xfrm>
          <a:off x="10528300" y="987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157290</xdr:rowOff>
    </xdr:from>
    <xdr:to>
      <xdr:col>50</xdr:col>
      <xdr:colOff>165100</xdr:colOff>
      <xdr:row>58</xdr:row>
      <xdr:rowOff>87440</xdr:rowOff>
    </xdr:to>
    <xdr:sp macro="" textlink="">
      <xdr:nvSpPr>
        <xdr:cNvPr id="371" name="楕円 370"/>
        <xdr:cNvSpPr/>
      </xdr:nvSpPr>
      <xdr:spPr>
        <a:xfrm>
          <a:off x="9588500" y="99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78567</xdr:rowOff>
    </xdr:from>
    <xdr:ext cx="534377" cy="259045"/>
    <xdr:sp macro="" textlink="">
      <xdr:nvSpPr>
        <xdr:cNvPr id="372" name="テキスト ボックス 371"/>
        <xdr:cNvSpPr txBox="1"/>
      </xdr:nvSpPr>
      <xdr:spPr>
        <a:xfrm>
          <a:off x="9372111" y="1002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1948</xdr:rowOff>
    </xdr:from>
    <xdr:to>
      <xdr:col>46</xdr:col>
      <xdr:colOff>38100</xdr:colOff>
      <xdr:row>58</xdr:row>
      <xdr:rowOff>103548</xdr:rowOff>
    </xdr:to>
    <xdr:sp macro="" textlink="">
      <xdr:nvSpPr>
        <xdr:cNvPr id="373" name="楕円 372"/>
        <xdr:cNvSpPr/>
      </xdr:nvSpPr>
      <xdr:spPr>
        <a:xfrm>
          <a:off x="8699500" y="994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94675</xdr:rowOff>
    </xdr:from>
    <xdr:ext cx="534377" cy="259045"/>
    <xdr:sp macro="" textlink="">
      <xdr:nvSpPr>
        <xdr:cNvPr id="374" name="テキスト ボックス 373"/>
        <xdr:cNvSpPr txBox="1"/>
      </xdr:nvSpPr>
      <xdr:spPr>
        <a:xfrm>
          <a:off x="8483111" y="1003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118991</xdr:rowOff>
    </xdr:from>
    <xdr:to>
      <xdr:col>41</xdr:col>
      <xdr:colOff>101600</xdr:colOff>
      <xdr:row>58</xdr:row>
      <xdr:rowOff>49141</xdr:rowOff>
    </xdr:to>
    <xdr:sp macro="" textlink="">
      <xdr:nvSpPr>
        <xdr:cNvPr id="375" name="楕円 374"/>
        <xdr:cNvSpPr/>
      </xdr:nvSpPr>
      <xdr:spPr>
        <a:xfrm>
          <a:off x="7810500" y="989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40268</xdr:rowOff>
    </xdr:from>
    <xdr:ext cx="534377" cy="259045"/>
    <xdr:sp macro="" textlink="">
      <xdr:nvSpPr>
        <xdr:cNvPr id="376" name="テキスト ボックス 375"/>
        <xdr:cNvSpPr txBox="1"/>
      </xdr:nvSpPr>
      <xdr:spPr>
        <a:xfrm>
          <a:off x="7594111" y="998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85120</xdr:rowOff>
    </xdr:from>
    <xdr:to>
      <xdr:col>36</xdr:col>
      <xdr:colOff>165100</xdr:colOff>
      <xdr:row>58</xdr:row>
      <xdr:rowOff>15270</xdr:rowOff>
    </xdr:to>
    <xdr:sp macro="" textlink="">
      <xdr:nvSpPr>
        <xdr:cNvPr id="377" name="楕円 376"/>
        <xdr:cNvSpPr/>
      </xdr:nvSpPr>
      <xdr:spPr>
        <a:xfrm>
          <a:off x="6921500" y="985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6397</xdr:rowOff>
    </xdr:from>
    <xdr:ext cx="534377" cy="259045"/>
    <xdr:sp macro="" textlink="">
      <xdr:nvSpPr>
        <xdr:cNvPr id="378" name="テキスト ボックス 377"/>
        <xdr:cNvSpPr txBox="1"/>
      </xdr:nvSpPr>
      <xdr:spPr>
        <a:xfrm>
          <a:off x="6705111" y="995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92396</xdr:rowOff>
    </xdr:from>
    <xdr:to>
      <xdr:col>55</xdr:col>
      <xdr:colOff>0</xdr:colOff>
      <xdr:row>78</xdr:row>
      <xdr:rowOff>169042</xdr:rowOff>
    </xdr:to>
    <xdr:cxnSp macro="">
      <xdr:nvCxnSpPr>
        <xdr:cNvPr id="409" name="直線コネクタ 408"/>
        <xdr:cNvCxnSpPr/>
      </xdr:nvCxnSpPr>
      <xdr:spPr>
        <a:xfrm flipV="1">
          <a:off x="9639300" y="13465496"/>
          <a:ext cx="838200" cy="7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160893</xdr:rowOff>
    </xdr:from>
    <xdr:ext cx="534377" cy="259045"/>
    <xdr:sp macro="" textlink="">
      <xdr:nvSpPr>
        <xdr:cNvPr id="410" name="普通建設事業費 （ うち新規整備　）平均値テキスト"/>
        <xdr:cNvSpPr txBox="1"/>
      </xdr:nvSpPr>
      <xdr:spPr>
        <a:xfrm>
          <a:off x="10528300" y="13191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168340</xdr:rowOff>
    </xdr:from>
    <xdr:to>
      <xdr:col>50</xdr:col>
      <xdr:colOff>114300</xdr:colOff>
      <xdr:row>78</xdr:row>
      <xdr:rowOff>169042</xdr:rowOff>
    </xdr:to>
    <xdr:cxnSp macro="">
      <xdr:nvCxnSpPr>
        <xdr:cNvPr id="412" name="直線コネクタ 411"/>
        <xdr:cNvCxnSpPr/>
      </xdr:nvCxnSpPr>
      <xdr:spPr>
        <a:xfrm>
          <a:off x="8750300" y="13541440"/>
          <a:ext cx="889000" cy="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90262</xdr:rowOff>
    </xdr:from>
    <xdr:ext cx="534377" cy="259045"/>
    <xdr:sp macro="" textlink="">
      <xdr:nvSpPr>
        <xdr:cNvPr id="414" name="テキスト ボックス 413"/>
        <xdr:cNvSpPr txBox="1"/>
      </xdr:nvSpPr>
      <xdr:spPr>
        <a:xfrm>
          <a:off x="9372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87954</xdr:rowOff>
    </xdr:from>
    <xdr:to>
      <xdr:col>45</xdr:col>
      <xdr:colOff>177800</xdr:colOff>
      <xdr:row>78</xdr:row>
      <xdr:rowOff>168340</xdr:rowOff>
    </xdr:to>
    <xdr:cxnSp macro="">
      <xdr:nvCxnSpPr>
        <xdr:cNvPr id="415" name="直線コネクタ 414"/>
        <xdr:cNvCxnSpPr/>
      </xdr:nvCxnSpPr>
      <xdr:spPr>
        <a:xfrm>
          <a:off x="7861300" y="13461054"/>
          <a:ext cx="889000" cy="8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113219</xdr:rowOff>
    </xdr:from>
    <xdr:ext cx="534377" cy="259045"/>
    <xdr:sp macro="" textlink="">
      <xdr:nvSpPr>
        <xdr:cNvPr id="417" name="テキスト ボックス 416"/>
        <xdr:cNvSpPr txBox="1"/>
      </xdr:nvSpPr>
      <xdr:spPr>
        <a:xfrm>
          <a:off x="8483111" y="1297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140619</xdr:rowOff>
    </xdr:from>
    <xdr:ext cx="534377" cy="259045"/>
    <xdr:sp macro="" textlink="">
      <xdr:nvSpPr>
        <xdr:cNvPr id="419" name="テキスト ボックス 418"/>
        <xdr:cNvSpPr txBox="1"/>
      </xdr:nvSpPr>
      <xdr:spPr>
        <a:xfrm>
          <a:off x="7594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41596</xdr:rowOff>
    </xdr:from>
    <xdr:to>
      <xdr:col>55</xdr:col>
      <xdr:colOff>50800</xdr:colOff>
      <xdr:row>78</xdr:row>
      <xdr:rowOff>143196</xdr:rowOff>
    </xdr:to>
    <xdr:sp macro="" textlink="">
      <xdr:nvSpPr>
        <xdr:cNvPr id="425" name="楕円 424"/>
        <xdr:cNvSpPr/>
      </xdr:nvSpPr>
      <xdr:spPr>
        <a:xfrm>
          <a:off x="10426700" y="1341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20023</xdr:rowOff>
    </xdr:from>
    <xdr:ext cx="534377" cy="259045"/>
    <xdr:sp macro="" textlink="">
      <xdr:nvSpPr>
        <xdr:cNvPr id="426" name="普通建設事業費 （ うち新規整備　）該当値テキスト"/>
        <xdr:cNvSpPr txBox="1"/>
      </xdr:nvSpPr>
      <xdr:spPr>
        <a:xfrm>
          <a:off x="10528300" y="1339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118242</xdr:rowOff>
    </xdr:from>
    <xdr:to>
      <xdr:col>50</xdr:col>
      <xdr:colOff>165100</xdr:colOff>
      <xdr:row>79</xdr:row>
      <xdr:rowOff>48392</xdr:rowOff>
    </xdr:to>
    <xdr:sp macro="" textlink="">
      <xdr:nvSpPr>
        <xdr:cNvPr id="427" name="楕円 426"/>
        <xdr:cNvSpPr/>
      </xdr:nvSpPr>
      <xdr:spPr>
        <a:xfrm>
          <a:off x="9588500" y="1349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39519</xdr:rowOff>
    </xdr:from>
    <xdr:ext cx="469744" cy="259045"/>
    <xdr:sp macro="" textlink="">
      <xdr:nvSpPr>
        <xdr:cNvPr id="428" name="テキスト ボックス 427"/>
        <xdr:cNvSpPr txBox="1"/>
      </xdr:nvSpPr>
      <xdr:spPr>
        <a:xfrm>
          <a:off x="9404428" y="1358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117540</xdr:rowOff>
    </xdr:from>
    <xdr:to>
      <xdr:col>46</xdr:col>
      <xdr:colOff>38100</xdr:colOff>
      <xdr:row>79</xdr:row>
      <xdr:rowOff>47690</xdr:rowOff>
    </xdr:to>
    <xdr:sp macro="" textlink="">
      <xdr:nvSpPr>
        <xdr:cNvPr id="429" name="楕円 428"/>
        <xdr:cNvSpPr/>
      </xdr:nvSpPr>
      <xdr:spPr>
        <a:xfrm>
          <a:off x="8699500" y="134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38817</xdr:rowOff>
    </xdr:from>
    <xdr:ext cx="469744" cy="259045"/>
    <xdr:sp macro="" textlink="">
      <xdr:nvSpPr>
        <xdr:cNvPr id="430" name="テキスト ボックス 429"/>
        <xdr:cNvSpPr txBox="1"/>
      </xdr:nvSpPr>
      <xdr:spPr>
        <a:xfrm>
          <a:off x="8515428" y="135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37154</xdr:rowOff>
    </xdr:from>
    <xdr:to>
      <xdr:col>41</xdr:col>
      <xdr:colOff>101600</xdr:colOff>
      <xdr:row>78</xdr:row>
      <xdr:rowOff>138754</xdr:rowOff>
    </xdr:to>
    <xdr:sp macro="" textlink="">
      <xdr:nvSpPr>
        <xdr:cNvPr id="431" name="楕円 430"/>
        <xdr:cNvSpPr/>
      </xdr:nvSpPr>
      <xdr:spPr>
        <a:xfrm>
          <a:off x="7810500" y="1341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129881</xdr:rowOff>
    </xdr:from>
    <xdr:ext cx="534377" cy="259045"/>
    <xdr:sp macro="" textlink="">
      <xdr:nvSpPr>
        <xdr:cNvPr id="432" name="テキスト ボックス 431"/>
        <xdr:cNvSpPr txBox="1"/>
      </xdr:nvSpPr>
      <xdr:spPr>
        <a:xfrm>
          <a:off x="7594111" y="1350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72937</xdr:rowOff>
    </xdr:from>
    <xdr:to>
      <xdr:col>55</xdr:col>
      <xdr:colOff>0</xdr:colOff>
      <xdr:row>98</xdr:row>
      <xdr:rowOff>135280</xdr:rowOff>
    </xdr:to>
    <xdr:cxnSp macro="">
      <xdr:nvCxnSpPr>
        <xdr:cNvPr id="461" name="直線コネクタ 460"/>
        <xdr:cNvCxnSpPr/>
      </xdr:nvCxnSpPr>
      <xdr:spPr>
        <a:xfrm>
          <a:off x="9639300" y="16875037"/>
          <a:ext cx="838200" cy="6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17848</xdr:rowOff>
    </xdr:from>
    <xdr:ext cx="534377" cy="259045"/>
    <xdr:sp macro="" textlink="">
      <xdr:nvSpPr>
        <xdr:cNvPr id="462" name="普通建設事業費 （ うち更新整備　）平均値テキスト"/>
        <xdr:cNvSpPr txBox="1"/>
      </xdr:nvSpPr>
      <xdr:spPr>
        <a:xfrm>
          <a:off x="10528300" y="1647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72937</xdr:rowOff>
    </xdr:from>
    <xdr:to>
      <xdr:col>50</xdr:col>
      <xdr:colOff>114300</xdr:colOff>
      <xdr:row>98</xdr:row>
      <xdr:rowOff>76822</xdr:rowOff>
    </xdr:to>
    <xdr:cxnSp macro="">
      <xdr:nvCxnSpPr>
        <xdr:cNvPr id="464" name="直線コネクタ 463"/>
        <xdr:cNvCxnSpPr/>
      </xdr:nvCxnSpPr>
      <xdr:spPr>
        <a:xfrm flipV="1">
          <a:off x="8750300" y="16875037"/>
          <a:ext cx="8890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147527</xdr:rowOff>
    </xdr:from>
    <xdr:ext cx="534377" cy="259045"/>
    <xdr:sp macro="" textlink="">
      <xdr:nvSpPr>
        <xdr:cNvPr id="466" name="テキスト ボックス 465"/>
        <xdr:cNvSpPr txBox="1"/>
      </xdr:nvSpPr>
      <xdr:spPr>
        <a:xfrm>
          <a:off x="9372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76822</xdr:rowOff>
    </xdr:from>
    <xdr:to>
      <xdr:col>45</xdr:col>
      <xdr:colOff>177800</xdr:colOff>
      <xdr:row>98</xdr:row>
      <xdr:rowOff>152654</xdr:rowOff>
    </xdr:to>
    <xdr:cxnSp macro="">
      <xdr:nvCxnSpPr>
        <xdr:cNvPr id="467" name="直線コネクタ 466"/>
        <xdr:cNvCxnSpPr/>
      </xdr:nvCxnSpPr>
      <xdr:spPr>
        <a:xfrm flipV="1">
          <a:off x="7861300" y="16878922"/>
          <a:ext cx="889000" cy="7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56050</xdr:rowOff>
    </xdr:from>
    <xdr:ext cx="534377" cy="259045"/>
    <xdr:sp macro="" textlink="">
      <xdr:nvSpPr>
        <xdr:cNvPr id="469" name="テキスト ボックス 468"/>
        <xdr:cNvSpPr txBox="1"/>
      </xdr:nvSpPr>
      <xdr:spPr>
        <a:xfrm>
          <a:off x="8483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168660</xdr:rowOff>
    </xdr:from>
    <xdr:ext cx="534377" cy="259045"/>
    <xdr:sp macro="" textlink="">
      <xdr:nvSpPr>
        <xdr:cNvPr id="471" name="テキスト ボックス 470"/>
        <xdr:cNvSpPr txBox="1"/>
      </xdr:nvSpPr>
      <xdr:spPr>
        <a:xfrm>
          <a:off x="7594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84480</xdr:rowOff>
    </xdr:from>
    <xdr:to>
      <xdr:col>55</xdr:col>
      <xdr:colOff>50800</xdr:colOff>
      <xdr:row>99</xdr:row>
      <xdr:rowOff>14630</xdr:rowOff>
    </xdr:to>
    <xdr:sp macro="" textlink="">
      <xdr:nvSpPr>
        <xdr:cNvPr id="477" name="楕円 476"/>
        <xdr:cNvSpPr/>
      </xdr:nvSpPr>
      <xdr:spPr>
        <a:xfrm>
          <a:off x="10426700" y="1688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170857</xdr:rowOff>
    </xdr:from>
    <xdr:ext cx="469744" cy="259045"/>
    <xdr:sp macro="" textlink="">
      <xdr:nvSpPr>
        <xdr:cNvPr id="478" name="普通建設事業費 （ うち更新整備　）該当値テキスト"/>
        <xdr:cNvSpPr txBox="1"/>
      </xdr:nvSpPr>
      <xdr:spPr>
        <a:xfrm>
          <a:off x="10528300" y="1680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22137</xdr:rowOff>
    </xdr:from>
    <xdr:to>
      <xdr:col>50</xdr:col>
      <xdr:colOff>165100</xdr:colOff>
      <xdr:row>98</xdr:row>
      <xdr:rowOff>123737</xdr:rowOff>
    </xdr:to>
    <xdr:sp macro="" textlink="">
      <xdr:nvSpPr>
        <xdr:cNvPr id="479" name="楕円 478"/>
        <xdr:cNvSpPr/>
      </xdr:nvSpPr>
      <xdr:spPr>
        <a:xfrm>
          <a:off x="9588500" y="1682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114864</xdr:rowOff>
    </xdr:from>
    <xdr:ext cx="534377" cy="259045"/>
    <xdr:sp macro="" textlink="">
      <xdr:nvSpPr>
        <xdr:cNvPr id="480" name="テキスト ボックス 479"/>
        <xdr:cNvSpPr txBox="1"/>
      </xdr:nvSpPr>
      <xdr:spPr>
        <a:xfrm>
          <a:off x="9372111" y="1691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26022</xdr:rowOff>
    </xdr:from>
    <xdr:to>
      <xdr:col>46</xdr:col>
      <xdr:colOff>38100</xdr:colOff>
      <xdr:row>98</xdr:row>
      <xdr:rowOff>127622</xdr:rowOff>
    </xdr:to>
    <xdr:sp macro="" textlink="">
      <xdr:nvSpPr>
        <xdr:cNvPr id="481" name="楕円 480"/>
        <xdr:cNvSpPr/>
      </xdr:nvSpPr>
      <xdr:spPr>
        <a:xfrm>
          <a:off x="8699500" y="1682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118749</xdr:rowOff>
    </xdr:from>
    <xdr:ext cx="534377" cy="259045"/>
    <xdr:sp macro="" textlink="">
      <xdr:nvSpPr>
        <xdr:cNvPr id="482" name="テキスト ボックス 481"/>
        <xdr:cNvSpPr txBox="1"/>
      </xdr:nvSpPr>
      <xdr:spPr>
        <a:xfrm>
          <a:off x="8483111" y="1692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101854</xdr:rowOff>
    </xdr:from>
    <xdr:to>
      <xdr:col>41</xdr:col>
      <xdr:colOff>101600</xdr:colOff>
      <xdr:row>99</xdr:row>
      <xdr:rowOff>32004</xdr:rowOff>
    </xdr:to>
    <xdr:sp macro="" textlink="">
      <xdr:nvSpPr>
        <xdr:cNvPr id="483" name="楕円 482"/>
        <xdr:cNvSpPr/>
      </xdr:nvSpPr>
      <xdr:spPr>
        <a:xfrm>
          <a:off x="7810500" y="169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23131</xdr:rowOff>
    </xdr:from>
    <xdr:ext cx="469744" cy="259045"/>
    <xdr:sp macro="" textlink="">
      <xdr:nvSpPr>
        <xdr:cNvPr id="484" name="テキスト ボックス 483"/>
        <xdr:cNvSpPr txBox="1"/>
      </xdr:nvSpPr>
      <xdr:spPr>
        <a:xfrm>
          <a:off x="7626428" y="1699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1" name="直線コネクタ 51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2" name="災害復旧事業費平均値テキスト"/>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4" name="直線コネクタ 51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6" name="テキスト ボックス 515"/>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7" name="直線コネクタ 51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26845</xdr:rowOff>
    </xdr:from>
    <xdr:ext cx="378565" cy="259045"/>
    <xdr:sp macro="" textlink="">
      <xdr:nvSpPr>
        <xdr:cNvPr id="519" name="テキスト ボックス 518"/>
        <xdr:cNvSpPr txBox="1"/>
      </xdr:nvSpPr>
      <xdr:spPr>
        <a:xfrm>
          <a:off x="14403017" y="637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0" name="直線コネクタ 51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23324</xdr:rowOff>
    </xdr:from>
    <xdr:ext cx="469744" cy="259045"/>
    <xdr:sp macro="" textlink="">
      <xdr:nvSpPr>
        <xdr:cNvPr id="522" name="テキスト ボックス 521"/>
        <xdr:cNvSpPr txBox="1"/>
      </xdr:nvSpPr>
      <xdr:spPr>
        <a:xfrm>
          <a:off x="13468428" y="636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4" name="テキスト ボックス 523"/>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0" name="楕円 52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61091</xdr:rowOff>
    </xdr:from>
    <xdr:ext cx="249299" cy="259045"/>
    <xdr:sp macro="" textlink="">
      <xdr:nvSpPr>
        <xdr:cNvPr id="531" name="災害復旧事業費該当値テキスト"/>
        <xdr:cNvSpPr txBox="1"/>
      </xdr:nvSpPr>
      <xdr:spPr>
        <a:xfrm>
          <a:off x="16370300" y="6576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2" name="楕円 53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3" name="テキスト ボックス 532"/>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4" name="楕円 53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5" name="テキスト ボックス 534"/>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6" name="楕円 53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7" name="テキスト ボックス 536"/>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8" name="楕円 53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9" name="テキスト ボックス 538"/>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117966</xdr:rowOff>
    </xdr:from>
    <xdr:to>
      <xdr:col>85</xdr:col>
      <xdr:colOff>127000</xdr:colOff>
      <xdr:row>76</xdr:row>
      <xdr:rowOff>135503</xdr:rowOff>
    </xdr:to>
    <xdr:cxnSp macro="">
      <xdr:nvCxnSpPr>
        <xdr:cNvPr id="619" name="直線コネクタ 618"/>
        <xdr:cNvCxnSpPr/>
      </xdr:nvCxnSpPr>
      <xdr:spPr>
        <a:xfrm flipV="1">
          <a:off x="15481300" y="13148166"/>
          <a:ext cx="838200" cy="1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64163</xdr:rowOff>
    </xdr:from>
    <xdr:ext cx="534377" cy="259045"/>
    <xdr:sp macro="" textlink="">
      <xdr:nvSpPr>
        <xdr:cNvPr id="620" name="公債費平均値テキスト"/>
        <xdr:cNvSpPr txBox="1"/>
      </xdr:nvSpPr>
      <xdr:spPr>
        <a:xfrm>
          <a:off x="16370300" y="12922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117134</xdr:rowOff>
    </xdr:from>
    <xdr:to>
      <xdr:col>81</xdr:col>
      <xdr:colOff>50800</xdr:colOff>
      <xdr:row>76</xdr:row>
      <xdr:rowOff>135503</xdr:rowOff>
    </xdr:to>
    <xdr:cxnSp macro="">
      <xdr:nvCxnSpPr>
        <xdr:cNvPr id="622" name="直線コネクタ 621"/>
        <xdr:cNvCxnSpPr/>
      </xdr:nvCxnSpPr>
      <xdr:spPr>
        <a:xfrm>
          <a:off x="14592300" y="13147334"/>
          <a:ext cx="889000" cy="1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162189</xdr:rowOff>
    </xdr:from>
    <xdr:ext cx="534377" cy="259045"/>
    <xdr:sp macro="" textlink="">
      <xdr:nvSpPr>
        <xdr:cNvPr id="624" name="テキスト ボックス 623"/>
        <xdr:cNvSpPr txBox="1"/>
      </xdr:nvSpPr>
      <xdr:spPr>
        <a:xfrm>
          <a:off x="15214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62384</xdr:rowOff>
    </xdr:from>
    <xdr:to>
      <xdr:col>76</xdr:col>
      <xdr:colOff>114300</xdr:colOff>
      <xdr:row>76</xdr:row>
      <xdr:rowOff>117134</xdr:rowOff>
    </xdr:to>
    <xdr:cxnSp macro="">
      <xdr:nvCxnSpPr>
        <xdr:cNvPr id="625" name="直線コネクタ 624"/>
        <xdr:cNvCxnSpPr/>
      </xdr:nvCxnSpPr>
      <xdr:spPr>
        <a:xfrm>
          <a:off x="13703300" y="13092584"/>
          <a:ext cx="889000" cy="5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169691</xdr:rowOff>
    </xdr:from>
    <xdr:ext cx="534377" cy="259045"/>
    <xdr:sp macro="" textlink="">
      <xdr:nvSpPr>
        <xdr:cNvPr id="627" name="テキスト ボックス 626"/>
        <xdr:cNvSpPr txBox="1"/>
      </xdr:nvSpPr>
      <xdr:spPr>
        <a:xfrm>
          <a:off x="14325111" y="1319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62384</xdr:rowOff>
    </xdr:from>
    <xdr:to>
      <xdr:col>71</xdr:col>
      <xdr:colOff>177800</xdr:colOff>
      <xdr:row>76</xdr:row>
      <xdr:rowOff>68802</xdr:rowOff>
    </xdr:to>
    <xdr:cxnSp macro="">
      <xdr:nvCxnSpPr>
        <xdr:cNvPr id="628" name="直線コネクタ 627"/>
        <xdr:cNvCxnSpPr/>
      </xdr:nvCxnSpPr>
      <xdr:spPr>
        <a:xfrm flipV="1">
          <a:off x="12814300" y="13092584"/>
          <a:ext cx="889000" cy="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121694</xdr:rowOff>
    </xdr:from>
    <xdr:ext cx="534377" cy="259045"/>
    <xdr:sp macro="" textlink="">
      <xdr:nvSpPr>
        <xdr:cNvPr id="630" name="テキスト ボックス 629"/>
        <xdr:cNvSpPr txBox="1"/>
      </xdr:nvSpPr>
      <xdr:spPr>
        <a:xfrm>
          <a:off x="13436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117138</xdr:rowOff>
    </xdr:from>
    <xdr:ext cx="534377" cy="259045"/>
    <xdr:sp macro="" textlink="">
      <xdr:nvSpPr>
        <xdr:cNvPr id="632" name="テキスト ボックス 631"/>
        <xdr:cNvSpPr txBox="1"/>
      </xdr:nvSpPr>
      <xdr:spPr>
        <a:xfrm>
          <a:off x="12547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67166</xdr:rowOff>
    </xdr:from>
    <xdr:to>
      <xdr:col>85</xdr:col>
      <xdr:colOff>177800</xdr:colOff>
      <xdr:row>76</xdr:row>
      <xdr:rowOff>168766</xdr:rowOff>
    </xdr:to>
    <xdr:sp macro="" textlink="">
      <xdr:nvSpPr>
        <xdr:cNvPr id="638" name="楕円 637"/>
        <xdr:cNvSpPr/>
      </xdr:nvSpPr>
      <xdr:spPr>
        <a:xfrm>
          <a:off x="16268700" y="1309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45593</xdr:rowOff>
    </xdr:from>
    <xdr:ext cx="534377" cy="259045"/>
    <xdr:sp macro="" textlink="">
      <xdr:nvSpPr>
        <xdr:cNvPr id="639" name="公債費該当値テキスト"/>
        <xdr:cNvSpPr txBox="1"/>
      </xdr:nvSpPr>
      <xdr:spPr>
        <a:xfrm>
          <a:off x="16370300" y="1307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84703</xdr:rowOff>
    </xdr:from>
    <xdr:to>
      <xdr:col>81</xdr:col>
      <xdr:colOff>101600</xdr:colOff>
      <xdr:row>77</xdr:row>
      <xdr:rowOff>14853</xdr:rowOff>
    </xdr:to>
    <xdr:sp macro="" textlink="">
      <xdr:nvSpPr>
        <xdr:cNvPr id="640" name="楕円 639"/>
        <xdr:cNvSpPr/>
      </xdr:nvSpPr>
      <xdr:spPr>
        <a:xfrm>
          <a:off x="15430500" y="1311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5980</xdr:rowOff>
    </xdr:from>
    <xdr:ext cx="534377" cy="259045"/>
    <xdr:sp macro="" textlink="">
      <xdr:nvSpPr>
        <xdr:cNvPr id="641" name="テキスト ボックス 640"/>
        <xdr:cNvSpPr txBox="1"/>
      </xdr:nvSpPr>
      <xdr:spPr>
        <a:xfrm>
          <a:off x="15214111" y="1320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66334</xdr:rowOff>
    </xdr:from>
    <xdr:to>
      <xdr:col>76</xdr:col>
      <xdr:colOff>165100</xdr:colOff>
      <xdr:row>76</xdr:row>
      <xdr:rowOff>167934</xdr:rowOff>
    </xdr:to>
    <xdr:sp macro="" textlink="">
      <xdr:nvSpPr>
        <xdr:cNvPr id="642" name="楕円 641"/>
        <xdr:cNvSpPr/>
      </xdr:nvSpPr>
      <xdr:spPr>
        <a:xfrm>
          <a:off x="14541500" y="1309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13011</xdr:rowOff>
    </xdr:from>
    <xdr:ext cx="534377" cy="259045"/>
    <xdr:sp macro="" textlink="">
      <xdr:nvSpPr>
        <xdr:cNvPr id="643" name="テキスト ボックス 642"/>
        <xdr:cNvSpPr txBox="1"/>
      </xdr:nvSpPr>
      <xdr:spPr>
        <a:xfrm>
          <a:off x="14325111" y="128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11584</xdr:rowOff>
    </xdr:from>
    <xdr:to>
      <xdr:col>72</xdr:col>
      <xdr:colOff>38100</xdr:colOff>
      <xdr:row>76</xdr:row>
      <xdr:rowOff>113184</xdr:rowOff>
    </xdr:to>
    <xdr:sp macro="" textlink="">
      <xdr:nvSpPr>
        <xdr:cNvPr id="644" name="楕円 643"/>
        <xdr:cNvSpPr/>
      </xdr:nvSpPr>
      <xdr:spPr>
        <a:xfrm>
          <a:off x="13652500" y="1304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104311</xdr:rowOff>
    </xdr:from>
    <xdr:ext cx="534377" cy="259045"/>
    <xdr:sp macro="" textlink="">
      <xdr:nvSpPr>
        <xdr:cNvPr id="645" name="テキスト ボックス 644"/>
        <xdr:cNvSpPr txBox="1"/>
      </xdr:nvSpPr>
      <xdr:spPr>
        <a:xfrm>
          <a:off x="13436111" y="1313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18002</xdr:rowOff>
    </xdr:from>
    <xdr:to>
      <xdr:col>67</xdr:col>
      <xdr:colOff>101600</xdr:colOff>
      <xdr:row>76</xdr:row>
      <xdr:rowOff>119602</xdr:rowOff>
    </xdr:to>
    <xdr:sp macro="" textlink="">
      <xdr:nvSpPr>
        <xdr:cNvPr id="646" name="楕円 645"/>
        <xdr:cNvSpPr/>
      </xdr:nvSpPr>
      <xdr:spPr>
        <a:xfrm>
          <a:off x="12763500" y="1304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110729</xdr:rowOff>
    </xdr:from>
    <xdr:ext cx="534377" cy="259045"/>
    <xdr:sp macro="" textlink="">
      <xdr:nvSpPr>
        <xdr:cNvPr id="647" name="テキスト ボックス 646"/>
        <xdr:cNvSpPr txBox="1"/>
      </xdr:nvSpPr>
      <xdr:spPr>
        <a:xfrm>
          <a:off x="12547111" y="1314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136294</xdr:rowOff>
    </xdr:from>
    <xdr:to>
      <xdr:col>85</xdr:col>
      <xdr:colOff>127000</xdr:colOff>
      <xdr:row>98</xdr:row>
      <xdr:rowOff>136810</xdr:rowOff>
    </xdr:to>
    <xdr:cxnSp macro="">
      <xdr:nvCxnSpPr>
        <xdr:cNvPr id="674" name="直線コネクタ 673"/>
        <xdr:cNvCxnSpPr/>
      </xdr:nvCxnSpPr>
      <xdr:spPr>
        <a:xfrm>
          <a:off x="15481300" y="16938394"/>
          <a:ext cx="838200" cy="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37980</xdr:rowOff>
    </xdr:from>
    <xdr:ext cx="534377" cy="259045"/>
    <xdr:sp macro="" textlink="">
      <xdr:nvSpPr>
        <xdr:cNvPr id="675" name="積立金平均値テキスト"/>
        <xdr:cNvSpPr txBox="1"/>
      </xdr:nvSpPr>
      <xdr:spPr>
        <a:xfrm>
          <a:off x="16370300" y="16668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136294</xdr:rowOff>
    </xdr:from>
    <xdr:to>
      <xdr:col>81</xdr:col>
      <xdr:colOff>50800</xdr:colOff>
      <xdr:row>98</xdr:row>
      <xdr:rowOff>136866</xdr:rowOff>
    </xdr:to>
    <xdr:cxnSp macro="">
      <xdr:nvCxnSpPr>
        <xdr:cNvPr id="677" name="直線コネクタ 676"/>
        <xdr:cNvCxnSpPr/>
      </xdr:nvCxnSpPr>
      <xdr:spPr>
        <a:xfrm flipV="1">
          <a:off x="14592300" y="16938394"/>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142826</xdr:rowOff>
    </xdr:from>
    <xdr:ext cx="534377" cy="259045"/>
    <xdr:sp macro="" textlink="">
      <xdr:nvSpPr>
        <xdr:cNvPr id="679" name="テキスト ボックス 678"/>
        <xdr:cNvSpPr txBox="1"/>
      </xdr:nvSpPr>
      <xdr:spPr>
        <a:xfrm>
          <a:off x="15214111" y="166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136866</xdr:rowOff>
    </xdr:from>
    <xdr:to>
      <xdr:col>76</xdr:col>
      <xdr:colOff>114300</xdr:colOff>
      <xdr:row>98</xdr:row>
      <xdr:rowOff>136939</xdr:rowOff>
    </xdr:to>
    <xdr:cxnSp macro="">
      <xdr:nvCxnSpPr>
        <xdr:cNvPr id="680" name="直線コネクタ 679"/>
        <xdr:cNvCxnSpPr/>
      </xdr:nvCxnSpPr>
      <xdr:spPr>
        <a:xfrm flipV="1">
          <a:off x="13703300" y="16938966"/>
          <a:ext cx="889000" cy="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142699</xdr:rowOff>
    </xdr:from>
    <xdr:ext cx="534377" cy="259045"/>
    <xdr:sp macro="" textlink="">
      <xdr:nvSpPr>
        <xdr:cNvPr id="682" name="テキスト ボックス 681"/>
        <xdr:cNvSpPr txBox="1"/>
      </xdr:nvSpPr>
      <xdr:spPr>
        <a:xfrm>
          <a:off x="14325111" y="166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135572</xdr:rowOff>
    </xdr:from>
    <xdr:to>
      <xdr:col>71</xdr:col>
      <xdr:colOff>177800</xdr:colOff>
      <xdr:row>98</xdr:row>
      <xdr:rowOff>136939</xdr:rowOff>
    </xdr:to>
    <xdr:cxnSp macro="">
      <xdr:nvCxnSpPr>
        <xdr:cNvPr id="683" name="直線コネクタ 682"/>
        <xdr:cNvCxnSpPr/>
      </xdr:nvCxnSpPr>
      <xdr:spPr>
        <a:xfrm>
          <a:off x="12814300" y="16937672"/>
          <a:ext cx="889000" cy="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148779</xdr:rowOff>
    </xdr:from>
    <xdr:ext cx="534377" cy="259045"/>
    <xdr:sp macro="" textlink="">
      <xdr:nvSpPr>
        <xdr:cNvPr id="685" name="テキスト ボックス 684"/>
        <xdr:cNvSpPr txBox="1"/>
      </xdr:nvSpPr>
      <xdr:spPr>
        <a:xfrm>
          <a:off x="13436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130232</xdr:rowOff>
    </xdr:from>
    <xdr:ext cx="534377" cy="259045"/>
    <xdr:sp macro="" textlink="">
      <xdr:nvSpPr>
        <xdr:cNvPr id="687" name="テキスト ボックス 686"/>
        <xdr:cNvSpPr txBox="1"/>
      </xdr:nvSpPr>
      <xdr:spPr>
        <a:xfrm>
          <a:off x="12547111" y="165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86010</xdr:rowOff>
    </xdr:from>
    <xdr:to>
      <xdr:col>85</xdr:col>
      <xdr:colOff>177800</xdr:colOff>
      <xdr:row>99</xdr:row>
      <xdr:rowOff>16160</xdr:rowOff>
    </xdr:to>
    <xdr:sp macro="" textlink="">
      <xdr:nvSpPr>
        <xdr:cNvPr id="693" name="楕円 692"/>
        <xdr:cNvSpPr/>
      </xdr:nvSpPr>
      <xdr:spPr>
        <a:xfrm>
          <a:off x="16268700" y="1688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937</xdr:rowOff>
    </xdr:from>
    <xdr:ext cx="378565" cy="259045"/>
    <xdr:sp macro="" textlink="">
      <xdr:nvSpPr>
        <xdr:cNvPr id="694" name="積立金該当値テキスト"/>
        <xdr:cNvSpPr txBox="1"/>
      </xdr:nvSpPr>
      <xdr:spPr>
        <a:xfrm>
          <a:off x="16370300" y="16803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85494</xdr:rowOff>
    </xdr:from>
    <xdr:to>
      <xdr:col>81</xdr:col>
      <xdr:colOff>101600</xdr:colOff>
      <xdr:row>99</xdr:row>
      <xdr:rowOff>15644</xdr:rowOff>
    </xdr:to>
    <xdr:sp macro="" textlink="">
      <xdr:nvSpPr>
        <xdr:cNvPr id="695" name="楕円 694"/>
        <xdr:cNvSpPr/>
      </xdr:nvSpPr>
      <xdr:spPr>
        <a:xfrm>
          <a:off x="15430500" y="1688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6771</xdr:rowOff>
    </xdr:from>
    <xdr:ext cx="378565" cy="259045"/>
    <xdr:sp macro="" textlink="">
      <xdr:nvSpPr>
        <xdr:cNvPr id="696" name="テキスト ボックス 695"/>
        <xdr:cNvSpPr txBox="1"/>
      </xdr:nvSpPr>
      <xdr:spPr>
        <a:xfrm>
          <a:off x="15292017" y="16980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86066</xdr:rowOff>
    </xdr:from>
    <xdr:to>
      <xdr:col>76</xdr:col>
      <xdr:colOff>165100</xdr:colOff>
      <xdr:row>99</xdr:row>
      <xdr:rowOff>16216</xdr:rowOff>
    </xdr:to>
    <xdr:sp macro="" textlink="">
      <xdr:nvSpPr>
        <xdr:cNvPr id="697" name="楕円 696"/>
        <xdr:cNvSpPr/>
      </xdr:nvSpPr>
      <xdr:spPr>
        <a:xfrm>
          <a:off x="14541500" y="1688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7343</xdr:rowOff>
    </xdr:from>
    <xdr:ext cx="378565" cy="259045"/>
    <xdr:sp macro="" textlink="">
      <xdr:nvSpPr>
        <xdr:cNvPr id="698" name="テキスト ボックス 697"/>
        <xdr:cNvSpPr txBox="1"/>
      </xdr:nvSpPr>
      <xdr:spPr>
        <a:xfrm>
          <a:off x="14403017" y="16980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86139</xdr:rowOff>
    </xdr:from>
    <xdr:to>
      <xdr:col>72</xdr:col>
      <xdr:colOff>38100</xdr:colOff>
      <xdr:row>99</xdr:row>
      <xdr:rowOff>16289</xdr:rowOff>
    </xdr:to>
    <xdr:sp macro="" textlink="">
      <xdr:nvSpPr>
        <xdr:cNvPr id="699" name="楕円 698"/>
        <xdr:cNvSpPr/>
      </xdr:nvSpPr>
      <xdr:spPr>
        <a:xfrm>
          <a:off x="13652500" y="1688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7416</xdr:rowOff>
    </xdr:from>
    <xdr:ext cx="378565" cy="259045"/>
    <xdr:sp macro="" textlink="">
      <xdr:nvSpPr>
        <xdr:cNvPr id="700" name="テキスト ボックス 699"/>
        <xdr:cNvSpPr txBox="1"/>
      </xdr:nvSpPr>
      <xdr:spPr>
        <a:xfrm>
          <a:off x="13514017" y="16980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84772</xdr:rowOff>
    </xdr:from>
    <xdr:to>
      <xdr:col>67</xdr:col>
      <xdr:colOff>101600</xdr:colOff>
      <xdr:row>99</xdr:row>
      <xdr:rowOff>14922</xdr:rowOff>
    </xdr:to>
    <xdr:sp macro="" textlink="">
      <xdr:nvSpPr>
        <xdr:cNvPr id="701" name="楕円 700"/>
        <xdr:cNvSpPr/>
      </xdr:nvSpPr>
      <xdr:spPr>
        <a:xfrm>
          <a:off x="12763500" y="1688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6049</xdr:rowOff>
    </xdr:from>
    <xdr:ext cx="378565" cy="259045"/>
    <xdr:sp macro="" textlink="">
      <xdr:nvSpPr>
        <xdr:cNvPr id="702" name="テキスト ボックス 701"/>
        <xdr:cNvSpPr txBox="1"/>
      </xdr:nvSpPr>
      <xdr:spPr>
        <a:xfrm>
          <a:off x="12625017" y="16979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4" name="投資及び出資金平均値テキスト"/>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8" name="テキスト ボックス 737"/>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99367</xdr:rowOff>
    </xdr:from>
    <xdr:ext cx="378565" cy="259045"/>
    <xdr:sp macro="" textlink="">
      <xdr:nvSpPr>
        <xdr:cNvPr id="741" name="テキスト ボックス 740"/>
        <xdr:cNvSpPr txBox="1"/>
      </xdr:nvSpPr>
      <xdr:spPr>
        <a:xfrm>
          <a:off x="20245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4" name="テキスト ボックス 743"/>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6" name="テキスト ボックス 745"/>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139197</xdr:rowOff>
    </xdr:from>
    <xdr:to>
      <xdr:col>116</xdr:col>
      <xdr:colOff>63500</xdr:colOff>
      <xdr:row>58</xdr:row>
      <xdr:rowOff>139334</xdr:rowOff>
    </xdr:to>
    <xdr:cxnSp macro="">
      <xdr:nvCxnSpPr>
        <xdr:cNvPr id="788" name="直線コネクタ 787"/>
        <xdr:cNvCxnSpPr/>
      </xdr:nvCxnSpPr>
      <xdr:spPr>
        <a:xfrm flipV="1">
          <a:off x="21323300" y="10083297"/>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49278</xdr:rowOff>
    </xdr:from>
    <xdr:ext cx="469744" cy="259045"/>
    <xdr:sp macro="" textlink="">
      <xdr:nvSpPr>
        <xdr:cNvPr id="789" name="貸付金平均値テキスト"/>
        <xdr:cNvSpPr txBox="1"/>
      </xdr:nvSpPr>
      <xdr:spPr>
        <a:xfrm>
          <a:off x="22212300" y="9821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138968</xdr:rowOff>
    </xdr:from>
    <xdr:to>
      <xdr:col>111</xdr:col>
      <xdr:colOff>177800</xdr:colOff>
      <xdr:row>58</xdr:row>
      <xdr:rowOff>139334</xdr:rowOff>
    </xdr:to>
    <xdr:cxnSp macro="">
      <xdr:nvCxnSpPr>
        <xdr:cNvPr id="791" name="直線コネクタ 790"/>
        <xdr:cNvCxnSpPr/>
      </xdr:nvCxnSpPr>
      <xdr:spPr>
        <a:xfrm>
          <a:off x="20434300" y="10083068"/>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137121</xdr:rowOff>
    </xdr:from>
    <xdr:ext cx="469744" cy="259045"/>
    <xdr:sp macro="" textlink="">
      <xdr:nvSpPr>
        <xdr:cNvPr id="793" name="テキスト ボックス 792"/>
        <xdr:cNvSpPr txBox="1"/>
      </xdr:nvSpPr>
      <xdr:spPr>
        <a:xfrm>
          <a:off x="21088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138968</xdr:rowOff>
    </xdr:from>
    <xdr:to>
      <xdr:col>107</xdr:col>
      <xdr:colOff>50800</xdr:colOff>
      <xdr:row>58</xdr:row>
      <xdr:rowOff>139288</xdr:rowOff>
    </xdr:to>
    <xdr:cxnSp macro="">
      <xdr:nvCxnSpPr>
        <xdr:cNvPr id="794" name="直線コネクタ 793"/>
        <xdr:cNvCxnSpPr/>
      </xdr:nvCxnSpPr>
      <xdr:spPr>
        <a:xfrm flipV="1">
          <a:off x="19545300" y="10083068"/>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152071</xdr:rowOff>
    </xdr:from>
    <xdr:ext cx="469744" cy="259045"/>
    <xdr:sp macro="" textlink="">
      <xdr:nvSpPr>
        <xdr:cNvPr id="796" name="テキスト ボックス 795"/>
        <xdr:cNvSpPr txBox="1"/>
      </xdr:nvSpPr>
      <xdr:spPr>
        <a:xfrm>
          <a:off x="20199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139288</xdr:rowOff>
    </xdr:from>
    <xdr:to>
      <xdr:col>102</xdr:col>
      <xdr:colOff>114300</xdr:colOff>
      <xdr:row>58</xdr:row>
      <xdr:rowOff>139380</xdr:rowOff>
    </xdr:to>
    <xdr:cxnSp macro="">
      <xdr:nvCxnSpPr>
        <xdr:cNvPr id="797" name="直線コネクタ 796"/>
        <xdr:cNvCxnSpPr/>
      </xdr:nvCxnSpPr>
      <xdr:spPr>
        <a:xfrm flipV="1">
          <a:off x="18656300" y="10083388"/>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142059</xdr:rowOff>
    </xdr:from>
    <xdr:ext cx="469744" cy="259045"/>
    <xdr:sp macro="" textlink="">
      <xdr:nvSpPr>
        <xdr:cNvPr id="799" name="テキスト ボックス 798"/>
        <xdr:cNvSpPr txBox="1"/>
      </xdr:nvSpPr>
      <xdr:spPr>
        <a:xfrm>
          <a:off x="19310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133097</xdr:rowOff>
    </xdr:from>
    <xdr:ext cx="469744" cy="259045"/>
    <xdr:sp macro="" textlink="">
      <xdr:nvSpPr>
        <xdr:cNvPr id="801" name="テキスト ボックス 800"/>
        <xdr:cNvSpPr txBox="1"/>
      </xdr:nvSpPr>
      <xdr:spPr>
        <a:xfrm>
          <a:off x="18421428"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88397</xdr:rowOff>
    </xdr:from>
    <xdr:to>
      <xdr:col>116</xdr:col>
      <xdr:colOff>114300</xdr:colOff>
      <xdr:row>59</xdr:row>
      <xdr:rowOff>18547</xdr:rowOff>
    </xdr:to>
    <xdr:sp macro="" textlink="">
      <xdr:nvSpPr>
        <xdr:cNvPr id="807" name="楕円 806"/>
        <xdr:cNvSpPr/>
      </xdr:nvSpPr>
      <xdr:spPr>
        <a:xfrm>
          <a:off x="22110700" y="1003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4828</xdr:rowOff>
    </xdr:from>
    <xdr:ext cx="313932" cy="259045"/>
    <xdr:sp macro="" textlink="">
      <xdr:nvSpPr>
        <xdr:cNvPr id="808" name="貸付金該当値テキスト"/>
        <xdr:cNvSpPr txBox="1"/>
      </xdr:nvSpPr>
      <xdr:spPr>
        <a:xfrm>
          <a:off x="22212300" y="99489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88534</xdr:rowOff>
    </xdr:from>
    <xdr:to>
      <xdr:col>112</xdr:col>
      <xdr:colOff>38100</xdr:colOff>
      <xdr:row>59</xdr:row>
      <xdr:rowOff>18684</xdr:rowOff>
    </xdr:to>
    <xdr:sp macro="" textlink="">
      <xdr:nvSpPr>
        <xdr:cNvPr id="809" name="楕円 808"/>
        <xdr:cNvSpPr/>
      </xdr:nvSpPr>
      <xdr:spPr>
        <a:xfrm>
          <a:off x="21272500" y="1003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9811</xdr:rowOff>
    </xdr:from>
    <xdr:ext cx="249299" cy="259045"/>
    <xdr:sp macro="" textlink="">
      <xdr:nvSpPr>
        <xdr:cNvPr id="810" name="テキスト ボックス 809"/>
        <xdr:cNvSpPr txBox="1"/>
      </xdr:nvSpPr>
      <xdr:spPr>
        <a:xfrm>
          <a:off x="21198650" y="10125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88168</xdr:rowOff>
    </xdr:from>
    <xdr:to>
      <xdr:col>107</xdr:col>
      <xdr:colOff>101600</xdr:colOff>
      <xdr:row>59</xdr:row>
      <xdr:rowOff>18318</xdr:rowOff>
    </xdr:to>
    <xdr:sp macro="" textlink="">
      <xdr:nvSpPr>
        <xdr:cNvPr id="811" name="楕円 810"/>
        <xdr:cNvSpPr/>
      </xdr:nvSpPr>
      <xdr:spPr>
        <a:xfrm>
          <a:off x="20383500" y="1003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9445</xdr:rowOff>
    </xdr:from>
    <xdr:ext cx="313932" cy="259045"/>
    <xdr:sp macro="" textlink="">
      <xdr:nvSpPr>
        <xdr:cNvPr id="812" name="テキスト ボックス 811"/>
        <xdr:cNvSpPr txBox="1"/>
      </xdr:nvSpPr>
      <xdr:spPr>
        <a:xfrm>
          <a:off x="20277333" y="10124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88488</xdr:rowOff>
    </xdr:from>
    <xdr:to>
      <xdr:col>102</xdr:col>
      <xdr:colOff>165100</xdr:colOff>
      <xdr:row>59</xdr:row>
      <xdr:rowOff>18638</xdr:rowOff>
    </xdr:to>
    <xdr:sp macro="" textlink="">
      <xdr:nvSpPr>
        <xdr:cNvPr id="813" name="楕円 812"/>
        <xdr:cNvSpPr/>
      </xdr:nvSpPr>
      <xdr:spPr>
        <a:xfrm>
          <a:off x="19494500" y="100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9765</xdr:rowOff>
    </xdr:from>
    <xdr:ext cx="249299" cy="259045"/>
    <xdr:sp macro="" textlink="">
      <xdr:nvSpPr>
        <xdr:cNvPr id="814" name="テキスト ボックス 813"/>
        <xdr:cNvSpPr txBox="1"/>
      </xdr:nvSpPr>
      <xdr:spPr>
        <a:xfrm>
          <a:off x="19420650" y="10125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88580</xdr:rowOff>
    </xdr:from>
    <xdr:to>
      <xdr:col>98</xdr:col>
      <xdr:colOff>38100</xdr:colOff>
      <xdr:row>59</xdr:row>
      <xdr:rowOff>18730</xdr:rowOff>
    </xdr:to>
    <xdr:sp macro="" textlink="">
      <xdr:nvSpPr>
        <xdr:cNvPr id="815" name="楕円 814"/>
        <xdr:cNvSpPr/>
      </xdr:nvSpPr>
      <xdr:spPr>
        <a:xfrm>
          <a:off x="18605500" y="1003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9857</xdr:rowOff>
    </xdr:from>
    <xdr:ext cx="249299" cy="259045"/>
    <xdr:sp macro="" textlink="">
      <xdr:nvSpPr>
        <xdr:cNvPr id="816" name="テキスト ボックス 815"/>
        <xdr:cNvSpPr txBox="1"/>
      </xdr:nvSpPr>
      <xdr:spPr>
        <a:xfrm>
          <a:off x="18531650" y="101254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139174</xdr:rowOff>
    </xdr:from>
    <xdr:to>
      <xdr:col>116</xdr:col>
      <xdr:colOff>63500</xdr:colOff>
      <xdr:row>75</xdr:row>
      <xdr:rowOff>6724</xdr:rowOff>
    </xdr:to>
    <xdr:cxnSp macro="">
      <xdr:nvCxnSpPr>
        <xdr:cNvPr id="844" name="直線コネクタ 843"/>
        <xdr:cNvCxnSpPr/>
      </xdr:nvCxnSpPr>
      <xdr:spPr>
        <a:xfrm flipV="1">
          <a:off x="21323300" y="12826474"/>
          <a:ext cx="838200" cy="3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77043</xdr:rowOff>
    </xdr:from>
    <xdr:ext cx="534377" cy="259045"/>
    <xdr:sp macro="" textlink="">
      <xdr:nvSpPr>
        <xdr:cNvPr id="845" name="繰出金平均値テキスト"/>
        <xdr:cNvSpPr txBox="1"/>
      </xdr:nvSpPr>
      <xdr:spPr>
        <a:xfrm>
          <a:off x="22212300" y="12935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123950</xdr:rowOff>
    </xdr:from>
    <xdr:to>
      <xdr:col>111</xdr:col>
      <xdr:colOff>177800</xdr:colOff>
      <xdr:row>75</xdr:row>
      <xdr:rowOff>6724</xdr:rowOff>
    </xdr:to>
    <xdr:cxnSp macro="">
      <xdr:nvCxnSpPr>
        <xdr:cNvPr id="847" name="直線コネクタ 846"/>
        <xdr:cNvCxnSpPr/>
      </xdr:nvCxnSpPr>
      <xdr:spPr>
        <a:xfrm>
          <a:off x="20434300" y="12811250"/>
          <a:ext cx="889000" cy="5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20441</xdr:rowOff>
    </xdr:from>
    <xdr:ext cx="534377" cy="259045"/>
    <xdr:sp macro="" textlink="">
      <xdr:nvSpPr>
        <xdr:cNvPr id="849" name="テキスト ボックス 848"/>
        <xdr:cNvSpPr txBox="1"/>
      </xdr:nvSpPr>
      <xdr:spPr>
        <a:xfrm>
          <a:off x="21056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123950</xdr:rowOff>
    </xdr:from>
    <xdr:to>
      <xdr:col>107</xdr:col>
      <xdr:colOff>50800</xdr:colOff>
      <xdr:row>75</xdr:row>
      <xdr:rowOff>69771</xdr:rowOff>
    </xdr:to>
    <xdr:cxnSp macro="">
      <xdr:nvCxnSpPr>
        <xdr:cNvPr id="850" name="直線コネクタ 849"/>
        <xdr:cNvCxnSpPr/>
      </xdr:nvCxnSpPr>
      <xdr:spPr>
        <a:xfrm flipV="1">
          <a:off x="19545300" y="12811250"/>
          <a:ext cx="889000" cy="11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16440</xdr:rowOff>
    </xdr:from>
    <xdr:ext cx="534377" cy="259045"/>
    <xdr:sp macro="" textlink="">
      <xdr:nvSpPr>
        <xdr:cNvPr id="852" name="テキスト ボックス 851"/>
        <xdr:cNvSpPr txBox="1"/>
      </xdr:nvSpPr>
      <xdr:spPr>
        <a:xfrm>
          <a:off x="20167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69771</xdr:rowOff>
    </xdr:from>
    <xdr:to>
      <xdr:col>102</xdr:col>
      <xdr:colOff>114300</xdr:colOff>
      <xdr:row>75</xdr:row>
      <xdr:rowOff>142032</xdr:rowOff>
    </xdr:to>
    <xdr:cxnSp macro="">
      <xdr:nvCxnSpPr>
        <xdr:cNvPr id="853" name="直線コネクタ 852"/>
        <xdr:cNvCxnSpPr/>
      </xdr:nvCxnSpPr>
      <xdr:spPr>
        <a:xfrm flipV="1">
          <a:off x="18656300" y="12928521"/>
          <a:ext cx="889000" cy="7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30706</xdr:rowOff>
    </xdr:from>
    <xdr:ext cx="534377" cy="259045"/>
    <xdr:sp macro="" textlink="">
      <xdr:nvSpPr>
        <xdr:cNvPr id="855" name="テキスト ボックス 854"/>
        <xdr:cNvSpPr txBox="1"/>
      </xdr:nvSpPr>
      <xdr:spPr>
        <a:xfrm>
          <a:off x="19278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54799</xdr:rowOff>
    </xdr:from>
    <xdr:ext cx="534377" cy="259045"/>
    <xdr:sp macro="" textlink="">
      <xdr:nvSpPr>
        <xdr:cNvPr id="857" name="テキスト ボックス 856"/>
        <xdr:cNvSpPr txBox="1"/>
      </xdr:nvSpPr>
      <xdr:spPr>
        <a:xfrm>
          <a:off x="18389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88374</xdr:rowOff>
    </xdr:from>
    <xdr:to>
      <xdr:col>116</xdr:col>
      <xdr:colOff>114300</xdr:colOff>
      <xdr:row>75</xdr:row>
      <xdr:rowOff>18524</xdr:rowOff>
    </xdr:to>
    <xdr:sp macro="" textlink="">
      <xdr:nvSpPr>
        <xdr:cNvPr id="863" name="楕円 862"/>
        <xdr:cNvSpPr/>
      </xdr:nvSpPr>
      <xdr:spPr>
        <a:xfrm>
          <a:off x="22110700" y="1277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111251</xdr:rowOff>
    </xdr:from>
    <xdr:ext cx="534377" cy="259045"/>
    <xdr:sp macro="" textlink="">
      <xdr:nvSpPr>
        <xdr:cNvPr id="864" name="繰出金該当値テキスト"/>
        <xdr:cNvSpPr txBox="1"/>
      </xdr:nvSpPr>
      <xdr:spPr>
        <a:xfrm>
          <a:off x="22212300" y="1262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127374</xdr:rowOff>
    </xdr:from>
    <xdr:to>
      <xdr:col>112</xdr:col>
      <xdr:colOff>38100</xdr:colOff>
      <xdr:row>75</xdr:row>
      <xdr:rowOff>57524</xdr:rowOff>
    </xdr:to>
    <xdr:sp macro="" textlink="">
      <xdr:nvSpPr>
        <xdr:cNvPr id="865" name="楕円 864"/>
        <xdr:cNvSpPr/>
      </xdr:nvSpPr>
      <xdr:spPr>
        <a:xfrm>
          <a:off x="21272500" y="1281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74051</xdr:rowOff>
    </xdr:from>
    <xdr:ext cx="534377" cy="259045"/>
    <xdr:sp macro="" textlink="">
      <xdr:nvSpPr>
        <xdr:cNvPr id="866" name="テキスト ボックス 865"/>
        <xdr:cNvSpPr txBox="1"/>
      </xdr:nvSpPr>
      <xdr:spPr>
        <a:xfrm>
          <a:off x="21056111" y="1258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73150</xdr:rowOff>
    </xdr:from>
    <xdr:to>
      <xdr:col>107</xdr:col>
      <xdr:colOff>101600</xdr:colOff>
      <xdr:row>75</xdr:row>
      <xdr:rowOff>3300</xdr:rowOff>
    </xdr:to>
    <xdr:sp macro="" textlink="">
      <xdr:nvSpPr>
        <xdr:cNvPr id="867" name="楕円 866"/>
        <xdr:cNvSpPr/>
      </xdr:nvSpPr>
      <xdr:spPr>
        <a:xfrm>
          <a:off x="20383500" y="12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19827</xdr:rowOff>
    </xdr:from>
    <xdr:ext cx="534377" cy="259045"/>
    <xdr:sp macro="" textlink="">
      <xdr:nvSpPr>
        <xdr:cNvPr id="868" name="テキスト ボックス 867"/>
        <xdr:cNvSpPr txBox="1"/>
      </xdr:nvSpPr>
      <xdr:spPr>
        <a:xfrm>
          <a:off x="20167111" y="1253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18971</xdr:rowOff>
    </xdr:from>
    <xdr:to>
      <xdr:col>102</xdr:col>
      <xdr:colOff>165100</xdr:colOff>
      <xdr:row>75</xdr:row>
      <xdr:rowOff>120571</xdr:rowOff>
    </xdr:to>
    <xdr:sp macro="" textlink="">
      <xdr:nvSpPr>
        <xdr:cNvPr id="869" name="楕円 868"/>
        <xdr:cNvSpPr/>
      </xdr:nvSpPr>
      <xdr:spPr>
        <a:xfrm>
          <a:off x="19494500" y="1287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137098</xdr:rowOff>
    </xdr:from>
    <xdr:ext cx="534377" cy="259045"/>
    <xdr:sp macro="" textlink="">
      <xdr:nvSpPr>
        <xdr:cNvPr id="870" name="テキスト ボックス 869"/>
        <xdr:cNvSpPr txBox="1"/>
      </xdr:nvSpPr>
      <xdr:spPr>
        <a:xfrm>
          <a:off x="19278111" y="1265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91232</xdr:rowOff>
    </xdr:from>
    <xdr:to>
      <xdr:col>98</xdr:col>
      <xdr:colOff>38100</xdr:colOff>
      <xdr:row>76</xdr:row>
      <xdr:rowOff>21382</xdr:rowOff>
    </xdr:to>
    <xdr:sp macro="" textlink="">
      <xdr:nvSpPr>
        <xdr:cNvPr id="871" name="楕円 870"/>
        <xdr:cNvSpPr/>
      </xdr:nvSpPr>
      <xdr:spPr>
        <a:xfrm>
          <a:off x="18605500" y="1294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37909</xdr:rowOff>
    </xdr:from>
    <xdr:ext cx="534377" cy="259045"/>
    <xdr:sp macro="" textlink="">
      <xdr:nvSpPr>
        <xdr:cNvPr id="872" name="テキスト ボックス 871"/>
        <xdr:cNvSpPr txBox="1"/>
      </xdr:nvSpPr>
      <xdr:spPr>
        <a:xfrm>
          <a:off x="18389111" y="1272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扶助費は、平成２４年度以降上昇傾向が続いて</a:t>
          </a:r>
          <a:r>
            <a:rPr kumimoji="1" lang="ja-JP" altLang="en-US" sz="1400">
              <a:solidFill>
                <a:schemeClr val="dk1"/>
              </a:solidFill>
              <a:effectLst/>
              <a:latin typeface="+mn-lt"/>
              <a:ea typeface="+mn-ea"/>
              <a:cs typeface="+mn-cs"/>
            </a:rPr>
            <a:t>いるが</a:t>
          </a:r>
          <a:r>
            <a:rPr kumimoji="1" lang="ja-JP" altLang="ja-JP" sz="1400">
              <a:solidFill>
                <a:schemeClr val="dk1"/>
              </a:solidFill>
              <a:effectLst/>
              <a:latin typeface="+mn-lt"/>
              <a:ea typeface="+mn-ea"/>
              <a:cs typeface="+mn-cs"/>
            </a:rPr>
            <a:t>、平成２</a:t>
          </a:r>
          <a:r>
            <a:rPr kumimoji="1" lang="ja-JP" altLang="en-US" sz="1400">
              <a:solidFill>
                <a:schemeClr val="dk1"/>
              </a:solidFill>
              <a:effectLst/>
              <a:latin typeface="+mn-lt"/>
              <a:ea typeface="+mn-ea"/>
              <a:cs typeface="+mn-cs"/>
            </a:rPr>
            <a:t>９</a:t>
          </a:r>
          <a:r>
            <a:rPr kumimoji="1" lang="ja-JP" altLang="ja-JP" sz="1400">
              <a:solidFill>
                <a:schemeClr val="dk1"/>
              </a:solidFill>
              <a:effectLst/>
              <a:latin typeface="+mn-lt"/>
              <a:ea typeface="+mn-ea"/>
              <a:cs typeface="+mn-cs"/>
            </a:rPr>
            <a:t>年度では住民１人あたり</a:t>
          </a:r>
          <a:r>
            <a:rPr kumimoji="1" lang="ja-JP" altLang="en-US" sz="1400">
              <a:solidFill>
                <a:schemeClr val="dk1"/>
              </a:solidFill>
              <a:effectLst/>
              <a:latin typeface="+mn-lt"/>
              <a:ea typeface="+mn-ea"/>
              <a:cs typeface="+mn-cs"/>
            </a:rPr>
            <a:t>５４，６２１</a:t>
          </a:r>
          <a:r>
            <a:rPr kumimoji="1" lang="ja-JP" altLang="ja-JP" sz="1400">
              <a:solidFill>
                <a:schemeClr val="dk1"/>
              </a:solidFill>
              <a:effectLst/>
              <a:latin typeface="+mn-lt"/>
              <a:ea typeface="+mn-ea"/>
              <a:cs typeface="+mn-cs"/>
            </a:rPr>
            <a:t>円とな</a:t>
          </a:r>
          <a:r>
            <a:rPr kumimoji="1" lang="ja-JP" altLang="en-US" sz="1400">
              <a:solidFill>
                <a:schemeClr val="dk1"/>
              </a:solidFill>
              <a:effectLst/>
              <a:latin typeface="+mn-lt"/>
              <a:ea typeface="+mn-ea"/>
              <a:cs typeface="+mn-cs"/>
            </a:rPr>
            <a:t>り、前年度と比較してほぼ横ばいとなっている</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ただ、</a:t>
          </a:r>
          <a:r>
            <a:rPr kumimoji="1" lang="ja-JP" altLang="ja-JP" sz="1400">
              <a:solidFill>
                <a:schemeClr val="dk1"/>
              </a:solidFill>
              <a:effectLst/>
              <a:latin typeface="+mn-lt"/>
              <a:ea typeface="+mn-ea"/>
              <a:cs typeface="+mn-cs"/>
            </a:rPr>
            <a:t>児童保育費や障害者総合支援法に基づく給付費などの社会保障経費は、今後も確実に増加が見込まれることから、引き続き厳しい財政構造となることが予想できる。</a:t>
          </a:r>
          <a:endParaRPr lang="ja-JP" altLang="ja-JP" sz="1400">
            <a:effectLst/>
          </a:endParaRPr>
        </a:p>
        <a:p>
          <a:r>
            <a:rPr kumimoji="1" lang="ja-JP" altLang="ja-JP" sz="1400">
              <a:solidFill>
                <a:schemeClr val="dk1"/>
              </a:solidFill>
              <a:effectLst/>
              <a:latin typeface="+mn-lt"/>
              <a:ea typeface="+mn-ea"/>
              <a:cs typeface="+mn-cs"/>
            </a:rPr>
            <a:t>　公債費は、</a:t>
          </a:r>
          <a:r>
            <a:rPr kumimoji="1" lang="ja-JP" altLang="en-US" sz="1400">
              <a:solidFill>
                <a:schemeClr val="dk1"/>
              </a:solidFill>
              <a:effectLst/>
              <a:latin typeface="+mn-lt"/>
              <a:ea typeface="+mn-ea"/>
              <a:cs typeface="+mn-cs"/>
            </a:rPr>
            <a:t>臨時財政対策債等の一部町債の元金償還の開始</a:t>
          </a:r>
          <a:r>
            <a:rPr kumimoji="1" lang="ja-JP" altLang="ja-JP" sz="1400">
              <a:solidFill>
                <a:schemeClr val="dk1"/>
              </a:solidFill>
              <a:effectLst/>
              <a:latin typeface="+mn-lt"/>
              <a:ea typeface="+mn-ea"/>
              <a:cs typeface="+mn-cs"/>
            </a:rPr>
            <a:t>などにより、前年度</a:t>
          </a:r>
          <a:r>
            <a:rPr kumimoji="1" lang="ja-JP" altLang="en-US" sz="1400">
              <a:solidFill>
                <a:schemeClr val="dk1"/>
              </a:solidFill>
              <a:effectLst/>
              <a:latin typeface="+mn-lt"/>
              <a:ea typeface="+mn-ea"/>
              <a:cs typeface="+mn-cs"/>
            </a:rPr>
            <a:t>と比較して増加</a:t>
          </a:r>
          <a:r>
            <a:rPr kumimoji="1" lang="ja-JP" altLang="ja-JP" sz="1400">
              <a:solidFill>
                <a:schemeClr val="dk1"/>
              </a:solidFill>
              <a:effectLst/>
              <a:latin typeface="+mn-lt"/>
              <a:ea typeface="+mn-ea"/>
              <a:cs typeface="+mn-cs"/>
            </a:rPr>
            <a:t>して</a:t>
          </a:r>
          <a:r>
            <a:rPr kumimoji="1" lang="ja-JP" altLang="en-US" sz="1400">
              <a:solidFill>
                <a:schemeClr val="dk1"/>
              </a:solidFill>
              <a:effectLst/>
              <a:latin typeface="+mn-lt"/>
              <a:ea typeface="+mn-ea"/>
              <a:cs typeface="+mn-cs"/>
            </a:rPr>
            <a:t>いる。</a:t>
          </a:r>
          <a:r>
            <a:rPr kumimoji="1" lang="ja-JP" altLang="ja-JP" sz="1400">
              <a:solidFill>
                <a:schemeClr val="dk1"/>
              </a:solidFill>
              <a:effectLst/>
              <a:latin typeface="+mn-lt"/>
              <a:ea typeface="+mn-ea"/>
              <a:cs typeface="+mn-cs"/>
            </a:rPr>
            <a:t>教育施設の耐震補強事業や臨時財政対策債などの町債の元金償還が順次開始していく中、新規発行を元金償還以内に抑制し、町債残高の縮減と将来負担の軽減を図る。</a:t>
          </a:r>
          <a:endParaRPr lang="ja-JP" altLang="ja-JP" sz="1400">
            <a:effectLst/>
          </a:endParaRPr>
        </a:p>
        <a:p>
          <a:r>
            <a:rPr kumimoji="1" lang="ja-JP" altLang="ja-JP" sz="1400">
              <a:solidFill>
                <a:schemeClr val="dk1"/>
              </a:solidFill>
              <a:effectLst/>
              <a:latin typeface="+mn-lt"/>
              <a:ea typeface="+mn-ea"/>
              <a:cs typeface="+mn-cs"/>
            </a:rPr>
            <a:t>　繰出金は、公共下水道事業特別会計繰出金、</a:t>
          </a:r>
          <a:r>
            <a:rPr kumimoji="1" lang="ja-JP" altLang="en-US" sz="1400">
              <a:solidFill>
                <a:schemeClr val="dk1"/>
              </a:solidFill>
              <a:effectLst/>
              <a:latin typeface="+mn-lt"/>
              <a:ea typeface="+mn-ea"/>
              <a:cs typeface="+mn-cs"/>
            </a:rPr>
            <a:t>介護保険事業繰</a:t>
          </a:r>
          <a:r>
            <a:rPr kumimoji="1" lang="ja-JP" altLang="ja-JP" sz="1400">
              <a:solidFill>
                <a:schemeClr val="dk1"/>
              </a:solidFill>
              <a:effectLst/>
              <a:latin typeface="+mn-lt"/>
              <a:ea typeface="+mn-ea"/>
              <a:cs typeface="+mn-cs"/>
            </a:rPr>
            <a:t>出金などの増加により、住民１人当たりコストも増加傾向にある。経費の節減や</a:t>
          </a:r>
          <a:r>
            <a:rPr kumimoji="1" lang="ja-JP" altLang="en-US" sz="1400">
              <a:solidFill>
                <a:schemeClr val="dk1"/>
              </a:solidFill>
              <a:effectLst/>
              <a:latin typeface="+mn-lt"/>
              <a:ea typeface="+mn-ea"/>
              <a:cs typeface="+mn-cs"/>
            </a:rPr>
            <a:t>介護</a:t>
          </a:r>
          <a:r>
            <a:rPr kumimoji="1" lang="ja-JP" altLang="ja-JP" sz="1400">
              <a:solidFill>
                <a:schemeClr val="dk1"/>
              </a:solidFill>
              <a:effectLst/>
              <a:latin typeface="+mn-lt"/>
              <a:ea typeface="+mn-ea"/>
              <a:cs typeface="+mn-cs"/>
            </a:rPr>
            <a:t>保険</a:t>
          </a:r>
          <a:r>
            <a:rPr kumimoji="1" lang="ja-JP" altLang="en-US" sz="1400">
              <a:solidFill>
                <a:schemeClr val="dk1"/>
              </a:solidFill>
              <a:effectLst/>
              <a:latin typeface="+mn-lt"/>
              <a:ea typeface="+mn-ea"/>
              <a:cs typeface="+mn-cs"/>
            </a:rPr>
            <a:t>料</a:t>
          </a:r>
          <a:r>
            <a:rPr kumimoji="1" lang="ja-JP" altLang="ja-JP" sz="1400">
              <a:solidFill>
                <a:schemeClr val="dk1"/>
              </a:solidFill>
              <a:effectLst/>
              <a:latin typeface="+mn-lt"/>
              <a:ea typeface="+mn-ea"/>
              <a:cs typeface="+mn-cs"/>
            </a:rPr>
            <a:t>の適正化を図ることなどにより、普通会計の負担額を減らしていくよう努める。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奈良県斑鳩町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28,220
28,048
14.27
9,007,540
8,761,687
232,545
5,926,090
8,998,814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119126</xdr:rowOff>
    </xdr:from>
    <xdr:to>
      <xdr:col>24</xdr:col>
      <xdr:colOff>63500</xdr:colOff>
      <xdr:row>35</xdr:row>
      <xdr:rowOff>130556</xdr:rowOff>
    </xdr:to>
    <xdr:cxnSp macro="">
      <xdr:nvCxnSpPr>
        <xdr:cNvPr id="61" name="直線コネクタ 60"/>
        <xdr:cNvCxnSpPr/>
      </xdr:nvCxnSpPr>
      <xdr:spPr>
        <a:xfrm>
          <a:off x="3797300" y="611987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7383</xdr:rowOff>
    </xdr:from>
    <xdr:ext cx="469744" cy="259045"/>
    <xdr:sp macro="" textlink="">
      <xdr:nvSpPr>
        <xdr:cNvPr id="62" name="議会費平均値テキスト"/>
        <xdr:cNvSpPr txBox="1"/>
      </xdr:nvSpPr>
      <xdr:spPr>
        <a:xfrm>
          <a:off x="4686300" y="583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149987</xdr:rowOff>
    </xdr:from>
    <xdr:to>
      <xdr:col>19</xdr:col>
      <xdr:colOff>177800</xdr:colOff>
      <xdr:row>35</xdr:row>
      <xdr:rowOff>119126</xdr:rowOff>
    </xdr:to>
    <xdr:cxnSp macro="">
      <xdr:nvCxnSpPr>
        <xdr:cNvPr id="64" name="直線コネクタ 63"/>
        <xdr:cNvCxnSpPr/>
      </xdr:nvCxnSpPr>
      <xdr:spPr>
        <a:xfrm>
          <a:off x="2908300" y="5979287"/>
          <a:ext cx="889000" cy="14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95013</xdr:rowOff>
    </xdr:from>
    <xdr:ext cx="469744" cy="259045"/>
    <xdr:sp macro="" textlink="">
      <xdr:nvSpPr>
        <xdr:cNvPr id="66" name="テキスト ボックス 65"/>
        <xdr:cNvSpPr txBox="1"/>
      </xdr:nvSpPr>
      <xdr:spPr>
        <a:xfrm>
          <a:off x="3562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95123</xdr:rowOff>
    </xdr:from>
    <xdr:to>
      <xdr:col>15</xdr:col>
      <xdr:colOff>50800</xdr:colOff>
      <xdr:row>34</xdr:row>
      <xdr:rowOff>149987</xdr:rowOff>
    </xdr:to>
    <xdr:cxnSp macro="">
      <xdr:nvCxnSpPr>
        <xdr:cNvPr id="67" name="直線コネクタ 66"/>
        <xdr:cNvCxnSpPr/>
      </xdr:nvCxnSpPr>
      <xdr:spPr>
        <a:xfrm>
          <a:off x="2019300" y="5924423"/>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906</xdr:rowOff>
    </xdr:from>
    <xdr:ext cx="469744" cy="259045"/>
    <xdr:sp macro="" textlink="">
      <xdr:nvSpPr>
        <xdr:cNvPr id="69" name="テキスト ボックス 68"/>
        <xdr:cNvSpPr txBox="1"/>
      </xdr:nvSpPr>
      <xdr:spPr>
        <a:xfrm>
          <a:off x="2673428"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95123</xdr:rowOff>
    </xdr:from>
    <xdr:to>
      <xdr:col>10</xdr:col>
      <xdr:colOff>114300</xdr:colOff>
      <xdr:row>34</xdr:row>
      <xdr:rowOff>130175</xdr:rowOff>
    </xdr:to>
    <xdr:cxnSp macro="">
      <xdr:nvCxnSpPr>
        <xdr:cNvPr id="70" name="直線コネクタ 69"/>
        <xdr:cNvCxnSpPr/>
      </xdr:nvCxnSpPr>
      <xdr:spPr>
        <a:xfrm flipV="1">
          <a:off x="1130300" y="5924423"/>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161307</xdr:rowOff>
    </xdr:from>
    <xdr:ext cx="469744" cy="259045"/>
    <xdr:sp macro="" textlink="">
      <xdr:nvSpPr>
        <xdr:cNvPr id="72" name="テキスト ボックス 71"/>
        <xdr:cNvSpPr txBox="1"/>
      </xdr:nvSpPr>
      <xdr:spPr>
        <a:xfrm>
          <a:off x="1784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19194</xdr:rowOff>
    </xdr:from>
    <xdr:ext cx="469744" cy="259045"/>
    <xdr:sp macro="" textlink="">
      <xdr:nvSpPr>
        <xdr:cNvPr id="74" name="テキスト ボックス 73"/>
        <xdr:cNvSpPr txBox="1"/>
      </xdr:nvSpPr>
      <xdr:spPr>
        <a:xfrm>
          <a:off x="895428"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79756</xdr:rowOff>
    </xdr:from>
    <xdr:to>
      <xdr:col>24</xdr:col>
      <xdr:colOff>114300</xdr:colOff>
      <xdr:row>36</xdr:row>
      <xdr:rowOff>9906</xdr:rowOff>
    </xdr:to>
    <xdr:sp macro="" textlink="">
      <xdr:nvSpPr>
        <xdr:cNvPr id="80" name="楕円 79"/>
        <xdr:cNvSpPr/>
      </xdr:nvSpPr>
      <xdr:spPr>
        <a:xfrm>
          <a:off x="4584700" y="608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58183</xdr:rowOff>
    </xdr:from>
    <xdr:ext cx="469744" cy="259045"/>
    <xdr:sp macro="" textlink="">
      <xdr:nvSpPr>
        <xdr:cNvPr id="81" name="議会費該当値テキスト"/>
        <xdr:cNvSpPr txBox="1"/>
      </xdr:nvSpPr>
      <xdr:spPr>
        <a:xfrm>
          <a:off x="4686300" y="6058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68326</xdr:rowOff>
    </xdr:from>
    <xdr:to>
      <xdr:col>20</xdr:col>
      <xdr:colOff>38100</xdr:colOff>
      <xdr:row>35</xdr:row>
      <xdr:rowOff>169926</xdr:rowOff>
    </xdr:to>
    <xdr:sp macro="" textlink="">
      <xdr:nvSpPr>
        <xdr:cNvPr id="82" name="楕円 81"/>
        <xdr:cNvSpPr/>
      </xdr:nvSpPr>
      <xdr:spPr>
        <a:xfrm>
          <a:off x="3746500" y="606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161053</xdr:rowOff>
    </xdr:from>
    <xdr:ext cx="469744" cy="259045"/>
    <xdr:sp macro="" textlink="">
      <xdr:nvSpPr>
        <xdr:cNvPr id="83" name="テキスト ボックス 82"/>
        <xdr:cNvSpPr txBox="1"/>
      </xdr:nvSpPr>
      <xdr:spPr>
        <a:xfrm>
          <a:off x="3562428" y="616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99187</xdr:rowOff>
    </xdr:from>
    <xdr:to>
      <xdr:col>15</xdr:col>
      <xdr:colOff>101600</xdr:colOff>
      <xdr:row>35</xdr:row>
      <xdr:rowOff>29337</xdr:rowOff>
    </xdr:to>
    <xdr:sp macro="" textlink="">
      <xdr:nvSpPr>
        <xdr:cNvPr id="84" name="楕円 83"/>
        <xdr:cNvSpPr/>
      </xdr:nvSpPr>
      <xdr:spPr>
        <a:xfrm>
          <a:off x="2857500" y="592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20464</xdr:rowOff>
    </xdr:from>
    <xdr:ext cx="469744" cy="259045"/>
    <xdr:sp macro="" textlink="">
      <xdr:nvSpPr>
        <xdr:cNvPr id="85" name="テキスト ボックス 84"/>
        <xdr:cNvSpPr txBox="1"/>
      </xdr:nvSpPr>
      <xdr:spPr>
        <a:xfrm>
          <a:off x="2673428" y="602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44323</xdr:rowOff>
    </xdr:from>
    <xdr:to>
      <xdr:col>10</xdr:col>
      <xdr:colOff>165100</xdr:colOff>
      <xdr:row>34</xdr:row>
      <xdr:rowOff>145923</xdr:rowOff>
    </xdr:to>
    <xdr:sp macro="" textlink="">
      <xdr:nvSpPr>
        <xdr:cNvPr id="86" name="楕円 85"/>
        <xdr:cNvSpPr/>
      </xdr:nvSpPr>
      <xdr:spPr>
        <a:xfrm>
          <a:off x="1968500" y="587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137050</xdr:rowOff>
    </xdr:from>
    <xdr:ext cx="469744" cy="259045"/>
    <xdr:sp macro="" textlink="">
      <xdr:nvSpPr>
        <xdr:cNvPr id="87" name="テキスト ボックス 86"/>
        <xdr:cNvSpPr txBox="1"/>
      </xdr:nvSpPr>
      <xdr:spPr>
        <a:xfrm>
          <a:off x="1784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79375</xdr:rowOff>
    </xdr:from>
    <xdr:to>
      <xdr:col>6</xdr:col>
      <xdr:colOff>38100</xdr:colOff>
      <xdr:row>35</xdr:row>
      <xdr:rowOff>9525</xdr:rowOff>
    </xdr:to>
    <xdr:sp macro="" textlink="">
      <xdr:nvSpPr>
        <xdr:cNvPr id="88" name="楕円 87"/>
        <xdr:cNvSpPr/>
      </xdr:nvSpPr>
      <xdr:spPr>
        <a:xfrm>
          <a:off x="1079500" y="590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652</xdr:rowOff>
    </xdr:from>
    <xdr:ext cx="469744" cy="259045"/>
    <xdr:sp macro="" textlink="">
      <xdr:nvSpPr>
        <xdr:cNvPr id="89" name="テキスト ボックス 88"/>
        <xdr:cNvSpPr txBox="1"/>
      </xdr:nvSpPr>
      <xdr:spPr>
        <a:xfrm>
          <a:off x="895428" y="600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143404</xdr:rowOff>
    </xdr:from>
    <xdr:to>
      <xdr:col>24</xdr:col>
      <xdr:colOff>63500</xdr:colOff>
      <xdr:row>58</xdr:row>
      <xdr:rowOff>151342</xdr:rowOff>
    </xdr:to>
    <xdr:cxnSp macro="">
      <xdr:nvCxnSpPr>
        <xdr:cNvPr id="120" name="直線コネクタ 119"/>
        <xdr:cNvCxnSpPr/>
      </xdr:nvCxnSpPr>
      <xdr:spPr>
        <a:xfrm>
          <a:off x="3797300" y="10087504"/>
          <a:ext cx="838200" cy="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55741</xdr:rowOff>
    </xdr:from>
    <xdr:ext cx="534377" cy="259045"/>
    <xdr:sp macro="" textlink="">
      <xdr:nvSpPr>
        <xdr:cNvPr id="121" name="総務費平均値テキスト"/>
        <xdr:cNvSpPr txBox="1"/>
      </xdr:nvSpPr>
      <xdr:spPr>
        <a:xfrm>
          <a:off x="4686300" y="982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143404</xdr:rowOff>
    </xdr:from>
    <xdr:to>
      <xdr:col>19</xdr:col>
      <xdr:colOff>177800</xdr:colOff>
      <xdr:row>58</xdr:row>
      <xdr:rowOff>151734</xdr:rowOff>
    </xdr:to>
    <xdr:cxnSp macro="">
      <xdr:nvCxnSpPr>
        <xdr:cNvPr id="123" name="直線コネクタ 122"/>
        <xdr:cNvCxnSpPr/>
      </xdr:nvCxnSpPr>
      <xdr:spPr>
        <a:xfrm flipV="1">
          <a:off x="2908300" y="10087504"/>
          <a:ext cx="889000" cy="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161846</xdr:rowOff>
    </xdr:from>
    <xdr:ext cx="534377" cy="259045"/>
    <xdr:sp macro="" textlink="">
      <xdr:nvSpPr>
        <xdr:cNvPr id="125" name="テキスト ボックス 124"/>
        <xdr:cNvSpPr txBox="1"/>
      </xdr:nvSpPr>
      <xdr:spPr>
        <a:xfrm>
          <a:off x="3530111" y="97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151734</xdr:rowOff>
    </xdr:from>
    <xdr:to>
      <xdr:col>15</xdr:col>
      <xdr:colOff>50800</xdr:colOff>
      <xdr:row>58</xdr:row>
      <xdr:rowOff>162080</xdr:rowOff>
    </xdr:to>
    <xdr:cxnSp macro="">
      <xdr:nvCxnSpPr>
        <xdr:cNvPr id="126" name="直線コネクタ 125"/>
        <xdr:cNvCxnSpPr/>
      </xdr:nvCxnSpPr>
      <xdr:spPr>
        <a:xfrm flipV="1">
          <a:off x="2019300" y="10095834"/>
          <a:ext cx="889000" cy="1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162486</xdr:rowOff>
    </xdr:from>
    <xdr:ext cx="534377" cy="259045"/>
    <xdr:sp macro="" textlink="">
      <xdr:nvSpPr>
        <xdr:cNvPr id="128" name="テキスト ボックス 127"/>
        <xdr:cNvSpPr txBox="1"/>
      </xdr:nvSpPr>
      <xdr:spPr>
        <a:xfrm>
          <a:off x="2641111" y="97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153429</xdr:rowOff>
    </xdr:from>
    <xdr:to>
      <xdr:col>10</xdr:col>
      <xdr:colOff>114300</xdr:colOff>
      <xdr:row>58</xdr:row>
      <xdr:rowOff>162080</xdr:rowOff>
    </xdr:to>
    <xdr:cxnSp macro="">
      <xdr:nvCxnSpPr>
        <xdr:cNvPr id="129" name="直線コネクタ 128"/>
        <xdr:cNvCxnSpPr/>
      </xdr:nvCxnSpPr>
      <xdr:spPr>
        <a:xfrm>
          <a:off x="1130300" y="10097529"/>
          <a:ext cx="889000" cy="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162313</xdr:rowOff>
    </xdr:from>
    <xdr:ext cx="534377" cy="259045"/>
    <xdr:sp macro="" textlink="">
      <xdr:nvSpPr>
        <xdr:cNvPr id="131" name="テキスト ボックス 130"/>
        <xdr:cNvSpPr txBox="1"/>
      </xdr:nvSpPr>
      <xdr:spPr>
        <a:xfrm>
          <a:off x="1752111" y="97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157195</xdr:rowOff>
    </xdr:from>
    <xdr:ext cx="534377" cy="259045"/>
    <xdr:sp macro="" textlink="">
      <xdr:nvSpPr>
        <xdr:cNvPr id="133" name="テキスト ボックス 132"/>
        <xdr:cNvSpPr txBox="1"/>
      </xdr:nvSpPr>
      <xdr:spPr>
        <a:xfrm>
          <a:off x="863111" y="97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100542</xdr:rowOff>
    </xdr:from>
    <xdr:to>
      <xdr:col>24</xdr:col>
      <xdr:colOff>114300</xdr:colOff>
      <xdr:row>59</xdr:row>
      <xdr:rowOff>30692</xdr:rowOff>
    </xdr:to>
    <xdr:sp macro="" textlink="">
      <xdr:nvSpPr>
        <xdr:cNvPr id="139" name="楕円 138"/>
        <xdr:cNvSpPr/>
      </xdr:nvSpPr>
      <xdr:spPr>
        <a:xfrm>
          <a:off x="4584700" y="1004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15469</xdr:rowOff>
    </xdr:from>
    <xdr:ext cx="534377" cy="259045"/>
    <xdr:sp macro="" textlink="">
      <xdr:nvSpPr>
        <xdr:cNvPr id="140" name="総務費該当値テキスト"/>
        <xdr:cNvSpPr txBox="1"/>
      </xdr:nvSpPr>
      <xdr:spPr>
        <a:xfrm>
          <a:off x="4686300" y="995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92604</xdr:rowOff>
    </xdr:from>
    <xdr:to>
      <xdr:col>20</xdr:col>
      <xdr:colOff>38100</xdr:colOff>
      <xdr:row>59</xdr:row>
      <xdr:rowOff>22754</xdr:rowOff>
    </xdr:to>
    <xdr:sp macro="" textlink="">
      <xdr:nvSpPr>
        <xdr:cNvPr id="141" name="楕円 140"/>
        <xdr:cNvSpPr/>
      </xdr:nvSpPr>
      <xdr:spPr>
        <a:xfrm>
          <a:off x="3746500" y="1003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13881</xdr:rowOff>
    </xdr:from>
    <xdr:ext cx="534377" cy="259045"/>
    <xdr:sp macro="" textlink="">
      <xdr:nvSpPr>
        <xdr:cNvPr id="142" name="テキスト ボックス 141"/>
        <xdr:cNvSpPr txBox="1"/>
      </xdr:nvSpPr>
      <xdr:spPr>
        <a:xfrm>
          <a:off x="3530111" y="1012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100934</xdr:rowOff>
    </xdr:from>
    <xdr:to>
      <xdr:col>15</xdr:col>
      <xdr:colOff>101600</xdr:colOff>
      <xdr:row>59</xdr:row>
      <xdr:rowOff>31084</xdr:rowOff>
    </xdr:to>
    <xdr:sp macro="" textlink="">
      <xdr:nvSpPr>
        <xdr:cNvPr id="143" name="楕円 142"/>
        <xdr:cNvSpPr/>
      </xdr:nvSpPr>
      <xdr:spPr>
        <a:xfrm>
          <a:off x="2857500" y="1004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22211</xdr:rowOff>
    </xdr:from>
    <xdr:ext cx="534377" cy="259045"/>
    <xdr:sp macro="" textlink="">
      <xdr:nvSpPr>
        <xdr:cNvPr id="144" name="テキスト ボックス 143"/>
        <xdr:cNvSpPr txBox="1"/>
      </xdr:nvSpPr>
      <xdr:spPr>
        <a:xfrm>
          <a:off x="2641111" y="1013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111280</xdr:rowOff>
    </xdr:from>
    <xdr:to>
      <xdr:col>10</xdr:col>
      <xdr:colOff>165100</xdr:colOff>
      <xdr:row>59</xdr:row>
      <xdr:rowOff>41430</xdr:rowOff>
    </xdr:to>
    <xdr:sp macro="" textlink="">
      <xdr:nvSpPr>
        <xdr:cNvPr id="145" name="楕円 144"/>
        <xdr:cNvSpPr/>
      </xdr:nvSpPr>
      <xdr:spPr>
        <a:xfrm>
          <a:off x="1968500" y="1005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32557</xdr:rowOff>
    </xdr:from>
    <xdr:ext cx="534377" cy="259045"/>
    <xdr:sp macro="" textlink="">
      <xdr:nvSpPr>
        <xdr:cNvPr id="146" name="テキスト ボックス 145"/>
        <xdr:cNvSpPr txBox="1"/>
      </xdr:nvSpPr>
      <xdr:spPr>
        <a:xfrm>
          <a:off x="1752111" y="1014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102629</xdr:rowOff>
    </xdr:from>
    <xdr:to>
      <xdr:col>6</xdr:col>
      <xdr:colOff>38100</xdr:colOff>
      <xdr:row>59</xdr:row>
      <xdr:rowOff>32779</xdr:rowOff>
    </xdr:to>
    <xdr:sp macro="" textlink="">
      <xdr:nvSpPr>
        <xdr:cNvPr id="147" name="楕円 146"/>
        <xdr:cNvSpPr/>
      </xdr:nvSpPr>
      <xdr:spPr>
        <a:xfrm>
          <a:off x="1079500" y="1004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23906</xdr:rowOff>
    </xdr:from>
    <xdr:ext cx="534377" cy="259045"/>
    <xdr:sp macro="" textlink="">
      <xdr:nvSpPr>
        <xdr:cNvPr id="148" name="テキスト ボックス 147"/>
        <xdr:cNvSpPr txBox="1"/>
      </xdr:nvSpPr>
      <xdr:spPr>
        <a:xfrm>
          <a:off x="863111" y="1013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55727</xdr:rowOff>
    </xdr:from>
    <xdr:to>
      <xdr:col>24</xdr:col>
      <xdr:colOff>63500</xdr:colOff>
      <xdr:row>77</xdr:row>
      <xdr:rowOff>95059</xdr:rowOff>
    </xdr:to>
    <xdr:cxnSp macro="">
      <xdr:nvCxnSpPr>
        <xdr:cNvPr id="178" name="直線コネクタ 177"/>
        <xdr:cNvCxnSpPr/>
      </xdr:nvCxnSpPr>
      <xdr:spPr>
        <a:xfrm flipV="1">
          <a:off x="3797300" y="13257377"/>
          <a:ext cx="838200" cy="3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92409</xdr:rowOff>
    </xdr:from>
    <xdr:ext cx="599010" cy="259045"/>
    <xdr:sp macro="" textlink="">
      <xdr:nvSpPr>
        <xdr:cNvPr id="179" name="民生費平均値テキスト"/>
        <xdr:cNvSpPr txBox="1"/>
      </xdr:nvSpPr>
      <xdr:spPr>
        <a:xfrm>
          <a:off x="4686300" y="1295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95059</xdr:rowOff>
    </xdr:from>
    <xdr:to>
      <xdr:col>19</xdr:col>
      <xdr:colOff>177800</xdr:colOff>
      <xdr:row>78</xdr:row>
      <xdr:rowOff>7468</xdr:rowOff>
    </xdr:to>
    <xdr:cxnSp macro="">
      <xdr:nvCxnSpPr>
        <xdr:cNvPr id="181" name="直線コネクタ 180"/>
        <xdr:cNvCxnSpPr/>
      </xdr:nvCxnSpPr>
      <xdr:spPr>
        <a:xfrm flipV="1">
          <a:off x="2908300" y="13296709"/>
          <a:ext cx="889000" cy="8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48874</xdr:rowOff>
    </xdr:from>
    <xdr:ext cx="599010" cy="259045"/>
    <xdr:sp macro="" textlink="">
      <xdr:nvSpPr>
        <xdr:cNvPr id="183" name="テキスト ボックス 182"/>
        <xdr:cNvSpPr txBox="1"/>
      </xdr:nvSpPr>
      <xdr:spPr>
        <a:xfrm>
          <a:off x="3497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7468</xdr:rowOff>
    </xdr:from>
    <xdr:to>
      <xdr:col>15</xdr:col>
      <xdr:colOff>50800</xdr:colOff>
      <xdr:row>78</xdr:row>
      <xdr:rowOff>28739</xdr:rowOff>
    </xdr:to>
    <xdr:cxnSp macro="">
      <xdr:nvCxnSpPr>
        <xdr:cNvPr id="184" name="直線コネクタ 183"/>
        <xdr:cNvCxnSpPr/>
      </xdr:nvCxnSpPr>
      <xdr:spPr>
        <a:xfrm flipV="1">
          <a:off x="2019300" y="13380568"/>
          <a:ext cx="889000" cy="2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24967</xdr:rowOff>
    </xdr:from>
    <xdr:to>
      <xdr:col>15</xdr:col>
      <xdr:colOff>101600</xdr:colOff>
      <xdr:row>77</xdr:row>
      <xdr:rowOff>126567</xdr:rowOff>
    </xdr:to>
    <xdr:sp macro="" textlink="">
      <xdr:nvSpPr>
        <xdr:cNvPr id="185" name="フローチャート: 判断 184"/>
        <xdr:cNvSpPr/>
      </xdr:nvSpPr>
      <xdr:spPr>
        <a:xfrm>
          <a:off x="2857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143094</xdr:rowOff>
    </xdr:from>
    <xdr:ext cx="599010" cy="259045"/>
    <xdr:sp macro="" textlink="">
      <xdr:nvSpPr>
        <xdr:cNvPr id="186" name="テキスト ボックス 185"/>
        <xdr:cNvSpPr txBox="1"/>
      </xdr:nvSpPr>
      <xdr:spPr>
        <a:xfrm>
          <a:off x="2608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28739</xdr:rowOff>
    </xdr:from>
    <xdr:to>
      <xdr:col>10</xdr:col>
      <xdr:colOff>114300</xdr:colOff>
      <xdr:row>79</xdr:row>
      <xdr:rowOff>7874</xdr:rowOff>
    </xdr:to>
    <xdr:cxnSp macro="">
      <xdr:nvCxnSpPr>
        <xdr:cNvPr id="187" name="直線コネクタ 186"/>
        <xdr:cNvCxnSpPr/>
      </xdr:nvCxnSpPr>
      <xdr:spPr>
        <a:xfrm flipV="1">
          <a:off x="1130300" y="13401839"/>
          <a:ext cx="889000" cy="15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7053</xdr:rowOff>
    </xdr:from>
    <xdr:ext cx="599010" cy="259045"/>
    <xdr:sp macro="" textlink="">
      <xdr:nvSpPr>
        <xdr:cNvPr id="189" name="テキスト ボックス 188"/>
        <xdr:cNvSpPr txBox="1"/>
      </xdr:nvSpPr>
      <xdr:spPr>
        <a:xfrm>
          <a:off x="1719795" y="1303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65512</xdr:rowOff>
    </xdr:from>
    <xdr:ext cx="599010" cy="259045"/>
    <xdr:sp macro="" textlink="">
      <xdr:nvSpPr>
        <xdr:cNvPr id="191" name="テキスト ボックス 190"/>
        <xdr:cNvSpPr txBox="1"/>
      </xdr:nvSpPr>
      <xdr:spPr>
        <a:xfrm>
          <a:off x="830795" y="1309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4927</xdr:rowOff>
    </xdr:from>
    <xdr:to>
      <xdr:col>24</xdr:col>
      <xdr:colOff>114300</xdr:colOff>
      <xdr:row>77</xdr:row>
      <xdr:rowOff>106527</xdr:rowOff>
    </xdr:to>
    <xdr:sp macro="" textlink="">
      <xdr:nvSpPr>
        <xdr:cNvPr id="197" name="楕円 196"/>
        <xdr:cNvSpPr/>
      </xdr:nvSpPr>
      <xdr:spPr>
        <a:xfrm>
          <a:off x="4584700" y="1320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154804</xdr:rowOff>
    </xdr:from>
    <xdr:ext cx="599010" cy="259045"/>
    <xdr:sp macro="" textlink="">
      <xdr:nvSpPr>
        <xdr:cNvPr id="198" name="民生費該当値テキスト"/>
        <xdr:cNvSpPr txBox="1"/>
      </xdr:nvSpPr>
      <xdr:spPr>
        <a:xfrm>
          <a:off x="4686300" y="13185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44259</xdr:rowOff>
    </xdr:from>
    <xdr:to>
      <xdr:col>20</xdr:col>
      <xdr:colOff>38100</xdr:colOff>
      <xdr:row>77</xdr:row>
      <xdr:rowOff>145859</xdr:rowOff>
    </xdr:to>
    <xdr:sp macro="" textlink="">
      <xdr:nvSpPr>
        <xdr:cNvPr id="199" name="楕円 198"/>
        <xdr:cNvSpPr/>
      </xdr:nvSpPr>
      <xdr:spPr>
        <a:xfrm>
          <a:off x="3746500" y="1324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136986</xdr:rowOff>
    </xdr:from>
    <xdr:ext cx="599010" cy="259045"/>
    <xdr:sp macro="" textlink="">
      <xdr:nvSpPr>
        <xdr:cNvPr id="200" name="テキスト ボックス 199"/>
        <xdr:cNvSpPr txBox="1"/>
      </xdr:nvSpPr>
      <xdr:spPr>
        <a:xfrm>
          <a:off x="3497795" y="1333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128118</xdr:rowOff>
    </xdr:from>
    <xdr:to>
      <xdr:col>15</xdr:col>
      <xdr:colOff>101600</xdr:colOff>
      <xdr:row>78</xdr:row>
      <xdr:rowOff>58268</xdr:rowOff>
    </xdr:to>
    <xdr:sp macro="" textlink="">
      <xdr:nvSpPr>
        <xdr:cNvPr id="201" name="楕円 200"/>
        <xdr:cNvSpPr/>
      </xdr:nvSpPr>
      <xdr:spPr>
        <a:xfrm>
          <a:off x="2857500" y="1332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49395</xdr:rowOff>
    </xdr:from>
    <xdr:ext cx="599010" cy="259045"/>
    <xdr:sp macro="" textlink="">
      <xdr:nvSpPr>
        <xdr:cNvPr id="202" name="テキスト ボックス 201"/>
        <xdr:cNvSpPr txBox="1"/>
      </xdr:nvSpPr>
      <xdr:spPr>
        <a:xfrm>
          <a:off x="2608795" y="13422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149389</xdr:rowOff>
    </xdr:from>
    <xdr:to>
      <xdr:col>10</xdr:col>
      <xdr:colOff>165100</xdr:colOff>
      <xdr:row>78</xdr:row>
      <xdr:rowOff>79539</xdr:rowOff>
    </xdr:to>
    <xdr:sp macro="" textlink="">
      <xdr:nvSpPr>
        <xdr:cNvPr id="203" name="楕円 202"/>
        <xdr:cNvSpPr/>
      </xdr:nvSpPr>
      <xdr:spPr>
        <a:xfrm>
          <a:off x="1968500" y="1335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70666</xdr:rowOff>
    </xdr:from>
    <xdr:ext cx="599010" cy="259045"/>
    <xdr:sp macro="" textlink="">
      <xdr:nvSpPr>
        <xdr:cNvPr id="204" name="テキスト ボックス 203"/>
        <xdr:cNvSpPr txBox="1"/>
      </xdr:nvSpPr>
      <xdr:spPr>
        <a:xfrm>
          <a:off x="1719795" y="1344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128524</xdr:rowOff>
    </xdr:from>
    <xdr:to>
      <xdr:col>6</xdr:col>
      <xdr:colOff>38100</xdr:colOff>
      <xdr:row>79</xdr:row>
      <xdr:rowOff>58674</xdr:rowOff>
    </xdr:to>
    <xdr:sp macro="" textlink="">
      <xdr:nvSpPr>
        <xdr:cNvPr id="205" name="楕円 204"/>
        <xdr:cNvSpPr/>
      </xdr:nvSpPr>
      <xdr:spPr>
        <a:xfrm>
          <a:off x="1079500" y="1350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49801</xdr:rowOff>
    </xdr:from>
    <xdr:ext cx="534377" cy="259045"/>
    <xdr:sp macro="" textlink="">
      <xdr:nvSpPr>
        <xdr:cNvPr id="206" name="テキスト ボックス 205"/>
        <xdr:cNvSpPr txBox="1"/>
      </xdr:nvSpPr>
      <xdr:spPr>
        <a:xfrm>
          <a:off x="863111" y="1359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1637</xdr:rowOff>
    </xdr:from>
    <xdr:to>
      <xdr:col>24</xdr:col>
      <xdr:colOff>63500</xdr:colOff>
      <xdr:row>97</xdr:row>
      <xdr:rowOff>24319</xdr:rowOff>
    </xdr:to>
    <xdr:cxnSp macro="">
      <xdr:nvCxnSpPr>
        <xdr:cNvPr id="231" name="直線コネクタ 230"/>
        <xdr:cNvCxnSpPr/>
      </xdr:nvCxnSpPr>
      <xdr:spPr>
        <a:xfrm>
          <a:off x="3797300" y="16632287"/>
          <a:ext cx="838200" cy="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148434</xdr:rowOff>
    </xdr:from>
    <xdr:ext cx="534377" cy="259045"/>
    <xdr:sp macro="" textlink="">
      <xdr:nvSpPr>
        <xdr:cNvPr id="232" name="衛生費平均値テキスト"/>
        <xdr:cNvSpPr txBox="1"/>
      </xdr:nvSpPr>
      <xdr:spPr>
        <a:xfrm>
          <a:off x="4686300" y="1643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151662</xdr:rowOff>
    </xdr:from>
    <xdr:to>
      <xdr:col>19</xdr:col>
      <xdr:colOff>177800</xdr:colOff>
      <xdr:row>97</xdr:row>
      <xdr:rowOff>1637</xdr:rowOff>
    </xdr:to>
    <xdr:cxnSp macro="">
      <xdr:nvCxnSpPr>
        <xdr:cNvPr id="234" name="直線コネクタ 233"/>
        <xdr:cNvCxnSpPr/>
      </xdr:nvCxnSpPr>
      <xdr:spPr>
        <a:xfrm>
          <a:off x="2908300" y="16610862"/>
          <a:ext cx="889000" cy="2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51139</xdr:rowOff>
    </xdr:from>
    <xdr:ext cx="534377" cy="259045"/>
    <xdr:sp macro="" textlink="">
      <xdr:nvSpPr>
        <xdr:cNvPr id="236" name="テキスト ボックス 235"/>
        <xdr:cNvSpPr txBox="1"/>
      </xdr:nvSpPr>
      <xdr:spPr>
        <a:xfrm>
          <a:off x="3530111" y="163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151662</xdr:rowOff>
    </xdr:from>
    <xdr:to>
      <xdr:col>15</xdr:col>
      <xdr:colOff>50800</xdr:colOff>
      <xdr:row>97</xdr:row>
      <xdr:rowOff>9661</xdr:rowOff>
    </xdr:to>
    <xdr:cxnSp macro="">
      <xdr:nvCxnSpPr>
        <xdr:cNvPr id="237" name="直線コネクタ 236"/>
        <xdr:cNvCxnSpPr/>
      </xdr:nvCxnSpPr>
      <xdr:spPr>
        <a:xfrm flipV="1">
          <a:off x="2019300" y="16610862"/>
          <a:ext cx="889000" cy="2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38" name="フローチャート: 判断 237"/>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51863</xdr:rowOff>
    </xdr:from>
    <xdr:ext cx="534377" cy="259045"/>
    <xdr:sp macro="" textlink="">
      <xdr:nvSpPr>
        <xdr:cNvPr id="239" name="テキスト ボックス 238"/>
        <xdr:cNvSpPr txBox="1"/>
      </xdr:nvSpPr>
      <xdr:spPr>
        <a:xfrm>
          <a:off x="2641111" y="1668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130482</xdr:rowOff>
    </xdr:from>
    <xdr:to>
      <xdr:col>10</xdr:col>
      <xdr:colOff>114300</xdr:colOff>
      <xdr:row>97</xdr:row>
      <xdr:rowOff>9661</xdr:rowOff>
    </xdr:to>
    <xdr:cxnSp macro="">
      <xdr:nvCxnSpPr>
        <xdr:cNvPr id="240" name="直線コネクタ 239"/>
        <xdr:cNvCxnSpPr/>
      </xdr:nvCxnSpPr>
      <xdr:spPr>
        <a:xfrm>
          <a:off x="1130300" y="16589682"/>
          <a:ext cx="889000" cy="5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73708</xdr:rowOff>
    </xdr:from>
    <xdr:ext cx="534377" cy="259045"/>
    <xdr:sp macro="" textlink="">
      <xdr:nvSpPr>
        <xdr:cNvPr id="242" name="テキスト ボックス 241"/>
        <xdr:cNvSpPr txBox="1"/>
      </xdr:nvSpPr>
      <xdr:spPr>
        <a:xfrm>
          <a:off x="1752111" y="163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55371</xdr:rowOff>
    </xdr:from>
    <xdr:ext cx="534377" cy="259045"/>
    <xdr:sp macro="" textlink="">
      <xdr:nvSpPr>
        <xdr:cNvPr id="244" name="テキスト ボックス 243"/>
        <xdr:cNvSpPr txBox="1"/>
      </xdr:nvSpPr>
      <xdr:spPr>
        <a:xfrm>
          <a:off x="863111" y="1668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144969</xdr:rowOff>
    </xdr:from>
    <xdr:to>
      <xdr:col>24</xdr:col>
      <xdr:colOff>114300</xdr:colOff>
      <xdr:row>97</xdr:row>
      <xdr:rowOff>75119</xdr:rowOff>
    </xdr:to>
    <xdr:sp macro="" textlink="">
      <xdr:nvSpPr>
        <xdr:cNvPr id="250" name="楕円 249"/>
        <xdr:cNvSpPr/>
      </xdr:nvSpPr>
      <xdr:spPr>
        <a:xfrm>
          <a:off x="4584700" y="1660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103982</xdr:rowOff>
    </xdr:from>
    <xdr:ext cx="534377" cy="259045"/>
    <xdr:sp macro="" textlink="">
      <xdr:nvSpPr>
        <xdr:cNvPr id="251" name="衛生費該当値テキスト"/>
        <xdr:cNvSpPr txBox="1"/>
      </xdr:nvSpPr>
      <xdr:spPr>
        <a:xfrm>
          <a:off x="4686300" y="1656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122287</xdr:rowOff>
    </xdr:from>
    <xdr:to>
      <xdr:col>20</xdr:col>
      <xdr:colOff>38100</xdr:colOff>
      <xdr:row>97</xdr:row>
      <xdr:rowOff>52437</xdr:rowOff>
    </xdr:to>
    <xdr:sp macro="" textlink="">
      <xdr:nvSpPr>
        <xdr:cNvPr id="252" name="楕円 251"/>
        <xdr:cNvSpPr/>
      </xdr:nvSpPr>
      <xdr:spPr>
        <a:xfrm>
          <a:off x="3746500" y="1658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43564</xdr:rowOff>
    </xdr:from>
    <xdr:ext cx="534377" cy="259045"/>
    <xdr:sp macro="" textlink="">
      <xdr:nvSpPr>
        <xdr:cNvPr id="253" name="テキスト ボックス 252"/>
        <xdr:cNvSpPr txBox="1"/>
      </xdr:nvSpPr>
      <xdr:spPr>
        <a:xfrm>
          <a:off x="3530111" y="1667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100862</xdr:rowOff>
    </xdr:from>
    <xdr:to>
      <xdr:col>15</xdr:col>
      <xdr:colOff>101600</xdr:colOff>
      <xdr:row>97</xdr:row>
      <xdr:rowOff>31012</xdr:rowOff>
    </xdr:to>
    <xdr:sp macro="" textlink="">
      <xdr:nvSpPr>
        <xdr:cNvPr id="254" name="楕円 253"/>
        <xdr:cNvSpPr/>
      </xdr:nvSpPr>
      <xdr:spPr>
        <a:xfrm>
          <a:off x="2857500" y="1656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47539</xdr:rowOff>
    </xdr:from>
    <xdr:ext cx="534377" cy="259045"/>
    <xdr:sp macro="" textlink="">
      <xdr:nvSpPr>
        <xdr:cNvPr id="255" name="テキスト ボックス 254"/>
        <xdr:cNvSpPr txBox="1"/>
      </xdr:nvSpPr>
      <xdr:spPr>
        <a:xfrm>
          <a:off x="2641111" y="1633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130311</xdr:rowOff>
    </xdr:from>
    <xdr:to>
      <xdr:col>10</xdr:col>
      <xdr:colOff>165100</xdr:colOff>
      <xdr:row>97</xdr:row>
      <xdr:rowOff>60461</xdr:rowOff>
    </xdr:to>
    <xdr:sp macro="" textlink="">
      <xdr:nvSpPr>
        <xdr:cNvPr id="256" name="楕円 255"/>
        <xdr:cNvSpPr/>
      </xdr:nvSpPr>
      <xdr:spPr>
        <a:xfrm>
          <a:off x="1968500" y="1658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51588</xdr:rowOff>
    </xdr:from>
    <xdr:ext cx="534377" cy="259045"/>
    <xdr:sp macro="" textlink="">
      <xdr:nvSpPr>
        <xdr:cNvPr id="257" name="テキスト ボックス 256"/>
        <xdr:cNvSpPr txBox="1"/>
      </xdr:nvSpPr>
      <xdr:spPr>
        <a:xfrm>
          <a:off x="1752111" y="1668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79682</xdr:rowOff>
    </xdr:from>
    <xdr:to>
      <xdr:col>6</xdr:col>
      <xdr:colOff>38100</xdr:colOff>
      <xdr:row>97</xdr:row>
      <xdr:rowOff>9832</xdr:rowOff>
    </xdr:to>
    <xdr:sp macro="" textlink="">
      <xdr:nvSpPr>
        <xdr:cNvPr id="258" name="楕円 257"/>
        <xdr:cNvSpPr/>
      </xdr:nvSpPr>
      <xdr:spPr>
        <a:xfrm>
          <a:off x="1079500" y="1653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26359</xdr:rowOff>
    </xdr:from>
    <xdr:ext cx="534377" cy="259045"/>
    <xdr:sp macro="" textlink="">
      <xdr:nvSpPr>
        <xdr:cNvPr id="259" name="テキスト ボックス 258"/>
        <xdr:cNvSpPr txBox="1"/>
      </xdr:nvSpPr>
      <xdr:spPr>
        <a:xfrm>
          <a:off x="863111" y="1631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84455</xdr:rowOff>
    </xdr:from>
    <xdr:to>
      <xdr:col>55</xdr:col>
      <xdr:colOff>0</xdr:colOff>
      <xdr:row>38</xdr:row>
      <xdr:rowOff>100457</xdr:rowOff>
    </xdr:to>
    <xdr:cxnSp macro="">
      <xdr:nvCxnSpPr>
        <xdr:cNvPr id="288" name="直線コネクタ 287"/>
        <xdr:cNvCxnSpPr/>
      </xdr:nvCxnSpPr>
      <xdr:spPr>
        <a:xfrm flipV="1">
          <a:off x="9639300" y="6599555"/>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7002</xdr:rowOff>
    </xdr:from>
    <xdr:ext cx="378565" cy="259045"/>
    <xdr:sp macro="" textlink="">
      <xdr:nvSpPr>
        <xdr:cNvPr id="289" name="労働費平均値テキスト"/>
        <xdr:cNvSpPr txBox="1"/>
      </xdr:nvSpPr>
      <xdr:spPr>
        <a:xfrm>
          <a:off x="10528300" y="6350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95504</xdr:rowOff>
    </xdr:from>
    <xdr:to>
      <xdr:col>50</xdr:col>
      <xdr:colOff>114300</xdr:colOff>
      <xdr:row>38</xdr:row>
      <xdr:rowOff>100457</xdr:rowOff>
    </xdr:to>
    <xdr:cxnSp macro="">
      <xdr:nvCxnSpPr>
        <xdr:cNvPr id="291" name="直線コネクタ 290"/>
        <xdr:cNvCxnSpPr/>
      </xdr:nvCxnSpPr>
      <xdr:spPr>
        <a:xfrm>
          <a:off x="8750300" y="6610604"/>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103776</xdr:rowOff>
    </xdr:from>
    <xdr:ext cx="378565" cy="259045"/>
    <xdr:sp macro="" textlink="">
      <xdr:nvSpPr>
        <xdr:cNvPr id="293" name="テキスト ボックス 292"/>
        <xdr:cNvSpPr txBox="1"/>
      </xdr:nvSpPr>
      <xdr:spPr>
        <a:xfrm>
          <a:off x="9450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95504</xdr:rowOff>
    </xdr:from>
    <xdr:to>
      <xdr:col>45</xdr:col>
      <xdr:colOff>177800</xdr:colOff>
      <xdr:row>38</xdr:row>
      <xdr:rowOff>101600</xdr:rowOff>
    </xdr:to>
    <xdr:cxnSp macro="">
      <xdr:nvCxnSpPr>
        <xdr:cNvPr id="294" name="直線コネクタ 293"/>
        <xdr:cNvCxnSpPr/>
      </xdr:nvCxnSpPr>
      <xdr:spPr>
        <a:xfrm flipV="1">
          <a:off x="7861300" y="661060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5" name="フローチャート: 判断 294"/>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64533</xdr:rowOff>
    </xdr:from>
    <xdr:ext cx="378565" cy="259045"/>
    <xdr:sp macro="" textlink="">
      <xdr:nvSpPr>
        <xdr:cNvPr id="296" name="テキスト ボックス 295"/>
        <xdr:cNvSpPr txBox="1"/>
      </xdr:nvSpPr>
      <xdr:spPr>
        <a:xfrm>
          <a:off x="8561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14351</xdr:rowOff>
    </xdr:from>
    <xdr:to>
      <xdr:col>41</xdr:col>
      <xdr:colOff>50800</xdr:colOff>
      <xdr:row>38</xdr:row>
      <xdr:rowOff>101600</xdr:rowOff>
    </xdr:to>
    <xdr:cxnSp macro="">
      <xdr:nvCxnSpPr>
        <xdr:cNvPr id="297" name="直線コネクタ 296"/>
        <xdr:cNvCxnSpPr/>
      </xdr:nvCxnSpPr>
      <xdr:spPr>
        <a:xfrm>
          <a:off x="6972300" y="5157851"/>
          <a:ext cx="889000" cy="145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298" name="フローチャート: 判断 297"/>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85107</xdr:rowOff>
    </xdr:from>
    <xdr:ext cx="378565" cy="259045"/>
    <xdr:sp macro="" textlink="">
      <xdr:nvSpPr>
        <xdr:cNvPr id="299" name="テキスト ボックス 298"/>
        <xdr:cNvSpPr txBox="1"/>
      </xdr:nvSpPr>
      <xdr:spPr>
        <a:xfrm>
          <a:off x="7672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0" name="フローチャート: 判断 299"/>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133240</xdr:rowOff>
    </xdr:from>
    <xdr:ext cx="469744" cy="259045"/>
    <xdr:sp macro="" textlink="">
      <xdr:nvSpPr>
        <xdr:cNvPr id="301" name="テキスト ボックス 300"/>
        <xdr:cNvSpPr txBox="1"/>
      </xdr:nvSpPr>
      <xdr:spPr>
        <a:xfrm>
          <a:off x="6737428"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33655</xdr:rowOff>
    </xdr:from>
    <xdr:to>
      <xdr:col>55</xdr:col>
      <xdr:colOff>50800</xdr:colOff>
      <xdr:row>38</xdr:row>
      <xdr:rowOff>135255</xdr:rowOff>
    </xdr:to>
    <xdr:sp macro="" textlink="">
      <xdr:nvSpPr>
        <xdr:cNvPr id="307" name="楕円 306"/>
        <xdr:cNvSpPr/>
      </xdr:nvSpPr>
      <xdr:spPr>
        <a:xfrm>
          <a:off x="10426700" y="654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12082</xdr:rowOff>
    </xdr:from>
    <xdr:ext cx="378565" cy="259045"/>
    <xdr:sp macro="" textlink="">
      <xdr:nvSpPr>
        <xdr:cNvPr id="308" name="労働費該当値テキスト"/>
        <xdr:cNvSpPr txBox="1"/>
      </xdr:nvSpPr>
      <xdr:spPr>
        <a:xfrm>
          <a:off x="10528300" y="6527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49657</xdr:rowOff>
    </xdr:from>
    <xdr:to>
      <xdr:col>50</xdr:col>
      <xdr:colOff>165100</xdr:colOff>
      <xdr:row>38</xdr:row>
      <xdr:rowOff>151257</xdr:rowOff>
    </xdr:to>
    <xdr:sp macro="" textlink="">
      <xdr:nvSpPr>
        <xdr:cNvPr id="309" name="楕円 308"/>
        <xdr:cNvSpPr/>
      </xdr:nvSpPr>
      <xdr:spPr>
        <a:xfrm>
          <a:off x="9588500" y="656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142384</xdr:rowOff>
    </xdr:from>
    <xdr:ext cx="378565" cy="259045"/>
    <xdr:sp macro="" textlink="">
      <xdr:nvSpPr>
        <xdr:cNvPr id="310" name="テキスト ボックス 309"/>
        <xdr:cNvSpPr txBox="1"/>
      </xdr:nvSpPr>
      <xdr:spPr>
        <a:xfrm>
          <a:off x="9450017" y="6657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44704</xdr:rowOff>
    </xdr:from>
    <xdr:to>
      <xdr:col>46</xdr:col>
      <xdr:colOff>38100</xdr:colOff>
      <xdr:row>38</xdr:row>
      <xdr:rowOff>146304</xdr:rowOff>
    </xdr:to>
    <xdr:sp macro="" textlink="">
      <xdr:nvSpPr>
        <xdr:cNvPr id="311" name="楕円 310"/>
        <xdr:cNvSpPr/>
      </xdr:nvSpPr>
      <xdr:spPr>
        <a:xfrm>
          <a:off x="8699500" y="655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137431</xdr:rowOff>
    </xdr:from>
    <xdr:ext cx="378565" cy="259045"/>
    <xdr:sp macro="" textlink="">
      <xdr:nvSpPr>
        <xdr:cNvPr id="312" name="テキスト ボックス 311"/>
        <xdr:cNvSpPr txBox="1"/>
      </xdr:nvSpPr>
      <xdr:spPr>
        <a:xfrm>
          <a:off x="8561017" y="6652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50800</xdr:rowOff>
    </xdr:from>
    <xdr:to>
      <xdr:col>41</xdr:col>
      <xdr:colOff>101600</xdr:colOff>
      <xdr:row>38</xdr:row>
      <xdr:rowOff>152400</xdr:rowOff>
    </xdr:to>
    <xdr:sp macro="" textlink="">
      <xdr:nvSpPr>
        <xdr:cNvPr id="313" name="楕円 312"/>
        <xdr:cNvSpPr/>
      </xdr:nvSpPr>
      <xdr:spPr>
        <a:xfrm>
          <a:off x="78105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143527</xdr:rowOff>
    </xdr:from>
    <xdr:ext cx="378565" cy="259045"/>
    <xdr:sp macro="" textlink="">
      <xdr:nvSpPr>
        <xdr:cNvPr id="314" name="テキスト ボックス 313"/>
        <xdr:cNvSpPr txBox="1"/>
      </xdr:nvSpPr>
      <xdr:spPr>
        <a:xfrm>
          <a:off x="7672017" y="6658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135001</xdr:rowOff>
    </xdr:from>
    <xdr:to>
      <xdr:col>36</xdr:col>
      <xdr:colOff>165100</xdr:colOff>
      <xdr:row>30</xdr:row>
      <xdr:rowOff>65151</xdr:rowOff>
    </xdr:to>
    <xdr:sp macro="" textlink="">
      <xdr:nvSpPr>
        <xdr:cNvPr id="315" name="楕円 314"/>
        <xdr:cNvSpPr/>
      </xdr:nvSpPr>
      <xdr:spPr>
        <a:xfrm>
          <a:off x="6921500" y="51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81678</xdr:rowOff>
    </xdr:from>
    <xdr:ext cx="469744" cy="259045"/>
    <xdr:sp macro="" textlink="">
      <xdr:nvSpPr>
        <xdr:cNvPr id="316" name="テキスト ボックス 315"/>
        <xdr:cNvSpPr txBox="1"/>
      </xdr:nvSpPr>
      <xdr:spPr>
        <a:xfrm>
          <a:off x="6737428" y="488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25384</xdr:rowOff>
    </xdr:from>
    <xdr:to>
      <xdr:col>55</xdr:col>
      <xdr:colOff>0</xdr:colOff>
      <xdr:row>59</xdr:row>
      <xdr:rowOff>44080</xdr:rowOff>
    </xdr:to>
    <xdr:cxnSp macro="">
      <xdr:nvCxnSpPr>
        <xdr:cNvPr id="347" name="直線コネクタ 346"/>
        <xdr:cNvCxnSpPr/>
      </xdr:nvCxnSpPr>
      <xdr:spPr>
        <a:xfrm flipV="1">
          <a:off x="9639300" y="10140934"/>
          <a:ext cx="838200" cy="1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63689</xdr:rowOff>
    </xdr:from>
    <xdr:ext cx="534377" cy="259045"/>
    <xdr:sp macro="" textlink="">
      <xdr:nvSpPr>
        <xdr:cNvPr id="348" name="農林水産業費平均値テキスト"/>
        <xdr:cNvSpPr txBox="1"/>
      </xdr:nvSpPr>
      <xdr:spPr>
        <a:xfrm>
          <a:off x="10528300" y="983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44080</xdr:rowOff>
    </xdr:from>
    <xdr:to>
      <xdr:col>50</xdr:col>
      <xdr:colOff>114300</xdr:colOff>
      <xdr:row>59</xdr:row>
      <xdr:rowOff>52685</xdr:rowOff>
    </xdr:to>
    <xdr:cxnSp macro="">
      <xdr:nvCxnSpPr>
        <xdr:cNvPr id="350" name="直線コネクタ 349"/>
        <xdr:cNvCxnSpPr/>
      </xdr:nvCxnSpPr>
      <xdr:spPr>
        <a:xfrm flipV="1">
          <a:off x="8750300" y="10159630"/>
          <a:ext cx="889000" cy="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163201</xdr:rowOff>
    </xdr:from>
    <xdr:ext cx="534377" cy="259045"/>
    <xdr:sp macro="" textlink="">
      <xdr:nvSpPr>
        <xdr:cNvPr id="352" name="テキスト ボックス 351"/>
        <xdr:cNvSpPr txBox="1"/>
      </xdr:nvSpPr>
      <xdr:spPr>
        <a:xfrm>
          <a:off x="9372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37679</xdr:rowOff>
    </xdr:from>
    <xdr:to>
      <xdr:col>45</xdr:col>
      <xdr:colOff>177800</xdr:colOff>
      <xdr:row>59</xdr:row>
      <xdr:rowOff>52685</xdr:rowOff>
    </xdr:to>
    <xdr:cxnSp macro="">
      <xdr:nvCxnSpPr>
        <xdr:cNvPr id="353" name="直線コネクタ 352"/>
        <xdr:cNvCxnSpPr/>
      </xdr:nvCxnSpPr>
      <xdr:spPr>
        <a:xfrm>
          <a:off x="7861300" y="10153229"/>
          <a:ext cx="889000" cy="1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4" name="フローチャート: 判断 353"/>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14922</xdr:rowOff>
    </xdr:from>
    <xdr:ext cx="469744" cy="259045"/>
    <xdr:sp macro="" textlink="">
      <xdr:nvSpPr>
        <xdr:cNvPr id="355" name="テキスト ボックス 354"/>
        <xdr:cNvSpPr txBox="1"/>
      </xdr:nvSpPr>
      <xdr:spPr>
        <a:xfrm>
          <a:off x="8515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37679</xdr:rowOff>
    </xdr:from>
    <xdr:to>
      <xdr:col>41</xdr:col>
      <xdr:colOff>50800</xdr:colOff>
      <xdr:row>59</xdr:row>
      <xdr:rowOff>43852</xdr:rowOff>
    </xdr:to>
    <xdr:cxnSp macro="">
      <xdr:nvCxnSpPr>
        <xdr:cNvPr id="356" name="直線コネクタ 355"/>
        <xdr:cNvCxnSpPr/>
      </xdr:nvCxnSpPr>
      <xdr:spPr>
        <a:xfrm flipV="1">
          <a:off x="6972300" y="10153229"/>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7" name="フローチャート: 判断 356"/>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158188</xdr:rowOff>
    </xdr:from>
    <xdr:ext cx="534377" cy="259045"/>
    <xdr:sp macro="" textlink="">
      <xdr:nvSpPr>
        <xdr:cNvPr id="358" name="テキスト ボックス 357"/>
        <xdr:cNvSpPr txBox="1"/>
      </xdr:nvSpPr>
      <xdr:spPr>
        <a:xfrm>
          <a:off x="7594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59" name="フローチャート: 判断 358"/>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118216</xdr:rowOff>
    </xdr:from>
    <xdr:ext cx="534377" cy="259045"/>
    <xdr:sp macro="" textlink="">
      <xdr:nvSpPr>
        <xdr:cNvPr id="360" name="テキスト ボックス 359"/>
        <xdr:cNvSpPr txBox="1"/>
      </xdr:nvSpPr>
      <xdr:spPr>
        <a:xfrm>
          <a:off x="6705111" y="97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146034</xdr:rowOff>
    </xdr:from>
    <xdr:to>
      <xdr:col>55</xdr:col>
      <xdr:colOff>50800</xdr:colOff>
      <xdr:row>59</xdr:row>
      <xdr:rowOff>76184</xdr:rowOff>
    </xdr:to>
    <xdr:sp macro="" textlink="">
      <xdr:nvSpPr>
        <xdr:cNvPr id="366" name="楕円 365"/>
        <xdr:cNvSpPr/>
      </xdr:nvSpPr>
      <xdr:spPr>
        <a:xfrm>
          <a:off x="10426700" y="100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60961</xdr:rowOff>
    </xdr:from>
    <xdr:ext cx="469744" cy="259045"/>
    <xdr:sp macro="" textlink="">
      <xdr:nvSpPr>
        <xdr:cNvPr id="367" name="農林水産業費該当値テキスト"/>
        <xdr:cNvSpPr txBox="1"/>
      </xdr:nvSpPr>
      <xdr:spPr>
        <a:xfrm>
          <a:off x="10528300" y="1000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164730</xdr:rowOff>
    </xdr:from>
    <xdr:to>
      <xdr:col>50</xdr:col>
      <xdr:colOff>165100</xdr:colOff>
      <xdr:row>59</xdr:row>
      <xdr:rowOff>94880</xdr:rowOff>
    </xdr:to>
    <xdr:sp macro="" textlink="">
      <xdr:nvSpPr>
        <xdr:cNvPr id="368" name="楕円 367"/>
        <xdr:cNvSpPr/>
      </xdr:nvSpPr>
      <xdr:spPr>
        <a:xfrm>
          <a:off x="9588500" y="1010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86007</xdr:rowOff>
    </xdr:from>
    <xdr:ext cx="469744" cy="259045"/>
    <xdr:sp macro="" textlink="">
      <xdr:nvSpPr>
        <xdr:cNvPr id="369" name="テキスト ボックス 368"/>
        <xdr:cNvSpPr txBox="1"/>
      </xdr:nvSpPr>
      <xdr:spPr>
        <a:xfrm>
          <a:off x="9404428" y="1020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1885</xdr:rowOff>
    </xdr:from>
    <xdr:to>
      <xdr:col>46</xdr:col>
      <xdr:colOff>38100</xdr:colOff>
      <xdr:row>59</xdr:row>
      <xdr:rowOff>103485</xdr:rowOff>
    </xdr:to>
    <xdr:sp macro="" textlink="">
      <xdr:nvSpPr>
        <xdr:cNvPr id="370" name="楕円 369"/>
        <xdr:cNvSpPr/>
      </xdr:nvSpPr>
      <xdr:spPr>
        <a:xfrm>
          <a:off x="8699500" y="1011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94612</xdr:rowOff>
    </xdr:from>
    <xdr:ext cx="469744" cy="259045"/>
    <xdr:sp macro="" textlink="">
      <xdr:nvSpPr>
        <xdr:cNvPr id="371" name="テキスト ボックス 370"/>
        <xdr:cNvSpPr txBox="1"/>
      </xdr:nvSpPr>
      <xdr:spPr>
        <a:xfrm>
          <a:off x="8515428" y="1021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158329</xdr:rowOff>
    </xdr:from>
    <xdr:to>
      <xdr:col>41</xdr:col>
      <xdr:colOff>101600</xdr:colOff>
      <xdr:row>59</xdr:row>
      <xdr:rowOff>88479</xdr:rowOff>
    </xdr:to>
    <xdr:sp macro="" textlink="">
      <xdr:nvSpPr>
        <xdr:cNvPr id="372" name="楕円 371"/>
        <xdr:cNvSpPr/>
      </xdr:nvSpPr>
      <xdr:spPr>
        <a:xfrm>
          <a:off x="7810500" y="1010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79606</xdr:rowOff>
    </xdr:from>
    <xdr:ext cx="469744" cy="259045"/>
    <xdr:sp macro="" textlink="">
      <xdr:nvSpPr>
        <xdr:cNvPr id="373" name="テキスト ボックス 372"/>
        <xdr:cNvSpPr txBox="1"/>
      </xdr:nvSpPr>
      <xdr:spPr>
        <a:xfrm>
          <a:off x="7626428" y="1019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164502</xdr:rowOff>
    </xdr:from>
    <xdr:to>
      <xdr:col>36</xdr:col>
      <xdr:colOff>165100</xdr:colOff>
      <xdr:row>59</xdr:row>
      <xdr:rowOff>94652</xdr:rowOff>
    </xdr:to>
    <xdr:sp macro="" textlink="">
      <xdr:nvSpPr>
        <xdr:cNvPr id="374" name="楕円 373"/>
        <xdr:cNvSpPr/>
      </xdr:nvSpPr>
      <xdr:spPr>
        <a:xfrm>
          <a:off x="6921500" y="1010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85779</xdr:rowOff>
    </xdr:from>
    <xdr:ext cx="469744" cy="259045"/>
    <xdr:sp macro="" textlink="">
      <xdr:nvSpPr>
        <xdr:cNvPr id="375" name="テキスト ボックス 374"/>
        <xdr:cNvSpPr txBox="1"/>
      </xdr:nvSpPr>
      <xdr:spPr>
        <a:xfrm>
          <a:off x="6737428" y="1020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139243</xdr:rowOff>
    </xdr:from>
    <xdr:to>
      <xdr:col>55</xdr:col>
      <xdr:colOff>0</xdr:colOff>
      <xdr:row>78</xdr:row>
      <xdr:rowOff>63233</xdr:rowOff>
    </xdr:to>
    <xdr:cxnSp macro="">
      <xdr:nvCxnSpPr>
        <xdr:cNvPr id="404" name="直線コネクタ 403"/>
        <xdr:cNvCxnSpPr/>
      </xdr:nvCxnSpPr>
      <xdr:spPr>
        <a:xfrm flipV="1">
          <a:off x="9639300" y="13340893"/>
          <a:ext cx="838200" cy="9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82529</xdr:rowOff>
    </xdr:from>
    <xdr:ext cx="469744" cy="259045"/>
    <xdr:sp macro="" textlink="">
      <xdr:nvSpPr>
        <xdr:cNvPr id="405" name="商工費平均値テキスト"/>
        <xdr:cNvSpPr txBox="1"/>
      </xdr:nvSpPr>
      <xdr:spPr>
        <a:xfrm>
          <a:off x="10528300" y="13284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165303</xdr:rowOff>
    </xdr:from>
    <xdr:to>
      <xdr:col>50</xdr:col>
      <xdr:colOff>114300</xdr:colOff>
      <xdr:row>78</xdr:row>
      <xdr:rowOff>63233</xdr:rowOff>
    </xdr:to>
    <xdr:cxnSp macro="">
      <xdr:nvCxnSpPr>
        <xdr:cNvPr id="407" name="直線コネクタ 406"/>
        <xdr:cNvCxnSpPr/>
      </xdr:nvCxnSpPr>
      <xdr:spPr>
        <a:xfrm>
          <a:off x="8750300" y="13366953"/>
          <a:ext cx="889000" cy="6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50170</xdr:rowOff>
    </xdr:from>
    <xdr:ext cx="469744" cy="259045"/>
    <xdr:sp macro="" textlink="">
      <xdr:nvSpPr>
        <xdr:cNvPr id="409" name="テキスト ボックス 408"/>
        <xdr:cNvSpPr txBox="1"/>
      </xdr:nvSpPr>
      <xdr:spPr>
        <a:xfrm>
          <a:off x="9404428" y="1308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165303</xdr:rowOff>
    </xdr:from>
    <xdr:to>
      <xdr:col>45</xdr:col>
      <xdr:colOff>177800</xdr:colOff>
      <xdr:row>78</xdr:row>
      <xdr:rowOff>78245</xdr:rowOff>
    </xdr:to>
    <xdr:cxnSp macro="">
      <xdr:nvCxnSpPr>
        <xdr:cNvPr id="410" name="直線コネクタ 409"/>
        <xdr:cNvCxnSpPr/>
      </xdr:nvCxnSpPr>
      <xdr:spPr>
        <a:xfrm flipV="1">
          <a:off x="7861300" y="13366953"/>
          <a:ext cx="889000" cy="8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1" name="フローチャート: 判断 410"/>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34510</xdr:rowOff>
    </xdr:from>
    <xdr:ext cx="469744" cy="259045"/>
    <xdr:sp macro="" textlink="">
      <xdr:nvSpPr>
        <xdr:cNvPr id="412" name="テキスト ボックス 411"/>
        <xdr:cNvSpPr txBox="1"/>
      </xdr:nvSpPr>
      <xdr:spPr>
        <a:xfrm>
          <a:off x="8515428"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78245</xdr:rowOff>
    </xdr:from>
    <xdr:to>
      <xdr:col>41</xdr:col>
      <xdr:colOff>50800</xdr:colOff>
      <xdr:row>78</xdr:row>
      <xdr:rowOff>125261</xdr:rowOff>
    </xdr:to>
    <xdr:cxnSp macro="">
      <xdr:nvCxnSpPr>
        <xdr:cNvPr id="413" name="直線コネクタ 412"/>
        <xdr:cNvCxnSpPr/>
      </xdr:nvCxnSpPr>
      <xdr:spPr>
        <a:xfrm flipV="1">
          <a:off x="6972300" y="13451345"/>
          <a:ext cx="889000" cy="4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5" name="テキスト ボックス 414"/>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7" name="テキスト ボックス 416"/>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88443</xdr:rowOff>
    </xdr:from>
    <xdr:to>
      <xdr:col>55</xdr:col>
      <xdr:colOff>50800</xdr:colOff>
      <xdr:row>78</xdr:row>
      <xdr:rowOff>18593</xdr:rowOff>
    </xdr:to>
    <xdr:sp macro="" textlink="">
      <xdr:nvSpPr>
        <xdr:cNvPr id="423" name="楕円 422"/>
        <xdr:cNvSpPr/>
      </xdr:nvSpPr>
      <xdr:spPr>
        <a:xfrm>
          <a:off x="10426700" y="1329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111320</xdr:rowOff>
    </xdr:from>
    <xdr:ext cx="469744" cy="259045"/>
    <xdr:sp macro="" textlink="">
      <xdr:nvSpPr>
        <xdr:cNvPr id="424" name="商工費該当値テキスト"/>
        <xdr:cNvSpPr txBox="1"/>
      </xdr:nvSpPr>
      <xdr:spPr>
        <a:xfrm>
          <a:off x="10528300" y="1314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12433</xdr:rowOff>
    </xdr:from>
    <xdr:to>
      <xdr:col>50</xdr:col>
      <xdr:colOff>165100</xdr:colOff>
      <xdr:row>78</xdr:row>
      <xdr:rowOff>114033</xdr:rowOff>
    </xdr:to>
    <xdr:sp macro="" textlink="">
      <xdr:nvSpPr>
        <xdr:cNvPr id="425" name="楕円 424"/>
        <xdr:cNvSpPr/>
      </xdr:nvSpPr>
      <xdr:spPr>
        <a:xfrm>
          <a:off x="9588500" y="1338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105160</xdr:rowOff>
    </xdr:from>
    <xdr:ext cx="469744" cy="259045"/>
    <xdr:sp macro="" textlink="">
      <xdr:nvSpPr>
        <xdr:cNvPr id="426" name="テキスト ボックス 425"/>
        <xdr:cNvSpPr txBox="1"/>
      </xdr:nvSpPr>
      <xdr:spPr>
        <a:xfrm>
          <a:off x="9404428" y="13478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114503</xdr:rowOff>
    </xdr:from>
    <xdr:to>
      <xdr:col>46</xdr:col>
      <xdr:colOff>38100</xdr:colOff>
      <xdr:row>78</xdr:row>
      <xdr:rowOff>44653</xdr:rowOff>
    </xdr:to>
    <xdr:sp macro="" textlink="">
      <xdr:nvSpPr>
        <xdr:cNvPr id="427" name="楕円 426"/>
        <xdr:cNvSpPr/>
      </xdr:nvSpPr>
      <xdr:spPr>
        <a:xfrm>
          <a:off x="8699500" y="1331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35780</xdr:rowOff>
    </xdr:from>
    <xdr:ext cx="469744" cy="259045"/>
    <xdr:sp macro="" textlink="">
      <xdr:nvSpPr>
        <xdr:cNvPr id="428" name="テキスト ボックス 427"/>
        <xdr:cNvSpPr txBox="1"/>
      </xdr:nvSpPr>
      <xdr:spPr>
        <a:xfrm>
          <a:off x="8515428" y="1340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27445</xdr:rowOff>
    </xdr:from>
    <xdr:to>
      <xdr:col>41</xdr:col>
      <xdr:colOff>101600</xdr:colOff>
      <xdr:row>78</xdr:row>
      <xdr:rowOff>129045</xdr:rowOff>
    </xdr:to>
    <xdr:sp macro="" textlink="">
      <xdr:nvSpPr>
        <xdr:cNvPr id="429" name="楕円 428"/>
        <xdr:cNvSpPr/>
      </xdr:nvSpPr>
      <xdr:spPr>
        <a:xfrm>
          <a:off x="7810500" y="134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120172</xdr:rowOff>
    </xdr:from>
    <xdr:ext cx="469744" cy="259045"/>
    <xdr:sp macro="" textlink="">
      <xdr:nvSpPr>
        <xdr:cNvPr id="430" name="テキスト ボックス 429"/>
        <xdr:cNvSpPr txBox="1"/>
      </xdr:nvSpPr>
      <xdr:spPr>
        <a:xfrm>
          <a:off x="7626428" y="1349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74461</xdr:rowOff>
    </xdr:from>
    <xdr:to>
      <xdr:col>36</xdr:col>
      <xdr:colOff>165100</xdr:colOff>
      <xdr:row>79</xdr:row>
      <xdr:rowOff>4611</xdr:rowOff>
    </xdr:to>
    <xdr:sp macro="" textlink="">
      <xdr:nvSpPr>
        <xdr:cNvPr id="431" name="楕円 430"/>
        <xdr:cNvSpPr/>
      </xdr:nvSpPr>
      <xdr:spPr>
        <a:xfrm>
          <a:off x="6921500" y="1344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167188</xdr:rowOff>
    </xdr:from>
    <xdr:ext cx="469744" cy="259045"/>
    <xdr:sp macro="" textlink="">
      <xdr:nvSpPr>
        <xdr:cNvPr id="432" name="テキスト ボックス 431"/>
        <xdr:cNvSpPr txBox="1"/>
      </xdr:nvSpPr>
      <xdr:spPr>
        <a:xfrm>
          <a:off x="6737428" y="1354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139815</xdr:rowOff>
    </xdr:from>
    <xdr:to>
      <xdr:col>55</xdr:col>
      <xdr:colOff>0</xdr:colOff>
      <xdr:row>96</xdr:row>
      <xdr:rowOff>166497</xdr:rowOff>
    </xdr:to>
    <xdr:cxnSp macro="">
      <xdr:nvCxnSpPr>
        <xdr:cNvPr id="461" name="直線コネクタ 460"/>
        <xdr:cNvCxnSpPr/>
      </xdr:nvCxnSpPr>
      <xdr:spPr>
        <a:xfrm>
          <a:off x="9639300" y="16599015"/>
          <a:ext cx="838200" cy="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11650</xdr:rowOff>
    </xdr:from>
    <xdr:ext cx="534377" cy="259045"/>
    <xdr:sp macro="" textlink="">
      <xdr:nvSpPr>
        <xdr:cNvPr id="462" name="土木費平均値テキスト"/>
        <xdr:cNvSpPr txBox="1"/>
      </xdr:nvSpPr>
      <xdr:spPr>
        <a:xfrm>
          <a:off x="10528300" y="16299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130899</xdr:rowOff>
    </xdr:from>
    <xdr:to>
      <xdr:col>50</xdr:col>
      <xdr:colOff>114300</xdr:colOff>
      <xdr:row>96</xdr:row>
      <xdr:rowOff>139815</xdr:rowOff>
    </xdr:to>
    <xdr:cxnSp macro="">
      <xdr:nvCxnSpPr>
        <xdr:cNvPr id="464" name="直線コネクタ 463"/>
        <xdr:cNvCxnSpPr/>
      </xdr:nvCxnSpPr>
      <xdr:spPr>
        <a:xfrm>
          <a:off x="8750300" y="16590099"/>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121011</xdr:rowOff>
    </xdr:from>
    <xdr:ext cx="534377" cy="259045"/>
    <xdr:sp macro="" textlink="">
      <xdr:nvSpPr>
        <xdr:cNvPr id="466" name="テキスト ボックス 465"/>
        <xdr:cNvSpPr txBox="1"/>
      </xdr:nvSpPr>
      <xdr:spPr>
        <a:xfrm>
          <a:off x="9372111" y="1623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74688</xdr:rowOff>
    </xdr:from>
    <xdr:to>
      <xdr:col>45</xdr:col>
      <xdr:colOff>177800</xdr:colOff>
      <xdr:row>96</xdr:row>
      <xdr:rowOff>130899</xdr:rowOff>
    </xdr:to>
    <xdr:cxnSp macro="">
      <xdr:nvCxnSpPr>
        <xdr:cNvPr id="467" name="直線コネクタ 466"/>
        <xdr:cNvCxnSpPr/>
      </xdr:nvCxnSpPr>
      <xdr:spPr>
        <a:xfrm>
          <a:off x="7861300" y="16533888"/>
          <a:ext cx="889000" cy="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68" name="フローチャート: 判断 467"/>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134586</xdr:rowOff>
    </xdr:from>
    <xdr:ext cx="534377" cy="259045"/>
    <xdr:sp macro="" textlink="">
      <xdr:nvSpPr>
        <xdr:cNvPr id="469" name="テキスト ボックス 468"/>
        <xdr:cNvSpPr txBox="1"/>
      </xdr:nvSpPr>
      <xdr:spPr>
        <a:xfrm>
          <a:off x="8483111" y="1625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74688</xdr:rowOff>
    </xdr:from>
    <xdr:to>
      <xdr:col>41</xdr:col>
      <xdr:colOff>50800</xdr:colOff>
      <xdr:row>97</xdr:row>
      <xdr:rowOff>20713</xdr:rowOff>
    </xdr:to>
    <xdr:cxnSp macro="">
      <xdr:nvCxnSpPr>
        <xdr:cNvPr id="470" name="直線コネクタ 469"/>
        <xdr:cNvCxnSpPr/>
      </xdr:nvCxnSpPr>
      <xdr:spPr>
        <a:xfrm flipV="1">
          <a:off x="6972300" y="16533888"/>
          <a:ext cx="889000" cy="11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1" name="フローチャート: 判断 470"/>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126446</xdr:rowOff>
    </xdr:from>
    <xdr:ext cx="534377" cy="259045"/>
    <xdr:sp macro="" textlink="">
      <xdr:nvSpPr>
        <xdr:cNvPr id="472" name="テキスト ボックス 471"/>
        <xdr:cNvSpPr txBox="1"/>
      </xdr:nvSpPr>
      <xdr:spPr>
        <a:xfrm>
          <a:off x="7594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3" name="フローチャート: 判断 472"/>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95026</xdr:rowOff>
    </xdr:from>
    <xdr:ext cx="534377" cy="259045"/>
    <xdr:sp macro="" textlink="">
      <xdr:nvSpPr>
        <xdr:cNvPr id="474" name="テキスト ボックス 473"/>
        <xdr:cNvSpPr txBox="1"/>
      </xdr:nvSpPr>
      <xdr:spPr>
        <a:xfrm>
          <a:off x="6705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115697</xdr:rowOff>
    </xdr:from>
    <xdr:to>
      <xdr:col>55</xdr:col>
      <xdr:colOff>50800</xdr:colOff>
      <xdr:row>97</xdr:row>
      <xdr:rowOff>45847</xdr:rowOff>
    </xdr:to>
    <xdr:sp macro="" textlink="">
      <xdr:nvSpPr>
        <xdr:cNvPr id="480" name="楕円 479"/>
        <xdr:cNvSpPr/>
      </xdr:nvSpPr>
      <xdr:spPr>
        <a:xfrm>
          <a:off x="10426700" y="1657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94124</xdr:rowOff>
    </xdr:from>
    <xdr:ext cx="534377" cy="259045"/>
    <xdr:sp macro="" textlink="">
      <xdr:nvSpPr>
        <xdr:cNvPr id="481" name="土木費該当値テキスト"/>
        <xdr:cNvSpPr txBox="1"/>
      </xdr:nvSpPr>
      <xdr:spPr>
        <a:xfrm>
          <a:off x="10528300" y="1655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89015</xdr:rowOff>
    </xdr:from>
    <xdr:to>
      <xdr:col>50</xdr:col>
      <xdr:colOff>165100</xdr:colOff>
      <xdr:row>97</xdr:row>
      <xdr:rowOff>19165</xdr:rowOff>
    </xdr:to>
    <xdr:sp macro="" textlink="">
      <xdr:nvSpPr>
        <xdr:cNvPr id="482" name="楕円 481"/>
        <xdr:cNvSpPr/>
      </xdr:nvSpPr>
      <xdr:spPr>
        <a:xfrm>
          <a:off x="9588500" y="1654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10292</xdr:rowOff>
    </xdr:from>
    <xdr:ext cx="534377" cy="259045"/>
    <xdr:sp macro="" textlink="">
      <xdr:nvSpPr>
        <xdr:cNvPr id="483" name="テキスト ボックス 482"/>
        <xdr:cNvSpPr txBox="1"/>
      </xdr:nvSpPr>
      <xdr:spPr>
        <a:xfrm>
          <a:off x="9372111" y="1664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80099</xdr:rowOff>
    </xdr:from>
    <xdr:to>
      <xdr:col>46</xdr:col>
      <xdr:colOff>38100</xdr:colOff>
      <xdr:row>97</xdr:row>
      <xdr:rowOff>10249</xdr:rowOff>
    </xdr:to>
    <xdr:sp macro="" textlink="">
      <xdr:nvSpPr>
        <xdr:cNvPr id="484" name="楕円 483"/>
        <xdr:cNvSpPr/>
      </xdr:nvSpPr>
      <xdr:spPr>
        <a:xfrm>
          <a:off x="8699500" y="1653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1376</xdr:rowOff>
    </xdr:from>
    <xdr:ext cx="534377" cy="259045"/>
    <xdr:sp macro="" textlink="">
      <xdr:nvSpPr>
        <xdr:cNvPr id="485" name="テキスト ボックス 484"/>
        <xdr:cNvSpPr txBox="1"/>
      </xdr:nvSpPr>
      <xdr:spPr>
        <a:xfrm>
          <a:off x="8483111" y="166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23888</xdr:rowOff>
    </xdr:from>
    <xdr:to>
      <xdr:col>41</xdr:col>
      <xdr:colOff>101600</xdr:colOff>
      <xdr:row>96</xdr:row>
      <xdr:rowOff>125488</xdr:rowOff>
    </xdr:to>
    <xdr:sp macro="" textlink="">
      <xdr:nvSpPr>
        <xdr:cNvPr id="486" name="楕円 485"/>
        <xdr:cNvSpPr/>
      </xdr:nvSpPr>
      <xdr:spPr>
        <a:xfrm>
          <a:off x="7810500" y="1648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116615</xdr:rowOff>
    </xdr:from>
    <xdr:ext cx="534377" cy="259045"/>
    <xdr:sp macro="" textlink="">
      <xdr:nvSpPr>
        <xdr:cNvPr id="487" name="テキスト ボックス 486"/>
        <xdr:cNvSpPr txBox="1"/>
      </xdr:nvSpPr>
      <xdr:spPr>
        <a:xfrm>
          <a:off x="7594111" y="1657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141363</xdr:rowOff>
    </xdr:from>
    <xdr:to>
      <xdr:col>36</xdr:col>
      <xdr:colOff>165100</xdr:colOff>
      <xdr:row>97</xdr:row>
      <xdr:rowOff>71513</xdr:rowOff>
    </xdr:to>
    <xdr:sp macro="" textlink="">
      <xdr:nvSpPr>
        <xdr:cNvPr id="488" name="楕円 487"/>
        <xdr:cNvSpPr/>
      </xdr:nvSpPr>
      <xdr:spPr>
        <a:xfrm>
          <a:off x="6921500" y="1660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62640</xdr:rowOff>
    </xdr:from>
    <xdr:ext cx="534377" cy="259045"/>
    <xdr:sp macro="" textlink="">
      <xdr:nvSpPr>
        <xdr:cNvPr id="489" name="テキスト ボックス 488"/>
        <xdr:cNvSpPr txBox="1"/>
      </xdr:nvSpPr>
      <xdr:spPr>
        <a:xfrm>
          <a:off x="6705111" y="1669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158118</xdr:rowOff>
    </xdr:from>
    <xdr:to>
      <xdr:col>85</xdr:col>
      <xdr:colOff>127000</xdr:colOff>
      <xdr:row>38</xdr:row>
      <xdr:rowOff>164878</xdr:rowOff>
    </xdr:to>
    <xdr:cxnSp macro="">
      <xdr:nvCxnSpPr>
        <xdr:cNvPr id="521" name="直線コネクタ 520"/>
        <xdr:cNvCxnSpPr/>
      </xdr:nvCxnSpPr>
      <xdr:spPr>
        <a:xfrm>
          <a:off x="15481300" y="6673218"/>
          <a:ext cx="838200" cy="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46593</xdr:rowOff>
    </xdr:from>
    <xdr:ext cx="534377" cy="259045"/>
    <xdr:sp macro="" textlink="">
      <xdr:nvSpPr>
        <xdr:cNvPr id="522" name="消防費平均値テキスト"/>
        <xdr:cNvSpPr txBox="1"/>
      </xdr:nvSpPr>
      <xdr:spPr>
        <a:xfrm>
          <a:off x="16370300" y="6390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158118</xdr:rowOff>
    </xdr:from>
    <xdr:to>
      <xdr:col>81</xdr:col>
      <xdr:colOff>50800</xdr:colOff>
      <xdr:row>39</xdr:row>
      <xdr:rowOff>15994</xdr:rowOff>
    </xdr:to>
    <xdr:cxnSp macro="">
      <xdr:nvCxnSpPr>
        <xdr:cNvPr id="524" name="直線コネクタ 523"/>
        <xdr:cNvCxnSpPr/>
      </xdr:nvCxnSpPr>
      <xdr:spPr>
        <a:xfrm flipV="1">
          <a:off x="14592300" y="6673218"/>
          <a:ext cx="889000" cy="2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125090</xdr:rowOff>
    </xdr:from>
    <xdr:ext cx="534377" cy="259045"/>
    <xdr:sp macro="" textlink="">
      <xdr:nvSpPr>
        <xdr:cNvPr id="526" name="テキスト ボックス 525"/>
        <xdr:cNvSpPr txBox="1"/>
      </xdr:nvSpPr>
      <xdr:spPr>
        <a:xfrm>
          <a:off x="15214111" y="629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10051</xdr:rowOff>
    </xdr:from>
    <xdr:to>
      <xdr:col>76</xdr:col>
      <xdr:colOff>114300</xdr:colOff>
      <xdr:row>39</xdr:row>
      <xdr:rowOff>15994</xdr:rowOff>
    </xdr:to>
    <xdr:cxnSp macro="">
      <xdr:nvCxnSpPr>
        <xdr:cNvPr id="527" name="直線コネクタ 526"/>
        <xdr:cNvCxnSpPr/>
      </xdr:nvCxnSpPr>
      <xdr:spPr>
        <a:xfrm>
          <a:off x="13703300" y="6696601"/>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28" name="フローチャート: 判断 527"/>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139002</xdr:rowOff>
    </xdr:from>
    <xdr:ext cx="534377" cy="259045"/>
    <xdr:sp macro="" textlink="">
      <xdr:nvSpPr>
        <xdr:cNvPr id="529" name="テキスト ボックス 528"/>
        <xdr:cNvSpPr txBox="1"/>
      </xdr:nvSpPr>
      <xdr:spPr>
        <a:xfrm>
          <a:off x="14325111" y="631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10051</xdr:rowOff>
    </xdr:from>
    <xdr:to>
      <xdr:col>71</xdr:col>
      <xdr:colOff>177800</xdr:colOff>
      <xdr:row>39</xdr:row>
      <xdr:rowOff>43231</xdr:rowOff>
    </xdr:to>
    <xdr:cxnSp macro="">
      <xdr:nvCxnSpPr>
        <xdr:cNvPr id="530" name="直線コネクタ 529"/>
        <xdr:cNvCxnSpPr/>
      </xdr:nvCxnSpPr>
      <xdr:spPr>
        <a:xfrm flipV="1">
          <a:off x="12814300" y="6696601"/>
          <a:ext cx="889000" cy="3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1" name="フローチャート: 判断 530"/>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92466</xdr:rowOff>
    </xdr:from>
    <xdr:ext cx="534377" cy="259045"/>
    <xdr:sp macro="" textlink="">
      <xdr:nvSpPr>
        <xdr:cNvPr id="532" name="テキスト ボックス 531"/>
        <xdr:cNvSpPr txBox="1"/>
      </xdr:nvSpPr>
      <xdr:spPr>
        <a:xfrm>
          <a:off x="13436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3" name="フローチャート: 判断 532"/>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133810</xdr:rowOff>
    </xdr:from>
    <xdr:ext cx="534377" cy="259045"/>
    <xdr:sp macro="" textlink="">
      <xdr:nvSpPr>
        <xdr:cNvPr id="534" name="テキスト ボックス 533"/>
        <xdr:cNvSpPr txBox="1"/>
      </xdr:nvSpPr>
      <xdr:spPr>
        <a:xfrm>
          <a:off x="12547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114078</xdr:rowOff>
    </xdr:from>
    <xdr:to>
      <xdr:col>85</xdr:col>
      <xdr:colOff>177800</xdr:colOff>
      <xdr:row>39</xdr:row>
      <xdr:rowOff>44228</xdr:rowOff>
    </xdr:to>
    <xdr:sp macro="" textlink="">
      <xdr:nvSpPr>
        <xdr:cNvPr id="540" name="楕円 539"/>
        <xdr:cNvSpPr/>
      </xdr:nvSpPr>
      <xdr:spPr>
        <a:xfrm>
          <a:off x="16268700" y="662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92505</xdr:rowOff>
    </xdr:from>
    <xdr:ext cx="534377" cy="259045"/>
    <xdr:sp macro="" textlink="">
      <xdr:nvSpPr>
        <xdr:cNvPr id="541" name="消防費該当値テキスト"/>
        <xdr:cNvSpPr txBox="1"/>
      </xdr:nvSpPr>
      <xdr:spPr>
        <a:xfrm>
          <a:off x="16370300" y="660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107318</xdr:rowOff>
    </xdr:from>
    <xdr:to>
      <xdr:col>81</xdr:col>
      <xdr:colOff>101600</xdr:colOff>
      <xdr:row>39</xdr:row>
      <xdr:rowOff>37468</xdr:rowOff>
    </xdr:to>
    <xdr:sp macro="" textlink="">
      <xdr:nvSpPr>
        <xdr:cNvPr id="542" name="楕円 541"/>
        <xdr:cNvSpPr/>
      </xdr:nvSpPr>
      <xdr:spPr>
        <a:xfrm>
          <a:off x="15430500" y="662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28595</xdr:rowOff>
    </xdr:from>
    <xdr:ext cx="534377" cy="259045"/>
    <xdr:sp macro="" textlink="">
      <xdr:nvSpPr>
        <xdr:cNvPr id="543" name="テキスト ボックス 542"/>
        <xdr:cNvSpPr txBox="1"/>
      </xdr:nvSpPr>
      <xdr:spPr>
        <a:xfrm>
          <a:off x="15214111" y="671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136644</xdr:rowOff>
    </xdr:from>
    <xdr:to>
      <xdr:col>76</xdr:col>
      <xdr:colOff>165100</xdr:colOff>
      <xdr:row>39</xdr:row>
      <xdr:rowOff>66794</xdr:rowOff>
    </xdr:to>
    <xdr:sp macro="" textlink="">
      <xdr:nvSpPr>
        <xdr:cNvPr id="544" name="楕円 543"/>
        <xdr:cNvSpPr/>
      </xdr:nvSpPr>
      <xdr:spPr>
        <a:xfrm>
          <a:off x="14541500" y="665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57921</xdr:rowOff>
    </xdr:from>
    <xdr:ext cx="534377" cy="259045"/>
    <xdr:sp macro="" textlink="">
      <xdr:nvSpPr>
        <xdr:cNvPr id="545" name="テキスト ボックス 544"/>
        <xdr:cNvSpPr txBox="1"/>
      </xdr:nvSpPr>
      <xdr:spPr>
        <a:xfrm>
          <a:off x="14325111" y="674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130701</xdr:rowOff>
    </xdr:from>
    <xdr:to>
      <xdr:col>72</xdr:col>
      <xdr:colOff>38100</xdr:colOff>
      <xdr:row>39</xdr:row>
      <xdr:rowOff>60851</xdr:rowOff>
    </xdr:to>
    <xdr:sp macro="" textlink="">
      <xdr:nvSpPr>
        <xdr:cNvPr id="546" name="楕円 545"/>
        <xdr:cNvSpPr/>
      </xdr:nvSpPr>
      <xdr:spPr>
        <a:xfrm>
          <a:off x="13652500" y="664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51978</xdr:rowOff>
    </xdr:from>
    <xdr:ext cx="534377" cy="259045"/>
    <xdr:sp macro="" textlink="">
      <xdr:nvSpPr>
        <xdr:cNvPr id="547" name="テキスト ボックス 546"/>
        <xdr:cNvSpPr txBox="1"/>
      </xdr:nvSpPr>
      <xdr:spPr>
        <a:xfrm>
          <a:off x="13436111" y="673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163881</xdr:rowOff>
    </xdr:from>
    <xdr:to>
      <xdr:col>67</xdr:col>
      <xdr:colOff>101600</xdr:colOff>
      <xdr:row>39</xdr:row>
      <xdr:rowOff>94031</xdr:rowOff>
    </xdr:to>
    <xdr:sp macro="" textlink="">
      <xdr:nvSpPr>
        <xdr:cNvPr id="548" name="楕円 547"/>
        <xdr:cNvSpPr/>
      </xdr:nvSpPr>
      <xdr:spPr>
        <a:xfrm>
          <a:off x="12763500" y="667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85158</xdr:rowOff>
    </xdr:from>
    <xdr:ext cx="534377" cy="259045"/>
    <xdr:sp macro="" textlink="">
      <xdr:nvSpPr>
        <xdr:cNvPr id="549" name="テキスト ボックス 548"/>
        <xdr:cNvSpPr txBox="1"/>
      </xdr:nvSpPr>
      <xdr:spPr>
        <a:xfrm>
          <a:off x="12547111" y="677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6" name="直線コネクタ 575"/>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7"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8" name="直線コネクタ 577"/>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9"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0" name="直線コネクタ 579"/>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142002</xdr:rowOff>
    </xdr:from>
    <xdr:to>
      <xdr:col>85</xdr:col>
      <xdr:colOff>127000</xdr:colOff>
      <xdr:row>58</xdr:row>
      <xdr:rowOff>44929</xdr:rowOff>
    </xdr:to>
    <xdr:cxnSp macro="">
      <xdr:nvCxnSpPr>
        <xdr:cNvPr id="581" name="直線コネクタ 580"/>
        <xdr:cNvCxnSpPr/>
      </xdr:nvCxnSpPr>
      <xdr:spPr>
        <a:xfrm flipV="1">
          <a:off x="15481300" y="9914652"/>
          <a:ext cx="838200" cy="7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127028</xdr:rowOff>
    </xdr:from>
    <xdr:ext cx="534377" cy="259045"/>
    <xdr:sp macro="" textlink="">
      <xdr:nvSpPr>
        <xdr:cNvPr id="582" name="教育費平均値テキスト"/>
        <xdr:cNvSpPr txBox="1"/>
      </xdr:nvSpPr>
      <xdr:spPr>
        <a:xfrm>
          <a:off x="16370300" y="955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3" name="フローチャート: 判断 582"/>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44929</xdr:rowOff>
    </xdr:from>
    <xdr:to>
      <xdr:col>81</xdr:col>
      <xdr:colOff>50800</xdr:colOff>
      <xdr:row>58</xdr:row>
      <xdr:rowOff>70826</xdr:rowOff>
    </xdr:to>
    <xdr:cxnSp macro="">
      <xdr:nvCxnSpPr>
        <xdr:cNvPr id="584" name="直線コネクタ 583"/>
        <xdr:cNvCxnSpPr/>
      </xdr:nvCxnSpPr>
      <xdr:spPr>
        <a:xfrm flipV="1">
          <a:off x="14592300" y="9989029"/>
          <a:ext cx="889000" cy="2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5" name="フローチャート: 判断 584"/>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111930</xdr:rowOff>
    </xdr:from>
    <xdr:ext cx="534377" cy="259045"/>
    <xdr:sp macro="" textlink="">
      <xdr:nvSpPr>
        <xdr:cNvPr id="586" name="テキスト ボックス 585"/>
        <xdr:cNvSpPr txBox="1"/>
      </xdr:nvSpPr>
      <xdr:spPr>
        <a:xfrm>
          <a:off x="15214111" y="954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70826</xdr:rowOff>
    </xdr:from>
    <xdr:to>
      <xdr:col>76</xdr:col>
      <xdr:colOff>114300</xdr:colOff>
      <xdr:row>58</xdr:row>
      <xdr:rowOff>76215</xdr:rowOff>
    </xdr:to>
    <xdr:cxnSp macro="">
      <xdr:nvCxnSpPr>
        <xdr:cNvPr id="587" name="直線コネクタ 586"/>
        <xdr:cNvCxnSpPr/>
      </xdr:nvCxnSpPr>
      <xdr:spPr>
        <a:xfrm flipV="1">
          <a:off x="13703300" y="10014926"/>
          <a:ext cx="8890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88" name="フローチャート: 判断 587"/>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84138</xdr:rowOff>
    </xdr:from>
    <xdr:ext cx="534377" cy="259045"/>
    <xdr:sp macro="" textlink="">
      <xdr:nvSpPr>
        <xdr:cNvPr id="589" name="テキスト ボックス 588"/>
        <xdr:cNvSpPr txBox="1"/>
      </xdr:nvSpPr>
      <xdr:spPr>
        <a:xfrm>
          <a:off x="14325111" y="951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16273</xdr:rowOff>
    </xdr:from>
    <xdr:to>
      <xdr:col>71</xdr:col>
      <xdr:colOff>177800</xdr:colOff>
      <xdr:row>58</xdr:row>
      <xdr:rowOff>76215</xdr:rowOff>
    </xdr:to>
    <xdr:cxnSp macro="">
      <xdr:nvCxnSpPr>
        <xdr:cNvPr id="590" name="直線コネクタ 589"/>
        <xdr:cNvCxnSpPr/>
      </xdr:nvCxnSpPr>
      <xdr:spPr>
        <a:xfrm>
          <a:off x="12814300" y="9960373"/>
          <a:ext cx="889000" cy="5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1" name="フローチャート: 判断 590"/>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92" name="テキスト ボックス 591"/>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3" name="フローチャート: 判断 592"/>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4" name="テキスト ボックス 593"/>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91202</xdr:rowOff>
    </xdr:from>
    <xdr:to>
      <xdr:col>85</xdr:col>
      <xdr:colOff>177800</xdr:colOff>
      <xdr:row>58</xdr:row>
      <xdr:rowOff>21352</xdr:rowOff>
    </xdr:to>
    <xdr:sp macro="" textlink="">
      <xdr:nvSpPr>
        <xdr:cNvPr id="600" name="楕円 599"/>
        <xdr:cNvSpPr/>
      </xdr:nvSpPr>
      <xdr:spPr>
        <a:xfrm>
          <a:off x="16268700" y="98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69629</xdr:rowOff>
    </xdr:from>
    <xdr:ext cx="534377" cy="259045"/>
    <xdr:sp macro="" textlink="">
      <xdr:nvSpPr>
        <xdr:cNvPr id="601" name="教育費該当値テキスト"/>
        <xdr:cNvSpPr txBox="1"/>
      </xdr:nvSpPr>
      <xdr:spPr>
        <a:xfrm>
          <a:off x="16370300" y="984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165579</xdr:rowOff>
    </xdr:from>
    <xdr:to>
      <xdr:col>81</xdr:col>
      <xdr:colOff>101600</xdr:colOff>
      <xdr:row>58</xdr:row>
      <xdr:rowOff>95729</xdr:rowOff>
    </xdr:to>
    <xdr:sp macro="" textlink="">
      <xdr:nvSpPr>
        <xdr:cNvPr id="602" name="楕円 601"/>
        <xdr:cNvSpPr/>
      </xdr:nvSpPr>
      <xdr:spPr>
        <a:xfrm>
          <a:off x="15430500" y="993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86856</xdr:rowOff>
    </xdr:from>
    <xdr:ext cx="534377" cy="259045"/>
    <xdr:sp macro="" textlink="">
      <xdr:nvSpPr>
        <xdr:cNvPr id="603" name="テキスト ボックス 602"/>
        <xdr:cNvSpPr txBox="1"/>
      </xdr:nvSpPr>
      <xdr:spPr>
        <a:xfrm>
          <a:off x="15214111" y="1003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20026</xdr:rowOff>
    </xdr:from>
    <xdr:to>
      <xdr:col>76</xdr:col>
      <xdr:colOff>165100</xdr:colOff>
      <xdr:row>58</xdr:row>
      <xdr:rowOff>121626</xdr:rowOff>
    </xdr:to>
    <xdr:sp macro="" textlink="">
      <xdr:nvSpPr>
        <xdr:cNvPr id="604" name="楕円 603"/>
        <xdr:cNvSpPr/>
      </xdr:nvSpPr>
      <xdr:spPr>
        <a:xfrm>
          <a:off x="14541500" y="996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112753</xdr:rowOff>
    </xdr:from>
    <xdr:ext cx="534377" cy="259045"/>
    <xdr:sp macro="" textlink="">
      <xdr:nvSpPr>
        <xdr:cNvPr id="605" name="テキスト ボックス 604"/>
        <xdr:cNvSpPr txBox="1"/>
      </xdr:nvSpPr>
      <xdr:spPr>
        <a:xfrm>
          <a:off x="14325111" y="1005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25415</xdr:rowOff>
    </xdr:from>
    <xdr:to>
      <xdr:col>72</xdr:col>
      <xdr:colOff>38100</xdr:colOff>
      <xdr:row>58</xdr:row>
      <xdr:rowOff>127015</xdr:rowOff>
    </xdr:to>
    <xdr:sp macro="" textlink="">
      <xdr:nvSpPr>
        <xdr:cNvPr id="606" name="楕円 605"/>
        <xdr:cNvSpPr/>
      </xdr:nvSpPr>
      <xdr:spPr>
        <a:xfrm>
          <a:off x="13652500" y="996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118142</xdr:rowOff>
    </xdr:from>
    <xdr:ext cx="534377" cy="259045"/>
    <xdr:sp macro="" textlink="">
      <xdr:nvSpPr>
        <xdr:cNvPr id="607" name="テキスト ボックス 606"/>
        <xdr:cNvSpPr txBox="1"/>
      </xdr:nvSpPr>
      <xdr:spPr>
        <a:xfrm>
          <a:off x="13436111" y="1006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136923</xdr:rowOff>
    </xdr:from>
    <xdr:to>
      <xdr:col>67</xdr:col>
      <xdr:colOff>101600</xdr:colOff>
      <xdr:row>58</xdr:row>
      <xdr:rowOff>67073</xdr:rowOff>
    </xdr:to>
    <xdr:sp macro="" textlink="">
      <xdr:nvSpPr>
        <xdr:cNvPr id="608" name="楕円 607"/>
        <xdr:cNvSpPr/>
      </xdr:nvSpPr>
      <xdr:spPr>
        <a:xfrm>
          <a:off x="12763500" y="990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58200</xdr:rowOff>
    </xdr:from>
    <xdr:ext cx="534377" cy="259045"/>
    <xdr:sp macro="" textlink="">
      <xdr:nvSpPr>
        <xdr:cNvPr id="609" name="テキスト ボックス 608"/>
        <xdr:cNvSpPr txBox="1"/>
      </xdr:nvSpPr>
      <xdr:spPr>
        <a:xfrm>
          <a:off x="12547111" y="1000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1" name="直線コネクタ 630"/>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2"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4"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5" name="直線コネクタ 634"/>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6" name="直線コネクタ 635"/>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7" name="災害復旧費平均値テキスト"/>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8" name="フローチャート: 判断 637"/>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9" name="直線コネクタ 638"/>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0" name="フローチャート: 判断 639"/>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1" name="テキスト ボックス 640"/>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2" name="直線コネクタ 641"/>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3" name="フローチャート: 判断 642"/>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26844</xdr:rowOff>
    </xdr:from>
    <xdr:ext cx="378565" cy="259045"/>
    <xdr:sp macro="" textlink="">
      <xdr:nvSpPr>
        <xdr:cNvPr id="644" name="テキスト ボックス 643"/>
        <xdr:cNvSpPr txBox="1"/>
      </xdr:nvSpPr>
      <xdr:spPr>
        <a:xfrm>
          <a:off x="14403017" y="13228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5" name="直線コネクタ 644"/>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6" name="フローチャート: 判断 645"/>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23323</xdr:rowOff>
    </xdr:from>
    <xdr:ext cx="469744" cy="259045"/>
    <xdr:sp macro="" textlink="">
      <xdr:nvSpPr>
        <xdr:cNvPr id="647" name="テキスト ボックス 646"/>
        <xdr:cNvSpPr txBox="1"/>
      </xdr:nvSpPr>
      <xdr:spPr>
        <a:xfrm>
          <a:off x="13468428" y="132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48" name="フローチャート: 判断 647"/>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49" name="テキスト ボックス 648"/>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61082</xdr:rowOff>
    </xdr:from>
    <xdr:ext cx="249299" cy="259045"/>
    <xdr:sp macro="" textlink="">
      <xdr:nvSpPr>
        <xdr:cNvPr id="656" name="災害復旧費該当値テキスト"/>
        <xdr:cNvSpPr txBox="1"/>
      </xdr:nvSpPr>
      <xdr:spPr>
        <a:xfrm>
          <a:off x="16370300" y="1343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1" name="楕円 66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2" name="テキスト ボックス 66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0" name="直線コネクタ 689"/>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1"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2" name="直線コネクタ 691"/>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3"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4" name="直線コネクタ 693"/>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117966</xdr:rowOff>
    </xdr:from>
    <xdr:to>
      <xdr:col>85</xdr:col>
      <xdr:colOff>127000</xdr:colOff>
      <xdr:row>96</xdr:row>
      <xdr:rowOff>135503</xdr:rowOff>
    </xdr:to>
    <xdr:cxnSp macro="">
      <xdr:nvCxnSpPr>
        <xdr:cNvPr id="695" name="直線コネクタ 694"/>
        <xdr:cNvCxnSpPr/>
      </xdr:nvCxnSpPr>
      <xdr:spPr>
        <a:xfrm flipV="1">
          <a:off x="15481300" y="16577166"/>
          <a:ext cx="838200" cy="1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64163</xdr:rowOff>
    </xdr:from>
    <xdr:ext cx="534377" cy="259045"/>
    <xdr:sp macro="" textlink="">
      <xdr:nvSpPr>
        <xdr:cNvPr id="696" name="公債費平均値テキスト"/>
        <xdr:cNvSpPr txBox="1"/>
      </xdr:nvSpPr>
      <xdr:spPr>
        <a:xfrm>
          <a:off x="16370300" y="16351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7" name="フローチャート: 判断 696"/>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117134</xdr:rowOff>
    </xdr:from>
    <xdr:to>
      <xdr:col>81</xdr:col>
      <xdr:colOff>50800</xdr:colOff>
      <xdr:row>96</xdr:row>
      <xdr:rowOff>135503</xdr:rowOff>
    </xdr:to>
    <xdr:cxnSp macro="">
      <xdr:nvCxnSpPr>
        <xdr:cNvPr id="698" name="直線コネクタ 697"/>
        <xdr:cNvCxnSpPr/>
      </xdr:nvCxnSpPr>
      <xdr:spPr>
        <a:xfrm>
          <a:off x="14592300" y="16576334"/>
          <a:ext cx="889000" cy="1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9" name="フローチャート: 判断 698"/>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162189</xdr:rowOff>
    </xdr:from>
    <xdr:ext cx="534377" cy="259045"/>
    <xdr:sp macro="" textlink="">
      <xdr:nvSpPr>
        <xdr:cNvPr id="700" name="テキスト ボックス 699"/>
        <xdr:cNvSpPr txBox="1"/>
      </xdr:nvSpPr>
      <xdr:spPr>
        <a:xfrm>
          <a:off x="15214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58057</xdr:rowOff>
    </xdr:from>
    <xdr:to>
      <xdr:col>76</xdr:col>
      <xdr:colOff>114300</xdr:colOff>
      <xdr:row>96</xdr:row>
      <xdr:rowOff>117134</xdr:rowOff>
    </xdr:to>
    <xdr:cxnSp macro="">
      <xdr:nvCxnSpPr>
        <xdr:cNvPr id="701" name="直線コネクタ 700"/>
        <xdr:cNvCxnSpPr/>
      </xdr:nvCxnSpPr>
      <xdr:spPr>
        <a:xfrm>
          <a:off x="13703300" y="16517257"/>
          <a:ext cx="889000" cy="5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2" name="フローチャート: 判断 701"/>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169691</xdr:rowOff>
    </xdr:from>
    <xdr:ext cx="534377" cy="259045"/>
    <xdr:sp macro="" textlink="">
      <xdr:nvSpPr>
        <xdr:cNvPr id="703" name="テキスト ボックス 702"/>
        <xdr:cNvSpPr txBox="1"/>
      </xdr:nvSpPr>
      <xdr:spPr>
        <a:xfrm>
          <a:off x="14325111" y="1662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58057</xdr:rowOff>
    </xdr:from>
    <xdr:to>
      <xdr:col>71</xdr:col>
      <xdr:colOff>177800</xdr:colOff>
      <xdr:row>96</xdr:row>
      <xdr:rowOff>68802</xdr:rowOff>
    </xdr:to>
    <xdr:cxnSp macro="">
      <xdr:nvCxnSpPr>
        <xdr:cNvPr id="704" name="直線コネクタ 703"/>
        <xdr:cNvCxnSpPr/>
      </xdr:nvCxnSpPr>
      <xdr:spPr>
        <a:xfrm flipV="1">
          <a:off x="12814300" y="16517257"/>
          <a:ext cx="8890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5" name="フローチャート: 判断 704"/>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121384</xdr:rowOff>
    </xdr:from>
    <xdr:ext cx="534377" cy="259045"/>
    <xdr:sp macro="" textlink="">
      <xdr:nvSpPr>
        <xdr:cNvPr id="706" name="テキスト ボックス 705"/>
        <xdr:cNvSpPr txBox="1"/>
      </xdr:nvSpPr>
      <xdr:spPr>
        <a:xfrm>
          <a:off x="13436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7" name="フローチャート: 判断 706"/>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117138</xdr:rowOff>
    </xdr:from>
    <xdr:ext cx="534377" cy="259045"/>
    <xdr:sp macro="" textlink="">
      <xdr:nvSpPr>
        <xdr:cNvPr id="708" name="テキスト ボックス 707"/>
        <xdr:cNvSpPr txBox="1"/>
      </xdr:nvSpPr>
      <xdr:spPr>
        <a:xfrm>
          <a:off x="12547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67166</xdr:rowOff>
    </xdr:from>
    <xdr:to>
      <xdr:col>85</xdr:col>
      <xdr:colOff>177800</xdr:colOff>
      <xdr:row>96</xdr:row>
      <xdr:rowOff>168766</xdr:rowOff>
    </xdr:to>
    <xdr:sp macro="" textlink="">
      <xdr:nvSpPr>
        <xdr:cNvPr id="714" name="楕円 713"/>
        <xdr:cNvSpPr/>
      </xdr:nvSpPr>
      <xdr:spPr>
        <a:xfrm>
          <a:off x="16268700" y="1652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45593</xdr:rowOff>
    </xdr:from>
    <xdr:ext cx="534377" cy="259045"/>
    <xdr:sp macro="" textlink="">
      <xdr:nvSpPr>
        <xdr:cNvPr id="715" name="公債費該当値テキスト"/>
        <xdr:cNvSpPr txBox="1"/>
      </xdr:nvSpPr>
      <xdr:spPr>
        <a:xfrm>
          <a:off x="16370300" y="1650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84703</xdr:rowOff>
    </xdr:from>
    <xdr:to>
      <xdr:col>81</xdr:col>
      <xdr:colOff>101600</xdr:colOff>
      <xdr:row>97</xdr:row>
      <xdr:rowOff>14853</xdr:rowOff>
    </xdr:to>
    <xdr:sp macro="" textlink="">
      <xdr:nvSpPr>
        <xdr:cNvPr id="716" name="楕円 715"/>
        <xdr:cNvSpPr/>
      </xdr:nvSpPr>
      <xdr:spPr>
        <a:xfrm>
          <a:off x="15430500" y="1654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5980</xdr:rowOff>
    </xdr:from>
    <xdr:ext cx="534377" cy="259045"/>
    <xdr:sp macro="" textlink="">
      <xdr:nvSpPr>
        <xdr:cNvPr id="717" name="テキスト ボックス 716"/>
        <xdr:cNvSpPr txBox="1"/>
      </xdr:nvSpPr>
      <xdr:spPr>
        <a:xfrm>
          <a:off x="15214111" y="1663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66334</xdr:rowOff>
    </xdr:from>
    <xdr:to>
      <xdr:col>76</xdr:col>
      <xdr:colOff>165100</xdr:colOff>
      <xdr:row>96</xdr:row>
      <xdr:rowOff>167934</xdr:rowOff>
    </xdr:to>
    <xdr:sp macro="" textlink="">
      <xdr:nvSpPr>
        <xdr:cNvPr id="718" name="楕円 717"/>
        <xdr:cNvSpPr/>
      </xdr:nvSpPr>
      <xdr:spPr>
        <a:xfrm>
          <a:off x="14541500" y="1652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13011</xdr:rowOff>
    </xdr:from>
    <xdr:ext cx="534377" cy="259045"/>
    <xdr:sp macro="" textlink="">
      <xdr:nvSpPr>
        <xdr:cNvPr id="719" name="テキスト ボックス 718"/>
        <xdr:cNvSpPr txBox="1"/>
      </xdr:nvSpPr>
      <xdr:spPr>
        <a:xfrm>
          <a:off x="14325111" y="163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7257</xdr:rowOff>
    </xdr:from>
    <xdr:to>
      <xdr:col>72</xdr:col>
      <xdr:colOff>38100</xdr:colOff>
      <xdr:row>96</xdr:row>
      <xdr:rowOff>108857</xdr:rowOff>
    </xdr:to>
    <xdr:sp macro="" textlink="">
      <xdr:nvSpPr>
        <xdr:cNvPr id="720" name="楕円 719"/>
        <xdr:cNvSpPr/>
      </xdr:nvSpPr>
      <xdr:spPr>
        <a:xfrm>
          <a:off x="13652500" y="1646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99984</xdr:rowOff>
    </xdr:from>
    <xdr:ext cx="534377" cy="259045"/>
    <xdr:sp macro="" textlink="">
      <xdr:nvSpPr>
        <xdr:cNvPr id="721" name="テキスト ボックス 720"/>
        <xdr:cNvSpPr txBox="1"/>
      </xdr:nvSpPr>
      <xdr:spPr>
        <a:xfrm>
          <a:off x="13436111" y="165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18002</xdr:rowOff>
    </xdr:from>
    <xdr:to>
      <xdr:col>67</xdr:col>
      <xdr:colOff>101600</xdr:colOff>
      <xdr:row>96</xdr:row>
      <xdr:rowOff>119602</xdr:rowOff>
    </xdr:to>
    <xdr:sp macro="" textlink="">
      <xdr:nvSpPr>
        <xdr:cNvPr id="722" name="楕円 721"/>
        <xdr:cNvSpPr/>
      </xdr:nvSpPr>
      <xdr:spPr>
        <a:xfrm>
          <a:off x="12763500" y="1647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110729</xdr:rowOff>
    </xdr:from>
    <xdr:ext cx="534377" cy="259045"/>
    <xdr:sp macro="" textlink="">
      <xdr:nvSpPr>
        <xdr:cNvPr id="723" name="テキスト ボックス 722"/>
        <xdr:cNvSpPr txBox="1"/>
      </xdr:nvSpPr>
      <xdr:spPr>
        <a:xfrm>
          <a:off x="12547111" y="1656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9" name="直線コネクタ 748"/>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0"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2"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3" name="直線コネクタ 752"/>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5" name="諸支出金平均値テキスト"/>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6" name="フローチャート: 判断 755"/>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8" name="フローチャート: 判断 757"/>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59" name="テキスト ボックス 758"/>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1" name="フローチャート: 判断 760"/>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2" name="テキスト ボックス 761"/>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4" name="フローチャート: 判断 763"/>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5" name="テキスト ボックス 764"/>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6" name="フローチャート: 判断 765"/>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7" name="テキスト ボックス 766"/>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4" name="諸支出金該当値テキスト"/>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前年度と比較すると、</a:t>
          </a:r>
          <a:r>
            <a:rPr kumimoji="1" lang="ja-JP" altLang="en-US" sz="1400">
              <a:solidFill>
                <a:schemeClr val="dk1"/>
              </a:solidFill>
              <a:effectLst/>
              <a:latin typeface="+mn-lt"/>
              <a:ea typeface="+mn-ea"/>
              <a:cs typeface="+mn-cs"/>
            </a:rPr>
            <a:t>教育</a:t>
          </a:r>
          <a:r>
            <a:rPr kumimoji="1" lang="ja-JP" altLang="ja-JP" sz="1400">
              <a:solidFill>
                <a:schemeClr val="dk1"/>
              </a:solidFill>
              <a:effectLst/>
              <a:latin typeface="+mn-lt"/>
              <a:ea typeface="+mn-ea"/>
              <a:cs typeface="+mn-cs"/>
            </a:rPr>
            <a:t>費では、</a:t>
          </a:r>
          <a:r>
            <a:rPr kumimoji="1" lang="ja-JP" altLang="en-US" sz="1400">
              <a:solidFill>
                <a:schemeClr val="dk1"/>
              </a:solidFill>
              <a:effectLst/>
              <a:latin typeface="+mn-lt"/>
              <a:ea typeface="+mn-ea"/>
              <a:cs typeface="+mn-cs"/>
            </a:rPr>
            <a:t>史跡中宮寺跡整備業費、小学校校舎耐震補強事業費</a:t>
          </a:r>
          <a:r>
            <a:rPr kumimoji="1" lang="ja-JP" altLang="ja-JP" sz="1400">
              <a:solidFill>
                <a:schemeClr val="dk1"/>
              </a:solidFill>
              <a:effectLst/>
              <a:latin typeface="+mn-lt"/>
              <a:ea typeface="+mn-ea"/>
              <a:cs typeface="+mn-cs"/>
            </a:rPr>
            <a:t>などの増により大きく増加している。</a:t>
          </a:r>
          <a:r>
            <a:rPr kumimoji="1" lang="ja-JP" altLang="en-US" sz="1400">
              <a:solidFill>
                <a:schemeClr val="dk1"/>
              </a:solidFill>
              <a:effectLst/>
              <a:latin typeface="+mn-lt"/>
              <a:ea typeface="+mn-ea"/>
              <a:cs typeface="+mn-cs"/>
            </a:rPr>
            <a:t>また、</a:t>
          </a:r>
          <a:r>
            <a:rPr kumimoji="1" lang="ja-JP" altLang="ja-JP" sz="1400">
              <a:solidFill>
                <a:schemeClr val="dk1"/>
              </a:solidFill>
              <a:effectLst/>
              <a:latin typeface="+mn-lt"/>
              <a:ea typeface="+mn-ea"/>
              <a:cs typeface="+mn-cs"/>
            </a:rPr>
            <a:t>民生費が</a:t>
          </a:r>
          <a:r>
            <a:rPr kumimoji="1" lang="ja-JP" altLang="en-US" sz="1400">
              <a:solidFill>
                <a:schemeClr val="dk1"/>
              </a:solidFill>
              <a:effectLst/>
              <a:latin typeface="+mn-lt"/>
              <a:ea typeface="+mn-ea"/>
              <a:cs typeface="+mn-cs"/>
            </a:rPr>
            <a:t>私立保育所施設整備費補助金、障害者総合支援法に基づく給付費、私立保育所等保育実施事業費</a:t>
          </a:r>
          <a:r>
            <a:rPr kumimoji="1" lang="ja-JP" altLang="ja-JP" sz="1400">
              <a:solidFill>
                <a:schemeClr val="dk1"/>
              </a:solidFill>
              <a:effectLst/>
              <a:latin typeface="+mn-lt"/>
              <a:ea typeface="+mn-ea"/>
              <a:cs typeface="+mn-cs"/>
            </a:rPr>
            <a:t>などの増により大きく増加している。</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一方、衛生費では、衛生処理場焼却棟解体撤去事業費</a:t>
          </a:r>
          <a:r>
            <a:rPr kumimoji="1" lang="ja-JP" altLang="en-US" sz="1400">
              <a:solidFill>
                <a:schemeClr val="dk1"/>
              </a:solidFill>
              <a:effectLst/>
              <a:latin typeface="+mn-lt"/>
              <a:ea typeface="+mn-ea"/>
              <a:cs typeface="+mn-cs"/>
            </a:rPr>
            <a:t>や西和衛生試験センター組合分担金</a:t>
          </a:r>
          <a:r>
            <a:rPr kumimoji="1" lang="ja-JP" altLang="ja-JP" sz="1400">
              <a:solidFill>
                <a:schemeClr val="dk1"/>
              </a:solidFill>
              <a:effectLst/>
              <a:latin typeface="+mn-lt"/>
              <a:ea typeface="+mn-ea"/>
              <a:cs typeface="+mn-cs"/>
            </a:rPr>
            <a:t>などの減により、減少</a:t>
          </a:r>
          <a:r>
            <a:rPr kumimoji="1" lang="ja-JP" altLang="en-US" sz="1400">
              <a:solidFill>
                <a:schemeClr val="dk1"/>
              </a:solidFill>
              <a:effectLst/>
              <a:latin typeface="+mn-lt"/>
              <a:ea typeface="+mn-ea"/>
              <a:cs typeface="+mn-cs"/>
            </a:rPr>
            <a:t>している</a:t>
          </a:r>
          <a:r>
            <a:rPr kumimoji="1" lang="ja-JP" altLang="ja-JP" sz="1400">
              <a:solidFill>
                <a:schemeClr val="dk1"/>
              </a:solidFill>
              <a:effectLst/>
              <a:latin typeface="+mn-lt"/>
              <a:ea typeface="+mn-ea"/>
              <a:cs typeface="+mn-cs"/>
            </a:rPr>
            <a:t>。</a:t>
          </a:r>
          <a:endParaRPr lang="ja-JP" altLang="ja-JP" sz="1400">
            <a:effectLst/>
          </a:endParaRPr>
        </a:p>
        <a:p>
          <a:r>
            <a:rPr kumimoji="1" lang="ja-JP" altLang="ja-JP" sz="1400">
              <a:solidFill>
                <a:schemeClr val="dk1"/>
              </a:solidFill>
              <a:effectLst/>
              <a:latin typeface="+mn-lt"/>
              <a:ea typeface="+mn-ea"/>
              <a:cs typeface="+mn-cs"/>
            </a:rPr>
            <a:t>　今後も、地域資源を最大限に活用し、限られた財源の中、選択と集中により重点的・効率的な配分を行いながら、より一層の健全化に向けた財政運営に努める。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奈良県斑鳩町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財政調整基金については取崩しを回避し、前年度とほぼ同額の残高を維持している</a:t>
          </a:r>
          <a:r>
            <a:rPr kumimoji="1" lang="ja-JP" altLang="en-US" sz="1400">
              <a:solidFill>
                <a:schemeClr val="dk1"/>
              </a:solidFill>
              <a:effectLst/>
              <a:latin typeface="+mn-lt"/>
              <a:ea typeface="+mn-ea"/>
              <a:cs typeface="+mn-cs"/>
            </a:rPr>
            <a:t>。実質単年度収支については、地方交付税や県支出金などの増より、前年度と比較して、</a:t>
          </a:r>
          <a:r>
            <a:rPr kumimoji="1" lang="ja-JP" altLang="ja-JP" sz="1400">
              <a:solidFill>
                <a:schemeClr val="dk1"/>
              </a:solidFill>
              <a:effectLst/>
              <a:latin typeface="+mn-lt"/>
              <a:ea typeface="+mn-ea"/>
              <a:cs typeface="+mn-cs"/>
            </a:rPr>
            <a:t>標準財政規模比で</a:t>
          </a:r>
          <a:r>
            <a:rPr kumimoji="1" lang="ja-JP" altLang="en-US" sz="1400">
              <a:solidFill>
                <a:schemeClr val="dk1"/>
              </a:solidFill>
              <a:effectLst/>
              <a:latin typeface="+mn-lt"/>
              <a:ea typeface="+mn-ea"/>
              <a:cs typeface="+mn-cs"/>
            </a:rPr>
            <a:t>２</a:t>
          </a:r>
          <a:r>
            <a:rPr kumimoji="1" lang="ja-JP" altLang="ja-JP" sz="1400">
              <a:solidFill>
                <a:schemeClr val="dk1"/>
              </a:solidFill>
              <a:effectLst/>
              <a:latin typeface="+mn-lt"/>
              <a:ea typeface="+mn-ea"/>
              <a:cs typeface="+mn-cs"/>
            </a:rPr>
            <a:t>．８</a:t>
          </a: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改善した</a:t>
          </a:r>
          <a:r>
            <a:rPr kumimoji="1" lang="ja-JP" altLang="ja-JP" sz="1400">
              <a:solidFill>
                <a:schemeClr val="dk1"/>
              </a:solidFill>
              <a:effectLst/>
              <a:latin typeface="+mn-lt"/>
              <a:ea typeface="+mn-ea"/>
              <a:cs typeface="+mn-cs"/>
            </a:rPr>
            <a:t>。</a:t>
          </a:r>
          <a:endParaRPr lang="ja-JP" altLang="ja-JP" sz="1400">
            <a:effectLst/>
          </a:endParaRPr>
        </a:p>
        <a:p>
          <a:r>
            <a:rPr kumimoji="1" lang="ja-JP" altLang="ja-JP" sz="1400">
              <a:solidFill>
                <a:schemeClr val="dk1"/>
              </a:solidFill>
              <a:effectLst/>
              <a:latin typeface="+mn-lt"/>
              <a:ea typeface="+mn-ea"/>
              <a:cs typeface="+mn-cs"/>
            </a:rPr>
            <a:t>　今後も、選択と集中により、限られた財源の重点的・効率的な配分を行いながら、より一層の健全化に向けた財政運営に努める。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奈良県斑鳩町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平成２</a:t>
          </a:r>
          <a:r>
            <a:rPr kumimoji="1" lang="ja-JP" altLang="en-US" sz="1400">
              <a:solidFill>
                <a:schemeClr val="dk1"/>
              </a:solidFill>
              <a:effectLst/>
              <a:latin typeface="+mn-lt"/>
              <a:ea typeface="+mn-ea"/>
              <a:cs typeface="+mn-cs"/>
            </a:rPr>
            <a:t>９</a:t>
          </a:r>
          <a:r>
            <a:rPr kumimoji="1" lang="ja-JP" altLang="ja-JP" sz="1400">
              <a:solidFill>
                <a:schemeClr val="dk1"/>
              </a:solidFill>
              <a:effectLst/>
              <a:latin typeface="+mn-lt"/>
              <a:ea typeface="+mn-ea"/>
              <a:cs typeface="+mn-cs"/>
            </a:rPr>
            <a:t>年度においても、国民健康保険事業の介護給付費に係る赤字額について引き続き一般会計から繰出金により財政支援を行った。一般会計の実質収支が黒字であったこと、水道事業会計が引き続き健全財政であったことなどにより、前年度並みの黒字および比率を維持している。</a:t>
          </a:r>
          <a:endParaRPr lang="ja-JP" altLang="ja-JP" sz="1400">
            <a:effectLst/>
          </a:endParaRPr>
        </a:p>
        <a:p>
          <a:r>
            <a:rPr kumimoji="1" lang="ja-JP" altLang="ja-JP" sz="1400">
              <a:solidFill>
                <a:schemeClr val="dk1"/>
              </a:solidFill>
              <a:effectLst/>
              <a:latin typeface="+mn-lt"/>
              <a:ea typeface="+mn-ea"/>
              <a:cs typeface="+mn-cs"/>
            </a:rPr>
            <a:t>　国民健康保険事業特別会計の赤字が大きく影響しているところであるが、赤字額の増大を抑えるため、税率の改定を行うなど、適切な財政運営に取り組むとともに、引き続き、介護給付費に係る赤字額について、一般会計からの繰出金による財政支援を実施し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zai29-16ikaruga&#65288;&#32080;&#21512;&#2106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F51">
            <v>40.299999999999997</v>
          </cell>
          <cell r="CN51">
            <v>38.6</v>
          </cell>
        </row>
        <row r="53">
          <cell r="CF53">
            <v>62.6</v>
          </cell>
          <cell r="CN53">
            <v>63</v>
          </cell>
        </row>
        <row r="55">
          <cell r="AN55" t="str">
            <v>類似団体内平均値</v>
          </cell>
          <cell r="CF55">
            <v>13</v>
          </cell>
          <cell r="CN55">
            <v>21</v>
          </cell>
        </row>
        <row r="57">
          <cell r="CF57">
            <v>53.4</v>
          </cell>
          <cell r="CN57">
            <v>56.1</v>
          </cell>
        </row>
        <row r="72">
          <cell r="BP72" t="str">
            <v>H25</v>
          </cell>
          <cell r="BX72" t="str">
            <v>H26</v>
          </cell>
          <cell r="CF72" t="str">
            <v>H27</v>
          </cell>
          <cell r="CN72" t="str">
            <v>H28</v>
          </cell>
          <cell r="CV72" t="str">
            <v>H29</v>
          </cell>
        </row>
        <row r="73">
          <cell r="AN73" t="str">
            <v>当該団体値</v>
          </cell>
          <cell r="BP73">
            <v>32.200000000000003</v>
          </cell>
          <cell r="BX73">
            <v>37.4</v>
          </cell>
          <cell r="CF73">
            <v>40.299999999999997</v>
          </cell>
          <cell r="CN73">
            <v>38.6</v>
          </cell>
          <cell r="CV73">
            <v>56.7</v>
          </cell>
        </row>
        <row r="75">
          <cell r="BP75">
            <v>7</v>
          </cell>
          <cell r="BX75">
            <v>6.9</v>
          </cell>
          <cell r="CF75">
            <v>6.9</v>
          </cell>
          <cell r="CN75">
            <v>6.5</v>
          </cell>
          <cell r="CV75">
            <v>6.8</v>
          </cell>
        </row>
        <row r="77">
          <cell r="AN77" t="str">
            <v>類似団体内平均値</v>
          </cell>
          <cell r="BP77">
            <v>22.3</v>
          </cell>
          <cell r="BX77">
            <v>20.3</v>
          </cell>
          <cell r="CF77">
            <v>13</v>
          </cell>
          <cell r="CN77">
            <v>21</v>
          </cell>
          <cell r="CV77">
            <v>20.2</v>
          </cell>
        </row>
        <row r="79">
          <cell r="BP79">
            <v>8.5</v>
          </cell>
          <cell r="BX79">
            <v>7.7</v>
          </cell>
          <cell r="CF79">
            <v>6.8</v>
          </cell>
          <cell r="CN79">
            <v>6.8</v>
          </cell>
          <cell r="CV79">
            <v>6.8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9007540</v>
      </c>
      <c r="BO4" s="372"/>
      <c r="BP4" s="372"/>
      <c r="BQ4" s="372"/>
      <c r="BR4" s="372"/>
      <c r="BS4" s="372"/>
      <c r="BT4" s="372"/>
      <c r="BU4" s="373"/>
      <c r="BV4" s="371">
        <v>8956571</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3.9</v>
      </c>
      <c r="CU4" s="378"/>
      <c r="CV4" s="378"/>
      <c r="CW4" s="378"/>
      <c r="CX4" s="378"/>
      <c r="CY4" s="378"/>
      <c r="CZ4" s="378"/>
      <c r="DA4" s="379"/>
      <c r="DB4" s="377">
        <v>4.4000000000000004</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8761687</v>
      </c>
      <c r="BO5" s="409"/>
      <c r="BP5" s="409"/>
      <c r="BQ5" s="409"/>
      <c r="BR5" s="409"/>
      <c r="BS5" s="409"/>
      <c r="BT5" s="409"/>
      <c r="BU5" s="410"/>
      <c r="BV5" s="408">
        <v>8681771</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94.6</v>
      </c>
      <c r="CU5" s="406"/>
      <c r="CV5" s="406"/>
      <c r="CW5" s="406"/>
      <c r="CX5" s="406"/>
      <c r="CY5" s="406"/>
      <c r="CZ5" s="406"/>
      <c r="DA5" s="407"/>
      <c r="DB5" s="405">
        <v>95.8</v>
      </c>
      <c r="DC5" s="406"/>
      <c r="DD5" s="406"/>
      <c r="DE5" s="406"/>
      <c r="DF5" s="406"/>
      <c r="DG5" s="406"/>
      <c r="DH5" s="406"/>
      <c r="DI5" s="407"/>
      <c r="DJ5" s="165"/>
      <c r="DK5" s="165"/>
      <c r="DL5" s="165"/>
      <c r="DM5" s="165"/>
      <c r="DN5" s="165"/>
      <c r="DO5" s="165"/>
    </row>
    <row r="6" spans="1:119" ht="18.75" customHeight="1" x14ac:dyDescent="0.15">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88</v>
      </c>
      <c r="AV6" s="441"/>
      <c r="AW6" s="441"/>
      <c r="AX6" s="441"/>
      <c r="AY6" s="442" t="s">
        <v>96</v>
      </c>
      <c r="AZ6" s="443"/>
      <c r="BA6" s="443"/>
      <c r="BB6" s="443"/>
      <c r="BC6" s="443"/>
      <c r="BD6" s="443"/>
      <c r="BE6" s="443"/>
      <c r="BF6" s="443"/>
      <c r="BG6" s="443"/>
      <c r="BH6" s="443"/>
      <c r="BI6" s="443"/>
      <c r="BJ6" s="443"/>
      <c r="BK6" s="443"/>
      <c r="BL6" s="443"/>
      <c r="BM6" s="444"/>
      <c r="BN6" s="408">
        <v>245853</v>
      </c>
      <c r="BO6" s="409"/>
      <c r="BP6" s="409"/>
      <c r="BQ6" s="409"/>
      <c r="BR6" s="409"/>
      <c r="BS6" s="409"/>
      <c r="BT6" s="409"/>
      <c r="BU6" s="410"/>
      <c r="BV6" s="408">
        <v>274800</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100.8</v>
      </c>
      <c r="CU6" s="446"/>
      <c r="CV6" s="446"/>
      <c r="CW6" s="446"/>
      <c r="CX6" s="446"/>
      <c r="CY6" s="446"/>
      <c r="CZ6" s="446"/>
      <c r="DA6" s="447"/>
      <c r="DB6" s="445">
        <v>102</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99</v>
      </c>
      <c r="AV7" s="441"/>
      <c r="AW7" s="441"/>
      <c r="AX7" s="441"/>
      <c r="AY7" s="442" t="s">
        <v>100</v>
      </c>
      <c r="AZ7" s="443"/>
      <c r="BA7" s="443"/>
      <c r="BB7" s="443"/>
      <c r="BC7" s="443"/>
      <c r="BD7" s="443"/>
      <c r="BE7" s="443"/>
      <c r="BF7" s="443"/>
      <c r="BG7" s="443"/>
      <c r="BH7" s="443"/>
      <c r="BI7" s="443"/>
      <c r="BJ7" s="443"/>
      <c r="BK7" s="443"/>
      <c r="BL7" s="443"/>
      <c r="BM7" s="444"/>
      <c r="BN7" s="408">
        <v>13308</v>
      </c>
      <c r="BO7" s="409"/>
      <c r="BP7" s="409"/>
      <c r="BQ7" s="409"/>
      <c r="BR7" s="409"/>
      <c r="BS7" s="409"/>
      <c r="BT7" s="409"/>
      <c r="BU7" s="410"/>
      <c r="BV7" s="408">
        <v>15740</v>
      </c>
      <c r="BW7" s="409"/>
      <c r="BX7" s="409"/>
      <c r="BY7" s="409"/>
      <c r="BZ7" s="409"/>
      <c r="CA7" s="409"/>
      <c r="CB7" s="409"/>
      <c r="CC7" s="410"/>
      <c r="CD7" s="411" t="s">
        <v>101</v>
      </c>
      <c r="CE7" s="412"/>
      <c r="CF7" s="412"/>
      <c r="CG7" s="412"/>
      <c r="CH7" s="412"/>
      <c r="CI7" s="412"/>
      <c r="CJ7" s="412"/>
      <c r="CK7" s="412"/>
      <c r="CL7" s="412"/>
      <c r="CM7" s="412"/>
      <c r="CN7" s="412"/>
      <c r="CO7" s="412"/>
      <c r="CP7" s="412"/>
      <c r="CQ7" s="412"/>
      <c r="CR7" s="412"/>
      <c r="CS7" s="413"/>
      <c r="CT7" s="408">
        <v>5926090</v>
      </c>
      <c r="CU7" s="409"/>
      <c r="CV7" s="409"/>
      <c r="CW7" s="409"/>
      <c r="CX7" s="409"/>
      <c r="CY7" s="409"/>
      <c r="CZ7" s="409"/>
      <c r="DA7" s="410"/>
      <c r="DB7" s="408">
        <v>5844617</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102</v>
      </c>
      <c r="AN8" s="438"/>
      <c r="AO8" s="438"/>
      <c r="AP8" s="438"/>
      <c r="AQ8" s="438"/>
      <c r="AR8" s="438"/>
      <c r="AS8" s="438"/>
      <c r="AT8" s="439"/>
      <c r="AU8" s="440" t="s">
        <v>103</v>
      </c>
      <c r="AV8" s="441"/>
      <c r="AW8" s="441"/>
      <c r="AX8" s="441"/>
      <c r="AY8" s="442" t="s">
        <v>104</v>
      </c>
      <c r="AZ8" s="443"/>
      <c r="BA8" s="443"/>
      <c r="BB8" s="443"/>
      <c r="BC8" s="443"/>
      <c r="BD8" s="443"/>
      <c r="BE8" s="443"/>
      <c r="BF8" s="443"/>
      <c r="BG8" s="443"/>
      <c r="BH8" s="443"/>
      <c r="BI8" s="443"/>
      <c r="BJ8" s="443"/>
      <c r="BK8" s="443"/>
      <c r="BL8" s="443"/>
      <c r="BM8" s="444"/>
      <c r="BN8" s="408">
        <v>232545</v>
      </c>
      <c r="BO8" s="409"/>
      <c r="BP8" s="409"/>
      <c r="BQ8" s="409"/>
      <c r="BR8" s="409"/>
      <c r="BS8" s="409"/>
      <c r="BT8" s="409"/>
      <c r="BU8" s="410"/>
      <c r="BV8" s="408">
        <v>259060</v>
      </c>
      <c r="BW8" s="409"/>
      <c r="BX8" s="409"/>
      <c r="BY8" s="409"/>
      <c r="BZ8" s="409"/>
      <c r="CA8" s="409"/>
      <c r="CB8" s="409"/>
      <c r="CC8" s="410"/>
      <c r="CD8" s="411" t="s">
        <v>105</v>
      </c>
      <c r="CE8" s="412"/>
      <c r="CF8" s="412"/>
      <c r="CG8" s="412"/>
      <c r="CH8" s="412"/>
      <c r="CI8" s="412"/>
      <c r="CJ8" s="412"/>
      <c r="CK8" s="412"/>
      <c r="CL8" s="412"/>
      <c r="CM8" s="412"/>
      <c r="CN8" s="412"/>
      <c r="CO8" s="412"/>
      <c r="CP8" s="412"/>
      <c r="CQ8" s="412"/>
      <c r="CR8" s="412"/>
      <c r="CS8" s="413"/>
      <c r="CT8" s="448">
        <v>0.54</v>
      </c>
      <c r="CU8" s="449"/>
      <c r="CV8" s="449"/>
      <c r="CW8" s="449"/>
      <c r="CX8" s="449"/>
      <c r="CY8" s="449"/>
      <c r="CZ8" s="449"/>
      <c r="DA8" s="450"/>
      <c r="DB8" s="448">
        <v>0.55000000000000004</v>
      </c>
      <c r="DC8" s="449"/>
      <c r="DD8" s="449"/>
      <c r="DE8" s="449"/>
      <c r="DF8" s="449"/>
      <c r="DG8" s="449"/>
      <c r="DH8" s="449"/>
      <c r="DI8" s="450"/>
      <c r="DJ8" s="165"/>
      <c r="DK8" s="165"/>
      <c r="DL8" s="165"/>
      <c r="DM8" s="165"/>
      <c r="DN8" s="165"/>
      <c r="DO8" s="165"/>
    </row>
    <row r="9" spans="1:119" ht="18.75" customHeight="1" thickBot="1" x14ac:dyDescent="0.2">
      <c r="A9" s="166"/>
      <c r="B9" s="402" t="s">
        <v>106</v>
      </c>
      <c r="C9" s="403"/>
      <c r="D9" s="403"/>
      <c r="E9" s="403"/>
      <c r="F9" s="403"/>
      <c r="G9" s="403"/>
      <c r="H9" s="403"/>
      <c r="I9" s="403"/>
      <c r="J9" s="403"/>
      <c r="K9" s="451"/>
      <c r="L9" s="452" t="s">
        <v>107</v>
      </c>
      <c r="M9" s="453"/>
      <c r="N9" s="453"/>
      <c r="O9" s="453"/>
      <c r="P9" s="453"/>
      <c r="Q9" s="454"/>
      <c r="R9" s="455">
        <v>27303</v>
      </c>
      <c r="S9" s="456"/>
      <c r="T9" s="456"/>
      <c r="U9" s="456"/>
      <c r="V9" s="457"/>
      <c r="W9" s="365" t="s">
        <v>108</v>
      </c>
      <c r="X9" s="366"/>
      <c r="Y9" s="366"/>
      <c r="Z9" s="366"/>
      <c r="AA9" s="366"/>
      <c r="AB9" s="366"/>
      <c r="AC9" s="366"/>
      <c r="AD9" s="366"/>
      <c r="AE9" s="366"/>
      <c r="AF9" s="366"/>
      <c r="AG9" s="366"/>
      <c r="AH9" s="366"/>
      <c r="AI9" s="366"/>
      <c r="AJ9" s="366"/>
      <c r="AK9" s="366"/>
      <c r="AL9" s="367"/>
      <c r="AM9" s="437" t="s">
        <v>109</v>
      </c>
      <c r="AN9" s="438"/>
      <c r="AO9" s="438"/>
      <c r="AP9" s="438"/>
      <c r="AQ9" s="438"/>
      <c r="AR9" s="438"/>
      <c r="AS9" s="438"/>
      <c r="AT9" s="439"/>
      <c r="AU9" s="440" t="s">
        <v>110</v>
      </c>
      <c r="AV9" s="441"/>
      <c r="AW9" s="441"/>
      <c r="AX9" s="441"/>
      <c r="AY9" s="442" t="s">
        <v>111</v>
      </c>
      <c r="AZ9" s="443"/>
      <c r="BA9" s="443"/>
      <c r="BB9" s="443"/>
      <c r="BC9" s="443"/>
      <c r="BD9" s="443"/>
      <c r="BE9" s="443"/>
      <c r="BF9" s="443"/>
      <c r="BG9" s="443"/>
      <c r="BH9" s="443"/>
      <c r="BI9" s="443"/>
      <c r="BJ9" s="443"/>
      <c r="BK9" s="443"/>
      <c r="BL9" s="443"/>
      <c r="BM9" s="444"/>
      <c r="BN9" s="408">
        <v>-26515</v>
      </c>
      <c r="BO9" s="409"/>
      <c r="BP9" s="409"/>
      <c r="BQ9" s="409"/>
      <c r="BR9" s="409"/>
      <c r="BS9" s="409"/>
      <c r="BT9" s="409"/>
      <c r="BU9" s="410"/>
      <c r="BV9" s="408">
        <v>-193185</v>
      </c>
      <c r="BW9" s="409"/>
      <c r="BX9" s="409"/>
      <c r="BY9" s="409"/>
      <c r="BZ9" s="409"/>
      <c r="CA9" s="409"/>
      <c r="CB9" s="409"/>
      <c r="CC9" s="410"/>
      <c r="CD9" s="411" t="s">
        <v>112</v>
      </c>
      <c r="CE9" s="412"/>
      <c r="CF9" s="412"/>
      <c r="CG9" s="412"/>
      <c r="CH9" s="412"/>
      <c r="CI9" s="412"/>
      <c r="CJ9" s="412"/>
      <c r="CK9" s="412"/>
      <c r="CL9" s="412"/>
      <c r="CM9" s="412"/>
      <c r="CN9" s="412"/>
      <c r="CO9" s="412"/>
      <c r="CP9" s="412"/>
      <c r="CQ9" s="412"/>
      <c r="CR9" s="412"/>
      <c r="CS9" s="413"/>
      <c r="CT9" s="405">
        <v>12.2</v>
      </c>
      <c r="CU9" s="406"/>
      <c r="CV9" s="406"/>
      <c r="CW9" s="406"/>
      <c r="CX9" s="406"/>
      <c r="CY9" s="406"/>
      <c r="CZ9" s="406"/>
      <c r="DA9" s="407"/>
      <c r="DB9" s="405">
        <v>11.7</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113</v>
      </c>
      <c r="M10" s="438"/>
      <c r="N10" s="438"/>
      <c r="O10" s="438"/>
      <c r="P10" s="438"/>
      <c r="Q10" s="439"/>
      <c r="R10" s="459">
        <v>27734</v>
      </c>
      <c r="S10" s="460"/>
      <c r="T10" s="460"/>
      <c r="U10" s="460"/>
      <c r="V10" s="461"/>
      <c r="W10" s="396"/>
      <c r="X10" s="397"/>
      <c r="Y10" s="397"/>
      <c r="Z10" s="397"/>
      <c r="AA10" s="397"/>
      <c r="AB10" s="397"/>
      <c r="AC10" s="397"/>
      <c r="AD10" s="397"/>
      <c r="AE10" s="397"/>
      <c r="AF10" s="397"/>
      <c r="AG10" s="397"/>
      <c r="AH10" s="397"/>
      <c r="AI10" s="397"/>
      <c r="AJ10" s="397"/>
      <c r="AK10" s="397"/>
      <c r="AL10" s="400"/>
      <c r="AM10" s="437" t="s">
        <v>114</v>
      </c>
      <c r="AN10" s="438"/>
      <c r="AO10" s="438"/>
      <c r="AP10" s="438"/>
      <c r="AQ10" s="438"/>
      <c r="AR10" s="438"/>
      <c r="AS10" s="438"/>
      <c r="AT10" s="439"/>
      <c r="AU10" s="440" t="s">
        <v>115</v>
      </c>
      <c r="AV10" s="441"/>
      <c r="AW10" s="441"/>
      <c r="AX10" s="441"/>
      <c r="AY10" s="442" t="s">
        <v>116</v>
      </c>
      <c r="AZ10" s="443"/>
      <c r="BA10" s="443"/>
      <c r="BB10" s="443"/>
      <c r="BC10" s="443"/>
      <c r="BD10" s="443"/>
      <c r="BE10" s="443"/>
      <c r="BF10" s="443"/>
      <c r="BG10" s="443"/>
      <c r="BH10" s="443"/>
      <c r="BI10" s="443"/>
      <c r="BJ10" s="443"/>
      <c r="BK10" s="443"/>
      <c r="BL10" s="443"/>
      <c r="BM10" s="444"/>
      <c r="BN10" s="408">
        <v>137</v>
      </c>
      <c r="BO10" s="409"/>
      <c r="BP10" s="409"/>
      <c r="BQ10" s="409"/>
      <c r="BR10" s="409"/>
      <c r="BS10" s="409"/>
      <c r="BT10" s="409"/>
      <c r="BU10" s="410"/>
      <c r="BV10" s="408">
        <v>1763</v>
      </c>
      <c r="BW10" s="409"/>
      <c r="BX10" s="409"/>
      <c r="BY10" s="409"/>
      <c r="BZ10" s="409"/>
      <c r="CA10" s="409"/>
      <c r="CB10" s="409"/>
      <c r="CC10" s="410"/>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118</v>
      </c>
      <c r="M11" s="463"/>
      <c r="N11" s="463"/>
      <c r="O11" s="463"/>
      <c r="P11" s="463"/>
      <c r="Q11" s="464"/>
      <c r="R11" s="465" t="s">
        <v>119</v>
      </c>
      <c r="S11" s="466"/>
      <c r="T11" s="466"/>
      <c r="U11" s="466"/>
      <c r="V11" s="467"/>
      <c r="W11" s="396"/>
      <c r="X11" s="397"/>
      <c r="Y11" s="397"/>
      <c r="Z11" s="397"/>
      <c r="AA11" s="397"/>
      <c r="AB11" s="397"/>
      <c r="AC11" s="397"/>
      <c r="AD11" s="397"/>
      <c r="AE11" s="397"/>
      <c r="AF11" s="397"/>
      <c r="AG11" s="397"/>
      <c r="AH11" s="397"/>
      <c r="AI11" s="397"/>
      <c r="AJ11" s="397"/>
      <c r="AK11" s="397"/>
      <c r="AL11" s="400"/>
      <c r="AM11" s="437" t="s">
        <v>120</v>
      </c>
      <c r="AN11" s="438"/>
      <c r="AO11" s="438"/>
      <c r="AP11" s="438"/>
      <c r="AQ11" s="438"/>
      <c r="AR11" s="438"/>
      <c r="AS11" s="438"/>
      <c r="AT11" s="439"/>
      <c r="AU11" s="440" t="s">
        <v>115</v>
      </c>
      <c r="AV11" s="441"/>
      <c r="AW11" s="441"/>
      <c r="AX11" s="441"/>
      <c r="AY11" s="442" t="s">
        <v>121</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122</v>
      </c>
      <c r="CE11" s="412"/>
      <c r="CF11" s="412"/>
      <c r="CG11" s="412"/>
      <c r="CH11" s="412"/>
      <c r="CI11" s="412"/>
      <c r="CJ11" s="412"/>
      <c r="CK11" s="412"/>
      <c r="CL11" s="412"/>
      <c r="CM11" s="412"/>
      <c r="CN11" s="412"/>
      <c r="CO11" s="412"/>
      <c r="CP11" s="412"/>
      <c r="CQ11" s="412"/>
      <c r="CR11" s="412"/>
      <c r="CS11" s="413"/>
      <c r="CT11" s="448" t="s">
        <v>123</v>
      </c>
      <c r="CU11" s="449"/>
      <c r="CV11" s="449"/>
      <c r="CW11" s="449"/>
      <c r="CX11" s="449"/>
      <c r="CY11" s="449"/>
      <c r="CZ11" s="449"/>
      <c r="DA11" s="450"/>
      <c r="DB11" s="448" t="s">
        <v>124</v>
      </c>
      <c r="DC11" s="449"/>
      <c r="DD11" s="449"/>
      <c r="DE11" s="449"/>
      <c r="DF11" s="449"/>
      <c r="DG11" s="449"/>
      <c r="DH11" s="449"/>
      <c r="DI11" s="450"/>
      <c r="DJ11" s="165"/>
      <c r="DK11" s="165"/>
      <c r="DL11" s="165"/>
      <c r="DM11" s="165"/>
      <c r="DN11" s="165"/>
      <c r="DO11" s="165"/>
    </row>
    <row r="12" spans="1:119" ht="18.75" customHeight="1" x14ac:dyDescent="0.15">
      <c r="A12" s="166"/>
      <c r="B12" s="468" t="s">
        <v>125</v>
      </c>
      <c r="C12" s="469"/>
      <c r="D12" s="469"/>
      <c r="E12" s="469"/>
      <c r="F12" s="469"/>
      <c r="G12" s="469"/>
      <c r="H12" s="469"/>
      <c r="I12" s="469"/>
      <c r="J12" s="469"/>
      <c r="K12" s="470"/>
      <c r="L12" s="477" t="s">
        <v>126</v>
      </c>
      <c r="M12" s="478"/>
      <c r="N12" s="478"/>
      <c r="O12" s="478"/>
      <c r="P12" s="478"/>
      <c r="Q12" s="479"/>
      <c r="R12" s="480">
        <v>28220</v>
      </c>
      <c r="S12" s="481"/>
      <c r="T12" s="481"/>
      <c r="U12" s="481"/>
      <c r="V12" s="482"/>
      <c r="W12" s="483" t="s">
        <v>1</v>
      </c>
      <c r="X12" s="441"/>
      <c r="Y12" s="441"/>
      <c r="Z12" s="441"/>
      <c r="AA12" s="441"/>
      <c r="AB12" s="484"/>
      <c r="AC12" s="440" t="s">
        <v>127</v>
      </c>
      <c r="AD12" s="441"/>
      <c r="AE12" s="441"/>
      <c r="AF12" s="441"/>
      <c r="AG12" s="484"/>
      <c r="AH12" s="440" t="s">
        <v>128</v>
      </c>
      <c r="AI12" s="441"/>
      <c r="AJ12" s="441"/>
      <c r="AK12" s="441"/>
      <c r="AL12" s="485"/>
      <c r="AM12" s="437" t="s">
        <v>129</v>
      </c>
      <c r="AN12" s="438"/>
      <c r="AO12" s="438"/>
      <c r="AP12" s="438"/>
      <c r="AQ12" s="438"/>
      <c r="AR12" s="438"/>
      <c r="AS12" s="438"/>
      <c r="AT12" s="439"/>
      <c r="AU12" s="440" t="s">
        <v>115</v>
      </c>
      <c r="AV12" s="441"/>
      <c r="AW12" s="441"/>
      <c r="AX12" s="441"/>
      <c r="AY12" s="442" t="s">
        <v>130</v>
      </c>
      <c r="AZ12" s="443"/>
      <c r="BA12" s="443"/>
      <c r="BB12" s="443"/>
      <c r="BC12" s="443"/>
      <c r="BD12" s="443"/>
      <c r="BE12" s="443"/>
      <c r="BF12" s="443"/>
      <c r="BG12" s="443"/>
      <c r="BH12" s="443"/>
      <c r="BI12" s="443"/>
      <c r="BJ12" s="443"/>
      <c r="BK12" s="443"/>
      <c r="BL12" s="443"/>
      <c r="BM12" s="444"/>
      <c r="BN12" s="408">
        <v>0</v>
      </c>
      <c r="BO12" s="409"/>
      <c r="BP12" s="409"/>
      <c r="BQ12" s="409"/>
      <c r="BR12" s="409"/>
      <c r="BS12" s="409"/>
      <c r="BT12" s="409"/>
      <c r="BU12" s="410"/>
      <c r="BV12" s="408">
        <v>0</v>
      </c>
      <c r="BW12" s="409"/>
      <c r="BX12" s="409"/>
      <c r="BY12" s="409"/>
      <c r="BZ12" s="409"/>
      <c r="CA12" s="409"/>
      <c r="CB12" s="409"/>
      <c r="CC12" s="410"/>
      <c r="CD12" s="411" t="s">
        <v>131</v>
      </c>
      <c r="CE12" s="412"/>
      <c r="CF12" s="412"/>
      <c r="CG12" s="412"/>
      <c r="CH12" s="412"/>
      <c r="CI12" s="412"/>
      <c r="CJ12" s="412"/>
      <c r="CK12" s="412"/>
      <c r="CL12" s="412"/>
      <c r="CM12" s="412"/>
      <c r="CN12" s="412"/>
      <c r="CO12" s="412"/>
      <c r="CP12" s="412"/>
      <c r="CQ12" s="412"/>
      <c r="CR12" s="412"/>
      <c r="CS12" s="413"/>
      <c r="CT12" s="448" t="s">
        <v>132</v>
      </c>
      <c r="CU12" s="449"/>
      <c r="CV12" s="449"/>
      <c r="CW12" s="449"/>
      <c r="CX12" s="449"/>
      <c r="CY12" s="449"/>
      <c r="CZ12" s="449"/>
      <c r="DA12" s="450"/>
      <c r="DB12" s="448" t="s">
        <v>132</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133</v>
      </c>
      <c r="N13" s="497"/>
      <c r="O13" s="497"/>
      <c r="P13" s="497"/>
      <c r="Q13" s="498"/>
      <c r="R13" s="489">
        <v>28048</v>
      </c>
      <c r="S13" s="490"/>
      <c r="T13" s="490"/>
      <c r="U13" s="490"/>
      <c r="V13" s="491"/>
      <c r="W13" s="424" t="s">
        <v>134</v>
      </c>
      <c r="X13" s="425"/>
      <c r="Y13" s="425"/>
      <c r="Z13" s="425"/>
      <c r="AA13" s="425"/>
      <c r="AB13" s="415"/>
      <c r="AC13" s="459">
        <v>225</v>
      </c>
      <c r="AD13" s="460"/>
      <c r="AE13" s="460"/>
      <c r="AF13" s="460"/>
      <c r="AG13" s="499"/>
      <c r="AH13" s="459">
        <v>257</v>
      </c>
      <c r="AI13" s="460"/>
      <c r="AJ13" s="460"/>
      <c r="AK13" s="460"/>
      <c r="AL13" s="461"/>
      <c r="AM13" s="437" t="s">
        <v>135</v>
      </c>
      <c r="AN13" s="438"/>
      <c r="AO13" s="438"/>
      <c r="AP13" s="438"/>
      <c r="AQ13" s="438"/>
      <c r="AR13" s="438"/>
      <c r="AS13" s="438"/>
      <c r="AT13" s="439"/>
      <c r="AU13" s="440" t="s">
        <v>136</v>
      </c>
      <c r="AV13" s="441"/>
      <c r="AW13" s="441"/>
      <c r="AX13" s="441"/>
      <c r="AY13" s="442" t="s">
        <v>137</v>
      </c>
      <c r="AZ13" s="443"/>
      <c r="BA13" s="443"/>
      <c r="BB13" s="443"/>
      <c r="BC13" s="443"/>
      <c r="BD13" s="443"/>
      <c r="BE13" s="443"/>
      <c r="BF13" s="443"/>
      <c r="BG13" s="443"/>
      <c r="BH13" s="443"/>
      <c r="BI13" s="443"/>
      <c r="BJ13" s="443"/>
      <c r="BK13" s="443"/>
      <c r="BL13" s="443"/>
      <c r="BM13" s="444"/>
      <c r="BN13" s="408">
        <v>-26378</v>
      </c>
      <c r="BO13" s="409"/>
      <c r="BP13" s="409"/>
      <c r="BQ13" s="409"/>
      <c r="BR13" s="409"/>
      <c r="BS13" s="409"/>
      <c r="BT13" s="409"/>
      <c r="BU13" s="410"/>
      <c r="BV13" s="408">
        <v>-191422</v>
      </c>
      <c r="BW13" s="409"/>
      <c r="BX13" s="409"/>
      <c r="BY13" s="409"/>
      <c r="BZ13" s="409"/>
      <c r="CA13" s="409"/>
      <c r="CB13" s="409"/>
      <c r="CC13" s="410"/>
      <c r="CD13" s="411" t="s">
        <v>138</v>
      </c>
      <c r="CE13" s="412"/>
      <c r="CF13" s="412"/>
      <c r="CG13" s="412"/>
      <c r="CH13" s="412"/>
      <c r="CI13" s="412"/>
      <c r="CJ13" s="412"/>
      <c r="CK13" s="412"/>
      <c r="CL13" s="412"/>
      <c r="CM13" s="412"/>
      <c r="CN13" s="412"/>
      <c r="CO13" s="412"/>
      <c r="CP13" s="412"/>
      <c r="CQ13" s="412"/>
      <c r="CR13" s="412"/>
      <c r="CS13" s="413"/>
      <c r="CT13" s="405">
        <v>6.8</v>
      </c>
      <c r="CU13" s="406"/>
      <c r="CV13" s="406"/>
      <c r="CW13" s="406"/>
      <c r="CX13" s="406"/>
      <c r="CY13" s="406"/>
      <c r="CZ13" s="406"/>
      <c r="DA13" s="407"/>
      <c r="DB13" s="405">
        <v>6.5</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139</v>
      </c>
      <c r="M14" s="487"/>
      <c r="N14" s="487"/>
      <c r="O14" s="487"/>
      <c r="P14" s="487"/>
      <c r="Q14" s="488"/>
      <c r="R14" s="489">
        <v>28298</v>
      </c>
      <c r="S14" s="490"/>
      <c r="T14" s="490"/>
      <c r="U14" s="490"/>
      <c r="V14" s="491"/>
      <c r="W14" s="398"/>
      <c r="X14" s="399"/>
      <c r="Y14" s="399"/>
      <c r="Z14" s="399"/>
      <c r="AA14" s="399"/>
      <c r="AB14" s="388"/>
      <c r="AC14" s="492">
        <v>2</v>
      </c>
      <c r="AD14" s="493"/>
      <c r="AE14" s="493"/>
      <c r="AF14" s="493"/>
      <c r="AG14" s="494"/>
      <c r="AH14" s="492">
        <v>2.2000000000000002</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140</v>
      </c>
      <c r="CE14" s="501"/>
      <c r="CF14" s="501"/>
      <c r="CG14" s="501"/>
      <c r="CH14" s="501"/>
      <c r="CI14" s="501"/>
      <c r="CJ14" s="501"/>
      <c r="CK14" s="501"/>
      <c r="CL14" s="501"/>
      <c r="CM14" s="501"/>
      <c r="CN14" s="501"/>
      <c r="CO14" s="501"/>
      <c r="CP14" s="501"/>
      <c r="CQ14" s="501"/>
      <c r="CR14" s="501"/>
      <c r="CS14" s="502"/>
      <c r="CT14" s="503">
        <v>56.7</v>
      </c>
      <c r="CU14" s="504"/>
      <c r="CV14" s="504"/>
      <c r="CW14" s="504"/>
      <c r="CX14" s="504"/>
      <c r="CY14" s="504"/>
      <c r="CZ14" s="504"/>
      <c r="DA14" s="505"/>
      <c r="DB14" s="503">
        <v>38.6</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141</v>
      </c>
      <c r="N15" s="497"/>
      <c r="O15" s="497"/>
      <c r="P15" s="497"/>
      <c r="Q15" s="498"/>
      <c r="R15" s="489">
        <v>28150</v>
      </c>
      <c r="S15" s="490"/>
      <c r="T15" s="490"/>
      <c r="U15" s="490"/>
      <c r="V15" s="491"/>
      <c r="W15" s="424" t="s">
        <v>142</v>
      </c>
      <c r="X15" s="425"/>
      <c r="Y15" s="425"/>
      <c r="Z15" s="425"/>
      <c r="AA15" s="425"/>
      <c r="AB15" s="415"/>
      <c r="AC15" s="459">
        <v>2789</v>
      </c>
      <c r="AD15" s="460"/>
      <c r="AE15" s="460"/>
      <c r="AF15" s="460"/>
      <c r="AG15" s="499"/>
      <c r="AH15" s="459">
        <v>2904</v>
      </c>
      <c r="AI15" s="460"/>
      <c r="AJ15" s="460"/>
      <c r="AK15" s="460"/>
      <c r="AL15" s="461"/>
      <c r="AM15" s="437"/>
      <c r="AN15" s="438"/>
      <c r="AO15" s="438"/>
      <c r="AP15" s="438"/>
      <c r="AQ15" s="438"/>
      <c r="AR15" s="438"/>
      <c r="AS15" s="438"/>
      <c r="AT15" s="439"/>
      <c r="AU15" s="440"/>
      <c r="AV15" s="441"/>
      <c r="AW15" s="441"/>
      <c r="AX15" s="441"/>
      <c r="AY15" s="368" t="s">
        <v>143</v>
      </c>
      <c r="AZ15" s="369"/>
      <c r="BA15" s="369"/>
      <c r="BB15" s="369"/>
      <c r="BC15" s="369"/>
      <c r="BD15" s="369"/>
      <c r="BE15" s="369"/>
      <c r="BF15" s="369"/>
      <c r="BG15" s="369"/>
      <c r="BH15" s="369"/>
      <c r="BI15" s="369"/>
      <c r="BJ15" s="369"/>
      <c r="BK15" s="369"/>
      <c r="BL15" s="369"/>
      <c r="BM15" s="370"/>
      <c r="BN15" s="371">
        <v>2621754</v>
      </c>
      <c r="BO15" s="372"/>
      <c r="BP15" s="372"/>
      <c r="BQ15" s="372"/>
      <c r="BR15" s="372"/>
      <c r="BS15" s="372"/>
      <c r="BT15" s="372"/>
      <c r="BU15" s="373"/>
      <c r="BV15" s="371">
        <v>2623689</v>
      </c>
      <c r="BW15" s="372"/>
      <c r="BX15" s="372"/>
      <c r="BY15" s="372"/>
      <c r="BZ15" s="372"/>
      <c r="CA15" s="372"/>
      <c r="CB15" s="372"/>
      <c r="CC15" s="373"/>
      <c r="CD15" s="506" t="s">
        <v>144</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145</v>
      </c>
      <c r="M16" s="517"/>
      <c r="N16" s="517"/>
      <c r="O16" s="517"/>
      <c r="P16" s="517"/>
      <c r="Q16" s="518"/>
      <c r="R16" s="509" t="s">
        <v>146</v>
      </c>
      <c r="S16" s="510"/>
      <c r="T16" s="510"/>
      <c r="U16" s="510"/>
      <c r="V16" s="511"/>
      <c r="W16" s="398"/>
      <c r="X16" s="399"/>
      <c r="Y16" s="399"/>
      <c r="Z16" s="399"/>
      <c r="AA16" s="399"/>
      <c r="AB16" s="388"/>
      <c r="AC16" s="492">
        <v>24.6</v>
      </c>
      <c r="AD16" s="493"/>
      <c r="AE16" s="493"/>
      <c r="AF16" s="493"/>
      <c r="AG16" s="494"/>
      <c r="AH16" s="492">
        <v>25.3</v>
      </c>
      <c r="AI16" s="493"/>
      <c r="AJ16" s="493"/>
      <c r="AK16" s="493"/>
      <c r="AL16" s="495"/>
      <c r="AM16" s="437"/>
      <c r="AN16" s="438"/>
      <c r="AO16" s="438"/>
      <c r="AP16" s="438"/>
      <c r="AQ16" s="438"/>
      <c r="AR16" s="438"/>
      <c r="AS16" s="438"/>
      <c r="AT16" s="439"/>
      <c r="AU16" s="440"/>
      <c r="AV16" s="441"/>
      <c r="AW16" s="441"/>
      <c r="AX16" s="441"/>
      <c r="AY16" s="442" t="s">
        <v>147</v>
      </c>
      <c r="AZ16" s="443"/>
      <c r="BA16" s="443"/>
      <c r="BB16" s="443"/>
      <c r="BC16" s="443"/>
      <c r="BD16" s="443"/>
      <c r="BE16" s="443"/>
      <c r="BF16" s="443"/>
      <c r="BG16" s="443"/>
      <c r="BH16" s="443"/>
      <c r="BI16" s="443"/>
      <c r="BJ16" s="443"/>
      <c r="BK16" s="443"/>
      <c r="BL16" s="443"/>
      <c r="BM16" s="444"/>
      <c r="BN16" s="408">
        <v>4847267</v>
      </c>
      <c r="BO16" s="409"/>
      <c r="BP16" s="409"/>
      <c r="BQ16" s="409"/>
      <c r="BR16" s="409"/>
      <c r="BS16" s="409"/>
      <c r="BT16" s="409"/>
      <c r="BU16" s="410"/>
      <c r="BV16" s="408">
        <v>4784691</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148</v>
      </c>
      <c r="N17" s="513"/>
      <c r="O17" s="513"/>
      <c r="P17" s="513"/>
      <c r="Q17" s="514"/>
      <c r="R17" s="509" t="s">
        <v>149</v>
      </c>
      <c r="S17" s="510"/>
      <c r="T17" s="510"/>
      <c r="U17" s="510"/>
      <c r="V17" s="511"/>
      <c r="W17" s="424" t="s">
        <v>150</v>
      </c>
      <c r="X17" s="425"/>
      <c r="Y17" s="425"/>
      <c r="Z17" s="425"/>
      <c r="AA17" s="425"/>
      <c r="AB17" s="415"/>
      <c r="AC17" s="459">
        <v>8311</v>
      </c>
      <c r="AD17" s="460"/>
      <c r="AE17" s="460"/>
      <c r="AF17" s="460"/>
      <c r="AG17" s="499"/>
      <c r="AH17" s="459">
        <v>8297</v>
      </c>
      <c r="AI17" s="460"/>
      <c r="AJ17" s="460"/>
      <c r="AK17" s="460"/>
      <c r="AL17" s="461"/>
      <c r="AM17" s="437"/>
      <c r="AN17" s="438"/>
      <c r="AO17" s="438"/>
      <c r="AP17" s="438"/>
      <c r="AQ17" s="438"/>
      <c r="AR17" s="438"/>
      <c r="AS17" s="438"/>
      <c r="AT17" s="439"/>
      <c r="AU17" s="440"/>
      <c r="AV17" s="441"/>
      <c r="AW17" s="441"/>
      <c r="AX17" s="441"/>
      <c r="AY17" s="442" t="s">
        <v>151</v>
      </c>
      <c r="AZ17" s="443"/>
      <c r="BA17" s="443"/>
      <c r="BB17" s="443"/>
      <c r="BC17" s="443"/>
      <c r="BD17" s="443"/>
      <c r="BE17" s="443"/>
      <c r="BF17" s="443"/>
      <c r="BG17" s="443"/>
      <c r="BH17" s="443"/>
      <c r="BI17" s="443"/>
      <c r="BJ17" s="443"/>
      <c r="BK17" s="443"/>
      <c r="BL17" s="443"/>
      <c r="BM17" s="444"/>
      <c r="BN17" s="408">
        <v>3331733</v>
      </c>
      <c r="BO17" s="409"/>
      <c r="BP17" s="409"/>
      <c r="BQ17" s="409"/>
      <c r="BR17" s="409"/>
      <c r="BS17" s="409"/>
      <c r="BT17" s="409"/>
      <c r="BU17" s="410"/>
      <c r="BV17" s="408">
        <v>3338769</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152</v>
      </c>
      <c r="C18" s="451"/>
      <c r="D18" s="451"/>
      <c r="E18" s="520"/>
      <c r="F18" s="520"/>
      <c r="G18" s="520"/>
      <c r="H18" s="520"/>
      <c r="I18" s="520"/>
      <c r="J18" s="520"/>
      <c r="K18" s="520"/>
      <c r="L18" s="521">
        <v>14.27</v>
      </c>
      <c r="M18" s="521"/>
      <c r="N18" s="521"/>
      <c r="O18" s="521"/>
      <c r="P18" s="521"/>
      <c r="Q18" s="521"/>
      <c r="R18" s="522"/>
      <c r="S18" s="522"/>
      <c r="T18" s="522"/>
      <c r="U18" s="522"/>
      <c r="V18" s="523"/>
      <c r="W18" s="426"/>
      <c r="X18" s="427"/>
      <c r="Y18" s="427"/>
      <c r="Z18" s="427"/>
      <c r="AA18" s="427"/>
      <c r="AB18" s="418"/>
      <c r="AC18" s="524">
        <v>73.400000000000006</v>
      </c>
      <c r="AD18" s="525"/>
      <c r="AE18" s="525"/>
      <c r="AF18" s="525"/>
      <c r="AG18" s="526"/>
      <c r="AH18" s="524">
        <v>72.400000000000006</v>
      </c>
      <c r="AI18" s="525"/>
      <c r="AJ18" s="525"/>
      <c r="AK18" s="525"/>
      <c r="AL18" s="527"/>
      <c r="AM18" s="437"/>
      <c r="AN18" s="438"/>
      <c r="AO18" s="438"/>
      <c r="AP18" s="438"/>
      <c r="AQ18" s="438"/>
      <c r="AR18" s="438"/>
      <c r="AS18" s="438"/>
      <c r="AT18" s="439"/>
      <c r="AU18" s="440"/>
      <c r="AV18" s="441"/>
      <c r="AW18" s="441"/>
      <c r="AX18" s="441"/>
      <c r="AY18" s="442" t="s">
        <v>153</v>
      </c>
      <c r="AZ18" s="443"/>
      <c r="BA18" s="443"/>
      <c r="BB18" s="443"/>
      <c r="BC18" s="443"/>
      <c r="BD18" s="443"/>
      <c r="BE18" s="443"/>
      <c r="BF18" s="443"/>
      <c r="BG18" s="443"/>
      <c r="BH18" s="443"/>
      <c r="BI18" s="443"/>
      <c r="BJ18" s="443"/>
      <c r="BK18" s="443"/>
      <c r="BL18" s="443"/>
      <c r="BM18" s="444"/>
      <c r="BN18" s="408">
        <v>5658129</v>
      </c>
      <c r="BO18" s="409"/>
      <c r="BP18" s="409"/>
      <c r="BQ18" s="409"/>
      <c r="BR18" s="409"/>
      <c r="BS18" s="409"/>
      <c r="BT18" s="409"/>
      <c r="BU18" s="410"/>
      <c r="BV18" s="408">
        <v>5579707</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154</v>
      </c>
      <c r="C19" s="451"/>
      <c r="D19" s="451"/>
      <c r="E19" s="520"/>
      <c r="F19" s="520"/>
      <c r="G19" s="520"/>
      <c r="H19" s="520"/>
      <c r="I19" s="520"/>
      <c r="J19" s="520"/>
      <c r="K19" s="520"/>
      <c r="L19" s="528">
        <v>1913</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155</v>
      </c>
      <c r="AZ19" s="443"/>
      <c r="BA19" s="443"/>
      <c r="BB19" s="443"/>
      <c r="BC19" s="443"/>
      <c r="BD19" s="443"/>
      <c r="BE19" s="443"/>
      <c r="BF19" s="443"/>
      <c r="BG19" s="443"/>
      <c r="BH19" s="443"/>
      <c r="BI19" s="443"/>
      <c r="BJ19" s="443"/>
      <c r="BK19" s="443"/>
      <c r="BL19" s="443"/>
      <c r="BM19" s="444"/>
      <c r="BN19" s="408">
        <v>6824365</v>
      </c>
      <c r="BO19" s="409"/>
      <c r="BP19" s="409"/>
      <c r="BQ19" s="409"/>
      <c r="BR19" s="409"/>
      <c r="BS19" s="409"/>
      <c r="BT19" s="409"/>
      <c r="BU19" s="410"/>
      <c r="BV19" s="408">
        <v>6847095</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156</v>
      </c>
      <c r="C20" s="451"/>
      <c r="D20" s="451"/>
      <c r="E20" s="520"/>
      <c r="F20" s="520"/>
      <c r="G20" s="520"/>
      <c r="H20" s="520"/>
      <c r="I20" s="520"/>
      <c r="J20" s="520"/>
      <c r="K20" s="520"/>
      <c r="L20" s="528">
        <v>10330</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157</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158</v>
      </c>
      <c r="C22" s="543"/>
      <c r="D22" s="544"/>
      <c r="E22" s="420" t="s">
        <v>1</v>
      </c>
      <c r="F22" s="425"/>
      <c r="G22" s="425"/>
      <c r="H22" s="425"/>
      <c r="I22" s="425"/>
      <c r="J22" s="425"/>
      <c r="K22" s="415"/>
      <c r="L22" s="420" t="s">
        <v>159</v>
      </c>
      <c r="M22" s="425"/>
      <c r="N22" s="425"/>
      <c r="O22" s="425"/>
      <c r="P22" s="415"/>
      <c r="Q22" s="551" t="s">
        <v>160</v>
      </c>
      <c r="R22" s="552"/>
      <c r="S22" s="552"/>
      <c r="T22" s="552"/>
      <c r="U22" s="552"/>
      <c r="V22" s="553"/>
      <c r="W22" s="557" t="s">
        <v>161</v>
      </c>
      <c r="X22" s="543"/>
      <c r="Y22" s="544"/>
      <c r="Z22" s="420" t="s">
        <v>1</v>
      </c>
      <c r="AA22" s="425"/>
      <c r="AB22" s="425"/>
      <c r="AC22" s="425"/>
      <c r="AD22" s="425"/>
      <c r="AE22" s="425"/>
      <c r="AF22" s="425"/>
      <c r="AG22" s="415"/>
      <c r="AH22" s="570" t="s">
        <v>162</v>
      </c>
      <c r="AI22" s="425"/>
      <c r="AJ22" s="425"/>
      <c r="AK22" s="425"/>
      <c r="AL22" s="415"/>
      <c r="AM22" s="570" t="s">
        <v>163</v>
      </c>
      <c r="AN22" s="571"/>
      <c r="AO22" s="571"/>
      <c r="AP22" s="571"/>
      <c r="AQ22" s="571"/>
      <c r="AR22" s="572"/>
      <c r="AS22" s="551" t="s">
        <v>160</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164</v>
      </c>
      <c r="AZ23" s="369"/>
      <c r="BA23" s="369"/>
      <c r="BB23" s="369"/>
      <c r="BC23" s="369"/>
      <c r="BD23" s="369"/>
      <c r="BE23" s="369"/>
      <c r="BF23" s="369"/>
      <c r="BG23" s="369"/>
      <c r="BH23" s="369"/>
      <c r="BI23" s="369"/>
      <c r="BJ23" s="369"/>
      <c r="BK23" s="369"/>
      <c r="BL23" s="369"/>
      <c r="BM23" s="370"/>
      <c r="BN23" s="408">
        <v>8998814</v>
      </c>
      <c r="BO23" s="409"/>
      <c r="BP23" s="409"/>
      <c r="BQ23" s="409"/>
      <c r="BR23" s="409"/>
      <c r="BS23" s="409"/>
      <c r="BT23" s="409"/>
      <c r="BU23" s="410"/>
      <c r="BV23" s="408">
        <v>9327869</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165</v>
      </c>
      <c r="F24" s="438"/>
      <c r="G24" s="438"/>
      <c r="H24" s="438"/>
      <c r="I24" s="438"/>
      <c r="J24" s="438"/>
      <c r="K24" s="439"/>
      <c r="L24" s="459">
        <v>1</v>
      </c>
      <c r="M24" s="460"/>
      <c r="N24" s="460"/>
      <c r="O24" s="460"/>
      <c r="P24" s="499"/>
      <c r="Q24" s="459">
        <v>8180</v>
      </c>
      <c r="R24" s="460"/>
      <c r="S24" s="460"/>
      <c r="T24" s="460"/>
      <c r="U24" s="460"/>
      <c r="V24" s="499"/>
      <c r="W24" s="558"/>
      <c r="X24" s="546"/>
      <c r="Y24" s="547"/>
      <c r="Z24" s="458" t="s">
        <v>166</v>
      </c>
      <c r="AA24" s="438"/>
      <c r="AB24" s="438"/>
      <c r="AC24" s="438"/>
      <c r="AD24" s="438"/>
      <c r="AE24" s="438"/>
      <c r="AF24" s="438"/>
      <c r="AG24" s="439"/>
      <c r="AH24" s="459">
        <v>151</v>
      </c>
      <c r="AI24" s="460"/>
      <c r="AJ24" s="460"/>
      <c r="AK24" s="460"/>
      <c r="AL24" s="499"/>
      <c r="AM24" s="459">
        <v>460701</v>
      </c>
      <c r="AN24" s="460"/>
      <c r="AO24" s="460"/>
      <c r="AP24" s="460"/>
      <c r="AQ24" s="460"/>
      <c r="AR24" s="499"/>
      <c r="AS24" s="459">
        <v>3051</v>
      </c>
      <c r="AT24" s="460"/>
      <c r="AU24" s="460"/>
      <c r="AV24" s="460"/>
      <c r="AW24" s="460"/>
      <c r="AX24" s="461"/>
      <c r="AY24" s="578" t="s">
        <v>167</v>
      </c>
      <c r="AZ24" s="579"/>
      <c r="BA24" s="579"/>
      <c r="BB24" s="579"/>
      <c r="BC24" s="579"/>
      <c r="BD24" s="579"/>
      <c r="BE24" s="579"/>
      <c r="BF24" s="579"/>
      <c r="BG24" s="579"/>
      <c r="BH24" s="579"/>
      <c r="BI24" s="579"/>
      <c r="BJ24" s="579"/>
      <c r="BK24" s="579"/>
      <c r="BL24" s="579"/>
      <c r="BM24" s="580"/>
      <c r="BN24" s="408">
        <v>6839478</v>
      </c>
      <c r="BO24" s="409"/>
      <c r="BP24" s="409"/>
      <c r="BQ24" s="409"/>
      <c r="BR24" s="409"/>
      <c r="BS24" s="409"/>
      <c r="BT24" s="409"/>
      <c r="BU24" s="410"/>
      <c r="BV24" s="408">
        <v>6934749</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168</v>
      </c>
      <c r="F25" s="438"/>
      <c r="G25" s="438"/>
      <c r="H25" s="438"/>
      <c r="I25" s="438"/>
      <c r="J25" s="438"/>
      <c r="K25" s="439"/>
      <c r="L25" s="459">
        <v>1</v>
      </c>
      <c r="M25" s="460"/>
      <c r="N25" s="460"/>
      <c r="O25" s="460"/>
      <c r="P25" s="499"/>
      <c r="Q25" s="459">
        <v>6850</v>
      </c>
      <c r="R25" s="460"/>
      <c r="S25" s="460"/>
      <c r="T25" s="460"/>
      <c r="U25" s="460"/>
      <c r="V25" s="499"/>
      <c r="W25" s="558"/>
      <c r="X25" s="546"/>
      <c r="Y25" s="547"/>
      <c r="Z25" s="458" t="s">
        <v>169</v>
      </c>
      <c r="AA25" s="438"/>
      <c r="AB25" s="438"/>
      <c r="AC25" s="438"/>
      <c r="AD25" s="438"/>
      <c r="AE25" s="438"/>
      <c r="AF25" s="438"/>
      <c r="AG25" s="439"/>
      <c r="AH25" s="459" t="s">
        <v>123</v>
      </c>
      <c r="AI25" s="460"/>
      <c r="AJ25" s="460"/>
      <c r="AK25" s="460"/>
      <c r="AL25" s="499"/>
      <c r="AM25" s="459" t="s">
        <v>132</v>
      </c>
      <c r="AN25" s="460"/>
      <c r="AO25" s="460"/>
      <c r="AP25" s="460"/>
      <c r="AQ25" s="460"/>
      <c r="AR25" s="499"/>
      <c r="AS25" s="459" t="s">
        <v>132</v>
      </c>
      <c r="AT25" s="460"/>
      <c r="AU25" s="460"/>
      <c r="AV25" s="460"/>
      <c r="AW25" s="460"/>
      <c r="AX25" s="461"/>
      <c r="AY25" s="368" t="s">
        <v>170</v>
      </c>
      <c r="AZ25" s="369"/>
      <c r="BA25" s="369"/>
      <c r="BB25" s="369"/>
      <c r="BC25" s="369"/>
      <c r="BD25" s="369"/>
      <c r="BE25" s="369"/>
      <c r="BF25" s="369"/>
      <c r="BG25" s="369"/>
      <c r="BH25" s="369"/>
      <c r="BI25" s="369"/>
      <c r="BJ25" s="369"/>
      <c r="BK25" s="369"/>
      <c r="BL25" s="369"/>
      <c r="BM25" s="370"/>
      <c r="BN25" s="371">
        <v>286049</v>
      </c>
      <c r="BO25" s="372"/>
      <c r="BP25" s="372"/>
      <c r="BQ25" s="372"/>
      <c r="BR25" s="372"/>
      <c r="BS25" s="372"/>
      <c r="BT25" s="372"/>
      <c r="BU25" s="373"/>
      <c r="BV25" s="371">
        <v>537083</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171</v>
      </c>
      <c r="F26" s="438"/>
      <c r="G26" s="438"/>
      <c r="H26" s="438"/>
      <c r="I26" s="438"/>
      <c r="J26" s="438"/>
      <c r="K26" s="439"/>
      <c r="L26" s="459">
        <v>1</v>
      </c>
      <c r="M26" s="460"/>
      <c r="N26" s="460"/>
      <c r="O26" s="460"/>
      <c r="P26" s="499"/>
      <c r="Q26" s="459">
        <v>5980</v>
      </c>
      <c r="R26" s="460"/>
      <c r="S26" s="460"/>
      <c r="T26" s="460"/>
      <c r="U26" s="460"/>
      <c r="V26" s="499"/>
      <c r="W26" s="558"/>
      <c r="X26" s="546"/>
      <c r="Y26" s="547"/>
      <c r="Z26" s="458" t="s">
        <v>172</v>
      </c>
      <c r="AA26" s="568"/>
      <c r="AB26" s="568"/>
      <c r="AC26" s="568"/>
      <c r="AD26" s="568"/>
      <c r="AE26" s="568"/>
      <c r="AF26" s="568"/>
      <c r="AG26" s="569"/>
      <c r="AH26" s="459">
        <v>17</v>
      </c>
      <c r="AI26" s="460"/>
      <c r="AJ26" s="460"/>
      <c r="AK26" s="460"/>
      <c r="AL26" s="499"/>
      <c r="AM26" s="459">
        <v>55131</v>
      </c>
      <c r="AN26" s="460"/>
      <c r="AO26" s="460"/>
      <c r="AP26" s="460"/>
      <c r="AQ26" s="460"/>
      <c r="AR26" s="499"/>
      <c r="AS26" s="459">
        <v>3243</v>
      </c>
      <c r="AT26" s="460"/>
      <c r="AU26" s="460"/>
      <c r="AV26" s="460"/>
      <c r="AW26" s="460"/>
      <c r="AX26" s="461"/>
      <c r="AY26" s="411" t="s">
        <v>173</v>
      </c>
      <c r="AZ26" s="412"/>
      <c r="BA26" s="412"/>
      <c r="BB26" s="412"/>
      <c r="BC26" s="412"/>
      <c r="BD26" s="412"/>
      <c r="BE26" s="412"/>
      <c r="BF26" s="412"/>
      <c r="BG26" s="412"/>
      <c r="BH26" s="412"/>
      <c r="BI26" s="412"/>
      <c r="BJ26" s="412"/>
      <c r="BK26" s="412"/>
      <c r="BL26" s="412"/>
      <c r="BM26" s="413"/>
      <c r="BN26" s="408" t="s">
        <v>132</v>
      </c>
      <c r="BO26" s="409"/>
      <c r="BP26" s="409"/>
      <c r="BQ26" s="409"/>
      <c r="BR26" s="409"/>
      <c r="BS26" s="409"/>
      <c r="BT26" s="409"/>
      <c r="BU26" s="410"/>
      <c r="BV26" s="408" t="s">
        <v>132</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174</v>
      </c>
      <c r="F27" s="438"/>
      <c r="G27" s="438"/>
      <c r="H27" s="438"/>
      <c r="I27" s="438"/>
      <c r="J27" s="438"/>
      <c r="K27" s="439"/>
      <c r="L27" s="459">
        <v>1</v>
      </c>
      <c r="M27" s="460"/>
      <c r="N27" s="460"/>
      <c r="O27" s="460"/>
      <c r="P27" s="499"/>
      <c r="Q27" s="459">
        <v>3600</v>
      </c>
      <c r="R27" s="460"/>
      <c r="S27" s="460"/>
      <c r="T27" s="460"/>
      <c r="U27" s="460"/>
      <c r="V27" s="499"/>
      <c r="W27" s="558"/>
      <c r="X27" s="546"/>
      <c r="Y27" s="547"/>
      <c r="Z27" s="458" t="s">
        <v>175</v>
      </c>
      <c r="AA27" s="438"/>
      <c r="AB27" s="438"/>
      <c r="AC27" s="438"/>
      <c r="AD27" s="438"/>
      <c r="AE27" s="438"/>
      <c r="AF27" s="438"/>
      <c r="AG27" s="439"/>
      <c r="AH27" s="459">
        <v>11</v>
      </c>
      <c r="AI27" s="460"/>
      <c r="AJ27" s="460"/>
      <c r="AK27" s="460"/>
      <c r="AL27" s="499"/>
      <c r="AM27" s="459">
        <v>30492</v>
      </c>
      <c r="AN27" s="460"/>
      <c r="AO27" s="460"/>
      <c r="AP27" s="460"/>
      <c r="AQ27" s="460"/>
      <c r="AR27" s="499"/>
      <c r="AS27" s="459">
        <v>2772</v>
      </c>
      <c r="AT27" s="460"/>
      <c r="AU27" s="460"/>
      <c r="AV27" s="460"/>
      <c r="AW27" s="460"/>
      <c r="AX27" s="461"/>
      <c r="AY27" s="500" t="s">
        <v>176</v>
      </c>
      <c r="AZ27" s="501"/>
      <c r="BA27" s="501"/>
      <c r="BB27" s="501"/>
      <c r="BC27" s="501"/>
      <c r="BD27" s="501"/>
      <c r="BE27" s="501"/>
      <c r="BF27" s="501"/>
      <c r="BG27" s="501"/>
      <c r="BH27" s="501"/>
      <c r="BI27" s="501"/>
      <c r="BJ27" s="501"/>
      <c r="BK27" s="501"/>
      <c r="BL27" s="501"/>
      <c r="BM27" s="502"/>
      <c r="BN27" s="581">
        <v>750749</v>
      </c>
      <c r="BO27" s="582"/>
      <c r="BP27" s="582"/>
      <c r="BQ27" s="582"/>
      <c r="BR27" s="582"/>
      <c r="BS27" s="582"/>
      <c r="BT27" s="582"/>
      <c r="BU27" s="583"/>
      <c r="BV27" s="581">
        <v>750260</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177</v>
      </c>
      <c r="F28" s="438"/>
      <c r="G28" s="438"/>
      <c r="H28" s="438"/>
      <c r="I28" s="438"/>
      <c r="J28" s="438"/>
      <c r="K28" s="439"/>
      <c r="L28" s="459">
        <v>1</v>
      </c>
      <c r="M28" s="460"/>
      <c r="N28" s="460"/>
      <c r="O28" s="460"/>
      <c r="P28" s="499"/>
      <c r="Q28" s="459">
        <v>3020</v>
      </c>
      <c r="R28" s="460"/>
      <c r="S28" s="460"/>
      <c r="T28" s="460"/>
      <c r="U28" s="460"/>
      <c r="V28" s="499"/>
      <c r="W28" s="558"/>
      <c r="X28" s="546"/>
      <c r="Y28" s="547"/>
      <c r="Z28" s="458" t="s">
        <v>178</v>
      </c>
      <c r="AA28" s="438"/>
      <c r="AB28" s="438"/>
      <c r="AC28" s="438"/>
      <c r="AD28" s="438"/>
      <c r="AE28" s="438"/>
      <c r="AF28" s="438"/>
      <c r="AG28" s="439"/>
      <c r="AH28" s="459" t="s">
        <v>132</v>
      </c>
      <c r="AI28" s="460"/>
      <c r="AJ28" s="460"/>
      <c r="AK28" s="460"/>
      <c r="AL28" s="499"/>
      <c r="AM28" s="459" t="s">
        <v>124</v>
      </c>
      <c r="AN28" s="460"/>
      <c r="AO28" s="460"/>
      <c r="AP28" s="460"/>
      <c r="AQ28" s="460"/>
      <c r="AR28" s="499"/>
      <c r="AS28" s="459" t="s">
        <v>132</v>
      </c>
      <c r="AT28" s="460"/>
      <c r="AU28" s="460"/>
      <c r="AV28" s="460"/>
      <c r="AW28" s="460"/>
      <c r="AX28" s="461"/>
      <c r="AY28" s="584" t="s">
        <v>179</v>
      </c>
      <c r="AZ28" s="585"/>
      <c r="BA28" s="585"/>
      <c r="BB28" s="586"/>
      <c r="BC28" s="368" t="s">
        <v>42</v>
      </c>
      <c r="BD28" s="369"/>
      <c r="BE28" s="369"/>
      <c r="BF28" s="369"/>
      <c r="BG28" s="369"/>
      <c r="BH28" s="369"/>
      <c r="BI28" s="369"/>
      <c r="BJ28" s="369"/>
      <c r="BK28" s="369"/>
      <c r="BL28" s="369"/>
      <c r="BM28" s="370"/>
      <c r="BN28" s="371">
        <v>1874030</v>
      </c>
      <c r="BO28" s="372"/>
      <c r="BP28" s="372"/>
      <c r="BQ28" s="372"/>
      <c r="BR28" s="372"/>
      <c r="BS28" s="372"/>
      <c r="BT28" s="372"/>
      <c r="BU28" s="373"/>
      <c r="BV28" s="371">
        <v>1873893</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180</v>
      </c>
      <c r="F29" s="438"/>
      <c r="G29" s="438"/>
      <c r="H29" s="438"/>
      <c r="I29" s="438"/>
      <c r="J29" s="438"/>
      <c r="K29" s="439"/>
      <c r="L29" s="459">
        <v>11</v>
      </c>
      <c r="M29" s="460"/>
      <c r="N29" s="460"/>
      <c r="O29" s="460"/>
      <c r="P29" s="499"/>
      <c r="Q29" s="459">
        <v>2840</v>
      </c>
      <c r="R29" s="460"/>
      <c r="S29" s="460"/>
      <c r="T29" s="460"/>
      <c r="U29" s="460"/>
      <c r="V29" s="499"/>
      <c r="W29" s="559"/>
      <c r="X29" s="560"/>
      <c r="Y29" s="561"/>
      <c r="Z29" s="458" t="s">
        <v>181</v>
      </c>
      <c r="AA29" s="438"/>
      <c r="AB29" s="438"/>
      <c r="AC29" s="438"/>
      <c r="AD29" s="438"/>
      <c r="AE29" s="438"/>
      <c r="AF29" s="438"/>
      <c r="AG29" s="439"/>
      <c r="AH29" s="459">
        <v>162</v>
      </c>
      <c r="AI29" s="460"/>
      <c r="AJ29" s="460"/>
      <c r="AK29" s="460"/>
      <c r="AL29" s="499"/>
      <c r="AM29" s="459">
        <v>491193</v>
      </c>
      <c r="AN29" s="460"/>
      <c r="AO29" s="460"/>
      <c r="AP29" s="460"/>
      <c r="AQ29" s="460"/>
      <c r="AR29" s="499"/>
      <c r="AS29" s="459">
        <v>3032</v>
      </c>
      <c r="AT29" s="460"/>
      <c r="AU29" s="460"/>
      <c r="AV29" s="460"/>
      <c r="AW29" s="460"/>
      <c r="AX29" s="461"/>
      <c r="AY29" s="587"/>
      <c r="AZ29" s="588"/>
      <c r="BA29" s="588"/>
      <c r="BB29" s="589"/>
      <c r="BC29" s="442" t="s">
        <v>182</v>
      </c>
      <c r="BD29" s="443"/>
      <c r="BE29" s="443"/>
      <c r="BF29" s="443"/>
      <c r="BG29" s="443"/>
      <c r="BH29" s="443"/>
      <c r="BI29" s="443"/>
      <c r="BJ29" s="443"/>
      <c r="BK29" s="443"/>
      <c r="BL29" s="443"/>
      <c r="BM29" s="444"/>
      <c r="BN29" s="408">
        <v>216019</v>
      </c>
      <c r="BO29" s="409"/>
      <c r="BP29" s="409"/>
      <c r="BQ29" s="409"/>
      <c r="BR29" s="409"/>
      <c r="BS29" s="409"/>
      <c r="BT29" s="409"/>
      <c r="BU29" s="410"/>
      <c r="BV29" s="408">
        <v>204388</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183</v>
      </c>
      <c r="X30" s="566"/>
      <c r="Y30" s="566"/>
      <c r="Z30" s="566"/>
      <c r="AA30" s="566"/>
      <c r="AB30" s="566"/>
      <c r="AC30" s="566"/>
      <c r="AD30" s="566"/>
      <c r="AE30" s="566"/>
      <c r="AF30" s="566"/>
      <c r="AG30" s="567"/>
      <c r="AH30" s="524">
        <v>99.4</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470764</v>
      </c>
      <c r="BO30" s="582"/>
      <c r="BP30" s="582"/>
      <c r="BQ30" s="582"/>
      <c r="BR30" s="582"/>
      <c r="BS30" s="582"/>
      <c r="BT30" s="582"/>
      <c r="BU30" s="583"/>
      <c r="BV30" s="581">
        <v>464695</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190</v>
      </c>
      <c r="D33" s="432"/>
      <c r="E33" s="397" t="s">
        <v>191</v>
      </c>
      <c r="F33" s="397"/>
      <c r="G33" s="397"/>
      <c r="H33" s="397"/>
      <c r="I33" s="397"/>
      <c r="J33" s="397"/>
      <c r="K33" s="397"/>
      <c r="L33" s="397"/>
      <c r="M33" s="397"/>
      <c r="N33" s="397"/>
      <c r="O33" s="397"/>
      <c r="P33" s="397"/>
      <c r="Q33" s="397"/>
      <c r="R33" s="397"/>
      <c r="S33" s="397"/>
      <c r="T33" s="195"/>
      <c r="U33" s="432" t="s">
        <v>190</v>
      </c>
      <c r="V33" s="432"/>
      <c r="W33" s="397" t="s">
        <v>192</v>
      </c>
      <c r="X33" s="397"/>
      <c r="Y33" s="397"/>
      <c r="Z33" s="397"/>
      <c r="AA33" s="397"/>
      <c r="AB33" s="397"/>
      <c r="AC33" s="397"/>
      <c r="AD33" s="397"/>
      <c r="AE33" s="397"/>
      <c r="AF33" s="397"/>
      <c r="AG33" s="397"/>
      <c r="AH33" s="397"/>
      <c r="AI33" s="397"/>
      <c r="AJ33" s="397"/>
      <c r="AK33" s="397"/>
      <c r="AL33" s="195"/>
      <c r="AM33" s="432" t="s">
        <v>193</v>
      </c>
      <c r="AN33" s="432"/>
      <c r="AO33" s="397" t="s">
        <v>194</v>
      </c>
      <c r="AP33" s="397"/>
      <c r="AQ33" s="397"/>
      <c r="AR33" s="397"/>
      <c r="AS33" s="397"/>
      <c r="AT33" s="397"/>
      <c r="AU33" s="397"/>
      <c r="AV33" s="397"/>
      <c r="AW33" s="397"/>
      <c r="AX33" s="397"/>
      <c r="AY33" s="397"/>
      <c r="AZ33" s="397"/>
      <c r="BA33" s="397"/>
      <c r="BB33" s="397"/>
      <c r="BC33" s="397"/>
      <c r="BD33" s="196"/>
      <c r="BE33" s="397" t="s">
        <v>195</v>
      </c>
      <c r="BF33" s="397"/>
      <c r="BG33" s="397" t="s">
        <v>196</v>
      </c>
      <c r="BH33" s="397"/>
      <c r="BI33" s="397"/>
      <c r="BJ33" s="397"/>
      <c r="BK33" s="397"/>
      <c r="BL33" s="397"/>
      <c r="BM33" s="397"/>
      <c r="BN33" s="397"/>
      <c r="BO33" s="397"/>
      <c r="BP33" s="397"/>
      <c r="BQ33" s="397"/>
      <c r="BR33" s="397"/>
      <c r="BS33" s="397"/>
      <c r="BT33" s="397"/>
      <c r="BU33" s="397"/>
      <c r="BV33" s="196"/>
      <c r="BW33" s="432" t="s">
        <v>195</v>
      </c>
      <c r="BX33" s="432"/>
      <c r="BY33" s="397" t="s">
        <v>197</v>
      </c>
      <c r="BZ33" s="397"/>
      <c r="CA33" s="397"/>
      <c r="CB33" s="397"/>
      <c r="CC33" s="397"/>
      <c r="CD33" s="397"/>
      <c r="CE33" s="397"/>
      <c r="CF33" s="397"/>
      <c r="CG33" s="397"/>
      <c r="CH33" s="397"/>
      <c r="CI33" s="397"/>
      <c r="CJ33" s="397"/>
      <c r="CK33" s="397"/>
      <c r="CL33" s="397"/>
      <c r="CM33" s="397"/>
      <c r="CN33" s="195"/>
      <c r="CO33" s="432" t="s">
        <v>190</v>
      </c>
      <c r="CP33" s="432"/>
      <c r="CQ33" s="397" t="s">
        <v>198</v>
      </c>
      <c r="CR33" s="397"/>
      <c r="CS33" s="397"/>
      <c r="CT33" s="397"/>
      <c r="CU33" s="397"/>
      <c r="CV33" s="397"/>
      <c r="CW33" s="397"/>
      <c r="CX33" s="397"/>
      <c r="CY33" s="397"/>
      <c r="CZ33" s="397"/>
      <c r="DA33" s="397"/>
      <c r="DB33" s="397"/>
      <c r="DC33" s="397"/>
      <c r="DD33" s="397"/>
      <c r="DE33" s="397"/>
      <c r="DF33" s="195"/>
      <c r="DG33" s="593" t="s">
        <v>199</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国民健康保険事業</v>
      </c>
      <c r="X34" s="595"/>
      <c r="Y34" s="595"/>
      <c r="Z34" s="595"/>
      <c r="AA34" s="595"/>
      <c r="AB34" s="595"/>
      <c r="AC34" s="595"/>
      <c r="AD34" s="595"/>
      <c r="AE34" s="595"/>
      <c r="AF34" s="595"/>
      <c r="AG34" s="595"/>
      <c r="AH34" s="595"/>
      <c r="AI34" s="595"/>
      <c r="AJ34" s="595"/>
      <c r="AK34" s="595"/>
      <c r="AL34" s="193"/>
      <c r="AM34" s="594">
        <f>IF(AO34="","",MAX(C34:D43,U34:V43)+1)</f>
        <v>6</v>
      </c>
      <c r="AN34" s="594"/>
      <c r="AO34" s="595" t="str">
        <f>IF('各会計、関係団体の財政状況及び健全化判断比率'!B32="","",'各会計、関係団体の財政状況及び健全化判断比率'!B32)</f>
        <v>水道事業</v>
      </c>
      <c r="AP34" s="595"/>
      <c r="AQ34" s="595"/>
      <c r="AR34" s="595"/>
      <c r="AS34" s="595"/>
      <c r="AT34" s="595"/>
      <c r="AU34" s="595"/>
      <c r="AV34" s="595"/>
      <c r="AW34" s="595"/>
      <c r="AX34" s="595"/>
      <c r="AY34" s="595"/>
      <c r="AZ34" s="595"/>
      <c r="BA34" s="595"/>
      <c r="BB34" s="595"/>
      <c r="BC34" s="595"/>
      <c r="BD34" s="193"/>
      <c r="BE34" s="594">
        <f>IF(BG34="","",MAX(C34:D43,U34:V43,AM34:AN43)+1)</f>
        <v>7</v>
      </c>
      <c r="BF34" s="594"/>
      <c r="BG34" s="595" t="str">
        <f>IF('各会計、関係団体の財政状況及び健全化判断比率'!B33="","",'各会計、関係団体の財政状況及び健全化判断比率'!B33)</f>
        <v>公共下水道事業</v>
      </c>
      <c r="BH34" s="595"/>
      <c r="BI34" s="595"/>
      <c r="BJ34" s="595"/>
      <c r="BK34" s="595"/>
      <c r="BL34" s="595"/>
      <c r="BM34" s="595"/>
      <c r="BN34" s="595"/>
      <c r="BO34" s="595"/>
      <c r="BP34" s="595"/>
      <c r="BQ34" s="595"/>
      <c r="BR34" s="595"/>
      <c r="BS34" s="595"/>
      <c r="BT34" s="595"/>
      <c r="BU34" s="595"/>
      <c r="BV34" s="193"/>
      <c r="BW34" s="594">
        <f>IF(BY34="","",MAX(C34:D43,U34:V43,AM34:AN43,BE34:BF43)+1)</f>
        <v>8</v>
      </c>
      <c r="BX34" s="594"/>
      <c r="BY34" s="595" t="str">
        <f>IF('各会計、関係団体の財政状況及び健全化判断比率'!B68="","",'各会計、関係団体の財政状況及び健全化判断比率'!B68)</f>
        <v>老人福祉施設三室園組合</v>
      </c>
      <c r="BZ34" s="595"/>
      <c r="CA34" s="595"/>
      <c r="CB34" s="595"/>
      <c r="CC34" s="595"/>
      <c r="CD34" s="595"/>
      <c r="CE34" s="595"/>
      <c r="CF34" s="595"/>
      <c r="CG34" s="595"/>
      <c r="CH34" s="595"/>
      <c r="CI34" s="595"/>
      <c r="CJ34" s="595"/>
      <c r="CK34" s="595"/>
      <c r="CL34" s="595"/>
      <c r="CM34" s="595"/>
      <c r="CN34" s="193"/>
      <c r="CO34" s="594">
        <f>IF(CQ34="","",MAX(C34:D43,U34:V43,AM34:AN43,BE34:BF43,BW34:BX43)+1)</f>
        <v>14</v>
      </c>
      <c r="CP34" s="594"/>
      <c r="CQ34" s="595" t="str">
        <f>IF('各会計、関係団体の財政状況及び健全化判断比率'!BS7="","",'各会計、関係団体の財政状況及び健全化判断比率'!BS7)</f>
        <v>斑鳩町文化振興財団</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介護保険事業（保険事業勘定）</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9</v>
      </c>
      <c r="BX35" s="594"/>
      <c r="BY35" s="595" t="str">
        <f>IF('各会計、関係団体の財政状況及び健全化判断比率'!B69="","",'各会計、関係団体の財政状況及び健全化判断比率'!B69)</f>
        <v>奈良県市町村総合事務組合</v>
      </c>
      <c r="BZ35" s="595"/>
      <c r="CA35" s="595"/>
      <c r="CB35" s="595"/>
      <c r="CC35" s="595"/>
      <c r="CD35" s="595"/>
      <c r="CE35" s="595"/>
      <c r="CF35" s="595"/>
      <c r="CG35" s="595"/>
      <c r="CH35" s="595"/>
      <c r="CI35" s="595"/>
      <c r="CJ35" s="595"/>
      <c r="CK35" s="595"/>
      <c r="CL35" s="595"/>
      <c r="CM35" s="595"/>
      <c r="CN35" s="193"/>
      <c r="CO35" s="594">
        <f t="shared" ref="CO35:CO43" si="3">IF(CQ35="","",CO34+1)</f>
        <v>15</v>
      </c>
      <c r="CP35" s="594"/>
      <c r="CQ35" s="595" t="str">
        <f>IF('各会計、関係団体の財政状況及び健全化判断比率'!BS8="","",'各会計、関係団体の財政状況及び健全化判断比率'!BS8)</f>
        <v>斑鳩町観光協会</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4</v>
      </c>
      <c r="V36" s="594"/>
      <c r="W36" s="595" t="str">
        <f>IF('各会計、関係団体の財政状況及び健全化判断比率'!B30="","",'各会計、関係団体の財政状況及び健全化判断比率'!B30)</f>
        <v>介護保険事業（介護サービス事業勘定）</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10</v>
      </c>
      <c r="BX36" s="594"/>
      <c r="BY36" s="595" t="str">
        <f>IF('各会計、関係団体の財政状況及び健全化判断比率'!B70="","",'各会計、関係団体の財政状況及び健全化判断比率'!B70)</f>
        <v>奈良広域水質検査センター組合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f t="shared" si="4"/>
        <v>5</v>
      </c>
      <c r="V37" s="594"/>
      <c r="W37" s="595" t="str">
        <f>IF('各会計、関係団体の財政状況及び健全化判断比率'!B31="","",'各会計、関係団体の財政状況及び健全化判断比率'!B31)</f>
        <v>後期高齢者医療</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11</v>
      </c>
      <c r="BX37" s="594"/>
      <c r="BY37" s="595" t="str">
        <f>IF('各会計、関係団体の財政状況及び健全化判断比率'!B71="","",'各会計、関係団体の財政状況及び健全化判断比率'!B71)</f>
        <v>王寺周辺広域休日応急診療施設組合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12</v>
      </c>
      <c r="BX38" s="594"/>
      <c r="BY38" s="595" t="str">
        <f>IF('各会計、関係団体の財政状況及び健全化判断比率'!B72="","",'各会計、関係団体の財政状況及び健全化判断比率'!B72)</f>
        <v>奈良県後期高齢者医療広域連合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13</v>
      </c>
      <c r="BX39" s="594"/>
      <c r="BY39" s="595" t="str">
        <f>IF('各会計、関係団体の財政状況及び健全化判断比率'!B73="","",'各会計、関係団体の財政状況及び健全化判断比率'!B73)</f>
        <v>奈良県広域消防組合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VicfRlPP7CPfRIibebfDRljMykq2mOGtvKjhBdT+uCMBE2mO32W2BodN+i07jmFnLp2dcZJ73NxygYz1rx01tA==" saltValue="PFbCaAuM2FnXNKHe2wtWr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186" t="s">
        <v>563</v>
      </c>
      <c r="D34" s="1186"/>
      <c r="E34" s="1187"/>
      <c r="F34" s="32" t="s">
        <v>564</v>
      </c>
      <c r="G34" s="33" t="s">
        <v>565</v>
      </c>
      <c r="H34" s="33" t="s">
        <v>566</v>
      </c>
      <c r="I34" s="33" t="s">
        <v>567</v>
      </c>
      <c r="J34" s="34" t="s">
        <v>568</v>
      </c>
      <c r="K34" s="22"/>
      <c r="L34" s="22"/>
      <c r="M34" s="22"/>
      <c r="N34" s="22"/>
      <c r="O34" s="22"/>
      <c r="P34" s="22"/>
    </row>
    <row r="35" spans="1:16" ht="39" customHeight="1" x14ac:dyDescent="0.15">
      <c r="A35" s="22"/>
      <c r="B35" s="35"/>
      <c r="C35" s="1180" t="s">
        <v>569</v>
      </c>
      <c r="D35" s="1181"/>
      <c r="E35" s="1182"/>
      <c r="F35" s="36">
        <v>5.75</v>
      </c>
      <c r="G35" s="37">
        <v>5.55</v>
      </c>
      <c r="H35" s="37">
        <v>5.08</v>
      </c>
      <c r="I35" s="37">
        <v>6.02</v>
      </c>
      <c r="J35" s="38">
        <v>5.95</v>
      </c>
      <c r="K35" s="22"/>
      <c r="L35" s="22"/>
      <c r="M35" s="22"/>
      <c r="N35" s="22"/>
      <c r="O35" s="22"/>
      <c r="P35" s="22"/>
    </row>
    <row r="36" spans="1:16" ht="39" customHeight="1" x14ac:dyDescent="0.15">
      <c r="A36" s="22"/>
      <c r="B36" s="35"/>
      <c r="C36" s="1180" t="s">
        <v>570</v>
      </c>
      <c r="D36" s="1181"/>
      <c r="E36" s="1182"/>
      <c r="F36" s="36">
        <v>0</v>
      </c>
      <c r="G36" s="37">
        <v>0</v>
      </c>
      <c r="H36" s="37">
        <v>0</v>
      </c>
      <c r="I36" s="37">
        <v>0</v>
      </c>
      <c r="J36" s="38">
        <v>4.28</v>
      </c>
      <c r="K36" s="22"/>
      <c r="L36" s="22"/>
      <c r="M36" s="22"/>
      <c r="N36" s="22"/>
      <c r="O36" s="22"/>
      <c r="P36" s="22"/>
    </row>
    <row r="37" spans="1:16" ht="39" customHeight="1" x14ac:dyDescent="0.15">
      <c r="A37" s="22"/>
      <c r="B37" s="35"/>
      <c r="C37" s="1180" t="s">
        <v>571</v>
      </c>
      <c r="D37" s="1181"/>
      <c r="E37" s="1182"/>
      <c r="F37" s="36">
        <v>11.76</v>
      </c>
      <c r="G37" s="37">
        <v>6.92</v>
      </c>
      <c r="H37" s="37">
        <v>7.75</v>
      </c>
      <c r="I37" s="37">
        <v>4.43</v>
      </c>
      <c r="J37" s="38">
        <v>3.92</v>
      </c>
      <c r="K37" s="22"/>
      <c r="L37" s="22"/>
      <c r="M37" s="22"/>
      <c r="N37" s="22"/>
      <c r="O37" s="22"/>
      <c r="P37" s="22"/>
    </row>
    <row r="38" spans="1:16" ht="39" customHeight="1" x14ac:dyDescent="0.15">
      <c r="A38" s="22"/>
      <c r="B38" s="35"/>
      <c r="C38" s="1180" t="s">
        <v>572</v>
      </c>
      <c r="D38" s="1181"/>
      <c r="E38" s="1182"/>
      <c r="F38" s="36">
        <v>0.51</v>
      </c>
      <c r="G38" s="37">
        <v>0.72</v>
      </c>
      <c r="H38" s="37">
        <v>1.48</v>
      </c>
      <c r="I38" s="37">
        <v>1.81</v>
      </c>
      <c r="J38" s="38">
        <v>2.2000000000000002</v>
      </c>
      <c r="K38" s="22"/>
      <c r="L38" s="22"/>
      <c r="M38" s="22"/>
      <c r="N38" s="22"/>
      <c r="O38" s="22"/>
      <c r="P38" s="22"/>
    </row>
    <row r="39" spans="1:16" ht="39" customHeight="1" x14ac:dyDescent="0.15">
      <c r="A39" s="22"/>
      <c r="B39" s="35"/>
      <c r="C39" s="1180" t="s">
        <v>573</v>
      </c>
      <c r="D39" s="1181"/>
      <c r="E39" s="1182"/>
      <c r="F39" s="36" t="s">
        <v>512</v>
      </c>
      <c r="G39" s="37" t="s">
        <v>512</v>
      </c>
      <c r="H39" s="37" t="s">
        <v>512</v>
      </c>
      <c r="I39" s="37">
        <v>0.03</v>
      </c>
      <c r="J39" s="38">
        <v>0.02</v>
      </c>
      <c r="K39" s="22"/>
      <c r="L39" s="22"/>
      <c r="M39" s="22"/>
      <c r="N39" s="22"/>
      <c r="O39" s="22"/>
      <c r="P39" s="22"/>
    </row>
    <row r="40" spans="1:16" ht="39" customHeight="1" x14ac:dyDescent="0.15">
      <c r="A40" s="22"/>
      <c r="B40" s="35"/>
      <c r="C40" s="1180" t="s">
        <v>574</v>
      </c>
      <c r="D40" s="1181"/>
      <c r="E40" s="1182"/>
      <c r="F40" s="36">
        <v>0.01</v>
      </c>
      <c r="G40" s="37">
        <v>0.02</v>
      </c>
      <c r="H40" s="37">
        <v>0</v>
      </c>
      <c r="I40" s="37">
        <v>0.08</v>
      </c>
      <c r="J40" s="38">
        <v>0.01</v>
      </c>
      <c r="K40" s="22"/>
      <c r="L40" s="22"/>
      <c r="M40" s="22"/>
      <c r="N40" s="22"/>
      <c r="O40" s="22"/>
      <c r="P40" s="22"/>
    </row>
    <row r="41" spans="1:16" ht="39" customHeight="1" x14ac:dyDescent="0.15">
      <c r="A41" s="22"/>
      <c r="B41" s="35"/>
      <c r="C41" s="1180"/>
      <c r="D41" s="1181"/>
      <c r="E41" s="1182"/>
      <c r="F41" s="36"/>
      <c r="G41" s="37"/>
      <c r="H41" s="37"/>
      <c r="I41" s="37"/>
      <c r="J41" s="38"/>
      <c r="K41" s="22"/>
      <c r="L41" s="22"/>
      <c r="M41" s="22"/>
      <c r="N41" s="22"/>
      <c r="O41" s="22"/>
      <c r="P41" s="22"/>
    </row>
    <row r="42" spans="1:16" ht="39" customHeight="1" x14ac:dyDescent="0.15">
      <c r="A42" s="22"/>
      <c r="B42" s="39"/>
      <c r="C42" s="1180" t="s">
        <v>575</v>
      </c>
      <c r="D42" s="1181"/>
      <c r="E42" s="1182"/>
      <c r="F42" s="36" t="s">
        <v>512</v>
      </c>
      <c r="G42" s="37" t="s">
        <v>512</v>
      </c>
      <c r="H42" s="37" t="s">
        <v>512</v>
      </c>
      <c r="I42" s="37" t="s">
        <v>512</v>
      </c>
      <c r="J42" s="38" t="s">
        <v>512</v>
      </c>
      <c r="K42" s="22"/>
      <c r="L42" s="22"/>
      <c r="M42" s="22"/>
      <c r="N42" s="22"/>
      <c r="O42" s="22"/>
      <c r="P42" s="22"/>
    </row>
    <row r="43" spans="1:16" ht="39" customHeight="1" thickBot="1" x14ac:dyDescent="0.2">
      <c r="A43" s="22"/>
      <c r="B43" s="40"/>
      <c r="C43" s="1183" t="s">
        <v>576</v>
      </c>
      <c r="D43" s="1184"/>
      <c r="E43" s="1185"/>
      <c r="F43" s="41" t="s">
        <v>512</v>
      </c>
      <c r="G43" s="42" t="s">
        <v>512</v>
      </c>
      <c r="H43" s="42" t="s">
        <v>512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mL5q0VAjw8fkzbFvdkpXDlzX69QROHGP07d8nKKNvXplpRznserKF30nq5PNlZLxYf6Tl+GoskgKwxmt+V+6A==" saltValue="mWZbqYHU+219/G0gWTA4L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946</v>
      </c>
      <c r="L45" s="60">
        <v>933</v>
      </c>
      <c r="M45" s="60">
        <v>858</v>
      </c>
      <c r="N45" s="60">
        <v>828</v>
      </c>
      <c r="O45" s="61">
        <v>856</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512</v>
      </c>
      <c r="L46" s="64" t="s">
        <v>512</v>
      </c>
      <c r="M46" s="64" t="s">
        <v>512</v>
      </c>
      <c r="N46" s="64" t="s">
        <v>512</v>
      </c>
      <c r="O46" s="65" t="s">
        <v>512</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512</v>
      </c>
      <c r="L47" s="64" t="s">
        <v>512</v>
      </c>
      <c r="M47" s="64" t="s">
        <v>512</v>
      </c>
      <c r="N47" s="64" t="s">
        <v>512</v>
      </c>
      <c r="O47" s="65" t="s">
        <v>512</v>
      </c>
      <c r="P47" s="48"/>
      <c r="Q47" s="48"/>
      <c r="R47" s="48"/>
      <c r="S47" s="48"/>
      <c r="T47" s="48"/>
      <c r="U47" s="48"/>
    </row>
    <row r="48" spans="1:21" ht="30.75" customHeight="1" x14ac:dyDescent="0.15">
      <c r="A48" s="48"/>
      <c r="B48" s="1198"/>
      <c r="C48" s="1199"/>
      <c r="D48" s="62"/>
      <c r="E48" s="1190" t="s">
        <v>15</v>
      </c>
      <c r="F48" s="1190"/>
      <c r="G48" s="1190"/>
      <c r="H48" s="1190"/>
      <c r="I48" s="1190"/>
      <c r="J48" s="1191"/>
      <c r="K48" s="63">
        <v>380</v>
      </c>
      <c r="L48" s="64">
        <v>398</v>
      </c>
      <c r="M48" s="64">
        <v>409</v>
      </c>
      <c r="N48" s="64">
        <v>387</v>
      </c>
      <c r="O48" s="65">
        <v>481</v>
      </c>
      <c r="P48" s="48"/>
      <c r="Q48" s="48"/>
      <c r="R48" s="48"/>
      <c r="S48" s="48"/>
      <c r="T48" s="48"/>
      <c r="U48" s="48"/>
    </row>
    <row r="49" spans="1:21" ht="30.75" customHeight="1" x14ac:dyDescent="0.15">
      <c r="A49" s="48"/>
      <c r="B49" s="1198"/>
      <c r="C49" s="1199"/>
      <c r="D49" s="62"/>
      <c r="E49" s="1190" t="s">
        <v>16</v>
      </c>
      <c r="F49" s="1190"/>
      <c r="G49" s="1190"/>
      <c r="H49" s="1190"/>
      <c r="I49" s="1190"/>
      <c r="J49" s="1191"/>
      <c r="K49" s="63">
        <v>20</v>
      </c>
      <c r="L49" s="64">
        <v>9</v>
      </c>
      <c r="M49" s="64">
        <v>8</v>
      </c>
      <c r="N49" s="64">
        <v>13</v>
      </c>
      <c r="O49" s="65">
        <v>14</v>
      </c>
      <c r="P49" s="48"/>
      <c r="Q49" s="48"/>
      <c r="R49" s="48"/>
      <c r="S49" s="48"/>
      <c r="T49" s="48"/>
      <c r="U49" s="48"/>
    </row>
    <row r="50" spans="1:21" ht="30.75" customHeight="1" x14ac:dyDescent="0.15">
      <c r="A50" s="48"/>
      <c r="B50" s="1198"/>
      <c r="C50" s="1199"/>
      <c r="D50" s="62"/>
      <c r="E50" s="1190" t="s">
        <v>17</v>
      </c>
      <c r="F50" s="1190"/>
      <c r="G50" s="1190"/>
      <c r="H50" s="1190"/>
      <c r="I50" s="1190"/>
      <c r="J50" s="1191"/>
      <c r="K50" s="63" t="s">
        <v>512</v>
      </c>
      <c r="L50" s="64" t="s">
        <v>512</v>
      </c>
      <c r="M50" s="64" t="s">
        <v>512</v>
      </c>
      <c r="N50" s="64" t="s">
        <v>512</v>
      </c>
      <c r="O50" s="65" t="s">
        <v>512</v>
      </c>
      <c r="P50" s="48"/>
      <c r="Q50" s="48"/>
      <c r="R50" s="48"/>
      <c r="S50" s="48"/>
      <c r="T50" s="48"/>
      <c r="U50" s="48"/>
    </row>
    <row r="51" spans="1:21" ht="30.75" customHeight="1" x14ac:dyDescent="0.15">
      <c r="A51" s="48"/>
      <c r="B51" s="1200"/>
      <c r="C51" s="1201"/>
      <c r="D51" s="66"/>
      <c r="E51" s="1190" t="s">
        <v>18</v>
      </c>
      <c r="F51" s="1190"/>
      <c r="G51" s="1190"/>
      <c r="H51" s="1190"/>
      <c r="I51" s="1190"/>
      <c r="J51" s="1191"/>
      <c r="K51" s="63" t="s">
        <v>512</v>
      </c>
      <c r="L51" s="64" t="s">
        <v>512</v>
      </c>
      <c r="M51" s="64" t="s">
        <v>512</v>
      </c>
      <c r="N51" s="64" t="s">
        <v>512</v>
      </c>
      <c r="O51" s="65" t="s">
        <v>512</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986</v>
      </c>
      <c r="L52" s="64">
        <v>1016</v>
      </c>
      <c r="M52" s="64">
        <v>931</v>
      </c>
      <c r="N52" s="64">
        <v>920</v>
      </c>
      <c r="O52" s="65">
        <v>953</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360</v>
      </c>
      <c r="L53" s="69">
        <v>324</v>
      </c>
      <c r="M53" s="69">
        <v>344</v>
      </c>
      <c r="N53" s="69">
        <v>308</v>
      </c>
      <c r="O53" s="70">
        <v>398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CNJm58hcWdiFbQPyw57jKml6+TS0klCsoOa1F9BVefL4q3mIb1/nZ6wLFfE9+Mpg5VptHotEQyhAqivyRhdhxw==" saltValue="cXoQxo2ceB8A+5ReY25I8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555</v>
      </c>
      <c r="J40" s="79" t="s">
        <v>556</v>
      </c>
      <c r="K40" s="79" t="s">
        <v>557</v>
      </c>
      <c r="L40" s="79" t="s">
        <v>558</v>
      </c>
      <c r="M40" s="80" t="s">
        <v>559</v>
      </c>
    </row>
    <row r="41" spans="2:13" ht="27.75" customHeight="1" x14ac:dyDescent="0.15">
      <c r="B41" s="1204" t="s">
        <v>24</v>
      </c>
      <c r="C41" s="1205"/>
      <c r="D41" s="81"/>
      <c r="E41" s="1210" t="s">
        <v>25</v>
      </c>
      <c r="F41" s="1210"/>
      <c r="G41" s="1210"/>
      <c r="H41" s="1211"/>
      <c r="I41" s="82">
        <v>10040</v>
      </c>
      <c r="J41" s="83">
        <v>9748</v>
      </c>
      <c r="K41" s="83">
        <v>9586</v>
      </c>
      <c r="L41" s="83">
        <v>9328</v>
      </c>
      <c r="M41" s="84">
        <v>8999</v>
      </c>
    </row>
    <row r="42" spans="2:13" ht="27.75" customHeight="1" x14ac:dyDescent="0.15">
      <c r="B42" s="1206"/>
      <c r="C42" s="1207"/>
      <c r="D42" s="85"/>
      <c r="E42" s="1212" t="s">
        <v>26</v>
      </c>
      <c r="F42" s="1212"/>
      <c r="G42" s="1212"/>
      <c r="H42" s="1213"/>
      <c r="I42" s="86" t="s">
        <v>512</v>
      </c>
      <c r="J42" s="87" t="s">
        <v>512</v>
      </c>
      <c r="K42" s="87" t="s">
        <v>512</v>
      </c>
      <c r="L42" s="87" t="s">
        <v>512</v>
      </c>
      <c r="M42" s="88" t="s">
        <v>512</v>
      </c>
    </row>
    <row r="43" spans="2:13" ht="27.75" customHeight="1" x14ac:dyDescent="0.15">
      <c r="B43" s="1206"/>
      <c r="C43" s="1207"/>
      <c r="D43" s="85"/>
      <c r="E43" s="1212" t="s">
        <v>27</v>
      </c>
      <c r="F43" s="1212"/>
      <c r="G43" s="1212"/>
      <c r="H43" s="1213"/>
      <c r="I43" s="86">
        <v>6779</v>
      </c>
      <c r="J43" s="87">
        <v>6815</v>
      </c>
      <c r="K43" s="87">
        <v>6778</v>
      </c>
      <c r="L43" s="87">
        <v>6662</v>
      </c>
      <c r="M43" s="88">
        <v>7682</v>
      </c>
    </row>
    <row r="44" spans="2:13" ht="27.75" customHeight="1" x14ac:dyDescent="0.15">
      <c r="B44" s="1206"/>
      <c r="C44" s="1207"/>
      <c r="D44" s="85"/>
      <c r="E44" s="1212" t="s">
        <v>28</v>
      </c>
      <c r="F44" s="1212"/>
      <c r="G44" s="1212"/>
      <c r="H44" s="1213"/>
      <c r="I44" s="86">
        <v>122</v>
      </c>
      <c r="J44" s="87">
        <v>135</v>
      </c>
      <c r="K44" s="87">
        <v>175</v>
      </c>
      <c r="L44" s="87">
        <v>173</v>
      </c>
      <c r="M44" s="88">
        <v>194</v>
      </c>
    </row>
    <row r="45" spans="2:13" ht="27.75" customHeight="1" x14ac:dyDescent="0.15">
      <c r="B45" s="1206"/>
      <c r="C45" s="1207"/>
      <c r="D45" s="85"/>
      <c r="E45" s="1212" t="s">
        <v>29</v>
      </c>
      <c r="F45" s="1212"/>
      <c r="G45" s="1212"/>
      <c r="H45" s="1213"/>
      <c r="I45" s="86">
        <v>1983</v>
      </c>
      <c r="J45" s="87">
        <v>1884</v>
      </c>
      <c r="K45" s="87">
        <v>1823</v>
      </c>
      <c r="L45" s="87">
        <v>1794</v>
      </c>
      <c r="M45" s="88">
        <v>1753</v>
      </c>
    </row>
    <row r="46" spans="2:13" ht="27.75" customHeight="1" x14ac:dyDescent="0.15">
      <c r="B46" s="1206"/>
      <c r="C46" s="1207"/>
      <c r="D46" s="89"/>
      <c r="E46" s="1212" t="s">
        <v>30</v>
      </c>
      <c r="F46" s="1212"/>
      <c r="G46" s="1212"/>
      <c r="H46" s="1213"/>
      <c r="I46" s="86" t="s">
        <v>512</v>
      </c>
      <c r="J46" s="87" t="s">
        <v>512</v>
      </c>
      <c r="K46" s="87" t="s">
        <v>512</v>
      </c>
      <c r="L46" s="87" t="s">
        <v>512</v>
      </c>
      <c r="M46" s="88" t="s">
        <v>512</v>
      </c>
    </row>
    <row r="47" spans="2:13" ht="27.75" customHeight="1" x14ac:dyDescent="0.15">
      <c r="B47" s="1206"/>
      <c r="C47" s="1207"/>
      <c r="D47" s="90"/>
      <c r="E47" s="1214" t="s">
        <v>31</v>
      </c>
      <c r="F47" s="1215"/>
      <c r="G47" s="1215"/>
      <c r="H47" s="1216"/>
      <c r="I47" s="86" t="s">
        <v>512</v>
      </c>
      <c r="J47" s="87" t="s">
        <v>512</v>
      </c>
      <c r="K47" s="87" t="s">
        <v>512</v>
      </c>
      <c r="L47" s="87" t="s">
        <v>512</v>
      </c>
      <c r="M47" s="88" t="s">
        <v>512</v>
      </c>
    </row>
    <row r="48" spans="2:13" ht="27.75" customHeight="1" x14ac:dyDescent="0.15">
      <c r="B48" s="1206"/>
      <c r="C48" s="1207"/>
      <c r="D48" s="85"/>
      <c r="E48" s="1212" t="s">
        <v>32</v>
      </c>
      <c r="F48" s="1212"/>
      <c r="G48" s="1212"/>
      <c r="H48" s="1213"/>
      <c r="I48" s="86" t="s">
        <v>512</v>
      </c>
      <c r="J48" s="87" t="s">
        <v>512</v>
      </c>
      <c r="K48" s="87" t="s">
        <v>512</v>
      </c>
      <c r="L48" s="87" t="s">
        <v>512</v>
      </c>
      <c r="M48" s="88" t="s">
        <v>512</v>
      </c>
    </row>
    <row r="49" spans="2:13" ht="27.75" customHeight="1" x14ac:dyDescent="0.15">
      <c r="B49" s="1208"/>
      <c r="C49" s="1209"/>
      <c r="D49" s="85"/>
      <c r="E49" s="1212" t="s">
        <v>33</v>
      </c>
      <c r="F49" s="1212"/>
      <c r="G49" s="1212"/>
      <c r="H49" s="1213"/>
      <c r="I49" s="86" t="s">
        <v>512</v>
      </c>
      <c r="J49" s="87" t="s">
        <v>512</v>
      </c>
      <c r="K49" s="87" t="s">
        <v>512</v>
      </c>
      <c r="L49" s="87" t="s">
        <v>512</v>
      </c>
      <c r="M49" s="88" t="s">
        <v>512</v>
      </c>
    </row>
    <row r="50" spans="2:13" ht="27.75" customHeight="1" x14ac:dyDescent="0.15">
      <c r="B50" s="1217" t="s">
        <v>34</v>
      </c>
      <c r="C50" s="1218"/>
      <c r="D50" s="91"/>
      <c r="E50" s="1212" t="s">
        <v>35</v>
      </c>
      <c r="F50" s="1212"/>
      <c r="G50" s="1212"/>
      <c r="H50" s="1213"/>
      <c r="I50" s="86">
        <v>2918</v>
      </c>
      <c r="J50" s="87">
        <v>2942</v>
      </c>
      <c r="K50" s="87">
        <v>2974</v>
      </c>
      <c r="L50" s="87">
        <v>3049</v>
      </c>
      <c r="M50" s="88">
        <v>3156</v>
      </c>
    </row>
    <row r="51" spans="2:13" ht="27.75" customHeight="1" x14ac:dyDescent="0.15">
      <c r="B51" s="1206"/>
      <c r="C51" s="1207"/>
      <c r="D51" s="85"/>
      <c r="E51" s="1212" t="s">
        <v>36</v>
      </c>
      <c r="F51" s="1212"/>
      <c r="G51" s="1212"/>
      <c r="H51" s="1213"/>
      <c r="I51" s="86">
        <v>4568</v>
      </c>
      <c r="J51" s="87">
        <v>4001</v>
      </c>
      <c r="K51" s="87">
        <v>3578</v>
      </c>
      <c r="L51" s="87">
        <v>3351</v>
      </c>
      <c r="M51" s="88">
        <v>3156</v>
      </c>
    </row>
    <row r="52" spans="2:13" ht="27.75" customHeight="1" x14ac:dyDescent="0.15">
      <c r="B52" s="1208"/>
      <c r="C52" s="1209"/>
      <c r="D52" s="85"/>
      <c r="E52" s="1212" t="s">
        <v>37</v>
      </c>
      <c r="F52" s="1212"/>
      <c r="G52" s="1212"/>
      <c r="H52" s="1213"/>
      <c r="I52" s="86">
        <v>9860</v>
      </c>
      <c r="J52" s="87">
        <v>9812</v>
      </c>
      <c r="K52" s="87">
        <v>9768</v>
      </c>
      <c r="L52" s="87">
        <v>9604</v>
      </c>
      <c r="M52" s="88">
        <v>9418</v>
      </c>
    </row>
    <row r="53" spans="2:13" ht="27.75" customHeight="1" thickBot="1" x14ac:dyDescent="0.2">
      <c r="B53" s="1219" t="s">
        <v>38</v>
      </c>
      <c r="C53" s="1220"/>
      <c r="D53" s="92"/>
      <c r="E53" s="1221" t="s">
        <v>39</v>
      </c>
      <c r="F53" s="1221"/>
      <c r="G53" s="1221"/>
      <c r="H53" s="1222"/>
      <c r="I53" s="93">
        <v>1576</v>
      </c>
      <c r="J53" s="94">
        <v>1826</v>
      </c>
      <c r="K53" s="94">
        <v>2042</v>
      </c>
      <c r="L53" s="94">
        <v>1953</v>
      </c>
      <c r="M53" s="95">
        <v>2899</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CQONP5tLBrIIg6E2x1tqcinKf7D3/7XKs0VOxv5ix6rJ8gz+uV0WFGEWkq3WLiE9t9N2BZQN/AU9IfcEZlFLA==" saltValue="+nXd36aV24H9wJ4Lve54T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557</v>
      </c>
      <c r="G54" s="104" t="s">
        <v>558</v>
      </c>
      <c r="H54" s="105" t="s">
        <v>559</v>
      </c>
    </row>
    <row r="55" spans="2:8" ht="52.5" customHeight="1" x14ac:dyDescent="0.15">
      <c r="B55" s="106"/>
      <c r="C55" s="1231" t="s">
        <v>42</v>
      </c>
      <c r="D55" s="1231"/>
      <c r="E55" s="1232"/>
      <c r="F55" s="107">
        <v>1872</v>
      </c>
      <c r="G55" s="107">
        <v>1874</v>
      </c>
      <c r="H55" s="108">
        <v>1874</v>
      </c>
    </row>
    <row r="56" spans="2:8" ht="52.5" customHeight="1" x14ac:dyDescent="0.15">
      <c r="B56" s="109"/>
      <c r="C56" s="1233" t="s">
        <v>43</v>
      </c>
      <c r="D56" s="1233"/>
      <c r="E56" s="1234"/>
      <c r="F56" s="110">
        <v>193</v>
      </c>
      <c r="G56" s="110">
        <v>204</v>
      </c>
      <c r="H56" s="111">
        <v>216</v>
      </c>
    </row>
    <row r="57" spans="2:8" ht="53.25" customHeight="1" x14ac:dyDescent="0.15">
      <c r="B57" s="109"/>
      <c r="C57" s="1235" t="s">
        <v>44</v>
      </c>
      <c r="D57" s="1235"/>
      <c r="E57" s="1236"/>
      <c r="F57" s="112">
        <v>457</v>
      </c>
      <c r="G57" s="112">
        <v>465</v>
      </c>
      <c r="H57" s="113">
        <v>471</v>
      </c>
    </row>
    <row r="58" spans="2:8" ht="45.75" customHeight="1" x14ac:dyDescent="0.15">
      <c r="B58" s="114"/>
      <c r="C58" s="1223" t="s">
        <v>587</v>
      </c>
      <c r="D58" s="1224"/>
      <c r="E58" s="1225"/>
      <c r="F58" s="115">
        <v>332</v>
      </c>
      <c r="G58" s="115">
        <v>334</v>
      </c>
      <c r="H58" s="116">
        <v>335</v>
      </c>
    </row>
    <row r="59" spans="2:8" ht="45.75" customHeight="1" x14ac:dyDescent="0.15">
      <c r="B59" s="114"/>
      <c r="C59" s="1223" t="s">
        <v>588</v>
      </c>
      <c r="D59" s="1224"/>
      <c r="E59" s="1225"/>
      <c r="F59" s="115">
        <v>87</v>
      </c>
      <c r="G59" s="115">
        <v>87</v>
      </c>
      <c r="H59" s="116">
        <v>87</v>
      </c>
    </row>
    <row r="60" spans="2:8" ht="45.75" customHeight="1" x14ac:dyDescent="0.15">
      <c r="B60" s="114"/>
      <c r="C60" s="1223" t="s">
        <v>589</v>
      </c>
      <c r="D60" s="1224"/>
      <c r="E60" s="1225"/>
      <c r="F60" s="115">
        <v>17</v>
      </c>
      <c r="G60" s="115">
        <v>23</v>
      </c>
      <c r="H60" s="116">
        <v>28</v>
      </c>
    </row>
    <row r="61" spans="2:8" ht="45.75" customHeight="1" x14ac:dyDescent="0.15">
      <c r="B61" s="114"/>
      <c r="C61" s="1223" t="s">
        <v>590</v>
      </c>
      <c r="D61" s="1224"/>
      <c r="E61" s="1225"/>
      <c r="F61" s="115">
        <v>21</v>
      </c>
      <c r="G61" s="115">
        <v>21</v>
      </c>
      <c r="H61" s="116">
        <v>21</v>
      </c>
    </row>
    <row r="62" spans="2:8" ht="45.75" customHeight="1" thickBot="1" x14ac:dyDescent="0.2">
      <c r="B62" s="117"/>
      <c r="C62" s="1226"/>
      <c r="D62" s="1227"/>
      <c r="E62" s="1228"/>
      <c r="F62" s="118"/>
      <c r="G62" s="118"/>
      <c r="H62" s="119"/>
    </row>
    <row r="63" spans="2:8" ht="52.5" customHeight="1" thickBot="1" x14ac:dyDescent="0.2">
      <c r="B63" s="120"/>
      <c r="C63" s="1229" t="s">
        <v>45</v>
      </c>
      <c r="D63" s="1229"/>
      <c r="E63" s="1230"/>
      <c r="F63" s="121">
        <v>2522</v>
      </c>
      <c r="G63" s="121">
        <v>2543</v>
      </c>
      <c r="H63" s="122">
        <v>2561</v>
      </c>
    </row>
    <row r="64" spans="2:8" ht="15" customHeight="1" x14ac:dyDescent="0.15"/>
    <row r="65" ht="0" hidden="1" customHeight="1" x14ac:dyDescent="0.15"/>
    <row r="66" ht="0" hidden="1" customHeight="1" x14ac:dyDescent="0.15"/>
  </sheetData>
  <sheetProtection algorithmName="SHA-512" hashValue="A3Brtx780JrePtp1s/mhpdB2FqFRRNv0iGLvSFqAdJLTGovFQ19qiNN4hYVObH3q4qgw++N2qU+h3+8JU5VjpQ==" saltValue="PvGpdoBOoAzXPDYKM+HX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15"/>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595</v>
      </c>
    </row>
    <row r="11" spans="1:143" s="270" customFormat="1"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595</v>
      </c>
    </row>
    <row r="13" spans="1:143" s="270" customFormat="1"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39"/>
      <c r="DE19" s="1239"/>
    </row>
    <row r="20" spans="1:351" x14ac:dyDescent="0.15">
      <c r="DD20" s="1239"/>
      <c r="DE20" s="1239"/>
    </row>
    <row r="21" spans="1:351" ht="17.25" x14ac:dyDescent="0.1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x14ac:dyDescent="0.15">
      <c r="B22" s="1246"/>
      <c r="MM22" s="1245"/>
    </row>
    <row r="23" spans="1:351" x14ac:dyDescent="0.15">
      <c r="B23" s="1246"/>
    </row>
    <row r="24" spans="1:351" x14ac:dyDescent="0.15">
      <c r="B24" s="1246"/>
    </row>
    <row r="25" spans="1:351" x14ac:dyDescent="0.15">
      <c r="B25" s="1246"/>
    </row>
    <row r="26" spans="1:351" x14ac:dyDescent="0.15">
      <c r="B26" s="1246"/>
    </row>
    <row r="27" spans="1:351" x14ac:dyDescent="0.15">
      <c r="B27" s="1246"/>
    </row>
    <row r="28" spans="1:351" x14ac:dyDescent="0.15">
      <c r="B28" s="1246"/>
    </row>
    <row r="29" spans="1:351" x14ac:dyDescent="0.15">
      <c r="B29" s="1246"/>
    </row>
    <row r="30" spans="1:351" x14ac:dyDescent="0.15">
      <c r="B30" s="1246"/>
    </row>
    <row r="31" spans="1:351" x14ac:dyDescent="0.15">
      <c r="B31" s="1246"/>
    </row>
    <row r="32" spans="1:351" x14ac:dyDescent="0.15">
      <c r="B32" s="1246"/>
    </row>
    <row r="33" spans="2:109" x14ac:dyDescent="0.15">
      <c r="B33" s="1246"/>
    </row>
    <row r="34" spans="2:109" x14ac:dyDescent="0.15">
      <c r="B34" s="1246"/>
    </row>
    <row r="35" spans="2:109" x14ac:dyDescent="0.15">
      <c r="B35" s="1246"/>
    </row>
    <row r="36" spans="2:109" x14ac:dyDescent="0.15">
      <c r="B36" s="1246"/>
    </row>
    <row r="37" spans="2:109" x14ac:dyDescent="0.15">
      <c r="B37" s="1246"/>
    </row>
    <row r="38" spans="2:109" x14ac:dyDescent="0.15">
      <c r="B38" s="1246"/>
    </row>
    <row r="39" spans="2:109"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x14ac:dyDescent="0.15">
      <c r="B40" s="1251"/>
      <c r="DD40" s="1251"/>
      <c r="DE40" s="1239"/>
    </row>
    <row r="41" spans="2:109" ht="17.25" x14ac:dyDescent="0.15">
      <c r="B41" s="1252" t="s">
        <v>596</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x14ac:dyDescent="0.15">
      <c r="B42" s="1246"/>
      <c r="G42" s="1253"/>
      <c r="I42" s="1254"/>
      <c r="J42" s="1254"/>
      <c r="K42" s="1254"/>
      <c r="AM42" s="1253"/>
      <c r="AN42" s="1253" t="s">
        <v>597</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55" t="s">
        <v>598</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x14ac:dyDescent="0.15">
      <c r="B49" s="1246"/>
      <c r="AN49" s="1239" t="s">
        <v>599</v>
      </c>
    </row>
    <row r="50" spans="1:109"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555</v>
      </c>
      <c r="BQ50" s="1271"/>
      <c r="BR50" s="1271"/>
      <c r="BS50" s="1271"/>
      <c r="BT50" s="1271"/>
      <c r="BU50" s="1271"/>
      <c r="BV50" s="1271"/>
      <c r="BW50" s="1271"/>
      <c r="BX50" s="1271" t="s">
        <v>556</v>
      </c>
      <c r="BY50" s="1271"/>
      <c r="BZ50" s="1271"/>
      <c r="CA50" s="1271"/>
      <c r="CB50" s="1271"/>
      <c r="CC50" s="1271"/>
      <c r="CD50" s="1271"/>
      <c r="CE50" s="1271"/>
      <c r="CF50" s="1271" t="s">
        <v>557</v>
      </c>
      <c r="CG50" s="1271"/>
      <c r="CH50" s="1271"/>
      <c r="CI50" s="1271"/>
      <c r="CJ50" s="1271"/>
      <c r="CK50" s="1271"/>
      <c r="CL50" s="1271"/>
      <c r="CM50" s="1271"/>
      <c r="CN50" s="1271" t="s">
        <v>558</v>
      </c>
      <c r="CO50" s="1271"/>
      <c r="CP50" s="1271"/>
      <c r="CQ50" s="1271"/>
      <c r="CR50" s="1271"/>
      <c r="CS50" s="1271"/>
      <c r="CT50" s="1271"/>
      <c r="CU50" s="1271"/>
      <c r="CV50" s="1271" t="s">
        <v>559</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600</v>
      </c>
      <c r="AO51" s="1275"/>
      <c r="AP51" s="1275"/>
      <c r="AQ51" s="1275"/>
      <c r="AR51" s="1275"/>
      <c r="AS51" s="1275"/>
      <c r="AT51" s="1275"/>
      <c r="AU51" s="1275"/>
      <c r="AV51" s="1275"/>
      <c r="AW51" s="1275"/>
      <c r="AX51" s="1275"/>
      <c r="AY51" s="1275"/>
      <c r="AZ51" s="1275"/>
      <c r="BA51" s="1275"/>
      <c r="BB51" s="1275" t="s">
        <v>601</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v>40.299999999999997</v>
      </c>
      <c r="CG51" s="1277"/>
      <c r="CH51" s="1277"/>
      <c r="CI51" s="1277"/>
      <c r="CJ51" s="1277"/>
      <c r="CK51" s="1277"/>
      <c r="CL51" s="1277"/>
      <c r="CM51" s="1277"/>
      <c r="CN51" s="1277">
        <v>38.6</v>
      </c>
      <c r="CO51" s="1277"/>
      <c r="CP51" s="1277"/>
      <c r="CQ51" s="1277"/>
      <c r="CR51" s="1277"/>
      <c r="CS51" s="1277"/>
      <c r="CT51" s="1277"/>
      <c r="CU51" s="1277"/>
      <c r="CV51" s="1276"/>
      <c r="CW51" s="1277"/>
      <c r="CX51" s="1277"/>
      <c r="CY51" s="1277"/>
      <c r="CZ51" s="1277"/>
      <c r="DA51" s="1277"/>
      <c r="DB51" s="1277"/>
      <c r="DC51" s="1277"/>
    </row>
    <row r="52" spans="1:109"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602</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62.6</v>
      </c>
      <c r="CG53" s="1277"/>
      <c r="CH53" s="1277"/>
      <c r="CI53" s="1277"/>
      <c r="CJ53" s="1277"/>
      <c r="CK53" s="1277"/>
      <c r="CL53" s="1277"/>
      <c r="CM53" s="1277"/>
      <c r="CN53" s="1277">
        <v>63</v>
      </c>
      <c r="CO53" s="1277"/>
      <c r="CP53" s="1277"/>
      <c r="CQ53" s="1277"/>
      <c r="CR53" s="1277"/>
      <c r="CS53" s="1277"/>
      <c r="CT53" s="1277"/>
      <c r="CU53" s="1277"/>
      <c r="CV53" s="1276"/>
      <c r="CW53" s="1277"/>
      <c r="CX53" s="1277"/>
      <c r="CY53" s="1277"/>
      <c r="CZ53" s="1277"/>
      <c r="DA53" s="1277"/>
      <c r="DB53" s="1277"/>
      <c r="DC53" s="1277"/>
    </row>
    <row r="54" spans="1:109"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1254"/>
      <c r="B55" s="1246"/>
      <c r="G55" s="1265"/>
      <c r="H55" s="1265"/>
      <c r="I55" s="1265"/>
      <c r="J55" s="1265"/>
      <c r="K55" s="1274"/>
      <c r="L55" s="1274"/>
      <c r="M55" s="1274"/>
      <c r="N55" s="1274"/>
      <c r="AN55" s="1271" t="s">
        <v>603</v>
      </c>
      <c r="AO55" s="1271"/>
      <c r="AP55" s="1271"/>
      <c r="AQ55" s="1271"/>
      <c r="AR55" s="1271"/>
      <c r="AS55" s="1271"/>
      <c r="AT55" s="1271"/>
      <c r="AU55" s="1271"/>
      <c r="AV55" s="1271"/>
      <c r="AW55" s="1271"/>
      <c r="AX55" s="1271"/>
      <c r="AY55" s="1271"/>
      <c r="AZ55" s="1271"/>
      <c r="BA55" s="1271"/>
      <c r="BB55" s="1275" t="s">
        <v>601</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13</v>
      </c>
      <c r="CG55" s="1277"/>
      <c r="CH55" s="1277"/>
      <c r="CI55" s="1277"/>
      <c r="CJ55" s="1277"/>
      <c r="CK55" s="1277"/>
      <c r="CL55" s="1277"/>
      <c r="CM55" s="1277"/>
      <c r="CN55" s="1277">
        <v>21</v>
      </c>
      <c r="CO55" s="1277"/>
      <c r="CP55" s="1277"/>
      <c r="CQ55" s="1277"/>
      <c r="CR55" s="1277"/>
      <c r="CS55" s="1277"/>
      <c r="CT55" s="1277"/>
      <c r="CU55" s="1277"/>
      <c r="CV55" s="1276"/>
      <c r="CW55" s="1277"/>
      <c r="CX55" s="1277"/>
      <c r="CY55" s="1277"/>
      <c r="CZ55" s="1277"/>
      <c r="DA55" s="1277"/>
      <c r="DB55" s="1277"/>
      <c r="DC55" s="1277"/>
    </row>
    <row r="56" spans="1:109"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x14ac:dyDescent="0.15">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602</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53.4</v>
      </c>
      <c r="CG57" s="1277"/>
      <c r="CH57" s="1277"/>
      <c r="CI57" s="1277"/>
      <c r="CJ57" s="1277"/>
      <c r="CK57" s="1277"/>
      <c r="CL57" s="1277"/>
      <c r="CM57" s="1277"/>
      <c r="CN57" s="1277">
        <v>56.1</v>
      </c>
      <c r="CO57" s="1277"/>
      <c r="CP57" s="1277"/>
      <c r="CQ57" s="1277"/>
      <c r="CR57" s="1277"/>
      <c r="CS57" s="1277"/>
      <c r="CT57" s="1277"/>
      <c r="CU57" s="1277"/>
      <c r="CV57" s="1276"/>
      <c r="CW57" s="1277"/>
      <c r="CX57" s="1277"/>
      <c r="CY57" s="1277"/>
      <c r="CZ57" s="1277"/>
      <c r="DA57" s="1277"/>
      <c r="DB57" s="1277"/>
      <c r="DC57" s="1277"/>
      <c r="DD57" s="1280"/>
      <c r="DE57" s="1278"/>
    </row>
    <row r="58" spans="1:109" s="1254" customFormat="1" x14ac:dyDescent="0.15">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x14ac:dyDescent="0.15">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x14ac:dyDescent="0.15">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x14ac:dyDescent="0.15">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x14ac:dyDescent="0.15">
      <c r="B63" s="1286" t="s">
        <v>604</v>
      </c>
    </row>
    <row r="64" spans="1:109" x14ac:dyDescent="0.15">
      <c r="B64" s="1246"/>
      <c r="G64" s="1253"/>
      <c r="I64" s="1287"/>
      <c r="J64" s="1287"/>
      <c r="K64" s="1287"/>
      <c r="L64" s="1287"/>
      <c r="M64" s="1287"/>
      <c r="N64" s="1288"/>
      <c r="AM64" s="1253"/>
      <c r="AN64" s="1253" t="s">
        <v>597</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x14ac:dyDescent="0.15">
      <c r="B65" s="1246"/>
      <c r="AN65" s="1289" t="s">
        <v>605</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4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4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4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4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46"/>
      <c r="H70" s="1298"/>
      <c r="I70" s="1298"/>
      <c r="J70" s="1299"/>
      <c r="K70" s="1299"/>
      <c r="L70" s="1300"/>
      <c r="M70" s="1299"/>
      <c r="N70" s="1300"/>
      <c r="AN70" s="1264"/>
      <c r="AO70" s="1264"/>
      <c r="AP70" s="1264"/>
      <c r="AZ70" s="1264"/>
      <c r="BA70" s="1264"/>
      <c r="BB70" s="1264"/>
      <c r="BL70" s="1264"/>
      <c r="BM70" s="1264"/>
      <c r="BN70" s="1264"/>
      <c r="BX70" s="1264"/>
      <c r="BY70" s="1264"/>
      <c r="BZ70" s="1264"/>
      <c r="CJ70" s="1264"/>
      <c r="CK70" s="1264"/>
      <c r="CL70" s="1264"/>
      <c r="CV70" s="1264"/>
      <c r="CW70" s="1264"/>
      <c r="CX70" s="1264"/>
    </row>
    <row r="71" spans="2:107" x14ac:dyDescent="0.15">
      <c r="B71" s="1246"/>
      <c r="G71" s="1301"/>
      <c r="I71" s="1302"/>
      <c r="J71" s="1299"/>
      <c r="K71" s="1299"/>
      <c r="L71" s="1300"/>
      <c r="M71" s="1299"/>
      <c r="N71" s="1300"/>
      <c r="AM71" s="1301"/>
      <c r="AN71" s="1239" t="s">
        <v>599</v>
      </c>
    </row>
    <row r="72" spans="2:107"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555</v>
      </c>
      <c r="BQ72" s="1271"/>
      <c r="BR72" s="1271"/>
      <c r="BS72" s="1271"/>
      <c r="BT72" s="1271"/>
      <c r="BU72" s="1271"/>
      <c r="BV72" s="1271"/>
      <c r="BW72" s="1271"/>
      <c r="BX72" s="1271" t="s">
        <v>556</v>
      </c>
      <c r="BY72" s="1271"/>
      <c r="BZ72" s="1271"/>
      <c r="CA72" s="1271"/>
      <c r="CB72" s="1271"/>
      <c r="CC72" s="1271"/>
      <c r="CD72" s="1271"/>
      <c r="CE72" s="1271"/>
      <c r="CF72" s="1271" t="s">
        <v>557</v>
      </c>
      <c r="CG72" s="1271"/>
      <c r="CH72" s="1271"/>
      <c r="CI72" s="1271"/>
      <c r="CJ72" s="1271"/>
      <c r="CK72" s="1271"/>
      <c r="CL72" s="1271"/>
      <c r="CM72" s="1271"/>
      <c r="CN72" s="1271" t="s">
        <v>558</v>
      </c>
      <c r="CO72" s="1271"/>
      <c r="CP72" s="1271"/>
      <c r="CQ72" s="1271"/>
      <c r="CR72" s="1271"/>
      <c r="CS72" s="1271"/>
      <c r="CT72" s="1271"/>
      <c r="CU72" s="1271"/>
      <c r="CV72" s="1271" t="s">
        <v>559</v>
      </c>
      <c r="CW72" s="1271"/>
      <c r="CX72" s="1271"/>
      <c r="CY72" s="1271"/>
      <c r="CZ72" s="1271"/>
      <c r="DA72" s="1271"/>
      <c r="DB72" s="1271"/>
      <c r="DC72" s="1271"/>
    </row>
    <row r="73" spans="2:107" x14ac:dyDescent="0.15">
      <c r="B73" s="1246"/>
      <c r="G73" s="1272"/>
      <c r="H73" s="1272"/>
      <c r="I73" s="1272"/>
      <c r="J73" s="1272"/>
      <c r="K73" s="1303"/>
      <c r="L73" s="1303"/>
      <c r="M73" s="1303"/>
      <c r="N73" s="1303"/>
      <c r="AM73" s="1264"/>
      <c r="AN73" s="1275" t="s">
        <v>600</v>
      </c>
      <c r="AO73" s="1275"/>
      <c r="AP73" s="1275"/>
      <c r="AQ73" s="1275"/>
      <c r="AR73" s="1275"/>
      <c r="AS73" s="1275"/>
      <c r="AT73" s="1275"/>
      <c r="AU73" s="1275"/>
      <c r="AV73" s="1275"/>
      <c r="AW73" s="1275"/>
      <c r="AX73" s="1275"/>
      <c r="AY73" s="1275"/>
      <c r="AZ73" s="1275"/>
      <c r="BA73" s="1275"/>
      <c r="BB73" s="1275" t="s">
        <v>601</v>
      </c>
      <c r="BC73" s="1275"/>
      <c r="BD73" s="1275"/>
      <c r="BE73" s="1275"/>
      <c r="BF73" s="1275"/>
      <c r="BG73" s="1275"/>
      <c r="BH73" s="1275"/>
      <c r="BI73" s="1275"/>
      <c r="BJ73" s="1275"/>
      <c r="BK73" s="1275"/>
      <c r="BL73" s="1275"/>
      <c r="BM73" s="1275"/>
      <c r="BN73" s="1275"/>
      <c r="BO73" s="1275"/>
      <c r="BP73" s="1277">
        <v>32.200000000000003</v>
      </c>
      <c r="BQ73" s="1277"/>
      <c r="BR73" s="1277"/>
      <c r="BS73" s="1277"/>
      <c r="BT73" s="1277"/>
      <c r="BU73" s="1277"/>
      <c r="BV73" s="1277"/>
      <c r="BW73" s="1277"/>
      <c r="BX73" s="1277">
        <v>37.4</v>
      </c>
      <c r="BY73" s="1277"/>
      <c r="BZ73" s="1277"/>
      <c r="CA73" s="1277"/>
      <c r="CB73" s="1277"/>
      <c r="CC73" s="1277"/>
      <c r="CD73" s="1277"/>
      <c r="CE73" s="1277"/>
      <c r="CF73" s="1277">
        <v>40.299999999999997</v>
      </c>
      <c r="CG73" s="1277"/>
      <c r="CH73" s="1277"/>
      <c r="CI73" s="1277"/>
      <c r="CJ73" s="1277"/>
      <c r="CK73" s="1277"/>
      <c r="CL73" s="1277"/>
      <c r="CM73" s="1277"/>
      <c r="CN73" s="1277">
        <v>38.6</v>
      </c>
      <c r="CO73" s="1277"/>
      <c r="CP73" s="1277"/>
      <c r="CQ73" s="1277"/>
      <c r="CR73" s="1277"/>
      <c r="CS73" s="1277"/>
      <c r="CT73" s="1277"/>
      <c r="CU73" s="1277"/>
      <c r="CV73" s="1277">
        <v>56.7</v>
      </c>
      <c r="CW73" s="1277"/>
      <c r="CX73" s="1277"/>
      <c r="CY73" s="1277"/>
      <c r="CZ73" s="1277"/>
      <c r="DA73" s="1277"/>
      <c r="DB73" s="1277"/>
      <c r="DC73" s="1277"/>
    </row>
    <row r="74" spans="2:107" x14ac:dyDescent="0.15">
      <c r="B74" s="1246"/>
      <c r="G74" s="1272"/>
      <c r="H74" s="1272"/>
      <c r="I74" s="1272"/>
      <c r="J74" s="1272"/>
      <c r="K74" s="1303"/>
      <c r="L74" s="1303"/>
      <c r="M74" s="1303"/>
      <c r="N74" s="1303"/>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606</v>
      </c>
      <c r="BC75" s="1275"/>
      <c r="BD75" s="1275"/>
      <c r="BE75" s="1275"/>
      <c r="BF75" s="1275"/>
      <c r="BG75" s="1275"/>
      <c r="BH75" s="1275"/>
      <c r="BI75" s="1275"/>
      <c r="BJ75" s="1275"/>
      <c r="BK75" s="1275"/>
      <c r="BL75" s="1275"/>
      <c r="BM75" s="1275"/>
      <c r="BN75" s="1275"/>
      <c r="BO75" s="1275"/>
      <c r="BP75" s="1277">
        <v>7</v>
      </c>
      <c r="BQ75" s="1277"/>
      <c r="BR75" s="1277"/>
      <c r="BS75" s="1277"/>
      <c r="BT75" s="1277"/>
      <c r="BU75" s="1277"/>
      <c r="BV75" s="1277"/>
      <c r="BW75" s="1277"/>
      <c r="BX75" s="1277">
        <v>6.9</v>
      </c>
      <c r="BY75" s="1277"/>
      <c r="BZ75" s="1277"/>
      <c r="CA75" s="1277"/>
      <c r="CB75" s="1277"/>
      <c r="CC75" s="1277"/>
      <c r="CD75" s="1277"/>
      <c r="CE75" s="1277"/>
      <c r="CF75" s="1277">
        <v>6.9</v>
      </c>
      <c r="CG75" s="1277"/>
      <c r="CH75" s="1277"/>
      <c r="CI75" s="1277"/>
      <c r="CJ75" s="1277"/>
      <c r="CK75" s="1277"/>
      <c r="CL75" s="1277"/>
      <c r="CM75" s="1277"/>
      <c r="CN75" s="1277">
        <v>6.5</v>
      </c>
      <c r="CO75" s="1277"/>
      <c r="CP75" s="1277"/>
      <c r="CQ75" s="1277"/>
      <c r="CR75" s="1277"/>
      <c r="CS75" s="1277"/>
      <c r="CT75" s="1277"/>
      <c r="CU75" s="1277"/>
      <c r="CV75" s="1277">
        <v>6.8</v>
      </c>
      <c r="CW75" s="1277"/>
      <c r="CX75" s="1277"/>
      <c r="CY75" s="1277"/>
      <c r="CZ75" s="1277"/>
      <c r="DA75" s="1277"/>
      <c r="DB75" s="1277"/>
      <c r="DC75" s="1277"/>
    </row>
    <row r="76" spans="2:107"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1246"/>
      <c r="G77" s="1265"/>
      <c r="H77" s="1265"/>
      <c r="I77" s="1265"/>
      <c r="J77" s="1265"/>
      <c r="K77" s="1303"/>
      <c r="L77" s="1303"/>
      <c r="M77" s="1303"/>
      <c r="N77" s="1303"/>
      <c r="AN77" s="1271" t="s">
        <v>603</v>
      </c>
      <c r="AO77" s="1271"/>
      <c r="AP77" s="1271"/>
      <c r="AQ77" s="1271"/>
      <c r="AR77" s="1271"/>
      <c r="AS77" s="1271"/>
      <c r="AT77" s="1271"/>
      <c r="AU77" s="1271"/>
      <c r="AV77" s="1271"/>
      <c r="AW77" s="1271"/>
      <c r="AX77" s="1271"/>
      <c r="AY77" s="1271"/>
      <c r="AZ77" s="1271"/>
      <c r="BA77" s="1271"/>
      <c r="BB77" s="1275" t="s">
        <v>601</v>
      </c>
      <c r="BC77" s="1275"/>
      <c r="BD77" s="1275"/>
      <c r="BE77" s="1275"/>
      <c r="BF77" s="1275"/>
      <c r="BG77" s="1275"/>
      <c r="BH77" s="1275"/>
      <c r="BI77" s="1275"/>
      <c r="BJ77" s="1275"/>
      <c r="BK77" s="1275"/>
      <c r="BL77" s="1275"/>
      <c r="BM77" s="1275"/>
      <c r="BN77" s="1275"/>
      <c r="BO77" s="1275"/>
      <c r="BP77" s="1277">
        <v>22.3</v>
      </c>
      <c r="BQ77" s="1277"/>
      <c r="BR77" s="1277"/>
      <c r="BS77" s="1277"/>
      <c r="BT77" s="1277"/>
      <c r="BU77" s="1277"/>
      <c r="BV77" s="1277"/>
      <c r="BW77" s="1277"/>
      <c r="BX77" s="1277">
        <v>20.3</v>
      </c>
      <c r="BY77" s="1277"/>
      <c r="BZ77" s="1277"/>
      <c r="CA77" s="1277"/>
      <c r="CB77" s="1277"/>
      <c r="CC77" s="1277"/>
      <c r="CD77" s="1277"/>
      <c r="CE77" s="1277"/>
      <c r="CF77" s="1277">
        <v>13</v>
      </c>
      <c r="CG77" s="1277"/>
      <c r="CH77" s="1277"/>
      <c r="CI77" s="1277"/>
      <c r="CJ77" s="1277"/>
      <c r="CK77" s="1277"/>
      <c r="CL77" s="1277"/>
      <c r="CM77" s="1277"/>
      <c r="CN77" s="1277">
        <v>21</v>
      </c>
      <c r="CO77" s="1277"/>
      <c r="CP77" s="1277"/>
      <c r="CQ77" s="1277"/>
      <c r="CR77" s="1277"/>
      <c r="CS77" s="1277"/>
      <c r="CT77" s="1277"/>
      <c r="CU77" s="1277"/>
      <c r="CV77" s="1277">
        <v>20.2</v>
      </c>
      <c r="CW77" s="1277"/>
      <c r="CX77" s="1277"/>
      <c r="CY77" s="1277"/>
      <c r="CZ77" s="1277"/>
      <c r="DA77" s="1277"/>
      <c r="DB77" s="1277"/>
      <c r="DC77" s="1277"/>
    </row>
    <row r="78" spans="2:107" x14ac:dyDescent="0.15">
      <c r="B78" s="1246"/>
      <c r="G78" s="1265"/>
      <c r="H78" s="1265"/>
      <c r="I78" s="1265"/>
      <c r="J78" s="1265"/>
      <c r="K78" s="1303"/>
      <c r="L78" s="1303"/>
      <c r="M78" s="1303"/>
      <c r="N78" s="1303"/>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1246"/>
      <c r="G79" s="1265"/>
      <c r="H79" s="1265"/>
      <c r="I79" s="1279"/>
      <c r="J79" s="1279"/>
      <c r="K79" s="1304"/>
      <c r="L79" s="1304"/>
      <c r="M79" s="1304"/>
      <c r="N79" s="1304"/>
      <c r="AN79" s="1271"/>
      <c r="AO79" s="1271"/>
      <c r="AP79" s="1271"/>
      <c r="AQ79" s="1271"/>
      <c r="AR79" s="1271"/>
      <c r="AS79" s="1271"/>
      <c r="AT79" s="1271"/>
      <c r="AU79" s="1271"/>
      <c r="AV79" s="1271"/>
      <c r="AW79" s="1271"/>
      <c r="AX79" s="1271"/>
      <c r="AY79" s="1271"/>
      <c r="AZ79" s="1271"/>
      <c r="BA79" s="1271"/>
      <c r="BB79" s="1275" t="s">
        <v>606</v>
      </c>
      <c r="BC79" s="1275"/>
      <c r="BD79" s="1275"/>
      <c r="BE79" s="1275"/>
      <c r="BF79" s="1275"/>
      <c r="BG79" s="1275"/>
      <c r="BH79" s="1275"/>
      <c r="BI79" s="1275"/>
      <c r="BJ79" s="1275"/>
      <c r="BK79" s="1275"/>
      <c r="BL79" s="1275"/>
      <c r="BM79" s="1275"/>
      <c r="BN79" s="1275"/>
      <c r="BO79" s="1275"/>
      <c r="BP79" s="1277">
        <v>8.5</v>
      </c>
      <c r="BQ79" s="1277"/>
      <c r="BR79" s="1277"/>
      <c r="BS79" s="1277"/>
      <c r="BT79" s="1277"/>
      <c r="BU79" s="1277"/>
      <c r="BV79" s="1277"/>
      <c r="BW79" s="1277"/>
      <c r="BX79" s="1277">
        <v>7.7</v>
      </c>
      <c r="BY79" s="1277"/>
      <c r="BZ79" s="1277"/>
      <c r="CA79" s="1277"/>
      <c r="CB79" s="1277"/>
      <c r="CC79" s="1277"/>
      <c r="CD79" s="1277"/>
      <c r="CE79" s="1277"/>
      <c r="CF79" s="1277">
        <v>6.8</v>
      </c>
      <c r="CG79" s="1277"/>
      <c r="CH79" s="1277"/>
      <c r="CI79" s="1277"/>
      <c r="CJ79" s="1277"/>
      <c r="CK79" s="1277"/>
      <c r="CL79" s="1277"/>
      <c r="CM79" s="1277"/>
      <c r="CN79" s="1277">
        <v>6.8</v>
      </c>
      <c r="CO79" s="1277"/>
      <c r="CP79" s="1277"/>
      <c r="CQ79" s="1277"/>
      <c r="CR79" s="1277"/>
      <c r="CS79" s="1277"/>
      <c r="CT79" s="1277"/>
      <c r="CU79" s="1277"/>
      <c r="CV79" s="1277">
        <v>6.8</v>
      </c>
      <c r="CW79" s="1277"/>
      <c r="CX79" s="1277"/>
      <c r="CY79" s="1277"/>
      <c r="CZ79" s="1277"/>
      <c r="DA79" s="1277"/>
      <c r="DB79" s="1277"/>
      <c r="DC79" s="1277"/>
    </row>
    <row r="80" spans="2:107" x14ac:dyDescent="0.15">
      <c r="B80" s="1246"/>
      <c r="G80" s="1265"/>
      <c r="H80" s="1265"/>
      <c r="I80" s="1279"/>
      <c r="J80" s="1279"/>
      <c r="K80" s="1304"/>
      <c r="L80" s="1304"/>
      <c r="M80" s="1304"/>
      <c r="N80" s="1304"/>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1246"/>
    </row>
    <row r="82" spans="2:109" ht="17.25" x14ac:dyDescent="0.15">
      <c r="B82" s="1246"/>
      <c r="K82" s="1305"/>
      <c r="L82" s="1305"/>
      <c r="M82" s="1305"/>
      <c r="N82" s="1305"/>
      <c r="AQ82" s="1305"/>
      <c r="AR82" s="1305"/>
      <c r="AS82" s="1305"/>
      <c r="AT82" s="1305"/>
      <c r="BC82" s="1305"/>
      <c r="BD82" s="1305"/>
      <c r="BE82" s="1305"/>
      <c r="BF82" s="1305"/>
      <c r="BO82" s="1305"/>
      <c r="BP82" s="1305"/>
      <c r="BQ82" s="1305"/>
      <c r="BR82" s="1305"/>
      <c r="CA82" s="1305"/>
      <c r="CB82" s="1305"/>
      <c r="CC82" s="1305"/>
      <c r="CD82" s="1305"/>
      <c r="CM82" s="1305"/>
      <c r="CN82" s="1305"/>
      <c r="CO82" s="1305"/>
      <c r="CP82" s="1305"/>
      <c r="CY82" s="1305"/>
      <c r="CZ82" s="1305"/>
      <c r="DA82" s="1305"/>
      <c r="DB82" s="1305"/>
      <c r="DC82" s="1305"/>
    </row>
    <row r="83" spans="2:109"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x14ac:dyDescent="0.15">
      <c r="DD84" s="1239"/>
      <c r="DE84" s="1239"/>
    </row>
    <row r="85" spans="2:109" x14ac:dyDescent="0.15">
      <c r="DD85" s="1239"/>
      <c r="DE85" s="1239"/>
    </row>
    <row r="86" spans="2:109" hidden="1" x14ac:dyDescent="0.15">
      <c r="DD86" s="1239"/>
      <c r="DE86" s="1239"/>
    </row>
    <row r="87" spans="2:109" hidden="1" x14ac:dyDescent="0.15">
      <c r="K87" s="1306"/>
      <c r="AQ87" s="1306"/>
      <c r="BC87" s="1306"/>
      <c r="BO87" s="1306"/>
      <c r="CA87" s="1306"/>
      <c r="CM87" s="1306"/>
      <c r="CY87" s="1306"/>
      <c r="DD87" s="1239"/>
      <c r="DE87" s="1239"/>
    </row>
    <row r="88" spans="2:109" hidden="1" x14ac:dyDescent="0.15">
      <c r="DD88" s="1239"/>
      <c r="DE88" s="1239"/>
    </row>
    <row r="89" spans="2:109" hidden="1" x14ac:dyDescent="0.15">
      <c r="DD89" s="1239"/>
      <c r="DE89" s="1239"/>
    </row>
    <row r="90" spans="2:109" hidden="1" x14ac:dyDescent="0.15">
      <c r="DD90" s="1239"/>
      <c r="DE90" s="1239"/>
    </row>
    <row r="91" spans="2:109" hidden="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cxTxZbrGEa9JOjnXbVDdBBy5pjULZnf2gd/bhUoki4OYob77N6gjY1qQUrwYCulV+Lul8cwjP3o3tkS/uQUiEw==" saltValue="E6POELSGgb2f3bnP6C0yQ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zf+snp68RZsEPEQHl+tIMbZs/zHf2zvweXD0cVenKiGkdAX/cpDKIS1BdyPFlGZ3szYTh/mQevmqStm5v7mRA==" saltValue="JaAHa2n2uI9b4rOWy7/mj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H7epWi+gC5sjJMYkaWRoR7JESQBFNFxSAHMqdOWQXTd/934moB1iPyanSuW77mRL4g/iB1l75iDHF7DBGWIA==" saltValue="DKEiHVreI9z9NjKkW+sos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552</v>
      </c>
      <c r="G2" s="136"/>
      <c r="H2" s="137"/>
    </row>
    <row r="3" spans="1:8" x14ac:dyDescent="0.15">
      <c r="A3" s="133" t="s">
        <v>545</v>
      </c>
      <c r="B3" s="138"/>
      <c r="C3" s="139"/>
      <c r="D3" s="140">
        <v>32996</v>
      </c>
      <c r="E3" s="141"/>
      <c r="F3" s="142">
        <v>53270</v>
      </c>
      <c r="G3" s="143"/>
      <c r="H3" s="144"/>
    </row>
    <row r="4" spans="1:8" x14ac:dyDescent="0.15">
      <c r="A4" s="145"/>
      <c r="B4" s="146"/>
      <c r="C4" s="147"/>
      <c r="D4" s="148">
        <v>23865</v>
      </c>
      <c r="E4" s="149"/>
      <c r="F4" s="150">
        <v>24316</v>
      </c>
      <c r="G4" s="151"/>
      <c r="H4" s="152"/>
    </row>
    <row r="5" spans="1:8" x14ac:dyDescent="0.15">
      <c r="A5" s="133" t="s">
        <v>547</v>
      </c>
      <c r="B5" s="138"/>
      <c r="C5" s="139"/>
      <c r="D5" s="140">
        <v>28551</v>
      </c>
      <c r="E5" s="141"/>
      <c r="F5" s="142">
        <v>53292</v>
      </c>
      <c r="G5" s="143"/>
      <c r="H5" s="144"/>
    </row>
    <row r="6" spans="1:8" x14ac:dyDescent="0.15">
      <c r="A6" s="145"/>
      <c r="B6" s="146"/>
      <c r="C6" s="147"/>
      <c r="D6" s="148">
        <v>16245</v>
      </c>
      <c r="E6" s="149"/>
      <c r="F6" s="150">
        <v>28900</v>
      </c>
      <c r="G6" s="151"/>
      <c r="H6" s="152"/>
    </row>
    <row r="7" spans="1:8" x14ac:dyDescent="0.15">
      <c r="A7" s="133" t="s">
        <v>548</v>
      </c>
      <c r="B7" s="138"/>
      <c r="C7" s="139"/>
      <c r="D7" s="140">
        <v>21411</v>
      </c>
      <c r="E7" s="141"/>
      <c r="F7" s="142">
        <v>49919</v>
      </c>
      <c r="G7" s="143"/>
      <c r="H7" s="144"/>
    </row>
    <row r="8" spans="1:8" x14ac:dyDescent="0.15">
      <c r="A8" s="145"/>
      <c r="B8" s="146"/>
      <c r="C8" s="147"/>
      <c r="D8" s="148">
        <v>15808</v>
      </c>
      <c r="E8" s="149"/>
      <c r="F8" s="150">
        <v>26398</v>
      </c>
      <c r="G8" s="151"/>
      <c r="H8" s="152"/>
    </row>
    <row r="9" spans="1:8" x14ac:dyDescent="0.15">
      <c r="A9" s="133" t="s">
        <v>549</v>
      </c>
      <c r="B9" s="138"/>
      <c r="C9" s="139"/>
      <c r="D9" s="140">
        <v>23525</v>
      </c>
      <c r="E9" s="141"/>
      <c r="F9" s="142">
        <v>47738</v>
      </c>
      <c r="G9" s="143"/>
      <c r="H9" s="144"/>
    </row>
    <row r="10" spans="1:8" x14ac:dyDescent="0.15">
      <c r="A10" s="145"/>
      <c r="B10" s="146"/>
      <c r="C10" s="147"/>
      <c r="D10" s="148">
        <v>11246</v>
      </c>
      <c r="E10" s="149"/>
      <c r="F10" s="150">
        <v>24937</v>
      </c>
      <c r="G10" s="151"/>
      <c r="H10" s="152"/>
    </row>
    <row r="11" spans="1:8" x14ac:dyDescent="0.15">
      <c r="A11" s="133" t="s">
        <v>550</v>
      </c>
      <c r="B11" s="138"/>
      <c r="C11" s="139"/>
      <c r="D11" s="140">
        <v>28112</v>
      </c>
      <c r="E11" s="141"/>
      <c r="F11" s="142">
        <v>52191</v>
      </c>
      <c r="G11" s="143"/>
      <c r="H11" s="144"/>
    </row>
    <row r="12" spans="1:8" x14ac:dyDescent="0.15">
      <c r="A12" s="145"/>
      <c r="B12" s="146"/>
      <c r="C12" s="153"/>
      <c r="D12" s="148">
        <v>11952</v>
      </c>
      <c r="E12" s="149"/>
      <c r="F12" s="150">
        <v>24843</v>
      </c>
      <c r="G12" s="151"/>
      <c r="H12" s="152"/>
    </row>
    <row r="13" spans="1:8" x14ac:dyDescent="0.15">
      <c r="A13" s="133"/>
      <c r="B13" s="138"/>
      <c r="C13" s="154"/>
      <c r="D13" s="155">
        <v>26919</v>
      </c>
      <c r="E13" s="156"/>
      <c r="F13" s="157">
        <v>51282</v>
      </c>
      <c r="G13" s="158"/>
      <c r="H13" s="144"/>
    </row>
    <row r="14" spans="1:8" x14ac:dyDescent="0.15">
      <c r="A14" s="145"/>
      <c r="B14" s="146"/>
      <c r="C14" s="147"/>
      <c r="D14" s="148">
        <v>15823</v>
      </c>
      <c r="E14" s="149"/>
      <c r="F14" s="150">
        <v>25879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11.77</v>
      </c>
      <c r="C19" s="159">
        <f>ROUND(VALUE(SUBSTITUTE(実質収支比率等に係る経年分析!G$48,"▲","-")),2)</f>
        <v>6.92</v>
      </c>
      <c r="D19" s="159">
        <f>ROUND(VALUE(SUBSTITUTE(実質収支比率等に係る経年分析!H$48,"▲","-")),2)</f>
        <v>7.75</v>
      </c>
      <c r="E19" s="159">
        <f>ROUND(VALUE(SUBSTITUTE(実質収支比率等に係る経年分析!I$48,"▲","-")),2)</f>
        <v>4.43</v>
      </c>
      <c r="F19" s="159">
        <f>ROUND(VALUE(SUBSTITUTE(実質収支比率等に係る経年分析!J$48,"▲","-")),2)</f>
        <v>3.92</v>
      </c>
    </row>
    <row r="20" spans="1:11" x14ac:dyDescent="0.15">
      <c r="A20" s="159" t="s">
        <v>49</v>
      </c>
      <c r="B20" s="159">
        <f>ROUND(VALUE(SUBSTITUTE(実質収支比率等に係る経年分析!F$47,"▲","-")),2)</f>
        <v>32.93</v>
      </c>
      <c r="C20" s="159">
        <f>ROUND(VALUE(SUBSTITUTE(実質収支比率等に係る経年分析!G$47,"▲","-")),2)</f>
        <v>32.79</v>
      </c>
      <c r="D20" s="159">
        <f>ROUND(VALUE(SUBSTITUTE(実質収支比率等に係る経年分析!H$47,"▲","-")),2)</f>
        <v>32.090000000000003</v>
      </c>
      <c r="E20" s="159">
        <f>ROUND(VALUE(SUBSTITUTE(実質収支比率等に係る経年分析!I$47,"▲","-")),2)</f>
        <v>32.06</v>
      </c>
      <c r="F20" s="159">
        <f>ROUND(VALUE(SUBSTITUTE(実質収支比率等に係る経年分析!J$47,"▲","-")),2)</f>
        <v>31.62</v>
      </c>
    </row>
    <row r="21" spans="1:11" x14ac:dyDescent="0.15">
      <c r="A21" s="159" t="s">
        <v>50</v>
      </c>
      <c r="B21" s="159">
        <f>IF(ISNUMBER(VALUE(SUBSTITUTE(実質収支比率等に係る経年分析!F$49,"▲","-"))),ROUND(VALUE(SUBSTITUTE(実質収支比率等に係る経年分析!F$49,"▲","-")),2),NA())</f>
        <v>1.9</v>
      </c>
      <c r="C21" s="159">
        <f>IF(ISNUMBER(VALUE(SUBSTITUTE(実質収支比率等に係る経年分析!G$49,"▲","-"))),ROUND(VALUE(SUBSTITUTE(実質収支比率等に係る経年分析!G$49,"▲","-")),2),NA())</f>
        <v>-4.32</v>
      </c>
      <c r="D21" s="159">
        <f>IF(ISNUMBER(VALUE(SUBSTITUTE(実質収支比率等に係る経年分析!H$49,"▲","-"))),ROUND(VALUE(SUBSTITUTE(実質収支比率等に係る経年分析!H$49,"▲","-")),2),NA())</f>
        <v>1.06</v>
      </c>
      <c r="E21" s="159">
        <f>IF(ISNUMBER(VALUE(SUBSTITUTE(実質収支比率等に係る経年分析!I$49,"▲","-"))),ROUND(VALUE(SUBSTITUTE(実質収支比率等に係る経年分析!I$49,"▲","-")),2),NA())</f>
        <v>-3.28</v>
      </c>
      <c r="F21" s="159">
        <f>IF(ISNUMBER(VALUE(SUBSTITUTE(実質収支比率等に係る経年分析!J$49,"▲","-"))),ROUND(VALUE(SUBSTITUTE(実質収支比率等に係る経年分析!J$49,"▲","-")),2),NA())</f>
        <v>-0.45</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後期高齢者医療</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0.08</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x14ac:dyDescent="0.15">
      <c r="A31" s="160" t="str">
        <f>IF(連結実質赤字比率に係る赤字・黒字の構成分析!C$39="",NA(),連結実質赤字比率に係る赤字・黒字の構成分析!C$39)</f>
        <v>介護保険事業（介護サービス事業勘定）</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0.02</v>
      </c>
    </row>
    <row r="32" spans="1:11" x14ac:dyDescent="0.15">
      <c r="A32" s="160" t="str">
        <f>IF(連結実質赤字比率に係る赤字・黒字の構成分析!C$38="",NA(),連結実質赤字比率に係る赤字・黒字の構成分析!C$38)</f>
        <v>介護保険事業（保険事業勘定）</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0.51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0.72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1.48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1.81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2.2000000000000002</v>
      </c>
    </row>
    <row r="33" spans="1:16" x14ac:dyDescent="0.15">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11.76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6.92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7.75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4.43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3.92</v>
      </c>
    </row>
    <row r="34" spans="1:16" x14ac:dyDescent="0.15">
      <c r="A34" s="160" t="str">
        <f>IF(連結実質赤字比率に係る赤字・黒字の構成分析!C$36="",NA(),連結実質赤字比率に係る赤字・黒字の構成分析!C$36)</f>
        <v>公共下水道事業</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4.28</v>
      </c>
    </row>
    <row r="35" spans="1:16" x14ac:dyDescent="0.15">
      <c r="A35" s="160" t="str">
        <f>IF(連結実質赤字比率に係る赤字・黒字の構成分析!C$35="",NA(),連結実質赤字比率に係る赤字・黒字の構成分析!C$35)</f>
        <v>水道事業</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5.75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5.55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5.08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6.02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5.95</v>
      </c>
    </row>
    <row r="36" spans="1:16" x14ac:dyDescent="0.15">
      <c r="A36" s="160" t="str">
        <f>IF(連結実質赤字比率に係る赤字・黒字の構成分析!C$34="",NA(),連結実質赤字比率に係る赤字・黒字の構成分析!C$34)</f>
        <v>国民健康保険事業</v>
      </c>
      <c r="B36" s="160">
        <f>IF(ROUND(VALUE(SUBSTITUTE(連結実質赤字比率に係る赤字・黒字の構成分析!F$34,"▲", "-")), 2) &lt; 0, ABS(ROUND(VALUE(SUBSTITUTE(連結実質赤字比率に係る赤字・黒字の構成分析!F$34,"▲", "-")), 2)), NA())</f>
        <v>8.42</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7.86</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7.36</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5.39</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4.18</v>
      </c>
      <c r="K36" s="160" t="e">
        <f>IF(ROUND(VALUE(SUBSTITUTE(連結実質赤字比率に係る赤字・黒字の構成分析!J$34,"▲", "-")), 2) &gt;= 0, ABS(ROUND(VALUE(SUBSTITUTE(連結実質赤字比率に係る赤字・黒字の構成分析!J$34,"▲", "-")), 2)), NA())</f>
        <v>#N/A</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986</v>
      </c>
      <c r="E42" s="161"/>
      <c r="F42" s="161"/>
      <c r="G42" s="161">
        <f>'実質公債費比率（分子）の構造'!L$52</f>
        <v>1016</v>
      </c>
      <c r="H42" s="161"/>
      <c r="I42" s="161"/>
      <c r="J42" s="161">
        <f>'実質公債費比率（分子）の構造'!M$52</f>
        <v>931</v>
      </c>
      <c r="K42" s="161"/>
      <c r="L42" s="161"/>
      <c r="M42" s="161">
        <f>'実質公債費比率（分子）の構造'!N$52</f>
        <v>920</v>
      </c>
      <c r="N42" s="161"/>
      <c r="O42" s="161"/>
      <c r="P42" s="161">
        <f>'実質公債費比率（分子）の構造'!O$52</f>
        <v>953</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20</v>
      </c>
      <c r="C45" s="161"/>
      <c r="D45" s="161"/>
      <c r="E45" s="161">
        <f>'実質公債費比率（分子）の構造'!L$49</f>
        <v>9</v>
      </c>
      <c r="F45" s="161"/>
      <c r="G45" s="161"/>
      <c r="H45" s="161">
        <f>'実質公債費比率（分子）の構造'!M$49</f>
        <v>8</v>
      </c>
      <c r="I45" s="161"/>
      <c r="J45" s="161"/>
      <c r="K45" s="161">
        <f>'実質公債費比率（分子）の構造'!N$49</f>
        <v>13</v>
      </c>
      <c r="L45" s="161"/>
      <c r="M45" s="161"/>
      <c r="N45" s="161">
        <f>'実質公債費比率（分子）の構造'!O$49</f>
        <v>14</v>
      </c>
      <c r="O45" s="161"/>
      <c r="P45" s="161"/>
    </row>
    <row r="46" spans="1:16" x14ac:dyDescent="0.15">
      <c r="A46" s="161" t="s">
        <v>61</v>
      </c>
      <c r="B46" s="161">
        <f>'実質公債費比率（分子）の構造'!K$48</f>
        <v>380</v>
      </c>
      <c r="C46" s="161"/>
      <c r="D46" s="161"/>
      <c r="E46" s="161">
        <f>'実質公債費比率（分子）の構造'!L$48</f>
        <v>398</v>
      </c>
      <c r="F46" s="161"/>
      <c r="G46" s="161"/>
      <c r="H46" s="161">
        <f>'実質公債費比率（分子）の構造'!M$48</f>
        <v>409</v>
      </c>
      <c r="I46" s="161"/>
      <c r="J46" s="161"/>
      <c r="K46" s="161">
        <f>'実質公債費比率（分子）の構造'!N$48</f>
        <v>387</v>
      </c>
      <c r="L46" s="161"/>
      <c r="M46" s="161"/>
      <c r="N46" s="161">
        <f>'実質公債費比率（分子）の構造'!O$48</f>
        <v>481</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946</v>
      </c>
      <c r="C49" s="161"/>
      <c r="D49" s="161"/>
      <c r="E49" s="161">
        <f>'実質公債費比率（分子）の構造'!L$45</f>
        <v>933</v>
      </c>
      <c r="F49" s="161"/>
      <c r="G49" s="161"/>
      <c r="H49" s="161">
        <f>'実質公債費比率（分子）の構造'!M$45</f>
        <v>858</v>
      </c>
      <c r="I49" s="161"/>
      <c r="J49" s="161"/>
      <c r="K49" s="161">
        <f>'実質公債費比率（分子）の構造'!N$45</f>
        <v>828</v>
      </c>
      <c r="L49" s="161"/>
      <c r="M49" s="161"/>
      <c r="N49" s="161">
        <f>'実質公債費比率（分子）の構造'!O$45</f>
        <v>856</v>
      </c>
      <c r="O49" s="161"/>
      <c r="P49" s="161"/>
    </row>
    <row r="50" spans="1:16" x14ac:dyDescent="0.15">
      <c r="A50" s="161" t="s">
        <v>65</v>
      </c>
      <c r="B50" s="161" t="e">
        <f>NA()</f>
        <v>#N/A</v>
      </c>
      <c r="C50" s="161">
        <f>IF(ISNUMBER('実質公債費比率（分子）の構造'!K$53),'実質公債費比率（分子）の構造'!K$53,NA())</f>
        <v>360</v>
      </c>
      <c r="D50" s="161" t="e">
        <f>NA()</f>
        <v>#N/A</v>
      </c>
      <c r="E50" s="161" t="e">
        <f>NA()</f>
        <v>#N/A</v>
      </c>
      <c r="F50" s="161">
        <f>IF(ISNUMBER('実質公債費比率（分子）の構造'!L$53),'実質公債費比率（分子）の構造'!L$53,NA())</f>
        <v>324</v>
      </c>
      <c r="G50" s="161" t="e">
        <f>NA()</f>
        <v>#N/A</v>
      </c>
      <c r="H50" s="161" t="e">
        <f>NA()</f>
        <v>#N/A</v>
      </c>
      <c r="I50" s="161">
        <f>IF(ISNUMBER('実質公債費比率（分子）の構造'!M$53),'実質公債費比率（分子）の構造'!M$53,NA())</f>
        <v>344</v>
      </c>
      <c r="J50" s="161" t="e">
        <f>NA()</f>
        <v>#N/A</v>
      </c>
      <c r="K50" s="161" t="e">
        <f>NA()</f>
        <v>#N/A</v>
      </c>
      <c r="L50" s="161">
        <f>IF(ISNUMBER('実質公債費比率（分子）の構造'!N$53),'実質公債費比率（分子）の構造'!N$53,NA())</f>
        <v>308</v>
      </c>
      <c r="M50" s="161" t="e">
        <f>NA()</f>
        <v>#N/A</v>
      </c>
      <c r="N50" s="161" t="e">
        <f>NA()</f>
        <v>#N/A</v>
      </c>
      <c r="O50" s="161">
        <f>IF(ISNUMBER('実質公債費比率（分子）の構造'!O$53),'実質公債費比率（分子）の構造'!O$53,NA())</f>
        <v>398</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9860</v>
      </c>
      <c r="E56" s="160"/>
      <c r="F56" s="160"/>
      <c r="G56" s="160">
        <f>'将来負担比率（分子）の構造'!J$52</f>
        <v>9812</v>
      </c>
      <c r="H56" s="160"/>
      <c r="I56" s="160"/>
      <c r="J56" s="160">
        <f>'将来負担比率（分子）の構造'!K$52</f>
        <v>9768</v>
      </c>
      <c r="K56" s="160"/>
      <c r="L56" s="160"/>
      <c r="M56" s="160">
        <f>'将来負担比率（分子）の構造'!L$52</f>
        <v>9604</v>
      </c>
      <c r="N56" s="160"/>
      <c r="O56" s="160"/>
      <c r="P56" s="160">
        <f>'将来負担比率（分子）の構造'!M$52</f>
        <v>9418</v>
      </c>
    </row>
    <row r="57" spans="1:16" x14ac:dyDescent="0.15">
      <c r="A57" s="160" t="s">
        <v>36</v>
      </c>
      <c r="B57" s="160"/>
      <c r="C57" s="160"/>
      <c r="D57" s="160">
        <f>'将来負担比率（分子）の構造'!I$51</f>
        <v>4568</v>
      </c>
      <c r="E57" s="160"/>
      <c r="F57" s="160"/>
      <c r="G57" s="160">
        <f>'将来負担比率（分子）の構造'!J$51</f>
        <v>4001</v>
      </c>
      <c r="H57" s="160"/>
      <c r="I57" s="160"/>
      <c r="J57" s="160">
        <f>'将来負担比率（分子）の構造'!K$51</f>
        <v>3578</v>
      </c>
      <c r="K57" s="160"/>
      <c r="L57" s="160"/>
      <c r="M57" s="160">
        <f>'将来負担比率（分子）の構造'!L$51</f>
        <v>3351</v>
      </c>
      <c r="N57" s="160"/>
      <c r="O57" s="160"/>
      <c r="P57" s="160">
        <f>'将来負担比率（分子）の構造'!M$51</f>
        <v>3156</v>
      </c>
    </row>
    <row r="58" spans="1:16" x14ac:dyDescent="0.15">
      <c r="A58" s="160" t="s">
        <v>35</v>
      </c>
      <c r="B58" s="160"/>
      <c r="C58" s="160"/>
      <c r="D58" s="160">
        <f>'将来負担比率（分子）の構造'!I$50</f>
        <v>2918</v>
      </c>
      <c r="E58" s="160"/>
      <c r="F58" s="160"/>
      <c r="G58" s="160">
        <f>'将来負担比率（分子）の構造'!J$50</f>
        <v>2942</v>
      </c>
      <c r="H58" s="160"/>
      <c r="I58" s="160"/>
      <c r="J58" s="160">
        <f>'将来負担比率（分子）の構造'!K$50</f>
        <v>2974</v>
      </c>
      <c r="K58" s="160"/>
      <c r="L58" s="160"/>
      <c r="M58" s="160">
        <f>'将来負担比率（分子）の構造'!L$50</f>
        <v>3049</v>
      </c>
      <c r="N58" s="160"/>
      <c r="O58" s="160"/>
      <c r="P58" s="160">
        <f>'将来負担比率（分子）の構造'!M$50</f>
        <v>3156</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1983</v>
      </c>
      <c r="C62" s="160"/>
      <c r="D62" s="160"/>
      <c r="E62" s="160">
        <f>'将来負担比率（分子）の構造'!J$45</f>
        <v>1884</v>
      </c>
      <c r="F62" s="160"/>
      <c r="G62" s="160"/>
      <c r="H62" s="160">
        <f>'将来負担比率（分子）の構造'!K$45</f>
        <v>1823</v>
      </c>
      <c r="I62" s="160"/>
      <c r="J62" s="160"/>
      <c r="K62" s="160">
        <f>'将来負担比率（分子）の構造'!L$45</f>
        <v>1794</v>
      </c>
      <c r="L62" s="160"/>
      <c r="M62" s="160"/>
      <c r="N62" s="160">
        <f>'将来負担比率（分子）の構造'!M$45</f>
        <v>1753</v>
      </c>
      <c r="O62" s="160"/>
      <c r="P62" s="160"/>
    </row>
    <row r="63" spans="1:16" x14ac:dyDescent="0.15">
      <c r="A63" s="160" t="s">
        <v>28</v>
      </c>
      <c r="B63" s="160">
        <f>'将来負担比率（分子）の構造'!I$44</f>
        <v>122</v>
      </c>
      <c r="C63" s="160"/>
      <c r="D63" s="160"/>
      <c r="E63" s="160">
        <f>'将来負担比率（分子）の構造'!J$44</f>
        <v>135</v>
      </c>
      <c r="F63" s="160"/>
      <c r="G63" s="160"/>
      <c r="H63" s="160">
        <f>'将来負担比率（分子）の構造'!K$44</f>
        <v>175</v>
      </c>
      <c r="I63" s="160"/>
      <c r="J63" s="160"/>
      <c r="K63" s="160">
        <f>'将来負担比率（分子）の構造'!L$44</f>
        <v>173</v>
      </c>
      <c r="L63" s="160"/>
      <c r="M63" s="160"/>
      <c r="N63" s="160">
        <f>'将来負担比率（分子）の構造'!M$44</f>
        <v>194</v>
      </c>
      <c r="O63" s="160"/>
      <c r="P63" s="160"/>
    </row>
    <row r="64" spans="1:16" x14ac:dyDescent="0.15">
      <c r="A64" s="160" t="s">
        <v>27</v>
      </c>
      <c r="B64" s="160">
        <f>'将来負担比率（分子）の構造'!I$43</f>
        <v>6779</v>
      </c>
      <c r="C64" s="160"/>
      <c r="D64" s="160"/>
      <c r="E64" s="160">
        <f>'将来負担比率（分子）の構造'!J$43</f>
        <v>6815</v>
      </c>
      <c r="F64" s="160"/>
      <c r="G64" s="160"/>
      <c r="H64" s="160">
        <f>'将来負担比率（分子）の構造'!K$43</f>
        <v>6778</v>
      </c>
      <c r="I64" s="160"/>
      <c r="J64" s="160"/>
      <c r="K64" s="160">
        <f>'将来負担比率（分子）の構造'!L$43</f>
        <v>6662</v>
      </c>
      <c r="L64" s="160"/>
      <c r="M64" s="160"/>
      <c r="N64" s="160">
        <f>'将来負担比率（分子）の構造'!M$43</f>
        <v>7682</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10040</v>
      </c>
      <c r="C66" s="160"/>
      <c r="D66" s="160"/>
      <c r="E66" s="160">
        <f>'将来負担比率（分子）の構造'!J$41</f>
        <v>9748</v>
      </c>
      <c r="F66" s="160"/>
      <c r="G66" s="160"/>
      <c r="H66" s="160">
        <f>'将来負担比率（分子）の構造'!K$41</f>
        <v>9586</v>
      </c>
      <c r="I66" s="160"/>
      <c r="J66" s="160"/>
      <c r="K66" s="160">
        <f>'将来負担比率（分子）の構造'!L$41</f>
        <v>9328</v>
      </c>
      <c r="L66" s="160"/>
      <c r="M66" s="160"/>
      <c r="N66" s="160">
        <f>'将来負担比率（分子）の構造'!M$41</f>
        <v>8999</v>
      </c>
      <c r="O66" s="160"/>
      <c r="P66" s="160"/>
    </row>
    <row r="67" spans="1:16" x14ac:dyDescent="0.15">
      <c r="A67" s="160" t="s">
        <v>69</v>
      </c>
      <c r="B67" s="160" t="e">
        <f>NA()</f>
        <v>#N/A</v>
      </c>
      <c r="C67" s="160">
        <f>IF(ISNUMBER('将来負担比率（分子）の構造'!I$53), IF('将来負担比率（分子）の構造'!I$53 &lt; 0, 0, '将来負担比率（分子）の構造'!I$53), NA())</f>
        <v>1576</v>
      </c>
      <c r="D67" s="160" t="e">
        <f>NA()</f>
        <v>#N/A</v>
      </c>
      <c r="E67" s="160" t="e">
        <f>NA()</f>
        <v>#N/A</v>
      </c>
      <c r="F67" s="160">
        <f>IF(ISNUMBER('将来負担比率（分子）の構造'!J$53), IF('将来負担比率（分子）の構造'!J$53 &lt; 0, 0, '将来負担比率（分子）の構造'!J$53), NA())</f>
        <v>1826</v>
      </c>
      <c r="G67" s="160" t="e">
        <f>NA()</f>
        <v>#N/A</v>
      </c>
      <c r="H67" s="160" t="e">
        <f>NA()</f>
        <v>#N/A</v>
      </c>
      <c r="I67" s="160">
        <f>IF(ISNUMBER('将来負担比率（分子）の構造'!K$53), IF('将来負担比率（分子）の構造'!K$53 &lt; 0, 0, '将来負担比率（分子）の構造'!K$53), NA())</f>
        <v>2042</v>
      </c>
      <c r="J67" s="160" t="e">
        <f>NA()</f>
        <v>#N/A</v>
      </c>
      <c r="K67" s="160" t="e">
        <f>NA()</f>
        <v>#N/A</v>
      </c>
      <c r="L67" s="160">
        <f>IF(ISNUMBER('将来負担比率（分子）の構造'!L$53), IF('将来負担比率（分子）の構造'!L$53 &lt; 0, 0, '将来負担比率（分子）の構造'!L$53), NA())</f>
        <v>1953</v>
      </c>
      <c r="M67" s="160" t="e">
        <f>NA()</f>
        <v>#N/A</v>
      </c>
      <c r="N67" s="160" t="e">
        <f>NA()</f>
        <v>#N/A</v>
      </c>
      <c r="O67" s="160">
        <f>IF(ISNUMBER('将来負担比率（分子）の構造'!M$53), IF('将来負担比率（分子）の構造'!M$53 &lt; 0, 0, '将来負担比率（分子）の構造'!M$53), NA())</f>
        <v>2899</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1872</v>
      </c>
      <c r="C72" s="164">
        <f>基金残高に係る経年分析!G55</f>
        <v>1874</v>
      </c>
      <c r="D72" s="164">
        <f>基金残高に係る経年分析!H55</f>
        <v>1874</v>
      </c>
    </row>
    <row r="73" spans="1:16" x14ac:dyDescent="0.15">
      <c r="A73" s="163" t="s">
        <v>72</v>
      </c>
      <c r="B73" s="164">
        <f>基金残高に係る経年分析!F56</f>
        <v>193</v>
      </c>
      <c r="C73" s="164">
        <f>基金残高に係る経年分析!G56</f>
        <v>204</v>
      </c>
      <c r="D73" s="164">
        <f>基金残高に係る経年分析!H56</f>
        <v>216</v>
      </c>
    </row>
    <row r="74" spans="1:16" x14ac:dyDescent="0.15">
      <c r="A74" s="163" t="s">
        <v>73</v>
      </c>
      <c r="B74" s="164">
        <f>基金残高に係る経年分析!F57</f>
        <v>457</v>
      </c>
      <c r="C74" s="164">
        <f>基金残高に係る経年分析!G57</f>
        <v>465</v>
      </c>
      <c r="D74" s="164">
        <f>基金残高に係る経年分析!H57</f>
        <v>471</v>
      </c>
    </row>
  </sheetData>
  <sheetProtection algorithmName="SHA-512" hashValue="cmCjL3q+y3isdj3byDsgtsbufkjCtzvLNMjC5gs7RhcciwwaYXPO6RYCN8euxLJtFN/8uJKdiThW73JsCK/wLQ==" saltValue="xx7sGlbrpL26mcvM+eIHe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209</v>
      </c>
      <c r="DI1" s="598"/>
      <c r="DJ1" s="598"/>
      <c r="DK1" s="598"/>
      <c r="DL1" s="598"/>
      <c r="DM1" s="598"/>
      <c r="DN1" s="599"/>
      <c r="DO1" s="205"/>
      <c r="DP1" s="597" t="s">
        <v>210</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212</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213</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214</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215</v>
      </c>
      <c r="S4" s="601"/>
      <c r="T4" s="601"/>
      <c r="U4" s="601"/>
      <c r="V4" s="601"/>
      <c r="W4" s="601"/>
      <c r="X4" s="601"/>
      <c r="Y4" s="602"/>
      <c r="Z4" s="600" t="s">
        <v>216</v>
      </c>
      <c r="AA4" s="601"/>
      <c r="AB4" s="601"/>
      <c r="AC4" s="602"/>
      <c r="AD4" s="600" t="s">
        <v>217</v>
      </c>
      <c r="AE4" s="601"/>
      <c r="AF4" s="601"/>
      <c r="AG4" s="601"/>
      <c r="AH4" s="601"/>
      <c r="AI4" s="601"/>
      <c r="AJ4" s="601"/>
      <c r="AK4" s="602"/>
      <c r="AL4" s="600" t="s">
        <v>216</v>
      </c>
      <c r="AM4" s="601"/>
      <c r="AN4" s="601"/>
      <c r="AO4" s="602"/>
      <c r="AP4" s="606" t="s">
        <v>218</v>
      </c>
      <c r="AQ4" s="606"/>
      <c r="AR4" s="606"/>
      <c r="AS4" s="606"/>
      <c r="AT4" s="606"/>
      <c r="AU4" s="606"/>
      <c r="AV4" s="606"/>
      <c r="AW4" s="606"/>
      <c r="AX4" s="606"/>
      <c r="AY4" s="606"/>
      <c r="AZ4" s="606"/>
      <c r="BA4" s="606"/>
      <c r="BB4" s="606"/>
      <c r="BC4" s="606"/>
      <c r="BD4" s="606"/>
      <c r="BE4" s="606"/>
      <c r="BF4" s="606"/>
      <c r="BG4" s="606" t="s">
        <v>219</v>
      </c>
      <c r="BH4" s="606"/>
      <c r="BI4" s="606"/>
      <c r="BJ4" s="606"/>
      <c r="BK4" s="606"/>
      <c r="BL4" s="606"/>
      <c r="BM4" s="606"/>
      <c r="BN4" s="606"/>
      <c r="BO4" s="606" t="s">
        <v>216</v>
      </c>
      <c r="BP4" s="606"/>
      <c r="BQ4" s="606"/>
      <c r="BR4" s="606"/>
      <c r="BS4" s="606" t="s">
        <v>220</v>
      </c>
      <c r="BT4" s="606"/>
      <c r="BU4" s="606"/>
      <c r="BV4" s="606"/>
      <c r="BW4" s="606"/>
      <c r="BX4" s="606"/>
      <c r="BY4" s="606"/>
      <c r="BZ4" s="606"/>
      <c r="CA4" s="606"/>
      <c r="CB4" s="606"/>
      <c r="CD4" s="603" t="s">
        <v>221</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222</v>
      </c>
      <c r="C5" s="608"/>
      <c r="D5" s="608"/>
      <c r="E5" s="608"/>
      <c r="F5" s="608"/>
      <c r="G5" s="608"/>
      <c r="H5" s="608"/>
      <c r="I5" s="608"/>
      <c r="J5" s="608"/>
      <c r="K5" s="608"/>
      <c r="L5" s="608"/>
      <c r="M5" s="608"/>
      <c r="N5" s="608"/>
      <c r="O5" s="608"/>
      <c r="P5" s="608"/>
      <c r="Q5" s="609"/>
      <c r="R5" s="610">
        <v>2928791</v>
      </c>
      <c r="S5" s="611"/>
      <c r="T5" s="611"/>
      <c r="U5" s="611"/>
      <c r="V5" s="611"/>
      <c r="W5" s="611"/>
      <c r="X5" s="611"/>
      <c r="Y5" s="612"/>
      <c r="Z5" s="613">
        <v>32.5</v>
      </c>
      <c r="AA5" s="613"/>
      <c r="AB5" s="613"/>
      <c r="AC5" s="613"/>
      <c r="AD5" s="614">
        <v>2799966</v>
      </c>
      <c r="AE5" s="614"/>
      <c r="AF5" s="614"/>
      <c r="AG5" s="614"/>
      <c r="AH5" s="614"/>
      <c r="AI5" s="614"/>
      <c r="AJ5" s="614"/>
      <c r="AK5" s="614"/>
      <c r="AL5" s="615">
        <v>49.9</v>
      </c>
      <c r="AM5" s="616"/>
      <c r="AN5" s="616"/>
      <c r="AO5" s="617"/>
      <c r="AP5" s="607" t="s">
        <v>223</v>
      </c>
      <c r="AQ5" s="608"/>
      <c r="AR5" s="608"/>
      <c r="AS5" s="608"/>
      <c r="AT5" s="608"/>
      <c r="AU5" s="608"/>
      <c r="AV5" s="608"/>
      <c r="AW5" s="608"/>
      <c r="AX5" s="608"/>
      <c r="AY5" s="608"/>
      <c r="AZ5" s="608"/>
      <c r="BA5" s="608"/>
      <c r="BB5" s="608"/>
      <c r="BC5" s="608"/>
      <c r="BD5" s="608"/>
      <c r="BE5" s="608"/>
      <c r="BF5" s="609"/>
      <c r="BG5" s="621">
        <v>2799966</v>
      </c>
      <c r="BH5" s="622"/>
      <c r="BI5" s="622"/>
      <c r="BJ5" s="622"/>
      <c r="BK5" s="622"/>
      <c r="BL5" s="622"/>
      <c r="BM5" s="622"/>
      <c r="BN5" s="623"/>
      <c r="BO5" s="624">
        <v>95.6</v>
      </c>
      <c r="BP5" s="624"/>
      <c r="BQ5" s="624"/>
      <c r="BR5" s="624"/>
      <c r="BS5" s="625" t="s">
        <v>224</v>
      </c>
      <c r="BT5" s="625"/>
      <c r="BU5" s="625"/>
      <c r="BV5" s="625"/>
      <c r="BW5" s="625"/>
      <c r="BX5" s="625"/>
      <c r="BY5" s="625"/>
      <c r="BZ5" s="625"/>
      <c r="CA5" s="625"/>
      <c r="CB5" s="629"/>
      <c r="CD5" s="603" t="s">
        <v>218</v>
      </c>
      <c r="CE5" s="604"/>
      <c r="CF5" s="604"/>
      <c r="CG5" s="604"/>
      <c r="CH5" s="604"/>
      <c r="CI5" s="604"/>
      <c r="CJ5" s="604"/>
      <c r="CK5" s="604"/>
      <c r="CL5" s="604"/>
      <c r="CM5" s="604"/>
      <c r="CN5" s="604"/>
      <c r="CO5" s="604"/>
      <c r="CP5" s="604"/>
      <c r="CQ5" s="605"/>
      <c r="CR5" s="603" t="s">
        <v>225</v>
      </c>
      <c r="CS5" s="604"/>
      <c r="CT5" s="604"/>
      <c r="CU5" s="604"/>
      <c r="CV5" s="604"/>
      <c r="CW5" s="604"/>
      <c r="CX5" s="604"/>
      <c r="CY5" s="605"/>
      <c r="CZ5" s="603" t="s">
        <v>216</v>
      </c>
      <c r="DA5" s="604"/>
      <c r="DB5" s="604"/>
      <c r="DC5" s="605"/>
      <c r="DD5" s="603" t="s">
        <v>226</v>
      </c>
      <c r="DE5" s="604"/>
      <c r="DF5" s="604"/>
      <c r="DG5" s="604"/>
      <c r="DH5" s="604"/>
      <c r="DI5" s="604"/>
      <c r="DJ5" s="604"/>
      <c r="DK5" s="604"/>
      <c r="DL5" s="604"/>
      <c r="DM5" s="604"/>
      <c r="DN5" s="604"/>
      <c r="DO5" s="604"/>
      <c r="DP5" s="605"/>
      <c r="DQ5" s="603" t="s">
        <v>227</v>
      </c>
      <c r="DR5" s="604"/>
      <c r="DS5" s="604"/>
      <c r="DT5" s="604"/>
      <c r="DU5" s="604"/>
      <c r="DV5" s="604"/>
      <c r="DW5" s="604"/>
      <c r="DX5" s="604"/>
      <c r="DY5" s="604"/>
      <c r="DZ5" s="604"/>
      <c r="EA5" s="604"/>
      <c r="EB5" s="604"/>
      <c r="EC5" s="605"/>
    </row>
    <row r="6" spans="2:143" ht="11.25" customHeight="1" x14ac:dyDescent="0.15">
      <c r="B6" s="618" t="s">
        <v>228</v>
      </c>
      <c r="C6" s="619"/>
      <c r="D6" s="619"/>
      <c r="E6" s="619"/>
      <c r="F6" s="619"/>
      <c r="G6" s="619"/>
      <c r="H6" s="619"/>
      <c r="I6" s="619"/>
      <c r="J6" s="619"/>
      <c r="K6" s="619"/>
      <c r="L6" s="619"/>
      <c r="M6" s="619"/>
      <c r="N6" s="619"/>
      <c r="O6" s="619"/>
      <c r="P6" s="619"/>
      <c r="Q6" s="620"/>
      <c r="R6" s="621">
        <v>56400</v>
      </c>
      <c r="S6" s="622"/>
      <c r="T6" s="622"/>
      <c r="U6" s="622"/>
      <c r="V6" s="622"/>
      <c r="W6" s="622"/>
      <c r="X6" s="622"/>
      <c r="Y6" s="623"/>
      <c r="Z6" s="624">
        <v>0.6</v>
      </c>
      <c r="AA6" s="624"/>
      <c r="AB6" s="624"/>
      <c r="AC6" s="624"/>
      <c r="AD6" s="625">
        <v>56400</v>
      </c>
      <c r="AE6" s="625"/>
      <c r="AF6" s="625"/>
      <c r="AG6" s="625"/>
      <c r="AH6" s="625"/>
      <c r="AI6" s="625"/>
      <c r="AJ6" s="625"/>
      <c r="AK6" s="625"/>
      <c r="AL6" s="626">
        <v>1</v>
      </c>
      <c r="AM6" s="627"/>
      <c r="AN6" s="627"/>
      <c r="AO6" s="628"/>
      <c r="AP6" s="618" t="s">
        <v>229</v>
      </c>
      <c r="AQ6" s="619"/>
      <c r="AR6" s="619"/>
      <c r="AS6" s="619"/>
      <c r="AT6" s="619"/>
      <c r="AU6" s="619"/>
      <c r="AV6" s="619"/>
      <c r="AW6" s="619"/>
      <c r="AX6" s="619"/>
      <c r="AY6" s="619"/>
      <c r="AZ6" s="619"/>
      <c r="BA6" s="619"/>
      <c r="BB6" s="619"/>
      <c r="BC6" s="619"/>
      <c r="BD6" s="619"/>
      <c r="BE6" s="619"/>
      <c r="BF6" s="620"/>
      <c r="BG6" s="621">
        <v>2799966</v>
      </c>
      <c r="BH6" s="622"/>
      <c r="BI6" s="622"/>
      <c r="BJ6" s="622"/>
      <c r="BK6" s="622"/>
      <c r="BL6" s="622"/>
      <c r="BM6" s="622"/>
      <c r="BN6" s="623"/>
      <c r="BO6" s="624">
        <v>95.6</v>
      </c>
      <c r="BP6" s="624"/>
      <c r="BQ6" s="624"/>
      <c r="BR6" s="624"/>
      <c r="BS6" s="625" t="s">
        <v>230</v>
      </c>
      <c r="BT6" s="625"/>
      <c r="BU6" s="625"/>
      <c r="BV6" s="625"/>
      <c r="BW6" s="625"/>
      <c r="BX6" s="625"/>
      <c r="BY6" s="625"/>
      <c r="BZ6" s="625"/>
      <c r="CA6" s="625"/>
      <c r="CB6" s="629"/>
      <c r="CD6" s="632" t="s">
        <v>231</v>
      </c>
      <c r="CE6" s="633"/>
      <c r="CF6" s="633"/>
      <c r="CG6" s="633"/>
      <c r="CH6" s="633"/>
      <c r="CI6" s="633"/>
      <c r="CJ6" s="633"/>
      <c r="CK6" s="633"/>
      <c r="CL6" s="633"/>
      <c r="CM6" s="633"/>
      <c r="CN6" s="633"/>
      <c r="CO6" s="633"/>
      <c r="CP6" s="633"/>
      <c r="CQ6" s="634"/>
      <c r="CR6" s="621">
        <v>100864</v>
      </c>
      <c r="CS6" s="622"/>
      <c r="CT6" s="622"/>
      <c r="CU6" s="622"/>
      <c r="CV6" s="622"/>
      <c r="CW6" s="622"/>
      <c r="CX6" s="622"/>
      <c r="CY6" s="623"/>
      <c r="CZ6" s="615">
        <v>1.2</v>
      </c>
      <c r="DA6" s="616"/>
      <c r="DB6" s="616"/>
      <c r="DC6" s="635"/>
      <c r="DD6" s="630" t="s">
        <v>232</v>
      </c>
      <c r="DE6" s="622"/>
      <c r="DF6" s="622"/>
      <c r="DG6" s="622"/>
      <c r="DH6" s="622"/>
      <c r="DI6" s="622"/>
      <c r="DJ6" s="622"/>
      <c r="DK6" s="622"/>
      <c r="DL6" s="622"/>
      <c r="DM6" s="622"/>
      <c r="DN6" s="622"/>
      <c r="DO6" s="622"/>
      <c r="DP6" s="623"/>
      <c r="DQ6" s="630">
        <v>100864</v>
      </c>
      <c r="DR6" s="622"/>
      <c r="DS6" s="622"/>
      <c r="DT6" s="622"/>
      <c r="DU6" s="622"/>
      <c r="DV6" s="622"/>
      <c r="DW6" s="622"/>
      <c r="DX6" s="622"/>
      <c r="DY6" s="622"/>
      <c r="DZ6" s="622"/>
      <c r="EA6" s="622"/>
      <c r="EB6" s="622"/>
      <c r="EC6" s="631"/>
    </row>
    <row r="7" spans="2:143" ht="11.25" customHeight="1" x14ac:dyDescent="0.15">
      <c r="B7" s="618" t="s">
        <v>233</v>
      </c>
      <c r="C7" s="619"/>
      <c r="D7" s="619"/>
      <c r="E7" s="619"/>
      <c r="F7" s="619"/>
      <c r="G7" s="619"/>
      <c r="H7" s="619"/>
      <c r="I7" s="619"/>
      <c r="J7" s="619"/>
      <c r="K7" s="619"/>
      <c r="L7" s="619"/>
      <c r="M7" s="619"/>
      <c r="N7" s="619"/>
      <c r="O7" s="619"/>
      <c r="P7" s="619"/>
      <c r="Q7" s="620"/>
      <c r="R7" s="621">
        <v>8943</v>
      </c>
      <c r="S7" s="622"/>
      <c r="T7" s="622"/>
      <c r="U7" s="622"/>
      <c r="V7" s="622"/>
      <c r="W7" s="622"/>
      <c r="X7" s="622"/>
      <c r="Y7" s="623"/>
      <c r="Z7" s="624">
        <v>0.1</v>
      </c>
      <c r="AA7" s="624"/>
      <c r="AB7" s="624"/>
      <c r="AC7" s="624"/>
      <c r="AD7" s="625">
        <v>8943</v>
      </c>
      <c r="AE7" s="625"/>
      <c r="AF7" s="625"/>
      <c r="AG7" s="625"/>
      <c r="AH7" s="625"/>
      <c r="AI7" s="625"/>
      <c r="AJ7" s="625"/>
      <c r="AK7" s="625"/>
      <c r="AL7" s="626">
        <v>0.2</v>
      </c>
      <c r="AM7" s="627"/>
      <c r="AN7" s="627"/>
      <c r="AO7" s="628"/>
      <c r="AP7" s="618" t="s">
        <v>234</v>
      </c>
      <c r="AQ7" s="619"/>
      <c r="AR7" s="619"/>
      <c r="AS7" s="619"/>
      <c r="AT7" s="619"/>
      <c r="AU7" s="619"/>
      <c r="AV7" s="619"/>
      <c r="AW7" s="619"/>
      <c r="AX7" s="619"/>
      <c r="AY7" s="619"/>
      <c r="AZ7" s="619"/>
      <c r="BA7" s="619"/>
      <c r="BB7" s="619"/>
      <c r="BC7" s="619"/>
      <c r="BD7" s="619"/>
      <c r="BE7" s="619"/>
      <c r="BF7" s="620"/>
      <c r="BG7" s="621">
        <v>1466587</v>
      </c>
      <c r="BH7" s="622"/>
      <c r="BI7" s="622"/>
      <c r="BJ7" s="622"/>
      <c r="BK7" s="622"/>
      <c r="BL7" s="622"/>
      <c r="BM7" s="622"/>
      <c r="BN7" s="623"/>
      <c r="BO7" s="624">
        <v>50.1</v>
      </c>
      <c r="BP7" s="624"/>
      <c r="BQ7" s="624"/>
      <c r="BR7" s="624"/>
      <c r="BS7" s="625" t="s">
        <v>230</v>
      </c>
      <c r="BT7" s="625"/>
      <c r="BU7" s="625"/>
      <c r="BV7" s="625"/>
      <c r="BW7" s="625"/>
      <c r="BX7" s="625"/>
      <c r="BY7" s="625"/>
      <c r="BZ7" s="625"/>
      <c r="CA7" s="625"/>
      <c r="CB7" s="629"/>
      <c r="CD7" s="636" t="s">
        <v>235</v>
      </c>
      <c r="CE7" s="637"/>
      <c r="CF7" s="637"/>
      <c r="CG7" s="637"/>
      <c r="CH7" s="637"/>
      <c r="CI7" s="637"/>
      <c r="CJ7" s="637"/>
      <c r="CK7" s="637"/>
      <c r="CL7" s="637"/>
      <c r="CM7" s="637"/>
      <c r="CN7" s="637"/>
      <c r="CO7" s="637"/>
      <c r="CP7" s="637"/>
      <c r="CQ7" s="638"/>
      <c r="CR7" s="621">
        <v>1028186</v>
      </c>
      <c r="CS7" s="622"/>
      <c r="CT7" s="622"/>
      <c r="CU7" s="622"/>
      <c r="CV7" s="622"/>
      <c r="CW7" s="622"/>
      <c r="CX7" s="622"/>
      <c r="CY7" s="623"/>
      <c r="CZ7" s="624">
        <v>11.7</v>
      </c>
      <c r="DA7" s="624"/>
      <c r="DB7" s="624"/>
      <c r="DC7" s="624"/>
      <c r="DD7" s="630">
        <v>52881</v>
      </c>
      <c r="DE7" s="622"/>
      <c r="DF7" s="622"/>
      <c r="DG7" s="622"/>
      <c r="DH7" s="622"/>
      <c r="DI7" s="622"/>
      <c r="DJ7" s="622"/>
      <c r="DK7" s="622"/>
      <c r="DL7" s="622"/>
      <c r="DM7" s="622"/>
      <c r="DN7" s="622"/>
      <c r="DO7" s="622"/>
      <c r="DP7" s="623"/>
      <c r="DQ7" s="630">
        <v>942033</v>
      </c>
      <c r="DR7" s="622"/>
      <c r="DS7" s="622"/>
      <c r="DT7" s="622"/>
      <c r="DU7" s="622"/>
      <c r="DV7" s="622"/>
      <c r="DW7" s="622"/>
      <c r="DX7" s="622"/>
      <c r="DY7" s="622"/>
      <c r="DZ7" s="622"/>
      <c r="EA7" s="622"/>
      <c r="EB7" s="622"/>
      <c r="EC7" s="631"/>
    </row>
    <row r="8" spans="2:143" ht="11.25" customHeight="1" x14ac:dyDescent="0.15">
      <c r="B8" s="618" t="s">
        <v>236</v>
      </c>
      <c r="C8" s="619"/>
      <c r="D8" s="619"/>
      <c r="E8" s="619"/>
      <c r="F8" s="619"/>
      <c r="G8" s="619"/>
      <c r="H8" s="619"/>
      <c r="I8" s="619"/>
      <c r="J8" s="619"/>
      <c r="K8" s="619"/>
      <c r="L8" s="619"/>
      <c r="M8" s="619"/>
      <c r="N8" s="619"/>
      <c r="O8" s="619"/>
      <c r="P8" s="619"/>
      <c r="Q8" s="620"/>
      <c r="R8" s="621">
        <v>34045</v>
      </c>
      <c r="S8" s="622"/>
      <c r="T8" s="622"/>
      <c r="U8" s="622"/>
      <c r="V8" s="622"/>
      <c r="W8" s="622"/>
      <c r="X8" s="622"/>
      <c r="Y8" s="623"/>
      <c r="Z8" s="624">
        <v>0.4</v>
      </c>
      <c r="AA8" s="624"/>
      <c r="AB8" s="624"/>
      <c r="AC8" s="624"/>
      <c r="AD8" s="625">
        <v>34045</v>
      </c>
      <c r="AE8" s="625"/>
      <c r="AF8" s="625"/>
      <c r="AG8" s="625"/>
      <c r="AH8" s="625"/>
      <c r="AI8" s="625"/>
      <c r="AJ8" s="625"/>
      <c r="AK8" s="625"/>
      <c r="AL8" s="626">
        <v>0.6</v>
      </c>
      <c r="AM8" s="627"/>
      <c r="AN8" s="627"/>
      <c r="AO8" s="628"/>
      <c r="AP8" s="618" t="s">
        <v>237</v>
      </c>
      <c r="AQ8" s="619"/>
      <c r="AR8" s="619"/>
      <c r="AS8" s="619"/>
      <c r="AT8" s="619"/>
      <c r="AU8" s="619"/>
      <c r="AV8" s="619"/>
      <c r="AW8" s="619"/>
      <c r="AX8" s="619"/>
      <c r="AY8" s="619"/>
      <c r="AZ8" s="619"/>
      <c r="BA8" s="619"/>
      <c r="BB8" s="619"/>
      <c r="BC8" s="619"/>
      <c r="BD8" s="619"/>
      <c r="BE8" s="619"/>
      <c r="BF8" s="620"/>
      <c r="BG8" s="621">
        <v>45724</v>
      </c>
      <c r="BH8" s="622"/>
      <c r="BI8" s="622"/>
      <c r="BJ8" s="622"/>
      <c r="BK8" s="622"/>
      <c r="BL8" s="622"/>
      <c r="BM8" s="622"/>
      <c r="BN8" s="623"/>
      <c r="BO8" s="624">
        <v>1.6</v>
      </c>
      <c r="BP8" s="624"/>
      <c r="BQ8" s="624"/>
      <c r="BR8" s="624"/>
      <c r="BS8" s="630" t="s">
        <v>230</v>
      </c>
      <c r="BT8" s="622"/>
      <c r="BU8" s="622"/>
      <c r="BV8" s="622"/>
      <c r="BW8" s="622"/>
      <c r="BX8" s="622"/>
      <c r="BY8" s="622"/>
      <c r="BZ8" s="622"/>
      <c r="CA8" s="622"/>
      <c r="CB8" s="631"/>
      <c r="CD8" s="636" t="s">
        <v>238</v>
      </c>
      <c r="CE8" s="637"/>
      <c r="CF8" s="637"/>
      <c r="CG8" s="637"/>
      <c r="CH8" s="637"/>
      <c r="CI8" s="637"/>
      <c r="CJ8" s="637"/>
      <c r="CK8" s="637"/>
      <c r="CL8" s="637"/>
      <c r="CM8" s="637"/>
      <c r="CN8" s="637"/>
      <c r="CO8" s="637"/>
      <c r="CP8" s="637"/>
      <c r="CQ8" s="638"/>
      <c r="CR8" s="621">
        <v>3276694</v>
      </c>
      <c r="CS8" s="622"/>
      <c r="CT8" s="622"/>
      <c r="CU8" s="622"/>
      <c r="CV8" s="622"/>
      <c r="CW8" s="622"/>
      <c r="CX8" s="622"/>
      <c r="CY8" s="623"/>
      <c r="CZ8" s="624">
        <v>37.4</v>
      </c>
      <c r="DA8" s="624"/>
      <c r="DB8" s="624"/>
      <c r="DC8" s="624"/>
      <c r="DD8" s="630">
        <v>123268</v>
      </c>
      <c r="DE8" s="622"/>
      <c r="DF8" s="622"/>
      <c r="DG8" s="622"/>
      <c r="DH8" s="622"/>
      <c r="DI8" s="622"/>
      <c r="DJ8" s="622"/>
      <c r="DK8" s="622"/>
      <c r="DL8" s="622"/>
      <c r="DM8" s="622"/>
      <c r="DN8" s="622"/>
      <c r="DO8" s="622"/>
      <c r="DP8" s="623"/>
      <c r="DQ8" s="630">
        <v>1755778</v>
      </c>
      <c r="DR8" s="622"/>
      <c r="DS8" s="622"/>
      <c r="DT8" s="622"/>
      <c r="DU8" s="622"/>
      <c r="DV8" s="622"/>
      <c r="DW8" s="622"/>
      <c r="DX8" s="622"/>
      <c r="DY8" s="622"/>
      <c r="DZ8" s="622"/>
      <c r="EA8" s="622"/>
      <c r="EB8" s="622"/>
      <c r="EC8" s="631"/>
    </row>
    <row r="9" spans="2:143" ht="11.25" customHeight="1" x14ac:dyDescent="0.15">
      <c r="B9" s="618" t="s">
        <v>239</v>
      </c>
      <c r="C9" s="619"/>
      <c r="D9" s="619"/>
      <c r="E9" s="619"/>
      <c r="F9" s="619"/>
      <c r="G9" s="619"/>
      <c r="H9" s="619"/>
      <c r="I9" s="619"/>
      <c r="J9" s="619"/>
      <c r="K9" s="619"/>
      <c r="L9" s="619"/>
      <c r="M9" s="619"/>
      <c r="N9" s="619"/>
      <c r="O9" s="619"/>
      <c r="P9" s="619"/>
      <c r="Q9" s="620"/>
      <c r="R9" s="621">
        <v>34000</v>
      </c>
      <c r="S9" s="622"/>
      <c r="T9" s="622"/>
      <c r="U9" s="622"/>
      <c r="V9" s="622"/>
      <c r="W9" s="622"/>
      <c r="X9" s="622"/>
      <c r="Y9" s="623"/>
      <c r="Z9" s="624">
        <v>0.4</v>
      </c>
      <c r="AA9" s="624"/>
      <c r="AB9" s="624"/>
      <c r="AC9" s="624"/>
      <c r="AD9" s="625">
        <v>34000</v>
      </c>
      <c r="AE9" s="625"/>
      <c r="AF9" s="625"/>
      <c r="AG9" s="625"/>
      <c r="AH9" s="625"/>
      <c r="AI9" s="625"/>
      <c r="AJ9" s="625"/>
      <c r="AK9" s="625"/>
      <c r="AL9" s="626">
        <v>0.6</v>
      </c>
      <c r="AM9" s="627"/>
      <c r="AN9" s="627"/>
      <c r="AO9" s="628"/>
      <c r="AP9" s="618" t="s">
        <v>240</v>
      </c>
      <c r="AQ9" s="619"/>
      <c r="AR9" s="619"/>
      <c r="AS9" s="619"/>
      <c r="AT9" s="619"/>
      <c r="AU9" s="619"/>
      <c r="AV9" s="619"/>
      <c r="AW9" s="619"/>
      <c r="AX9" s="619"/>
      <c r="AY9" s="619"/>
      <c r="AZ9" s="619"/>
      <c r="BA9" s="619"/>
      <c r="BB9" s="619"/>
      <c r="BC9" s="619"/>
      <c r="BD9" s="619"/>
      <c r="BE9" s="619"/>
      <c r="BF9" s="620"/>
      <c r="BG9" s="621">
        <v>1336507</v>
      </c>
      <c r="BH9" s="622"/>
      <c r="BI9" s="622"/>
      <c r="BJ9" s="622"/>
      <c r="BK9" s="622"/>
      <c r="BL9" s="622"/>
      <c r="BM9" s="622"/>
      <c r="BN9" s="623"/>
      <c r="BO9" s="624">
        <v>45.6</v>
      </c>
      <c r="BP9" s="624"/>
      <c r="BQ9" s="624"/>
      <c r="BR9" s="624"/>
      <c r="BS9" s="630" t="s">
        <v>232</v>
      </c>
      <c r="BT9" s="622"/>
      <c r="BU9" s="622"/>
      <c r="BV9" s="622"/>
      <c r="BW9" s="622"/>
      <c r="BX9" s="622"/>
      <c r="BY9" s="622"/>
      <c r="BZ9" s="622"/>
      <c r="CA9" s="622"/>
      <c r="CB9" s="631"/>
      <c r="CD9" s="636" t="s">
        <v>241</v>
      </c>
      <c r="CE9" s="637"/>
      <c r="CF9" s="637"/>
      <c r="CG9" s="637"/>
      <c r="CH9" s="637"/>
      <c r="CI9" s="637"/>
      <c r="CJ9" s="637"/>
      <c r="CK9" s="637"/>
      <c r="CL9" s="637"/>
      <c r="CM9" s="637"/>
      <c r="CN9" s="637"/>
      <c r="CO9" s="637"/>
      <c r="CP9" s="637"/>
      <c r="CQ9" s="638"/>
      <c r="CR9" s="621">
        <v>851924</v>
      </c>
      <c r="CS9" s="622"/>
      <c r="CT9" s="622"/>
      <c r="CU9" s="622"/>
      <c r="CV9" s="622"/>
      <c r="CW9" s="622"/>
      <c r="CX9" s="622"/>
      <c r="CY9" s="623"/>
      <c r="CZ9" s="624">
        <v>9.6999999999999993</v>
      </c>
      <c r="DA9" s="624"/>
      <c r="DB9" s="624"/>
      <c r="DC9" s="624"/>
      <c r="DD9" s="630">
        <v>15575</v>
      </c>
      <c r="DE9" s="622"/>
      <c r="DF9" s="622"/>
      <c r="DG9" s="622"/>
      <c r="DH9" s="622"/>
      <c r="DI9" s="622"/>
      <c r="DJ9" s="622"/>
      <c r="DK9" s="622"/>
      <c r="DL9" s="622"/>
      <c r="DM9" s="622"/>
      <c r="DN9" s="622"/>
      <c r="DO9" s="622"/>
      <c r="DP9" s="623"/>
      <c r="DQ9" s="630">
        <v>751513</v>
      </c>
      <c r="DR9" s="622"/>
      <c r="DS9" s="622"/>
      <c r="DT9" s="622"/>
      <c r="DU9" s="622"/>
      <c r="DV9" s="622"/>
      <c r="DW9" s="622"/>
      <c r="DX9" s="622"/>
      <c r="DY9" s="622"/>
      <c r="DZ9" s="622"/>
      <c r="EA9" s="622"/>
      <c r="EB9" s="622"/>
      <c r="EC9" s="631"/>
    </row>
    <row r="10" spans="2:143" ht="11.25" customHeight="1" x14ac:dyDescent="0.15">
      <c r="B10" s="618" t="s">
        <v>242</v>
      </c>
      <c r="C10" s="619"/>
      <c r="D10" s="619"/>
      <c r="E10" s="619"/>
      <c r="F10" s="619"/>
      <c r="G10" s="619"/>
      <c r="H10" s="619"/>
      <c r="I10" s="619"/>
      <c r="J10" s="619"/>
      <c r="K10" s="619"/>
      <c r="L10" s="619"/>
      <c r="M10" s="619"/>
      <c r="N10" s="619"/>
      <c r="O10" s="619"/>
      <c r="P10" s="619"/>
      <c r="Q10" s="620"/>
      <c r="R10" s="621" t="s">
        <v>230</v>
      </c>
      <c r="S10" s="622"/>
      <c r="T10" s="622"/>
      <c r="U10" s="622"/>
      <c r="V10" s="622"/>
      <c r="W10" s="622"/>
      <c r="X10" s="622"/>
      <c r="Y10" s="623"/>
      <c r="Z10" s="624" t="s">
        <v>230</v>
      </c>
      <c r="AA10" s="624"/>
      <c r="AB10" s="624"/>
      <c r="AC10" s="624"/>
      <c r="AD10" s="625" t="s">
        <v>230</v>
      </c>
      <c r="AE10" s="625"/>
      <c r="AF10" s="625"/>
      <c r="AG10" s="625"/>
      <c r="AH10" s="625"/>
      <c r="AI10" s="625"/>
      <c r="AJ10" s="625"/>
      <c r="AK10" s="625"/>
      <c r="AL10" s="626" t="s">
        <v>230</v>
      </c>
      <c r="AM10" s="627"/>
      <c r="AN10" s="627"/>
      <c r="AO10" s="628"/>
      <c r="AP10" s="618" t="s">
        <v>243</v>
      </c>
      <c r="AQ10" s="619"/>
      <c r="AR10" s="619"/>
      <c r="AS10" s="619"/>
      <c r="AT10" s="619"/>
      <c r="AU10" s="619"/>
      <c r="AV10" s="619"/>
      <c r="AW10" s="619"/>
      <c r="AX10" s="619"/>
      <c r="AY10" s="619"/>
      <c r="AZ10" s="619"/>
      <c r="BA10" s="619"/>
      <c r="BB10" s="619"/>
      <c r="BC10" s="619"/>
      <c r="BD10" s="619"/>
      <c r="BE10" s="619"/>
      <c r="BF10" s="620"/>
      <c r="BG10" s="621">
        <v>42059</v>
      </c>
      <c r="BH10" s="622"/>
      <c r="BI10" s="622"/>
      <c r="BJ10" s="622"/>
      <c r="BK10" s="622"/>
      <c r="BL10" s="622"/>
      <c r="BM10" s="622"/>
      <c r="BN10" s="623"/>
      <c r="BO10" s="624">
        <v>1.4</v>
      </c>
      <c r="BP10" s="624"/>
      <c r="BQ10" s="624"/>
      <c r="BR10" s="624"/>
      <c r="BS10" s="630" t="s">
        <v>232</v>
      </c>
      <c r="BT10" s="622"/>
      <c r="BU10" s="622"/>
      <c r="BV10" s="622"/>
      <c r="BW10" s="622"/>
      <c r="BX10" s="622"/>
      <c r="BY10" s="622"/>
      <c r="BZ10" s="622"/>
      <c r="CA10" s="622"/>
      <c r="CB10" s="631"/>
      <c r="CD10" s="636" t="s">
        <v>244</v>
      </c>
      <c r="CE10" s="637"/>
      <c r="CF10" s="637"/>
      <c r="CG10" s="637"/>
      <c r="CH10" s="637"/>
      <c r="CI10" s="637"/>
      <c r="CJ10" s="637"/>
      <c r="CK10" s="637"/>
      <c r="CL10" s="637"/>
      <c r="CM10" s="637"/>
      <c r="CN10" s="637"/>
      <c r="CO10" s="637"/>
      <c r="CP10" s="637"/>
      <c r="CQ10" s="638"/>
      <c r="CR10" s="621">
        <v>9734</v>
      </c>
      <c r="CS10" s="622"/>
      <c r="CT10" s="622"/>
      <c r="CU10" s="622"/>
      <c r="CV10" s="622"/>
      <c r="CW10" s="622"/>
      <c r="CX10" s="622"/>
      <c r="CY10" s="623"/>
      <c r="CZ10" s="624">
        <v>0.1</v>
      </c>
      <c r="DA10" s="624"/>
      <c r="DB10" s="624"/>
      <c r="DC10" s="624"/>
      <c r="DD10" s="630" t="s">
        <v>230</v>
      </c>
      <c r="DE10" s="622"/>
      <c r="DF10" s="622"/>
      <c r="DG10" s="622"/>
      <c r="DH10" s="622"/>
      <c r="DI10" s="622"/>
      <c r="DJ10" s="622"/>
      <c r="DK10" s="622"/>
      <c r="DL10" s="622"/>
      <c r="DM10" s="622"/>
      <c r="DN10" s="622"/>
      <c r="DO10" s="622"/>
      <c r="DP10" s="623"/>
      <c r="DQ10" s="630">
        <v>9734</v>
      </c>
      <c r="DR10" s="622"/>
      <c r="DS10" s="622"/>
      <c r="DT10" s="622"/>
      <c r="DU10" s="622"/>
      <c r="DV10" s="622"/>
      <c r="DW10" s="622"/>
      <c r="DX10" s="622"/>
      <c r="DY10" s="622"/>
      <c r="DZ10" s="622"/>
      <c r="EA10" s="622"/>
      <c r="EB10" s="622"/>
      <c r="EC10" s="631"/>
    </row>
    <row r="11" spans="2:143" ht="11.25" customHeight="1" x14ac:dyDescent="0.15">
      <c r="B11" s="618" t="s">
        <v>245</v>
      </c>
      <c r="C11" s="619"/>
      <c r="D11" s="619"/>
      <c r="E11" s="619"/>
      <c r="F11" s="619"/>
      <c r="G11" s="619"/>
      <c r="H11" s="619"/>
      <c r="I11" s="619"/>
      <c r="J11" s="619"/>
      <c r="K11" s="619"/>
      <c r="L11" s="619"/>
      <c r="M11" s="619"/>
      <c r="N11" s="619"/>
      <c r="O11" s="619"/>
      <c r="P11" s="619"/>
      <c r="Q11" s="620"/>
      <c r="R11" s="621" t="s">
        <v>230</v>
      </c>
      <c r="S11" s="622"/>
      <c r="T11" s="622"/>
      <c r="U11" s="622"/>
      <c r="V11" s="622"/>
      <c r="W11" s="622"/>
      <c r="X11" s="622"/>
      <c r="Y11" s="623"/>
      <c r="Z11" s="624" t="s">
        <v>230</v>
      </c>
      <c r="AA11" s="624"/>
      <c r="AB11" s="624"/>
      <c r="AC11" s="624"/>
      <c r="AD11" s="625" t="s">
        <v>232</v>
      </c>
      <c r="AE11" s="625"/>
      <c r="AF11" s="625"/>
      <c r="AG11" s="625"/>
      <c r="AH11" s="625"/>
      <c r="AI11" s="625"/>
      <c r="AJ11" s="625"/>
      <c r="AK11" s="625"/>
      <c r="AL11" s="626" t="s">
        <v>230</v>
      </c>
      <c r="AM11" s="627"/>
      <c r="AN11" s="627"/>
      <c r="AO11" s="628"/>
      <c r="AP11" s="618" t="s">
        <v>246</v>
      </c>
      <c r="AQ11" s="619"/>
      <c r="AR11" s="619"/>
      <c r="AS11" s="619"/>
      <c r="AT11" s="619"/>
      <c r="AU11" s="619"/>
      <c r="AV11" s="619"/>
      <c r="AW11" s="619"/>
      <c r="AX11" s="619"/>
      <c r="AY11" s="619"/>
      <c r="AZ11" s="619"/>
      <c r="BA11" s="619"/>
      <c r="BB11" s="619"/>
      <c r="BC11" s="619"/>
      <c r="BD11" s="619"/>
      <c r="BE11" s="619"/>
      <c r="BF11" s="620"/>
      <c r="BG11" s="621">
        <v>42297</v>
      </c>
      <c r="BH11" s="622"/>
      <c r="BI11" s="622"/>
      <c r="BJ11" s="622"/>
      <c r="BK11" s="622"/>
      <c r="BL11" s="622"/>
      <c r="BM11" s="622"/>
      <c r="BN11" s="623"/>
      <c r="BO11" s="624">
        <v>1.4</v>
      </c>
      <c r="BP11" s="624"/>
      <c r="BQ11" s="624"/>
      <c r="BR11" s="624"/>
      <c r="BS11" s="630" t="s">
        <v>230</v>
      </c>
      <c r="BT11" s="622"/>
      <c r="BU11" s="622"/>
      <c r="BV11" s="622"/>
      <c r="BW11" s="622"/>
      <c r="BX11" s="622"/>
      <c r="BY11" s="622"/>
      <c r="BZ11" s="622"/>
      <c r="CA11" s="622"/>
      <c r="CB11" s="631"/>
      <c r="CD11" s="636" t="s">
        <v>247</v>
      </c>
      <c r="CE11" s="637"/>
      <c r="CF11" s="637"/>
      <c r="CG11" s="637"/>
      <c r="CH11" s="637"/>
      <c r="CI11" s="637"/>
      <c r="CJ11" s="637"/>
      <c r="CK11" s="637"/>
      <c r="CL11" s="637"/>
      <c r="CM11" s="637"/>
      <c r="CN11" s="637"/>
      <c r="CO11" s="637"/>
      <c r="CP11" s="637"/>
      <c r="CQ11" s="638"/>
      <c r="CR11" s="621">
        <v>127032</v>
      </c>
      <c r="CS11" s="622"/>
      <c r="CT11" s="622"/>
      <c r="CU11" s="622"/>
      <c r="CV11" s="622"/>
      <c r="CW11" s="622"/>
      <c r="CX11" s="622"/>
      <c r="CY11" s="623"/>
      <c r="CZ11" s="624">
        <v>1.4</v>
      </c>
      <c r="DA11" s="624"/>
      <c r="DB11" s="624"/>
      <c r="DC11" s="624"/>
      <c r="DD11" s="630">
        <v>47565</v>
      </c>
      <c r="DE11" s="622"/>
      <c r="DF11" s="622"/>
      <c r="DG11" s="622"/>
      <c r="DH11" s="622"/>
      <c r="DI11" s="622"/>
      <c r="DJ11" s="622"/>
      <c r="DK11" s="622"/>
      <c r="DL11" s="622"/>
      <c r="DM11" s="622"/>
      <c r="DN11" s="622"/>
      <c r="DO11" s="622"/>
      <c r="DP11" s="623"/>
      <c r="DQ11" s="630">
        <v>76172</v>
      </c>
      <c r="DR11" s="622"/>
      <c r="DS11" s="622"/>
      <c r="DT11" s="622"/>
      <c r="DU11" s="622"/>
      <c r="DV11" s="622"/>
      <c r="DW11" s="622"/>
      <c r="DX11" s="622"/>
      <c r="DY11" s="622"/>
      <c r="DZ11" s="622"/>
      <c r="EA11" s="622"/>
      <c r="EB11" s="622"/>
      <c r="EC11" s="631"/>
    </row>
    <row r="12" spans="2:143" ht="11.25" customHeight="1" x14ac:dyDescent="0.15">
      <c r="B12" s="618" t="s">
        <v>248</v>
      </c>
      <c r="C12" s="619"/>
      <c r="D12" s="619"/>
      <c r="E12" s="619"/>
      <c r="F12" s="619"/>
      <c r="G12" s="619"/>
      <c r="H12" s="619"/>
      <c r="I12" s="619"/>
      <c r="J12" s="619"/>
      <c r="K12" s="619"/>
      <c r="L12" s="619"/>
      <c r="M12" s="619"/>
      <c r="N12" s="619"/>
      <c r="O12" s="619"/>
      <c r="P12" s="619"/>
      <c r="Q12" s="620"/>
      <c r="R12" s="621">
        <v>365677</v>
      </c>
      <c r="S12" s="622"/>
      <c r="T12" s="622"/>
      <c r="U12" s="622"/>
      <c r="V12" s="622"/>
      <c r="W12" s="622"/>
      <c r="X12" s="622"/>
      <c r="Y12" s="623"/>
      <c r="Z12" s="624">
        <v>4.0999999999999996</v>
      </c>
      <c r="AA12" s="624"/>
      <c r="AB12" s="624"/>
      <c r="AC12" s="624"/>
      <c r="AD12" s="625">
        <v>365677</v>
      </c>
      <c r="AE12" s="625"/>
      <c r="AF12" s="625"/>
      <c r="AG12" s="625"/>
      <c r="AH12" s="625"/>
      <c r="AI12" s="625"/>
      <c r="AJ12" s="625"/>
      <c r="AK12" s="625"/>
      <c r="AL12" s="626">
        <v>6.5</v>
      </c>
      <c r="AM12" s="627"/>
      <c r="AN12" s="627"/>
      <c r="AO12" s="628"/>
      <c r="AP12" s="618" t="s">
        <v>249</v>
      </c>
      <c r="AQ12" s="619"/>
      <c r="AR12" s="619"/>
      <c r="AS12" s="619"/>
      <c r="AT12" s="619"/>
      <c r="AU12" s="619"/>
      <c r="AV12" s="619"/>
      <c r="AW12" s="619"/>
      <c r="AX12" s="619"/>
      <c r="AY12" s="619"/>
      <c r="AZ12" s="619"/>
      <c r="BA12" s="619"/>
      <c r="BB12" s="619"/>
      <c r="BC12" s="619"/>
      <c r="BD12" s="619"/>
      <c r="BE12" s="619"/>
      <c r="BF12" s="620"/>
      <c r="BG12" s="621">
        <v>1155946</v>
      </c>
      <c r="BH12" s="622"/>
      <c r="BI12" s="622"/>
      <c r="BJ12" s="622"/>
      <c r="BK12" s="622"/>
      <c r="BL12" s="622"/>
      <c r="BM12" s="622"/>
      <c r="BN12" s="623"/>
      <c r="BO12" s="624">
        <v>39.5</v>
      </c>
      <c r="BP12" s="624"/>
      <c r="BQ12" s="624"/>
      <c r="BR12" s="624"/>
      <c r="BS12" s="630" t="s">
        <v>250</v>
      </c>
      <c r="BT12" s="622"/>
      <c r="BU12" s="622"/>
      <c r="BV12" s="622"/>
      <c r="BW12" s="622"/>
      <c r="BX12" s="622"/>
      <c r="BY12" s="622"/>
      <c r="BZ12" s="622"/>
      <c r="CA12" s="622"/>
      <c r="CB12" s="631"/>
      <c r="CD12" s="636" t="s">
        <v>251</v>
      </c>
      <c r="CE12" s="637"/>
      <c r="CF12" s="637"/>
      <c r="CG12" s="637"/>
      <c r="CH12" s="637"/>
      <c r="CI12" s="637"/>
      <c r="CJ12" s="637"/>
      <c r="CK12" s="637"/>
      <c r="CL12" s="637"/>
      <c r="CM12" s="637"/>
      <c r="CN12" s="637"/>
      <c r="CO12" s="637"/>
      <c r="CP12" s="637"/>
      <c r="CQ12" s="638"/>
      <c r="CR12" s="621">
        <v>183767</v>
      </c>
      <c r="CS12" s="622"/>
      <c r="CT12" s="622"/>
      <c r="CU12" s="622"/>
      <c r="CV12" s="622"/>
      <c r="CW12" s="622"/>
      <c r="CX12" s="622"/>
      <c r="CY12" s="623"/>
      <c r="CZ12" s="624">
        <v>2.1</v>
      </c>
      <c r="DA12" s="624"/>
      <c r="DB12" s="624"/>
      <c r="DC12" s="624"/>
      <c r="DD12" s="630">
        <v>103845</v>
      </c>
      <c r="DE12" s="622"/>
      <c r="DF12" s="622"/>
      <c r="DG12" s="622"/>
      <c r="DH12" s="622"/>
      <c r="DI12" s="622"/>
      <c r="DJ12" s="622"/>
      <c r="DK12" s="622"/>
      <c r="DL12" s="622"/>
      <c r="DM12" s="622"/>
      <c r="DN12" s="622"/>
      <c r="DO12" s="622"/>
      <c r="DP12" s="623"/>
      <c r="DQ12" s="630">
        <v>106863</v>
      </c>
      <c r="DR12" s="622"/>
      <c r="DS12" s="622"/>
      <c r="DT12" s="622"/>
      <c r="DU12" s="622"/>
      <c r="DV12" s="622"/>
      <c r="DW12" s="622"/>
      <c r="DX12" s="622"/>
      <c r="DY12" s="622"/>
      <c r="DZ12" s="622"/>
      <c r="EA12" s="622"/>
      <c r="EB12" s="622"/>
      <c r="EC12" s="631"/>
    </row>
    <row r="13" spans="2:143" ht="11.25" customHeight="1" x14ac:dyDescent="0.15">
      <c r="B13" s="618" t="s">
        <v>252</v>
      </c>
      <c r="C13" s="619"/>
      <c r="D13" s="619"/>
      <c r="E13" s="619"/>
      <c r="F13" s="619"/>
      <c r="G13" s="619"/>
      <c r="H13" s="619"/>
      <c r="I13" s="619"/>
      <c r="J13" s="619"/>
      <c r="K13" s="619"/>
      <c r="L13" s="619"/>
      <c r="M13" s="619"/>
      <c r="N13" s="619"/>
      <c r="O13" s="619"/>
      <c r="P13" s="619"/>
      <c r="Q13" s="620"/>
      <c r="R13" s="621">
        <v>21117</v>
      </c>
      <c r="S13" s="622"/>
      <c r="T13" s="622"/>
      <c r="U13" s="622"/>
      <c r="V13" s="622"/>
      <c r="W13" s="622"/>
      <c r="X13" s="622"/>
      <c r="Y13" s="623"/>
      <c r="Z13" s="624">
        <v>0.2</v>
      </c>
      <c r="AA13" s="624"/>
      <c r="AB13" s="624"/>
      <c r="AC13" s="624"/>
      <c r="AD13" s="625">
        <v>21117</v>
      </c>
      <c r="AE13" s="625"/>
      <c r="AF13" s="625"/>
      <c r="AG13" s="625"/>
      <c r="AH13" s="625"/>
      <c r="AI13" s="625"/>
      <c r="AJ13" s="625"/>
      <c r="AK13" s="625"/>
      <c r="AL13" s="626">
        <v>0.4</v>
      </c>
      <c r="AM13" s="627"/>
      <c r="AN13" s="627"/>
      <c r="AO13" s="628"/>
      <c r="AP13" s="618" t="s">
        <v>253</v>
      </c>
      <c r="AQ13" s="619"/>
      <c r="AR13" s="619"/>
      <c r="AS13" s="619"/>
      <c r="AT13" s="619"/>
      <c r="AU13" s="619"/>
      <c r="AV13" s="619"/>
      <c r="AW13" s="619"/>
      <c r="AX13" s="619"/>
      <c r="AY13" s="619"/>
      <c r="AZ13" s="619"/>
      <c r="BA13" s="619"/>
      <c r="BB13" s="619"/>
      <c r="BC13" s="619"/>
      <c r="BD13" s="619"/>
      <c r="BE13" s="619"/>
      <c r="BF13" s="620"/>
      <c r="BG13" s="621">
        <v>1155676</v>
      </c>
      <c r="BH13" s="622"/>
      <c r="BI13" s="622"/>
      <c r="BJ13" s="622"/>
      <c r="BK13" s="622"/>
      <c r="BL13" s="622"/>
      <c r="BM13" s="622"/>
      <c r="BN13" s="623"/>
      <c r="BO13" s="624">
        <v>39.5</v>
      </c>
      <c r="BP13" s="624"/>
      <c r="BQ13" s="624"/>
      <c r="BR13" s="624"/>
      <c r="BS13" s="630" t="s">
        <v>250</v>
      </c>
      <c r="BT13" s="622"/>
      <c r="BU13" s="622"/>
      <c r="BV13" s="622"/>
      <c r="BW13" s="622"/>
      <c r="BX13" s="622"/>
      <c r="BY13" s="622"/>
      <c r="BZ13" s="622"/>
      <c r="CA13" s="622"/>
      <c r="CB13" s="631"/>
      <c r="CD13" s="636" t="s">
        <v>254</v>
      </c>
      <c r="CE13" s="637"/>
      <c r="CF13" s="637"/>
      <c r="CG13" s="637"/>
      <c r="CH13" s="637"/>
      <c r="CI13" s="637"/>
      <c r="CJ13" s="637"/>
      <c r="CK13" s="637"/>
      <c r="CL13" s="637"/>
      <c r="CM13" s="637"/>
      <c r="CN13" s="637"/>
      <c r="CO13" s="637"/>
      <c r="CP13" s="637"/>
      <c r="CQ13" s="638"/>
      <c r="CR13" s="621">
        <v>871721</v>
      </c>
      <c r="CS13" s="622"/>
      <c r="CT13" s="622"/>
      <c r="CU13" s="622"/>
      <c r="CV13" s="622"/>
      <c r="CW13" s="622"/>
      <c r="CX13" s="622"/>
      <c r="CY13" s="623"/>
      <c r="CZ13" s="624">
        <v>9.9</v>
      </c>
      <c r="DA13" s="624"/>
      <c r="DB13" s="624"/>
      <c r="DC13" s="624"/>
      <c r="DD13" s="630">
        <v>140308</v>
      </c>
      <c r="DE13" s="622"/>
      <c r="DF13" s="622"/>
      <c r="DG13" s="622"/>
      <c r="DH13" s="622"/>
      <c r="DI13" s="622"/>
      <c r="DJ13" s="622"/>
      <c r="DK13" s="622"/>
      <c r="DL13" s="622"/>
      <c r="DM13" s="622"/>
      <c r="DN13" s="622"/>
      <c r="DO13" s="622"/>
      <c r="DP13" s="623"/>
      <c r="DQ13" s="630">
        <v>793993</v>
      </c>
      <c r="DR13" s="622"/>
      <c r="DS13" s="622"/>
      <c r="DT13" s="622"/>
      <c r="DU13" s="622"/>
      <c r="DV13" s="622"/>
      <c r="DW13" s="622"/>
      <c r="DX13" s="622"/>
      <c r="DY13" s="622"/>
      <c r="DZ13" s="622"/>
      <c r="EA13" s="622"/>
      <c r="EB13" s="622"/>
      <c r="EC13" s="631"/>
    </row>
    <row r="14" spans="2:143" ht="11.25" customHeight="1" x14ac:dyDescent="0.15">
      <c r="B14" s="618" t="s">
        <v>255</v>
      </c>
      <c r="C14" s="619"/>
      <c r="D14" s="619"/>
      <c r="E14" s="619"/>
      <c r="F14" s="619"/>
      <c r="G14" s="619"/>
      <c r="H14" s="619"/>
      <c r="I14" s="619"/>
      <c r="J14" s="619"/>
      <c r="K14" s="619"/>
      <c r="L14" s="619"/>
      <c r="M14" s="619"/>
      <c r="N14" s="619"/>
      <c r="O14" s="619"/>
      <c r="P14" s="619"/>
      <c r="Q14" s="620"/>
      <c r="R14" s="621" t="s">
        <v>232</v>
      </c>
      <c r="S14" s="622"/>
      <c r="T14" s="622"/>
      <c r="U14" s="622"/>
      <c r="V14" s="622"/>
      <c r="W14" s="622"/>
      <c r="X14" s="622"/>
      <c r="Y14" s="623"/>
      <c r="Z14" s="624" t="s">
        <v>250</v>
      </c>
      <c r="AA14" s="624"/>
      <c r="AB14" s="624"/>
      <c r="AC14" s="624"/>
      <c r="AD14" s="625" t="s">
        <v>232</v>
      </c>
      <c r="AE14" s="625"/>
      <c r="AF14" s="625"/>
      <c r="AG14" s="625"/>
      <c r="AH14" s="625"/>
      <c r="AI14" s="625"/>
      <c r="AJ14" s="625"/>
      <c r="AK14" s="625"/>
      <c r="AL14" s="626" t="s">
        <v>232</v>
      </c>
      <c r="AM14" s="627"/>
      <c r="AN14" s="627"/>
      <c r="AO14" s="628"/>
      <c r="AP14" s="618" t="s">
        <v>256</v>
      </c>
      <c r="AQ14" s="619"/>
      <c r="AR14" s="619"/>
      <c r="AS14" s="619"/>
      <c r="AT14" s="619"/>
      <c r="AU14" s="619"/>
      <c r="AV14" s="619"/>
      <c r="AW14" s="619"/>
      <c r="AX14" s="619"/>
      <c r="AY14" s="619"/>
      <c r="AZ14" s="619"/>
      <c r="BA14" s="619"/>
      <c r="BB14" s="619"/>
      <c r="BC14" s="619"/>
      <c r="BD14" s="619"/>
      <c r="BE14" s="619"/>
      <c r="BF14" s="620"/>
      <c r="BG14" s="621">
        <v>50712</v>
      </c>
      <c r="BH14" s="622"/>
      <c r="BI14" s="622"/>
      <c r="BJ14" s="622"/>
      <c r="BK14" s="622"/>
      <c r="BL14" s="622"/>
      <c r="BM14" s="622"/>
      <c r="BN14" s="623"/>
      <c r="BO14" s="624">
        <v>1.7</v>
      </c>
      <c r="BP14" s="624"/>
      <c r="BQ14" s="624"/>
      <c r="BR14" s="624"/>
      <c r="BS14" s="630" t="s">
        <v>230</v>
      </c>
      <c r="BT14" s="622"/>
      <c r="BU14" s="622"/>
      <c r="BV14" s="622"/>
      <c r="BW14" s="622"/>
      <c r="BX14" s="622"/>
      <c r="BY14" s="622"/>
      <c r="BZ14" s="622"/>
      <c r="CA14" s="622"/>
      <c r="CB14" s="631"/>
      <c r="CD14" s="636" t="s">
        <v>257</v>
      </c>
      <c r="CE14" s="637"/>
      <c r="CF14" s="637"/>
      <c r="CG14" s="637"/>
      <c r="CH14" s="637"/>
      <c r="CI14" s="637"/>
      <c r="CJ14" s="637"/>
      <c r="CK14" s="637"/>
      <c r="CL14" s="637"/>
      <c r="CM14" s="637"/>
      <c r="CN14" s="637"/>
      <c r="CO14" s="637"/>
      <c r="CP14" s="637"/>
      <c r="CQ14" s="638"/>
      <c r="CR14" s="621">
        <v>373318</v>
      </c>
      <c r="CS14" s="622"/>
      <c r="CT14" s="622"/>
      <c r="CU14" s="622"/>
      <c r="CV14" s="622"/>
      <c r="CW14" s="622"/>
      <c r="CX14" s="622"/>
      <c r="CY14" s="623"/>
      <c r="CZ14" s="624">
        <v>4.3</v>
      </c>
      <c r="DA14" s="624"/>
      <c r="DB14" s="624"/>
      <c r="DC14" s="624"/>
      <c r="DD14" s="630">
        <v>11666</v>
      </c>
      <c r="DE14" s="622"/>
      <c r="DF14" s="622"/>
      <c r="DG14" s="622"/>
      <c r="DH14" s="622"/>
      <c r="DI14" s="622"/>
      <c r="DJ14" s="622"/>
      <c r="DK14" s="622"/>
      <c r="DL14" s="622"/>
      <c r="DM14" s="622"/>
      <c r="DN14" s="622"/>
      <c r="DO14" s="622"/>
      <c r="DP14" s="623"/>
      <c r="DQ14" s="630">
        <v>362959</v>
      </c>
      <c r="DR14" s="622"/>
      <c r="DS14" s="622"/>
      <c r="DT14" s="622"/>
      <c r="DU14" s="622"/>
      <c r="DV14" s="622"/>
      <c r="DW14" s="622"/>
      <c r="DX14" s="622"/>
      <c r="DY14" s="622"/>
      <c r="DZ14" s="622"/>
      <c r="EA14" s="622"/>
      <c r="EB14" s="622"/>
      <c r="EC14" s="631"/>
    </row>
    <row r="15" spans="2:143" ht="11.25" customHeight="1" x14ac:dyDescent="0.15">
      <c r="B15" s="618" t="s">
        <v>258</v>
      </c>
      <c r="C15" s="619"/>
      <c r="D15" s="619"/>
      <c r="E15" s="619"/>
      <c r="F15" s="619"/>
      <c r="G15" s="619"/>
      <c r="H15" s="619"/>
      <c r="I15" s="619"/>
      <c r="J15" s="619"/>
      <c r="K15" s="619"/>
      <c r="L15" s="619"/>
      <c r="M15" s="619"/>
      <c r="N15" s="619"/>
      <c r="O15" s="619"/>
      <c r="P15" s="619"/>
      <c r="Q15" s="620"/>
      <c r="R15" s="621">
        <v>18588</v>
      </c>
      <c r="S15" s="622"/>
      <c r="T15" s="622"/>
      <c r="U15" s="622"/>
      <c r="V15" s="622"/>
      <c r="W15" s="622"/>
      <c r="X15" s="622"/>
      <c r="Y15" s="623"/>
      <c r="Z15" s="624">
        <v>0.2</v>
      </c>
      <c r="AA15" s="624"/>
      <c r="AB15" s="624"/>
      <c r="AC15" s="624"/>
      <c r="AD15" s="625">
        <v>18588</v>
      </c>
      <c r="AE15" s="625"/>
      <c r="AF15" s="625"/>
      <c r="AG15" s="625"/>
      <c r="AH15" s="625"/>
      <c r="AI15" s="625"/>
      <c r="AJ15" s="625"/>
      <c r="AK15" s="625"/>
      <c r="AL15" s="626">
        <v>0.3</v>
      </c>
      <c r="AM15" s="627"/>
      <c r="AN15" s="627"/>
      <c r="AO15" s="628"/>
      <c r="AP15" s="618" t="s">
        <v>259</v>
      </c>
      <c r="AQ15" s="619"/>
      <c r="AR15" s="619"/>
      <c r="AS15" s="619"/>
      <c r="AT15" s="619"/>
      <c r="AU15" s="619"/>
      <c r="AV15" s="619"/>
      <c r="AW15" s="619"/>
      <c r="AX15" s="619"/>
      <c r="AY15" s="619"/>
      <c r="AZ15" s="619"/>
      <c r="BA15" s="619"/>
      <c r="BB15" s="619"/>
      <c r="BC15" s="619"/>
      <c r="BD15" s="619"/>
      <c r="BE15" s="619"/>
      <c r="BF15" s="620"/>
      <c r="BG15" s="621">
        <v>126721</v>
      </c>
      <c r="BH15" s="622"/>
      <c r="BI15" s="622"/>
      <c r="BJ15" s="622"/>
      <c r="BK15" s="622"/>
      <c r="BL15" s="622"/>
      <c r="BM15" s="622"/>
      <c r="BN15" s="623"/>
      <c r="BO15" s="624">
        <v>4.3</v>
      </c>
      <c r="BP15" s="624"/>
      <c r="BQ15" s="624"/>
      <c r="BR15" s="624"/>
      <c r="BS15" s="630" t="s">
        <v>230</v>
      </c>
      <c r="BT15" s="622"/>
      <c r="BU15" s="622"/>
      <c r="BV15" s="622"/>
      <c r="BW15" s="622"/>
      <c r="BX15" s="622"/>
      <c r="BY15" s="622"/>
      <c r="BZ15" s="622"/>
      <c r="CA15" s="622"/>
      <c r="CB15" s="631"/>
      <c r="CD15" s="636" t="s">
        <v>260</v>
      </c>
      <c r="CE15" s="637"/>
      <c r="CF15" s="637"/>
      <c r="CG15" s="637"/>
      <c r="CH15" s="637"/>
      <c r="CI15" s="637"/>
      <c r="CJ15" s="637"/>
      <c r="CK15" s="637"/>
      <c r="CL15" s="637"/>
      <c r="CM15" s="637"/>
      <c r="CN15" s="637"/>
      <c r="CO15" s="637"/>
      <c r="CP15" s="637"/>
      <c r="CQ15" s="638"/>
      <c r="CR15" s="621">
        <v>1082500</v>
      </c>
      <c r="CS15" s="622"/>
      <c r="CT15" s="622"/>
      <c r="CU15" s="622"/>
      <c r="CV15" s="622"/>
      <c r="CW15" s="622"/>
      <c r="CX15" s="622"/>
      <c r="CY15" s="623"/>
      <c r="CZ15" s="624">
        <v>12.4</v>
      </c>
      <c r="DA15" s="624"/>
      <c r="DB15" s="624"/>
      <c r="DC15" s="624"/>
      <c r="DD15" s="630">
        <v>298203</v>
      </c>
      <c r="DE15" s="622"/>
      <c r="DF15" s="622"/>
      <c r="DG15" s="622"/>
      <c r="DH15" s="622"/>
      <c r="DI15" s="622"/>
      <c r="DJ15" s="622"/>
      <c r="DK15" s="622"/>
      <c r="DL15" s="622"/>
      <c r="DM15" s="622"/>
      <c r="DN15" s="622"/>
      <c r="DO15" s="622"/>
      <c r="DP15" s="623"/>
      <c r="DQ15" s="630">
        <v>845034</v>
      </c>
      <c r="DR15" s="622"/>
      <c r="DS15" s="622"/>
      <c r="DT15" s="622"/>
      <c r="DU15" s="622"/>
      <c r="DV15" s="622"/>
      <c r="DW15" s="622"/>
      <c r="DX15" s="622"/>
      <c r="DY15" s="622"/>
      <c r="DZ15" s="622"/>
      <c r="EA15" s="622"/>
      <c r="EB15" s="622"/>
      <c r="EC15" s="631"/>
    </row>
    <row r="16" spans="2:143" ht="11.25" customHeight="1" x14ac:dyDescent="0.15">
      <c r="B16" s="618" t="s">
        <v>261</v>
      </c>
      <c r="C16" s="619"/>
      <c r="D16" s="619"/>
      <c r="E16" s="619"/>
      <c r="F16" s="619"/>
      <c r="G16" s="619"/>
      <c r="H16" s="619"/>
      <c r="I16" s="619"/>
      <c r="J16" s="619"/>
      <c r="K16" s="619"/>
      <c r="L16" s="619"/>
      <c r="M16" s="619"/>
      <c r="N16" s="619"/>
      <c r="O16" s="619"/>
      <c r="P16" s="619"/>
      <c r="Q16" s="620"/>
      <c r="R16" s="621" t="s">
        <v>230</v>
      </c>
      <c r="S16" s="622"/>
      <c r="T16" s="622"/>
      <c r="U16" s="622"/>
      <c r="V16" s="622"/>
      <c r="W16" s="622"/>
      <c r="X16" s="622"/>
      <c r="Y16" s="623"/>
      <c r="Z16" s="624" t="s">
        <v>230</v>
      </c>
      <c r="AA16" s="624"/>
      <c r="AB16" s="624"/>
      <c r="AC16" s="624"/>
      <c r="AD16" s="625" t="s">
        <v>230</v>
      </c>
      <c r="AE16" s="625"/>
      <c r="AF16" s="625"/>
      <c r="AG16" s="625"/>
      <c r="AH16" s="625"/>
      <c r="AI16" s="625"/>
      <c r="AJ16" s="625"/>
      <c r="AK16" s="625"/>
      <c r="AL16" s="626" t="s">
        <v>232</v>
      </c>
      <c r="AM16" s="627"/>
      <c r="AN16" s="627"/>
      <c r="AO16" s="628"/>
      <c r="AP16" s="618" t="s">
        <v>262</v>
      </c>
      <c r="AQ16" s="619"/>
      <c r="AR16" s="619"/>
      <c r="AS16" s="619"/>
      <c r="AT16" s="619"/>
      <c r="AU16" s="619"/>
      <c r="AV16" s="619"/>
      <c r="AW16" s="619"/>
      <c r="AX16" s="619"/>
      <c r="AY16" s="619"/>
      <c r="AZ16" s="619"/>
      <c r="BA16" s="619"/>
      <c r="BB16" s="619"/>
      <c r="BC16" s="619"/>
      <c r="BD16" s="619"/>
      <c r="BE16" s="619"/>
      <c r="BF16" s="620"/>
      <c r="BG16" s="621" t="s">
        <v>232</v>
      </c>
      <c r="BH16" s="622"/>
      <c r="BI16" s="622"/>
      <c r="BJ16" s="622"/>
      <c r="BK16" s="622"/>
      <c r="BL16" s="622"/>
      <c r="BM16" s="622"/>
      <c r="BN16" s="623"/>
      <c r="BO16" s="624" t="s">
        <v>230</v>
      </c>
      <c r="BP16" s="624"/>
      <c r="BQ16" s="624"/>
      <c r="BR16" s="624"/>
      <c r="BS16" s="630" t="s">
        <v>232</v>
      </c>
      <c r="BT16" s="622"/>
      <c r="BU16" s="622"/>
      <c r="BV16" s="622"/>
      <c r="BW16" s="622"/>
      <c r="BX16" s="622"/>
      <c r="BY16" s="622"/>
      <c r="BZ16" s="622"/>
      <c r="CA16" s="622"/>
      <c r="CB16" s="631"/>
      <c r="CD16" s="636" t="s">
        <v>263</v>
      </c>
      <c r="CE16" s="637"/>
      <c r="CF16" s="637"/>
      <c r="CG16" s="637"/>
      <c r="CH16" s="637"/>
      <c r="CI16" s="637"/>
      <c r="CJ16" s="637"/>
      <c r="CK16" s="637"/>
      <c r="CL16" s="637"/>
      <c r="CM16" s="637"/>
      <c r="CN16" s="637"/>
      <c r="CO16" s="637"/>
      <c r="CP16" s="637"/>
      <c r="CQ16" s="638"/>
      <c r="CR16" s="621" t="s">
        <v>232</v>
      </c>
      <c r="CS16" s="622"/>
      <c r="CT16" s="622"/>
      <c r="CU16" s="622"/>
      <c r="CV16" s="622"/>
      <c r="CW16" s="622"/>
      <c r="CX16" s="622"/>
      <c r="CY16" s="623"/>
      <c r="CZ16" s="624" t="s">
        <v>230</v>
      </c>
      <c r="DA16" s="624"/>
      <c r="DB16" s="624"/>
      <c r="DC16" s="624"/>
      <c r="DD16" s="630" t="s">
        <v>232</v>
      </c>
      <c r="DE16" s="622"/>
      <c r="DF16" s="622"/>
      <c r="DG16" s="622"/>
      <c r="DH16" s="622"/>
      <c r="DI16" s="622"/>
      <c r="DJ16" s="622"/>
      <c r="DK16" s="622"/>
      <c r="DL16" s="622"/>
      <c r="DM16" s="622"/>
      <c r="DN16" s="622"/>
      <c r="DO16" s="622"/>
      <c r="DP16" s="623"/>
      <c r="DQ16" s="630" t="s">
        <v>232</v>
      </c>
      <c r="DR16" s="622"/>
      <c r="DS16" s="622"/>
      <c r="DT16" s="622"/>
      <c r="DU16" s="622"/>
      <c r="DV16" s="622"/>
      <c r="DW16" s="622"/>
      <c r="DX16" s="622"/>
      <c r="DY16" s="622"/>
      <c r="DZ16" s="622"/>
      <c r="EA16" s="622"/>
      <c r="EB16" s="622"/>
      <c r="EC16" s="631"/>
    </row>
    <row r="17" spans="2:133" ht="11.25" customHeight="1" x14ac:dyDescent="0.15">
      <c r="B17" s="618" t="s">
        <v>264</v>
      </c>
      <c r="C17" s="619"/>
      <c r="D17" s="619"/>
      <c r="E17" s="619"/>
      <c r="F17" s="619"/>
      <c r="G17" s="619"/>
      <c r="H17" s="619"/>
      <c r="I17" s="619"/>
      <c r="J17" s="619"/>
      <c r="K17" s="619"/>
      <c r="L17" s="619"/>
      <c r="M17" s="619"/>
      <c r="N17" s="619"/>
      <c r="O17" s="619"/>
      <c r="P17" s="619"/>
      <c r="Q17" s="620"/>
      <c r="R17" s="621">
        <v>24668</v>
      </c>
      <c r="S17" s="622"/>
      <c r="T17" s="622"/>
      <c r="U17" s="622"/>
      <c r="V17" s="622"/>
      <c r="W17" s="622"/>
      <c r="X17" s="622"/>
      <c r="Y17" s="623"/>
      <c r="Z17" s="624">
        <v>0.3</v>
      </c>
      <c r="AA17" s="624"/>
      <c r="AB17" s="624"/>
      <c r="AC17" s="624"/>
      <c r="AD17" s="625">
        <v>24668</v>
      </c>
      <c r="AE17" s="625"/>
      <c r="AF17" s="625"/>
      <c r="AG17" s="625"/>
      <c r="AH17" s="625"/>
      <c r="AI17" s="625"/>
      <c r="AJ17" s="625"/>
      <c r="AK17" s="625"/>
      <c r="AL17" s="626">
        <v>0.4</v>
      </c>
      <c r="AM17" s="627"/>
      <c r="AN17" s="627"/>
      <c r="AO17" s="628"/>
      <c r="AP17" s="618" t="s">
        <v>265</v>
      </c>
      <c r="AQ17" s="619"/>
      <c r="AR17" s="619"/>
      <c r="AS17" s="619"/>
      <c r="AT17" s="619"/>
      <c r="AU17" s="619"/>
      <c r="AV17" s="619"/>
      <c r="AW17" s="619"/>
      <c r="AX17" s="619"/>
      <c r="AY17" s="619"/>
      <c r="AZ17" s="619"/>
      <c r="BA17" s="619"/>
      <c r="BB17" s="619"/>
      <c r="BC17" s="619"/>
      <c r="BD17" s="619"/>
      <c r="BE17" s="619"/>
      <c r="BF17" s="620"/>
      <c r="BG17" s="621" t="s">
        <v>232</v>
      </c>
      <c r="BH17" s="622"/>
      <c r="BI17" s="622"/>
      <c r="BJ17" s="622"/>
      <c r="BK17" s="622"/>
      <c r="BL17" s="622"/>
      <c r="BM17" s="622"/>
      <c r="BN17" s="623"/>
      <c r="BO17" s="624" t="s">
        <v>230</v>
      </c>
      <c r="BP17" s="624"/>
      <c r="BQ17" s="624"/>
      <c r="BR17" s="624"/>
      <c r="BS17" s="630" t="s">
        <v>230</v>
      </c>
      <c r="BT17" s="622"/>
      <c r="BU17" s="622"/>
      <c r="BV17" s="622"/>
      <c r="BW17" s="622"/>
      <c r="BX17" s="622"/>
      <c r="BY17" s="622"/>
      <c r="BZ17" s="622"/>
      <c r="CA17" s="622"/>
      <c r="CB17" s="631"/>
      <c r="CD17" s="636" t="s">
        <v>266</v>
      </c>
      <c r="CE17" s="637"/>
      <c r="CF17" s="637"/>
      <c r="CG17" s="637"/>
      <c r="CH17" s="637"/>
      <c r="CI17" s="637"/>
      <c r="CJ17" s="637"/>
      <c r="CK17" s="637"/>
      <c r="CL17" s="637"/>
      <c r="CM17" s="637"/>
      <c r="CN17" s="637"/>
      <c r="CO17" s="637"/>
      <c r="CP17" s="637"/>
      <c r="CQ17" s="638"/>
      <c r="CR17" s="621">
        <v>855947</v>
      </c>
      <c r="CS17" s="622"/>
      <c r="CT17" s="622"/>
      <c r="CU17" s="622"/>
      <c r="CV17" s="622"/>
      <c r="CW17" s="622"/>
      <c r="CX17" s="622"/>
      <c r="CY17" s="623"/>
      <c r="CZ17" s="624">
        <v>9.8000000000000007</v>
      </c>
      <c r="DA17" s="624"/>
      <c r="DB17" s="624"/>
      <c r="DC17" s="624"/>
      <c r="DD17" s="630" t="s">
        <v>230</v>
      </c>
      <c r="DE17" s="622"/>
      <c r="DF17" s="622"/>
      <c r="DG17" s="622"/>
      <c r="DH17" s="622"/>
      <c r="DI17" s="622"/>
      <c r="DJ17" s="622"/>
      <c r="DK17" s="622"/>
      <c r="DL17" s="622"/>
      <c r="DM17" s="622"/>
      <c r="DN17" s="622"/>
      <c r="DO17" s="622"/>
      <c r="DP17" s="623"/>
      <c r="DQ17" s="630">
        <v>833569</v>
      </c>
      <c r="DR17" s="622"/>
      <c r="DS17" s="622"/>
      <c r="DT17" s="622"/>
      <c r="DU17" s="622"/>
      <c r="DV17" s="622"/>
      <c r="DW17" s="622"/>
      <c r="DX17" s="622"/>
      <c r="DY17" s="622"/>
      <c r="DZ17" s="622"/>
      <c r="EA17" s="622"/>
      <c r="EB17" s="622"/>
      <c r="EC17" s="631"/>
    </row>
    <row r="18" spans="2:133" ht="11.25" customHeight="1" x14ac:dyDescent="0.15">
      <c r="B18" s="618" t="s">
        <v>267</v>
      </c>
      <c r="C18" s="619"/>
      <c r="D18" s="619"/>
      <c r="E18" s="619"/>
      <c r="F18" s="619"/>
      <c r="G18" s="619"/>
      <c r="H18" s="619"/>
      <c r="I18" s="619"/>
      <c r="J18" s="619"/>
      <c r="K18" s="619"/>
      <c r="L18" s="619"/>
      <c r="M18" s="619"/>
      <c r="N18" s="619"/>
      <c r="O18" s="619"/>
      <c r="P18" s="619"/>
      <c r="Q18" s="620"/>
      <c r="R18" s="621">
        <v>2578360</v>
      </c>
      <c r="S18" s="622"/>
      <c r="T18" s="622"/>
      <c r="U18" s="622"/>
      <c r="V18" s="622"/>
      <c r="W18" s="622"/>
      <c r="X18" s="622"/>
      <c r="Y18" s="623"/>
      <c r="Z18" s="624">
        <v>28.6</v>
      </c>
      <c r="AA18" s="624"/>
      <c r="AB18" s="624"/>
      <c r="AC18" s="624"/>
      <c r="AD18" s="625">
        <v>2223868</v>
      </c>
      <c r="AE18" s="625"/>
      <c r="AF18" s="625"/>
      <c r="AG18" s="625"/>
      <c r="AH18" s="625"/>
      <c r="AI18" s="625"/>
      <c r="AJ18" s="625"/>
      <c r="AK18" s="625"/>
      <c r="AL18" s="626">
        <v>39.6</v>
      </c>
      <c r="AM18" s="627"/>
      <c r="AN18" s="627"/>
      <c r="AO18" s="628"/>
      <c r="AP18" s="618" t="s">
        <v>268</v>
      </c>
      <c r="AQ18" s="619"/>
      <c r="AR18" s="619"/>
      <c r="AS18" s="619"/>
      <c r="AT18" s="619"/>
      <c r="AU18" s="619"/>
      <c r="AV18" s="619"/>
      <c r="AW18" s="619"/>
      <c r="AX18" s="619"/>
      <c r="AY18" s="619"/>
      <c r="AZ18" s="619"/>
      <c r="BA18" s="619"/>
      <c r="BB18" s="619"/>
      <c r="BC18" s="619"/>
      <c r="BD18" s="619"/>
      <c r="BE18" s="619"/>
      <c r="BF18" s="620"/>
      <c r="BG18" s="621" t="s">
        <v>232</v>
      </c>
      <c r="BH18" s="622"/>
      <c r="BI18" s="622"/>
      <c r="BJ18" s="622"/>
      <c r="BK18" s="622"/>
      <c r="BL18" s="622"/>
      <c r="BM18" s="622"/>
      <c r="BN18" s="623"/>
      <c r="BO18" s="624" t="s">
        <v>250</v>
      </c>
      <c r="BP18" s="624"/>
      <c r="BQ18" s="624"/>
      <c r="BR18" s="624"/>
      <c r="BS18" s="630" t="s">
        <v>230</v>
      </c>
      <c r="BT18" s="622"/>
      <c r="BU18" s="622"/>
      <c r="BV18" s="622"/>
      <c r="BW18" s="622"/>
      <c r="BX18" s="622"/>
      <c r="BY18" s="622"/>
      <c r="BZ18" s="622"/>
      <c r="CA18" s="622"/>
      <c r="CB18" s="631"/>
      <c r="CD18" s="636" t="s">
        <v>269</v>
      </c>
      <c r="CE18" s="637"/>
      <c r="CF18" s="637"/>
      <c r="CG18" s="637"/>
      <c r="CH18" s="637"/>
      <c r="CI18" s="637"/>
      <c r="CJ18" s="637"/>
      <c r="CK18" s="637"/>
      <c r="CL18" s="637"/>
      <c r="CM18" s="637"/>
      <c r="CN18" s="637"/>
      <c r="CO18" s="637"/>
      <c r="CP18" s="637"/>
      <c r="CQ18" s="638"/>
      <c r="CR18" s="621" t="s">
        <v>232</v>
      </c>
      <c r="CS18" s="622"/>
      <c r="CT18" s="622"/>
      <c r="CU18" s="622"/>
      <c r="CV18" s="622"/>
      <c r="CW18" s="622"/>
      <c r="CX18" s="622"/>
      <c r="CY18" s="623"/>
      <c r="CZ18" s="624" t="s">
        <v>232</v>
      </c>
      <c r="DA18" s="624"/>
      <c r="DB18" s="624"/>
      <c r="DC18" s="624"/>
      <c r="DD18" s="630" t="s">
        <v>232</v>
      </c>
      <c r="DE18" s="622"/>
      <c r="DF18" s="622"/>
      <c r="DG18" s="622"/>
      <c r="DH18" s="622"/>
      <c r="DI18" s="622"/>
      <c r="DJ18" s="622"/>
      <c r="DK18" s="622"/>
      <c r="DL18" s="622"/>
      <c r="DM18" s="622"/>
      <c r="DN18" s="622"/>
      <c r="DO18" s="622"/>
      <c r="DP18" s="623"/>
      <c r="DQ18" s="630" t="s">
        <v>232</v>
      </c>
      <c r="DR18" s="622"/>
      <c r="DS18" s="622"/>
      <c r="DT18" s="622"/>
      <c r="DU18" s="622"/>
      <c r="DV18" s="622"/>
      <c r="DW18" s="622"/>
      <c r="DX18" s="622"/>
      <c r="DY18" s="622"/>
      <c r="DZ18" s="622"/>
      <c r="EA18" s="622"/>
      <c r="EB18" s="622"/>
      <c r="EC18" s="631"/>
    </row>
    <row r="19" spans="2:133" ht="11.25" customHeight="1" x14ac:dyDescent="0.15">
      <c r="B19" s="618" t="s">
        <v>270</v>
      </c>
      <c r="C19" s="619"/>
      <c r="D19" s="619"/>
      <c r="E19" s="619"/>
      <c r="F19" s="619"/>
      <c r="G19" s="619"/>
      <c r="H19" s="619"/>
      <c r="I19" s="619"/>
      <c r="J19" s="619"/>
      <c r="K19" s="619"/>
      <c r="L19" s="619"/>
      <c r="M19" s="619"/>
      <c r="N19" s="619"/>
      <c r="O19" s="619"/>
      <c r="P19" s="619"/>
      <c r="Q19" s="620"/>
      <c r="R19" s="621">
        <v>2223868</v>
      </c>
      <c r="S19" s="622"/>
      <c r="T19" s="622"/>
      <c r="U19" s="622"/>
      <c r="V19" s="622"/>
      <c r="W19" s="622"/>
      <c r="X19" s="622"/>
      <c r="Y19" s="623"/>
      <c r="Z19" s="624">
        <v>24.7</v>
      </c>
      <c r="AA19" s="624"/>
      <c r="AB19" s="624"/>
      <c r="AC19" s="624"/>
      <c r="AD19" s="625">
        <v>2223868</v>
      </c>
      <c r="AE19" s="625"/>
      <c r="AF19" s="625"/>
      <c r="AG19" s="625"/>
      <c r="AH19" s="625"/>
      <c r="AI19" s="625"/>
      <c r="AJ19" s="625"/>
      <c r="AK19" s="625"/>
      <c r="AL19" s="626">
        <v>39.6</v>
      </c>
      <c r="AM19" s="627"/>
      <c r="AN19" s="627"/>
      <c r="AO19" s="628"/>
      <c r="AP19" s="618" t="s">
        <v>271</v>
      </c>
      <c r="AQ19" s="619"/>
      <c r="AR19" s="619"/>
      <c r="AS19" s="619"/>
      <c r="AT19" s="619"/>
      <c r="AU19" s="619"/>
      <c r="AV19" s="619"/>
      <c r="AW19" s="619"/>
      <c r="AX19" s="619"/>
      <c r="AY19" s="619"/>
      <c r="AZ19" s="619"/>
      <c r="BA19" s="619"/>
      <c r="BB19" s="619"/>
      <c r="BC19" s="619"/>
      <c r="BD19" s="619"/>
      <c r="BE19" s="619"/>
      <c r="BF19" s="620"/>
      <c r="BG19" s="621">
        <v>128825</v>
      </c>
      <c r="BH19" s="622"/>
      <c r="BI19" s="622"/>
      <c r="BJ19" s="622"/>
      <c r="BK19" s="622"/>
      <c r="BL19" s="622"/>
      <c r="BM19" s="622"/>
      <c r="BN19" s="623"/>
      <c r="BO19" s="624">
        <v>4.4000000000000004</v>
      </c>
      <c r="BP19" s="624"/>
      <c r="BQ19" s="624"/>
      <c r="BR19" s="624"/>
      <c r="BS19" s="630" t="s">
        <v>230</v>
      </c>
      <c r="BT19" s="622"/>
      <c r="BU19" s="622"/>
      <c r="BV19" s="622"/>
      <c r="BW19" s="622"/>
      <c r="BX19" s="622"/>
      <c r="BY19" s="622"/>
      <c r="BZ19" s="622"/>
      <c r="CA19" s="622"/>
      <c r="CB19" s="631"/>
      <c r="CD19" s="636" t="s">
        <v>272</v>
      </c>
      <c r="CE19" s="637"/>
      <c r="CF19" s="637"/>
      <c r="CG19" s="637"/>
      <c r="CH19" s="637"/>
      <c r="CI19" s="637"/>
      <c r="CJ19" s="637"/>
      <c r="CK19" s="637"/>
      <c r="CL19" s="637"/>
      <c r="CM19" s="637"/>
      <c r="CN19" s="637"/>
      <c r="CO19" s="637"/>
      <c r="CP19" s="637"/>
      <c r="CQ19" s="638"/>
      <c r="CR19" s="621" t="s">
        <v>232</v>
      </c>
      <c r="CS19" s="622"/>
      <c r="CT19" s="622"/>
      <c r="CU19" s="622"/>
      <c r="CV19" s="622"/>
      <c r="CW19" s="622"/>
      <c r="CX19" s="622"/>
      <c r="CY19" s="623"/>
      <c r="CZ19" s="624" t="s">
        <v>232</v>
      </c>
      <c r="DA19" s="624"/>
      <c r="DB19" s="624"/>
      <c r="DC19" s="624"/>
      <c r="DD19" s="630" t="s">
        <v>230</v>
      </c>
      <c r="DE19" s="622"/>
      <c r="DF19" s="622"/>
      <c r="DG19" s="622"/>
      <c r="DH19" s="622"/>
      <c r="DI19" s="622"/>
      <c r="DJ19" s="622"/>
      <c r="DK19" s="622"/>
      <c r="DL19" s="622"/>
      <c r="DM19" s="622"/>
      <c r="DN19" s="622"/>
      <c r="DO19" s="622"/>
      <c r="DP19" s="623"/>
      <c r="DQ19" s="630" t="s">
        <v>230</v>
      </c>
      <c r="DR19" s="622"/>
      <c r="DS19" s="622"/>
      <c r="DT19" s="622"/>
      <c r="DU19" s="622"/>
      <c r="DV19" s="622"/>
      <c r="DW19" s="622"/>
      <c r="DX19" s="622"/>
      <c r="DY19" s="622"/>
      <c r="DZ19" s="622"/>
      <c r="EA19" s="622"/>
      <c r="EB19" s="622"/>
      <c r="EC19" s="631"/>
    </row>
    <row r="20" spans="2:133" ht="11.25" customHeight="1" x14ac:dyDescent="0.15">
      <c r="B20" s="618" t="s">
        <v>273</v>
      </c>
      <c r="C20" s="619"/>
      <c r="D20" s="619"/>
      <c r="E20" s="619"/>
      <c r="F20" s="619"/>
      <c r="G20" s="619"/>
      <c r="H20" s="619"/>
      <c r="I20" s="619"/>
      <c r="J20" s="619"/>
      <c r="K20" s="619"/>
      <c r="L20" s="619"/>
      <c r="M20" s="619"/>
      <c r="N20" s="619"/>
      <c r="O20" s="619"/>
      <c r="P20" s="619"/>
      <c r="Q20" s="620"/>
      <c r="R20" s="621">
        <v>354492</v>
      </c>
      <c r="S20" s="622"/>
      <c r="T20" s="622"/>
      <c r="U20" s="622"/>
      <c r="V20" s="622"/>
      <c r="W20" s="622"/>
      <c r="X20" s="622"/>
      <c r="Y20" s="623"/>
      <c r="Z20" s="624">
        <v>3.9</v>
      </c>
      <c r="AA20" s="624"/>
      <c r="AB20" s="624"/>
      <c r="AC20" s="624"/>
      <c r="AD20" s="625" t="s">
        <v>230</v>
      </c>
      <c r="AE20" s="625"/>
      <c r="AF20" s="625"/>
      <c r="AG20" s="625"/>
      <c r="AH20" s="625"/>
      <c r="AI20" s="625"/>
      <c r="AJ20" s="625"/>
      <c r="AK20" s="625"/>
      <c r="AL20" s="626" t="s">
        <v>230</v>
      </c>
      <c r="AM20" s="627"/>
      <c r="AN20" s="627"/>
      <c r="AO20" s="628"/>
      <c r="AP20" s="618" t="s">
        <v>274</v>
      </c>
      <c r="AQ20" s="619"/>
      <c r="AR20" s="619"/>
      <c r="AS20" s="619"/>
      <c r="AT20" s="619"/>
      <c r="AU20" s="619"/>
      <c r="AV20" s="619"/>
      <c r="AW20" s="619"/>
      <c r="AX20" s="619"/>
      <c r="AY20" s="619"/>
      <c r="AZ20" s="619"/>
      <c r="BA20" s="619"/>
      <c r="BB20" s="619"/>
      <c r="BC20" s="619"/>
      <c r="BD20" s="619"/>
      <c r="BE20" s="619"/>
      <c r="BF20" s="620"/>
      <c r="BG20" s="621">
        <v>128825</v>
      </c>
      <c r="BH20" s="622"/>
      <c r="BI20" s="622"/>
      <c r="BJ20" s="622"/>
      <c r="BK20" s="622"/>
      <c r="BL20" s="622"/>
      <c r="BM20" s="622"/>
      <c r="BN20" s="623"/>
      <c r="BO20" s="624">
        <v>4.4000000000000004</v>
      </c>
      <c r="BP20" s="624"/>
      <c r="BQ20" s="624"/>
      <c r="BR20" s="624"/>
      <c r="BS20" s="630" t="s">
        <v>230</v>
      </c>
      <c r="BT20" s="622"/>
      <c r="BU20" s="622"/>
      <c r="BV20" s="622"/>
      <c r="BW20" s="622"/>
      <c r="BX20" s="622"/>
      <c r="BY20" s="622"/>
      <c r="BZ20" s="622"/>
      <c r="CA20" s="622"/>
      <c r="CB20" s="631"/>
      <c r="CD20" s="636" t="s">
        <v>275</v>
      </c>
      <c r="CE20" s="637"/>
      <c r="CF20" s="637"/>
      <c r="CG20" s="637"/>
      <c r="CH20" s="637"/>
      <c r="CI20" s="637"/>
      <c r="CJ20" s="637"/>
      <c r="CK20" s="637"/>
      <c r="CL20" s="637"/>
      <c r="CM20" s="637"/>
      <c r="CN20" s="637"/>
      <c r="CO20" s="637"/>
      <c r="CP20" s="637"/>
      <c r="CQ20" s="638"/>
      <c r="CR20" s="621">
        <v>8761687</v>
      </c>
      <c r="CS20" s="622"/>
      <c r="CT20" s="622"/>
      <c r="CU20" s="622"/>
      <c r="CV20" s="622"/>
      <c r="CW20" s="622"/>
      <c r="CX20" s="622"/>
      <c r="CY20" s="623"/>
      <c r="CZ20" s="624">
        <v>100</v>
      </c>
      <c r="DA20" s="624"/>
      <c r="DB20" s="624"/>
      <c r="DC20" s="624"/>
      <c r="DD20" s="630">
        <v>793311</v>
      </c>
      <c r="DE20" s="622"/>
      <c r="DF20" s="622"/>
      <c r="DG20" s="622"/>
      <c r="DH20" s="622"/>
      <c r="DI20" s="622"/>
      <c r="DJ20" s="622"/>
      <c r="DK20" s="622"/>
      <c r="DL20" s="622"/>
      <c r="DM20" s="622"/>
      <c r="DN20" s="622"/>
      <c r="DO20" s="622"/>
      <c r="DP20" s="623"/>
      <c r="DQ20" s="630">
        <v>6578512</v>
      </c>
      <c r="DR20" s="622"/>
      <c r="DS20" s="622"/>
      <c r="DT20" s="622"/>
      <c r="DU20" s="622"/>
      <c r="DV20" s="622"/>
      <c r="DW20" s="622"/>
      <c r="DX20" s="622"/>
      <c r="DY20" s="622"/>
      <c r="DZ20" s="622"/>
      <c r="EA20" s="622"/>
      <c r="EB20" s="622"/>
      <c r="EC20" s="631"/>
    </row>
    <row r="21" spans="2:133" ht="11.25" customHeight="1" x14ac:dyDescent="0.15">
      <c r="B21" s="618" t="s">
        <v>276</v>
      </c>
      <c r="C21" s="619"/>
      <c r="D21" s="619"/>
      <c r="E21" s="619"/>
      <c r="F21" s="619"/>
      <c r="G21" s="619"/>
      <c r="H21" s="619"/>
      <c r="I21" s="619"/>
      <c r="J21" s="619"/>
      <c r="K21" s="619"/>
      <c r="L21" s="619"/>
      <c r="M21" s="619"/>
      <c r="N21" s="619"/>
      <c r="O21" s="619"/>
      <c r="P21" s="619"/>
      <c r="Q21" s="620"/>
      <c r="R21" s="621" t="s">
        <v>230</v>
      </c>
      <c r="S21" s="622"/>
      <c r="T21" s="622"/>
      <c r="U21" s="622"/>
      <c r="V21" s="622"/>
      <c r="W21" s="622"/>
      <c r="X21" s="622"/>
      <c r="Y21" s="623"/>
      <c r="Z21" s="624" t="s">
        <v>230</v>
      </c>
      <c r="AA21" s="624"/>
      <c r="AB21" s="624"/>
      <c r="AC21" s="624"/>
      <c r="AD21" s="625" t="s">
        <v>230</v>
      </c>
      <c r="AE21" s="625"/>
      <c r="AF21" s="625"/>
      <c r="AG21" s="625"/>
      <c r="AH21" s="625"/>
      <c r="AI21" s="625"/>
      <c r="AJ21" s="625"/>
      <c r="AK21" s="625"/>
      <c r="AL21" s="626" t="s">
        <v>230</v>
      </c>
      <c r="AM21" s="627"/>
      <c r="AN21" s="627"/>
      <c r="AO21" s="628"/>
      <c r="AP21" s="639" t="s">
        <v>277</v>
      </c>
      <c r="AQ21" s="640"/>
      <c r="AR21" s="640"/>
      <c r="AS21" s="640"/>
      <c r="AT21" s="640"/>
      <c r="AU21" s="640"/>
      <c r="AV21" s="640"/>
      <c r="AW21" s="640"/>
      <c r="AX21" s="640"/>
      <c r="AY21" s="640"/>
      <c r="AZ21" s="640"/>
      <c r="BA21" s="640"/>
      <c r="BB21" s="640"/>
      <c r="BC21" s="640"/>
      <c r="BD21" s="640"/>
      <c r="BE21" s="640"/>
      <c r="BF21" s="641"/>
      <c r="BG21" s="621" t="s">
        <v>250</v>
      </c>
      <c r="BH21" s="622"/>
      <c r="BI21" s="622"/>
      <c r="BJ21" s="622"/>
      <c r="BK21" s="622"/>
      <c r="BL21" s="622"/>
      <c r="BM21" s="622"/>
      <c r="BN21" s="623"/>
      <c r="BO21" s="624" t="s">
        <v>230</v>
      </c>
      <c r="BP21" s="624"/>
      <c r="BQ21" s="624"/>
      <c r="BR21" s="624"/>
      <c r="BS21" s="630" t="s">
        <v>230</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278</v>
      </c>
      <c r="C22" s="619"/>
      <c r="D22" s="619"/>
      <c r="E22" s="619"/>
      <c r="F22" s="619"/>
      <c r="G22" s="619"/>
      <c r="H22" s="619"/>
      <c r="I22" s="619"/>
      <c r="J22" s="619"/>
      <c r="K22" s="619"/>
      <c r="L22" s="619"/>
      <c r="M22" s="619"/>
      <c r="N22" s="619"/>
      <c r="O22" s="619"/>
      <c r="P22" s="619"/>
      <c r="Q22" s="620"/>
      <c r="R22" s="621">
        <v>6070589</v>
      </c>
      <c r="S22" s="622"/>
      <c r="T22" s="622"/>
      <c r="U22" s="622"/>
      <c r="V22" s="622"/>
      <c r="W22" s="622"/>
      <c r="X22" s="622"/>
      <c r="Y22" s="623"/>
      <c r="Z22" s="624">
        <v>67.400000000000006</v>
      </c>
      <c r="AA22" s="624"/>
      <c r="AB22" s="624"/>
      <c r="AC22" s="624"/>
      <c r="AD22" s="625">
        <v>5587272</v>
      </c>
      <c r="AE22" s="625"/>
      <c r="AF22" s="625"/>
      <c r="AG22" s="625"/>
      <c r="AH22" s="625"/>
      <c r="AI22" s="625"/>
      <c r="AJ22" s="625"/>
      <c r="AK22" s="625"/>
      <c r="AL22" s="626">
        <v>99.6</v>
      </c>
      <c r="AM22" s="627"/>
      <c r="AN22" s="627"/>
      <c r="AO22" s="628"/>
      <c r="AP22" s="639" t="s">
        <v>279</v>
      </c>
      <c r="AQ22" s="640"/>
      <c r="AR22" s="640"/>
      <c r="AS22" s="640"/>
      <c r="AT22" s="640"/>
      <c r="AU22" s="640"/>
      <c r="AV22" s="640"/>
      <c r="AW22" s="640"/>
      <c r="AX22" s="640"/>
      <c r="AY22" s="640"/>
      <c r="AZ22" s="640"/>
      <c r="BA22" s="640"/>
      <c r="BB22" s="640"/>
      <c r="BC22" s="640"/>
      <c r="BD22" s="640"/>
      <c r="BE22" s="640"/>
      <c r="BF22" s="641"/>
      <c r="BG22" s="621" t="s">
        <v>230</v>
      </c>
      <c r="BH22" s="622"/>
      <c r="BI22" s="622"/>
      <c r="BJ22" s="622"/>
      <c r="BK22" s="622"/>
      <c r="BL22" s="622"/>
      <c r="BM22" s="622"/>
      <c r="BN22" s="623"/>
      <c r="BO22" s="624" t="s">
        <v>232</v>
      </c>
      <c r="BP22" s="624"/>
      <c r="BQ22" s="624"/>
      <c r="BR22" s="624"/>
      <c r="BS22" s="630" t="s">
        <v>230</v>
      </c>
      <c r="BT22" s="622"/>
      <c r="BU22" s="622"/>
      <c r="BV22" s="622"/>
      <c r="BW22" s="622"/>
      <c r="BX22" s="622"/>
      <c r="BY22" s="622"/>
      <c r="BZ22" s="622"/>
      <c r="CA22" s="622"/>
      <c r="CB22" s="631"/>
      <c r="CD22" s="603" t="s">
        <v>280</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281</v>
      </c>
      <c r="C23" s="619"/>
      <c r="D23" s="619"/>
      <c r="E23" s="619"/>
      <c r="F23" s="619"/>
      <c r="G23" s="619"/>
      <c r="H23" s="619"/>
      <c r="I23" s="619"/>
      <c r="J23" s="619"/>
      <c r="K23" s="619"/>
      <c r="L23" s="619"/>
      <c r="M23" s="619"/>
      <c r="N23" s="619"/>
      <c r="O23" s="619"/>
      <c r="P23" s="619"/>
      <c r="Q23" s="620"/>
      <c r="R23" s="621">
        <v>3375</v>
      </c>
      <c r="S23" s="622"/>
      <c r="T23" s="622"/>
      <c r="U23" s="622"/>
      <c r="V23" s="622"/>
      <c r="W23" s="622"/>
      <c r="X23" s="622"/>
      <c r="Y23" s="623"/>
      <c r="Z23" s="624">
        <v>0</v>
      </c>
      <c r="AA23" s="624"/>
      <c r="AB23" s="624"/>
      <c r="AC23" s="624"/>
      <c r="AD23" s="625">
        <v>3375</v>
      </c>
      <c r="AE23" s="625"/>
      <c r="AF23" s="625"/>
      <c r="AG23" s="625"/>
      <c r="AH23" s="625"/>
      <c r="AI23" s="625"/>
      <c r="AJ23" s="625"/>
      <c r="AK23" s="625"/>
      <c r="AL23" s="626">
        <v>0.1</v>
      </c>
      <c r="AM23" s="627"/>
      <c r="AN23" s="627"/>
      <c r="AO23" s="628"/>
      <c r="AP23" s="639" t="s">
        <v>282</v>
      </c>
      <c r="AQ23" s="640"/>
      <c r="AR23" s="640"/>
      <c r="AS23" s="640"/>
      <c r="AT23" s="640"/>
      <c r="AU23" s="640"/>
      <c r="AV23" s="640"/>
      <c r="AW23" s="640"/>
      <c r="AX23" s="640"/>
      <c r="AY23" s="640"/>
      <c r="AZ23" s="640"/>
      <c r="BA23" s="640"/>
      <c r="BB23" s="640"/>
      <c r="BC23" s="640"/>
      <c r="BD23" s="640"/>
      <c r="BE23" s="640"/>
      <c r="BF23" s="641"/>
      <c r="BG23" s="621">
        <v>128825</v>
      </c>
      <c r="BH23" s="622"/>
      <c r="BI23" s="622"/>
      <c r="BJ23" s="622"/>
      <c r="BK23" s="622"/>
      <c r="BL23" s="622"/>
      <c r="BM23" s="622"/>
      <c r="BN23" s="623"/>
      <c r="BO23" s="624">
        <v>4.4000000000000004</v>
      </c>
      <c r="BP23" s="624"/>
      <c r="BQ23" s="624"/>
      <c r="BR23" s="624"/>
      <c r="BS23" s="630" t="s">
        <v>230</v>
      </c>
      <c r="BT23" s="622"/>
      <c r="BU23" s="622"/>
      <c r="BV23" s="622"/>
      <c r="BW23" s="622"/>
      <c r="BX23" s="622"/>
      <c r="BY23" s="622"/>
      <c r="BZ23" s="622"/>
      <c r="CA23" s="622"/>
      <c r="CB23" s="631"/>
      <c r="CD23" s="603" t="s">
        <v>218</v>
      </c>
      <c r="CE23" s="604"/>
      <c r="CF23" s="604"/>
      <c r="CG23" s="604"/>
      <c r="CH23" s="604"/>
      <c r="CI23" s="604"/>
      <c r="CJ23" s="604"/>
      <c r="CK23" s="604"/>
      <c r="CL23" s="604"/>
      <c r="CM23" s="604"/>
      <c r="CN23" s="604"/>
      <c r="CO23" s="604"/>
      <c r="CP23" s="604"/>
      <c r="CQ23" s="605"/>
      <c r="CR23" s="603" t="s">
        <v>283</v>
      </c>
      <c r="CS23" s="604"/>
      <c r="CT23" s="604"/>
      <c r="CU23" s="604"/>
      <c r="CV23" s="604"/>
      <c r="CW23" s="604"/>
      <c r="CX23" s="604"/>
      <c r="CY23" s="605"/>
      <c r="CZ23" s="603" t="s">
        <v>284</v>
      </c>
      <c r="DA23" s="604"/>
      <c r="DB23" s="604"/>
      <c r="DC23" s="605"/>
      <c r="DD23" s="603" t="s">
        <v>285</v>
      </c>
      <c r="DE23" s="604"/>
      <c r="DF23" s="604"/>
      <c r="DG23" s="604"/>
      <c r="DH23" s="604"/>
      <c r="DI23" s="604"/>
      <c r="DJ23" s="604"/>
      <c r="DK23" s="605"/>
      <c r="DL23" s="651" t="s">
        <v>286</v>
      </c>
      <c r="DM23" s="652"/>
      <c r="DN23" s="652"/>
      <c r="DO23" s="652"/>
      <c r="DP23" s="652"/>
      <c r="DQ23" s="652"/>
      <c r="DR23" s="652"/>
      <c r="DS23" s="652"/>
      <c r="DT23" s="652"/>
      <c r="DU23" s="652"/>
      <c r="DV23" s="653"/>
      <c r="DW23" s="603" t="s">
        <v>287</v>
      </c>
      <c r="DX23" s="604"/>
      <c r="DY23" s="604"/>
      <c r="DZ23" s="604"/>
      <c r="EA23" s="604"/>
      <c r="EB23" s="604"/>
      <c r="EC23" s="605"/>
    </row>
    <row r="24" spans="2:133" ht="11.25" customHeight="1" x14ac:dyDescent="0.15">
      <c r="B24" s="618" t="s">
        <v>288</v>
      </c>
      <c r="C24" s="619"/>
      <c r="D24" s="619"/>
      <c r="E24" s="619"/>
      <c r="F24" s="619"/>
      <c r="G24" s="619"/>
      <c r="H24" s="619"/>
      <c r="I24" s="619"/>
      <c r="J24" s="619"/>
      <c r="K24" s="619"/>
      <c r="L24" s="619"/>
      <c r="M24" s="619"/>
      <c r="N24" s="619"/>
      <c r="O24" s="619"/>
      <c r="P24" s="619"/>
      <c r="Q24" s="620"/>
      <c r="R24" s="621">
        <v>66693</v>
      </c>
      <c r="S24" s="622"/>
      <c r="T24" s="622"/>
      <c r="U24" s="622"/>
      <c r="V24" s="622"/>
      <c r="W24" s="622"/>
      <c r="X24" s="622"/>
      <c r="Y24" s="623"/>
      <c r="Z24" s="624">
        <v>0.7</v>
      </c>
      <c r="AA24" s="624"/>
      <c r="AB24" s="624"/>
      <c r="AC24" s="624"/>
      <c r="AD24" s="625" t="s">
        <v>230</v>
      </c>
      <c r="AE24" s="625"/>
      <c r="AF24" s="625"/>
      <c r="AG24" s="625"/>
      <c r="AH24" s="625"/>
      <c r="AI24" s="625"/>
      <c r="AJ24" s="625"/>
      <c r="AK24" s="625"/>
      <c r="AL24" s="626" t="s">
        <v>230</v>
      </c>
      <c r="AM24" s="627"/>
      <c r="AN24" s="627"/>
      <c r="AO24" s="628"/>
      <c r="AP24" s="639" t="s">
        <v>289</v>
      </c>
      <c r="AQ24" s="640"/>
      <c r="AR24" s="640"/>
      <c r="AS24" s="640"/>
      <c r="AT24" s="640"/>
      <c r="AU24" s="640"/>
      <c r="AV24" s="640"/>
      <c r="AW24" s="640"/>
      <c r="AX24" s="640"/>
      <c r="AY24" s="640"/>
      <c r="AZ24" s="640"/>
      <c r="BA24" s="640"/>
      <c r="BB24" s="640"/>
      <c r="BC24" s="640"/>
      <c r="BD24" s="640"/>
      <c r="BE24" s="640"/>
      <c r="BF24" s="641"/>
      <c r="BG24" s="621" t="s">
        <v>232</v>
      </c>
      <c r="BH24" s="622"/>
      <c r="BI24" s="622"/>
      <c r="BJ24" s="622"/>
      <c r="BK24" s="622"/>
      <c r="BL24" s="622"/>
      <c r="BM24" s="622"/>
      <c r="BN24" s="623"/>
      <c r="BO24" s="624" t="s">
        <v>230</v>
      </c>
      <c r="BP24" s="624"/>
      <c r="BQ24" s="624"/>
      <c r="BR24" s="624"/>
      <c r="BS24" s="630" t="s">
        <v>232</v>
      </c>
      <c r="BT24" s="622"/>
      <c r="BU24" s="622"/>
      <c r="BV24" s="622"/>
      <c r="BW24" s="622"/>
      <c r="BX24" s="622"/>
      <c r="BY24" s="622"/>
      <c r="BZ24" s="622"/>
      <c r="CA24" s="622"/>
      <c r="CB24" s="631"/>
      <c r="CD24" s="632" t="s">
        <v>290</v>
      </c>
      <c r="CE24" s="633"/>
      <c r="CF24" s="633"/>
      <c r="CG24" s="633"/>
      <c r="CH24" s="633"/>
      <c r="CI24" s="633"/>
      <c r="CJ24" s="633"/>
      <c r="CK24" s="633"/>
      <c r="CL24" s="633"/>
      <c r="CM24" s="633"/>
      <c r="CN24" s="633"/>
      <c r="CO24" s="633"/>
      <c r="CP24" s="633"/>
      <c r="CQ24" s="634"/>
      <c r="CR24" s="610">
        <v>3847528</v>
      </c>
      <c r="CS24" s="611"/>
      <c r="CT24" s="611"/>
      <c r="CU24" s="611"/>
      <c r="CV24" s="611"/>
      <c r="CW24" s="611"/>
      <c r="CX24" s="611"/>
      <c r="CY24" s="612"/>
      <c r="CZ24" s="615">
        <v>43.9</v>
      </c>
      <c r="DA24" s="616"/>
      <c r="DB24" s="616"/>
      <c r="DC24" s="635"/>
      <c r="DD24" s="654">
        <v>2659720</v>
      </c>
      <c r="DE24" s="611"/>
      <c r="DF24" s="611"/>
      <c r="DG24" s="611"/>
      <c r="DH24" s="611"/>
      <c r="DI24" s="611"/>
      <c r="DJ24" s="611"/>
      <c r="DK24" s="612"/>
      <c r="DL24" s="654">
        <v>2604467</v>
      </c>
      <c r="DM24" s="611"/>
      <c r="DN24" s="611"/>
      <c r="DO24" s="611"/>
      <c r="DP24" s="611"/>
      <c r="DQ24" s="611"/>
      <c r="DR24" s="611"/>
      <c r="DS24" s="611"/>
      <c r="DT24" s="611"/>
      <c r="DU24" s="611"/>
      <c r="DV24" s="612"/>
      <c r="DW24" s="615">
        <v>43.5</v>
      </c>
      <c r="DX24" s="616"/>
      <c r="DY24" s="616"/>
      <c r="DZ24" s="616"/>
      <c r="EA24" s="616"/>
      <c r="EB24" s="616"/>
      <c r="EC24" s="617"/>
    </row>
    <row r="25" spans="2:133" ht="11.25" customHeight="1" x14ac:dyDescent="0.15">
      <c r="B25" s="618" t="s">
        <v>291</v>
      </c>
      <c r="C25" s="619"/>
      <c r="D25" s="619"/>
      <c r="E25" s="619"/>
      <c r="F25" s="619"/>
      <c r="G25" s="619"/>
      <c r="H25" s="619"/>
      <c r="I25" s="619"/>
      <c r="J25" s="619"/>
      <c r="K25" s="619"/>
      <c r="L25" s="619"/>
      <c r="M25" s="619"/>
      <c r="N25" s="619"/>
      <c r="O25" s="619"/>
      <c r="P25" s="619"/>
      <c r="Q25" s="620"/>
      <c r="R25" s="621">
        <v>179019</v>
      </c>
      <c r="S25" s="622"/>
      <c r="T25" s="622"/>
      <c r="U25" s="622"/>
      <c r="V25" s="622"/>
      <c r="W25" s="622"/>
      <c r="X25" s="622"/>
      <c r="Y25" s="623"/>
      <c r="Z25" s="624">
        <v>2</v>
      </c>
      <c r="AA25" s="624"/>
      <c r="AB25" s="624"/>
      <c r="AC25" s="624"/>
      <c r="AD25" s="625">
        <v>14039</v>
      </c>
      <c r="AE25" s="625"/>
      <c r="AF25" s="625"/>
      <c r="AG25" s="625"/>
      <c r="AH25" s="625"/>
      <c r="AI25" s="625"/>
      <c r="AJ25" s="625"/>
      <c r="AK25" s="625"/>
      <c r="AL25" s="626">
        <v>0.3</v>
      </c>
      <c r="AM25" s="627"/>
      <c r="AN25" s="627"/>
      <c r="AO25" s="628"/>
      <c r="AP25" s="639" t="s">
        <v>292</v>
      </c>
      <c r="AQ25" s="640"/>
      <c r="AR25" s="640"/>
      <c r="AS25" s="640"/>
      <c r="AT25" s="640"/>
      <c r="AU25" s="640"/>
      <c r="AV25" s="640"/>
      <c r="AW25" s="640"/>
      <c r="AX25" s="640"/>
      <c r="AY25" s="640"/>
      <c r="AZ25" s="640"/>
      <c r="BA25" s="640"/>
      <c r="BB25" s="640"/>
      <c r="BC25" s="640"/>
      <c r="BD25" s="640"/>
      <c r="BE25" s="640"/>
      <c r="BF25" s="641"/>
      <c r="BG25" s="621" t="s">
        <v>230</v>
      </c>
      <c r="BH25" s="622"/>
      <c r="BI25" s="622"/>
      <c r="BJ25" s="622"/>
      <c r="BK25" s="622"/>
      <c r="BL25" s="622"/>
      <c r="BM25" s="622"/>
      <c r="BN25" s="623"/>
      <c r="BO25" s="624" t="s">
        <v>230</v>
      </c>
      <c r="BP25" s="624"/>
      <c r="BQ25" s="624"/>
      <c r="BR25" s="624"/>
      <c r="BS25" s="630" t="s">
        <v>230</v>
      </c>
      <c r="BT25" s="622"/>
      <c r="BU25" s="622"/>
      <c r="BV25" s="622"/>
      <c r="BW25" s="622"/>
      <c r="BX25" s="622"/>
      <c r="BY25" s="622"/>
      <c r="BZ25" s="622"/>
      <c r="CA25" s="622"/>
      <c r="CB25" s="631"/>
      <c r="CD25" s="636" t="s">
        <v>293</v>
      </c>
      <c r="CE25" s="637"/>
      <c r="CF25" s="637"/>
      <c r="CG25" s="637"/>
      <c r="CH25" s="637"/>
      <c r="CI25" s="637"/>
      <c r="CJ25" s="637"/>
      <c r="CK25" s="637"/>
      <c r="CL25" s="637"/>
      <c r="CM25" s="637"/>
      <c r="CN25" s="637"/>
      <c r="CO25" s="637"/>
      <c r="CP25" s="637"/>
      <c r="CQ25" s="638"/>
      <c r="CR25" s="621">
        <v>1450165</v>
      </c>
      <c r="CS25" s="657"/>
      <c r="CT25" s="657"/>
      <c r="CU25" s="657"/>
      <c r="CV25" s="657"/>
      <c r="CW25" s="657"/>
      <c r="CX25" s="657"/>
      <c r="CY25" s="658"/>
      <c r="CZ25" s="626">
        <v>16.600000000000001</v>
      </c>
      <c r="DA25" s="655"/>
      <c r="DB25" s="655"/>
      <c r="DC25" s="659"/>
      <c r="DD25" s="630">
        <v>1359409</v>
      </c>
      <c r="DE25" s="657"/>
      <c r="DF25" s="657"/>
      <c r="DG25" s="657"/>
      <c r="DH25" s="657"/>
      <c r="DI25" s="657"/>
      <c r="DJ25" s="657"/>
      <c r="DK25" s="658"/>
      <c r="DL25" s="630">
        <v>1304156</v>
      </c>
      <c r="DM25" s="657"/>
      <c r="DN25" s="657"/>
      <c r="DO25" s="657"/>
      <c r="DP25" s="657"/>
      <c r="DQ25" s="657"/>
      <c r="DR25" s="657"/>
      <c r="DS25" s="657"/>
      <c r="DT25" s="657"/>
      <c r="DU25" s="657"/>
      <c r="DV25" s="658"/>
      <c r="DW25" s="626">
        <v>21.8</v>
      </c>
      <c r="DX25" s="655"/>
      <c r="DY25" s="655"/>
      <c r="DZ25" s="655"/>
      <c r="EA25" s="655"/>
      <c r="EB25" s="655"/>
      <c r="EC25" s="656"/>
    </row>
    <row r="26" spans="2:133" ht="11.25" customHeight="1" x14ac:dyDescent="0.15">
      <c r="B26" s="618" t="s">
        <v>294</v>
      </c>
      <c r="C26" s="619"/>
      <c r="D26" s="619"/>
      <c r="E26" s="619"/>
      <c r="F26" s="619"/>
      <c r="G26" s="619"/>
      <c r="H26" s="619"/>
      <c r="I26" s="619"/>
      <c r="J26" s="619"/>
      <c r="K26" s="619"/>
      <c r="L26" s="619"/>
      <c r="M26" s="619"/>
      <c r="N26" s="619"/>
      <c r="O26" s="619"/>
      <c r="P26" s="619"/>
      <c r="Q26" s="620"/>
      <c r="R26" s="621">
        <v>74979</v>
      </c>
      <c r="S26" s="622"/>
      <c r="T26" s="622"/>
      <c r="U26" s="622"/>
      <c r="V26" s="622"/>
      <c r="W26" s="622"/>
      <c r="X26" s="622"/>
      <c r="Y26" s="623"/>
      <c r="Z26" s="624">
        <v>0.8</v>
      </c>
      <c r="AA26" s="624"/>
      <c r="AB26" s="624"/>
      <c r="AC26" s="624"/>
      <c r="AD26" s="625" t="s">
        <v>230</v>
      </c>
      <c r="AE26" s="625"/>
      <c r="AF26" s="625"/>
      <c r="AG26" s="625"/>
      <c r="AH26" s="625"/>
      <c r="AI26" s="625"/>
      <c r="AJ26" s="625"/>
      <c r="AK26" s="625"/>
      <c r="AL26" s="626" t="s">
        <v>230</v>
      </c>
      <c r="AM26" s="627"/>
      <c r="AN26" s="627"/>
      <c r="AO26" s="628"/>
      <c r="AP26" s="639" t="s">
        <v>295</v>
      </c>
      <c r="AQ26" s="660"/>
      <c r="AR26" s="660"/>
      <c r="AS26" s="660"/>
      <c r="AT26" s="660"/>
      <c r="AU26" s="660"/>
      <c r="AV26" s="660"/>
      <c r="AW26" s="660"/>
      <c r="AX26" s="660"/>
      <c r="AY26" s="660"/>
      <c r="AZ26" s="660"/>
      <c r="BA26" s="660"/>
      <c r="BB26" s="660"/>
      <c r="BC26" s="660"/>
      <c r="BD26" s="660"/>
      <c r="BE26" s="660"/>
      <c r="BF26" s="641"/>
      <c r="BG26" s="621" t="s">
        <v>230</v>
      </c>
      <c r="BH26" s="622"/>
      <c r="BI26" s="622"/>
      <c r="BJ26" s="622"/>
      <c r="BK26" s="622"/>
      <c r="BL26" s="622"/>
      <c r="BM26" s="622"/>
      <c r="BN26" s="623"/>
      <c r="BO26" s="624" t="s">
        <v>230</v>
      </c>
      <c r="BP26" s="624"/>
      <c r="BQ26" s="624"/>
      <c r="BR26" s="624"/>
      <c r="BS26" s="630" t="s">
        <v>250</v>
      </c>
      <c r="BT26" s="622"/>
      <c r="BU26" s="622"/>
      <c r="BV26" s="622"/>
      <c r="BW26" s="622"/>
      <c r="BX26" s="622"/>
      <c r="BY26" s="622"/>
      <c r="BZ26" s="622"/>
      <c r="CA26" s="622"/>
      <c r="CB26" s="631"/>
      <c r="CD26" s="636" t="s">
        <v>296</v>
      </c>
      <c r="CE26" s="637"/>
      <c r="CF26" s="637"/>
      <c r="CG26" s="637"/>
      <c r="CH26" s="637"/>
      <c r="CI26" s="637"/>
      <c r="CJ26" s="637"/>
      <c r="CK26" s="637"/>
      <c r="CL26" s="637"/>
      <c r="CM26" s="637"/>
      <c r="CN26" s="637"/>
      <c r="CO26" s="637"/>
      <c r="CP26" s="637"/>
      <c r="CQ26" s="638"/>
      <c r="CR26" s="621">
        <v>933014</v>
      </c>
      <c r="CS26" s="622"/>
      <c r="CT26" s="622"/>
      <c r="CU26" s="622"/>
      <c r="CV26" s="622"/>
      <c r="CW26" s="622"/>
      <c r="CX26" s="622"/>
      <c r="CY26" s="623"/>
      <c r="CZ26" s="626">
        <v>10.6</v>
      </c>
      <c r="DA26" s="655"/>
      <c r="DB26" s="655"/>
      <c r="DC26" s="659"/>
      <c r="DD26" s="630">
        <v>852418</v>
      </c>
      <c r="DE26" s="622"/>
      <c r="DF26" s="622"/>
      <c r="DG26" s="622"/>
      <c r="DH26" s="622"/>
      <c r="DI26" s="622"/>
      <c r="DJ26" s="622"/>
      <c r="DK26" s="623"/>
      <c r="DL26" s="630" t="s">
        <v>230</v>
      </c>
      <c r="DM26" s="622"/>
      <c r="DN26" s="622"/>
      <c r="DO26" s="622"/>
      <c r="DP26" s="622"/>
      <c r="DQ26" s="622"/>
      <c r="DR26" s="622"/>
      <c r="DS26" s="622"/>
      <c r="DT26" s="622"/>
      <c r="DU26" s="622"/>
      <c r="DV26" s="623"/>
      <c r="DW26" s="626" t="s">
        <v>232</v>
      </c>
      <c r="DX26" s="655"/>
      <c r="DY26" s="655"/>
      <c r="DZ26" s="655"/>
      <c r="EA26" s="655"/>
      <c r="EB26" s="655"/>
      <c r="EC26" s="656"/>
    </row>
    <row r="27" spans="2:133" ht="11.25" customHeight="1" x14ac:dyDescent="0.15">
      <c r="B27" s="618" t="s">
        <v>297</v>
      </c>
      <c r="C27" s="619"/>
      <c r="D27" s="619"/>
      <c r="E27" s="619"/>
      <c r="F27" s="619"/>
      <c r="G27" s="619"/>
      <c r="H27" s="619"/>
      <c r="I27" s="619"/>
      <c r="J27" s="619"/>
      <c r="K27" s="619"/>
      <c r="L27" s="619"/>
      <c r="M27" s="619"/>
      <c r="N27" s="619"/>
      <c r="O27" s="619"/>
      <c r="P27" s="619"/>
      <c r="Q27" s="620"/>
      <c r="R27" s="621">
        <v>1041274</v>
      </c>
      <c r="S27" s="622"/>
      <c r="T27" s="622"/>
      <c r="U27" s="622"/>
      <c r="V27" s="622"/>
      <c r="W27" s="622"/>
      <c r="X27" s="622"/>
      <c r="Y27" s="623"/>
      <c r="Z27" s="624">
        <v>11.6</v>
      </c>
      <c r="AA27" s="624"/>
      <c r="AB27" s="624"/>
      <c r="AC27" s="624"/>
      <c r="AD27" s="625" t="s">
        <v>232</v>
      </c>
      <c r="AE27" s="625"/>
      <c r="AF27" s="625"/>
      <c r="AG27" s="625"/>
      <c r="AH27" s="625"/>
      <c r="AI27" s="625"/>
      <c r="AJ27" s="625"/>
      <c r="AK27" s="625"/>
      <c r="AL27" s="626" t="s">
        <v>232</v>
      </c>
      <c r="AM27" s="627"/>
      <c r="AN27" s="627"/>
      <c r="AO27" s="628"/>
      <c r="AP27" s="618" t="s">
        <v>298</v>
      </c>
      <c r="AQ27" s="619"/>
      <c r="AR27" s="619"/>
      <c r="AS27" s="619"/>
      <c r="AT27" s="619"/>
      <c r="AU27" s="619"/>
      <c r="AV27" s="619"/>
      <c r="AW27" s="619"/>
      <c r="AX27" s="619"/>
      <c r="AY27" s="619"/>
      <c r="AZ27" s="619"/>
      <c r="BA27" s="619"/>
      <c r="BB27" s="619"/>
      <c r="BC27" s="619"/>
      <c r="BD27" s="619"/>
      <c r="BE27" s="619"/>
      <c r="BF27" s="620"/>
      <c r="BG27" s="621">
        <v>2928791</v>
      </c>
      <c r="BH27" s="622"/>
      <c r="BI27" s="622"/>
      <c r="BJ27" s="622"/>
      <c r="BK27" s="622"/>
      <c r="BL27" s="622"/>
      <c r="BM27" s="622"/>
      <c r="BN27" s="623"/>
      <c r="BO27" s="624">
        <v>100</v>
      </c>
      <c r="BP27" s="624"/>
      <c r="BQ27" s="624"/>
      <c r="BR27" s="624"/>
      <c r="BS27" s="630" t="s">
        <v>250</v>
      </c>
      <c r="BT27" s="622"/>
      <c r="BU27" s="622"/>
      <c r="BV27" s="622"/>
      <c r="BW27" s="622"/>
      <c r="BX27" s="622"/>
      <c r="BY27" s="622"/>
      <c r="BZ27" s="622"/>
      <c r="CA27" s="622"/>
      <c r="CB27" s="631"/>
      <c r="CD27" s="636" t="s">
        <v>299</v>
      </c>
      <c r="CE27" s="637"/>
      <c r="CF27" s="637"/>
      <c r="CG27" s="637"/>
      <c r="CH27" s="637"/>
      <c r="CI27" s="637"/>
      <c r="CJ27" s="637"/>
      <c r="CK27" s="637"/>
      <c r="CL27" s="637"/>
      <c r="CM27" s="637"/>
      <c r="CN27" s="637"/>
      <c r="CO27" s="637"/>
      <c r="CP27" s="637"/>
      <c r="CQ27" s="638"/>
      <c r="CR27" s="621">
        <v>1541416</v>
      </c>
      <c r="CS27" s="657"/>
      <c r="CT27" s="657"/>
      <c r="CU27" s="657"/>
      <c r="CV27" s="657"/>
      <c r="CW27" s="657"/>
      <c r="CX27" s="657"/>
      <c r="CY27" s="658"/>
      <c r="CZ27" s="626">
        <v>17.600000000000001</v>
      </c>
      <c r="DA27" s="655"/>
      <c r="DB27" s="655"/>
      <c r="DC27" s="659"/>
      <c r="DD27" s="630">
        <v>466742</v>
      </c>
      <c r="DE27" s="657"/>
      <c r="DF27" s="657"/>
      <c r="DG27" s="657"/>
      <c r="DH27" s="657"/>
      <c r="DI27" s="657"/>
      <c r="DJ27" s="657"/>
      <c r="DK27" s="658"/>
      <c r="DL27" s="630">
        <v>466742</v>
      </c>
      <c r="DM27" s="657"/>
      <c r="DN27" s="657"/>
      <c r="DO27" s="657"/>
      <c r="DP27" s="657"/>
      <c r="DQ27" s="657"/>
      <c r="DR27" s="657"/>
      <c r="DS27" s="657"/>
      <c r="DT27" s="657"/>
      <c r="DU27" s="657"/>
      <c r="DV27" s="658"/>
      <c r="DW27" s="626">
        <v>7.8</v>
      </c>
      <c r="DX27" s="655"/>
      <c r="DY27" s="655"/>
      <c r="DZ27" s="655"/>
      <c r="EA27" s="655"/>
      <c r="EB27" s="655"/>
      <c r="EC27" s="656"/>
    </row>
    <row r="28" spans="2:133" ht="11.25" customHeight="1" x14ac:dyDescent="0.15">
      <c r="B28" s="663" t="s">
        <v>300</v>
      </c>
      <c r="C28" s="664"/>
      <c r="D28" s="664"/>
      <c r="E28" s="664"/>
      <c r="F28" s="664"/>
      <c r="G28" s="664"/>
      <c r="H28" s="664"/>
      <c r="I28" s="664"/>
      <c r="J28" s="664"/>
      <c r="K28" s="664"/>
      <c r="L28" s="664"/>
      <c r="M28" s="664"/>
      <c r="N28" s="664"/>
      <c r="O28" s="664"/>
      <c r="P28" s="664"/>
      <c r="Q28" s="665"/>
      <c r="R28" s="621" t="s">
        <v>232</v>
      </c>
      <c r="S28" s="622"/>
      <c r="T28" s="622"/>
      <c r="U28" s="622"/>
      <c r="V28" s="622"/>
      <c r="W28" s="622"/>
      <c r="X28" s="622"/>
      <c r="Y28" s="623"/>
      <c r="Z28" s="624" t="s">
        <v>230</v>
      </c>
      <c r="AA28" s="624"/>
      <c r="AB28" s="624"/>
      <c r="AC28" s="624"/>
      <c r="AD28" s="625" t="s">
        <v>232</v>
      </c>
      <c r="AE28" s="625"/>
      <c r="AF28" s="625"/>
      <c r="AG28" s="625"/>
      <c r="AH28" s="625"/>
      <c r="AI28" s="625"/>
      <c r="AJ28" s="625"/>
      <c r="AK28" s="625"/>
      <c r="AL28" s="626" t="s">
        <v>232</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301</v>
      </c>
      <c r="CE28" s="637"/>
      <c r="CF28" s="637"/>
      <c r="CG28" s="637"/>
      <c r="CH28" s="637"/>
      <c r="CI28" s="637"/>
      <c r="CJ28" s="637"/>
      <c r="CK28" s="637"/>
      <c r="CL28" s="637"/>
      <c r="CM28" s="637"/>
      <c r="CN28" s="637"/>
      <c r="CO28" s="637"/>
      <c r="CP28" s="637"/>
      <c r="CQ28" s="638"/>
      <c r="CR28" s="621">
        <v>855947</v>
      </c>
      <c r="CS28" s="622"/>
      <c r="CT28" s="622"/>
      <c r="CU28" s="622"/>
      <c r="CV28" s="622"/>
      <c r="CW28" s="622"/>
      <c r="CX28" s="622"/>
      <c r="CY28" s="623"/>
      <c r="CZ28" s="626">
        <v>9.8000000000000007</v>
      </c>
      <c r="DA28" s="655"/>
      <c r="DB28" s="655"/>
      <c r="DC28" s="659"/>
      <c r="DD28" s="630">
        <v>833569</v>
      </c>
      <c r="DE28" s="622"/>
      <c r="DF28" s="622"/>
      <c r="DG28" s="622"/>
      <c r="DH28" s="622"/>
      <c r="DI28" s="622"/>
      <c r="DJ28" s="622"/>
      <c r="DK28" s="623"/>
      <c r="DL28" s="630">
        <v>833569</v>
      </c>
      <c r="DM28" s="622"/>
      <c r="DN28" s="622"/>
      <c r="DO28" s="622"/>
      <c r="DP28" s="622"/>
      <c r="DQ28" s="622"/>
      <c r="DR28" s="622"/>
      <c r="DS28" s="622"/>
      <c r="DT28" s="622"/>
      <c r="DU28" s="622"/>
      <c r="DV28" s="623"/>
      <c r="DW28" s="626">
        <v>13.9</v>
      </c>
      <c r="DX28" s="655"/>
      <c r="DY28" s="655"/>
      <c r="DZ28" s="655"/>
      <c r="EA28" s="655"/>
      <c r="EB28" s="655"/>
      <c r="EC28" s="656"/>
    </row>
    <row r="29" spans="2:133" ht="11.25" customHeight="1" x14ac:dyDescent="0.15">
      <c r="B29" s="618" t="s">
        <v>302</v>
      </c>
      <c r="C29" s="619"/>
      <c r="D29" s="619"/>
      <c r="E29" s="619"/>
      <c r="F29" s="619"/>
      <c r="G29" s="619"/>
      <c r="H29" s="619"/>
      <c r="I29" s="619"/>
      <c r="J29" s="619"/>
      <c r="K29" s="619"/>
      <c r="L29" s="619"/>
      <c r="M29" s="619"/>
      <c r="N29" s="619"/>
      <c r="O29" s="619"/>
      <c r="P29" s="619"/>
      <c r="Q29" s="620"/>
      <c r="R29" s="621">
        <v>633573</v>
      </c>
      <c r="S29" s="622"/>
      <c r="T29" s="622"/>
      <c r="U29" s="622"/>
      <c r="V29" s="622"/>
      <c r="W29" s="622"/>
      <c r="X29" s="622"/>
      <c r="Y29" s="623"/>
      <c r="Z29" s="624">
        <v>7</v>
      </c>
      <c r="AA29" s="624"/>
      <c r="AB29" s="624"/>
      <c r="AC29" s="624"/>
      <c r="AD29" s="625" t="s">
        <v>230</v>
      </c>
      <c r="AE29" s="625"/>
      <c r="AF29" s="625"/>
      <c r="AG29" s="625"/>
      <c r="AH29" s="625"/>
      <c r="AI29" s="625"/>
      <c r="AJ29" s="625"/>
      <c r="AK29" s="625"/>
      <c r="AL29" s="626" t="s">
        <v>230</v>
      </c>
      <c r="AM29" s="627"/>
      <c r="AN29" s="627"/>
      <c r="AO29" s="628"/>
      <c r="AP29" s="600" t="s">
        <v>218</v>
      </c>
      <c r="AQ29" s="601"/>
      <c r="AR29" s="601"/>
      <c r="AS29" s="601"/>
      <c r="AT29" s="601"/>
      <c r="AU29" s="601"/>
      <c r="AV29" s="601"/>
      <c r="AW29" s="601"/>
      <c r="AX29" s="601"/>
      <c r="AY29" s="601"/>
      <c r="AZ29" s="601"/>
      <c r="BA29" s="601"/>
      <c r="BB29" s="601"/>
      <c r="BC29" s="601"/>
      <c r="BD29" s="601"/>
      <c r="BE29" s="601"/>
      <c r="BF29" s="602"/>
      <c r="BG29" s="600" t="s">
        <v>303</v>
      </c>
      <c r="BH29" s="661"/>
      <c r="BI29" s="661"/>
      <c r="BJ29" s="661"/>
      <c r="BK29" s="661"/>
      <c r="BL29" s="661"/>
      <c r="BM29" s="661"/>
      <c r="BN29" s="661"/>
      <c r="BO29" s="661"/>
      <c r="BP29" s="661"/>
      <c r="BQ29" s="662"/>
      <c r="BR29" s="600" t="s">
        <v>304</v>
      </c>
      <c r="BS29" s="661"/>
      <c r="BT29" s="661"/>
      <c r="BU29" s="661"/>
      <c r="BV29" s="661"/>
      <c r="BW29" s="661"/>
      <c r="BX29" s="661"/>
      <c r="BY29" s="661"/>
      <c r="BZ29" s="661"/>
      <c r="CA29" s="661"/>
      <c r="CB29" s="662"/>
      <c r="CD29" s="684" t="s">
        <v>305</v>
      </c>
      <c r="CE29" s="685"/>
      <c r="CF29" s="636" t="s">
        <v>306</v>
      </c>
      <c r="CG29" s="637"/>
      <c r="CH29" s="637"/>
      <c r="CI29" s="637"/>
      <c r="CJ29" s="637"/>
      <c r="CK29" s="637"/>
      <c r="CL29" s="637"/>
      <c r="CM29" s="637"/>
      <c r="CN29" s="637"/>
      <c r="CO29" s="637"/>
      <c r="CP29" s="637"/>
      <c r="CQ29" s="638"/>
      <c r="CR29" s="621">
        <v>855906</v>
      </c>
      <c r="CS29" s="657"/>
      <c r="CT29" s="657"/>
      <c r="CU29" s="657"/>
      <c r="CV29" s="657"/>
      <c r="CW29" s="657"/>
      <c r="CX29" s="657"/>
      <c r="CY29" s="658"/>
      <c r="CZ29" s="626">
        <v>9.8000000000000007</v>
      </c>
      <c r="DA29" s="655"/>
      <c r="DB29" s="655"/>
      <c r="DC29" s="659"/>
      <c r="DD29" s="630">
        <v>833528</v>
      </c>
      <c r="DE29" s="657"/>
      <c r="DF29" s="657"/>
      <c r="DG29" s="657"/>
      <c r="DH29" s="657"/>
      <c r="DI29" s="657"/>
      <c r="DJ29" s="657"/>
      <c r="DK29" s="658"/>
      <c r="DL29" s="630">
        <v>833528</v>
      </c>
      <c r="DM29" s="657"/>
      <c r="DN29" s="657"/>
      <c r="DO29" s="657"/>
      <c r="DP29" s="657"/>
      <c r="DQ29" s="657"/>
      <c r="DR29" s="657"/>
      <c r="DS29" s="657"/>
      <c r="DT29" s="657"/>
      <c r="DU29" s="657"/>
      <c r="DV29" s="658"/>
      <c r="DW29" s="626">
        <v>13.9</v>
      </c>
      <c r="DX29" s="655"/>
      <c r="DY29" s="655"/>
      <c r="DZ29" s="655"/>
      <c r="EA29" s="655"/>
      <c r="EB29" s="655"/>
      <c r="EC29" s="656"/>
    </row>
    <row r="30" spans="2:133" ht="11.25" customHeight="1" x14ac:dyDescent="0.15">
      <c r="B30" s="618" t="s">
        <v>307</v>
      </c>
      <c r="C30" s="619"/>
      <c r="D30" s="619"/>
      <c r="E30" s="619"/>
      <c r="F30" s="619"/>
      <c r="G30" s="619"/>
      <c r="H30" s="619"/>
      <c r="I30" s="619"/>
      <c r="J30" s="619"/>
      <c r="K30" s="619"/>
      <c r="L30" s="619"/>
      <c r="M30" s="619"/>
      <c r="N30" s="619"/>
      <c r="O30" s="619"/>
      <c r="P30" s="619"/>
      <c r="Q30" s="620"/>
      <c r="R30" s="621">
        <v>56422</v>
      </c>
      <c r="S30" s="622"/>
      <c r="T30" s="622"/>
      <c r="U30" s="622"/>
      <c r="V30" s="622"/>
      <c r="W30" s="622"/>
      <c r="X30" s="622"/>
      <c r="Y30" s="623"/>
      <c r="Z30" s="624">
        <v>0.6</v>
      </c>
      <c r="AA30" s="624"/>
      <c r="AB30" s="624"/>
      <c r="AC30" s="624"/>
      <c r="AD30" s="625">
        <v>3658</v>
      </c>
      <c r="AE30" s="625"/>
      <c r="AF30" s="625"/>
      <c r="AG30" s="625"/>
      <c r="AH30" s="625"/>
      <c r="AI30" s="625"/>
      <c r="AJ30" s="625"/>
      <c r="AK30" s="625"/>
      <c r="AL30" s="626">
        <v>0.1</v>
      </c>
      <c r="AM30" s="627"/>
      <c r="AN30" s="627"/>
      <c r="AO30" s="628"/>
      <c r="AP30" s="669" t="s">
        <v>308</v>
      </c>
      <c r="AQ30" s="670"/>
      <c r="AR30" s="670"/>
      <c r="AS30" s="670"/>
      <c r="AT30" s="675" t="s">
        <v>309</v>
      </c>
      <c r="AU30" s="210"/>
      <c r="AV30" s="210"/>
      <c r="AW30" s="210"/>
      <c r="AX30" s="607" t="s">
        <v>181</v>
      </c>
      <c r="AY30" s="608"/>
      <c r="AZ30" s="608"/>
      <c r="BA30" s="608"/>
      <c r="BB30" s="608"/>
      <c r="BC30" s="608"/>
      <c r="BD30" s="608"/>
      <c r="BE30" s="608"/>
      <c r="BF30" s="609"/>
      <c r="BG30" s="681">
        <v>99.3</v>
      </c>
      <c r="BH30" s="682"/>
      <c r="BI30" s="682"/>
      <c r="BJ30" s="682"/>
      <c r="BK30" s="682"/>
      <c r="BL30" s="682"/>
      <c r="BM30" s="616">
        <v>97.4</v>
      </c>
      <c r="BN30" s="682"/>
      <c r="BO30" s="682"/>
      <c r="BP30" s="682"/>
      <c r="BQ30" s="683"/>
      <c r="BR30" s="681">
        <v>99.2</v>
      </c>
      <c r="BS30" s="682"/>
      <c r="BT30" s="682"/>
      <c r="BU30" s="682"/>
      <c r="BV30" s="682"/>
      <c r="BW30" s="682"/>
      <c r="BX30" s="616">
        <v>97.1</v>
      </c>
      <c r="BY30" s="682"/>
      <c r="BZ30" s="682"/>
      <c r="CA30" s="682"/>
      <c r="CB30" s="683"/>
      <c r="CD30" s="686"/>
      <c r="CE30" s="687"/>
      <c r="CF30" s="636" t="s">
        <v>310</v>
      </c>
      <c r="CG30" s="637"/>
      <c r="CH30" s="637"/>
      <c r="CI30" s="637"/>
      <c r="CJ30" s="637"/>
      <c r="CK30" s="637"/>
      <c r="CL30" s="637"/>
      <c r="CM30" s="637"/>
      <c r="CN30" s="637"/>
      <c r="CO30" s="637"/>
      <c r="CP30" s="637"/>
      <c r="CQ30" s="638"/>
      <c r="CR30" s="621">
        <v>764655</v>
      </c>
      <c r="CS30" s="622"/>
      <c r="CT30" s="622"/>
      <c r="CU30" s="622"/>
      <c r="CV30" s="622"/>
      <c r="CW30" s="622"/>
      <c r="CX30" s="622"/>
      <c r="CY30" s="623"/>
      <c r="CZ30" s="626">
        <v>8.6999999999999993</v>
      </c>
      <c r="DA30" s="655"/>
      <c r="DB30" s="655"/>
      <c r="DC30" s="659"/>
      <c r="DD30" s="630">
        <v>742277</v>
      </c>
      <c r="DE30" s="622"/>
      <c r="DF30" s="622"/>
      <c r="DG30" s="622"/>
      <c r="DH30" s="622"/>
      <c r="DI30" s="622"/>
      <c r="DJ30" s="622"/>
      <c r="DK30" s="623"/>
      <c r="DL30" s="630">
        <v>742277</v>
      </c>
      <c r="DM30" s="622"/>
      <c r="DN30" s="622"/>
      <c r="DO30" s="622"/>
      <c r="DP30" s="622"/>
      <c r="DQ30" s="622"/>
      <c r="DR30" s="622"/>
      <c r="DS30" s="622"/>
      <c r="DT30" s="622"/>
      <c r="DU30" s="622"/>
      <c r="DV30" s="623"/>
      <c r="DW30" s="626">
        <v>12.4</v>
      </c>
      <c r="DX30" s="655"/>
      <c r="DY30" s="655"/>
      <c r="DZ30" s="655"/>
      <c r="EA30" s="655"/>
      <c r="EB30" s="655"/>
      <c r="EC30" s="656"/>
    </row>
    <row r="31" spans="2:133" ht="11.25" customHeight="1" x14ac:dyDescent="0.15">
      <c r="B31" s="618" t="s">
        <v>311</v>
      </c>
      <c r="C31" s="619"/>
      <c r="D31" s="619"/>
      <c r="E31" s="619"/>
      <c r="F31" s="619"/>
      <c r="G31" s="619"/>
      <c r="H31" s="619"/>
      <c r="I31" s="619"/>
      <c r="J31" s="619"/>
      <c r="K31" s="619"/>
      <c r="L31" s="619"/>
      <c r="M31" s="619"/>
      <c r="N31" s="619"/>
      <c r="O31" s="619"/>
      <c r="P31" s="619"/>
      <c r="Q31" s="620"/>
      <c r="R31" s="621">
        <v>81391</v>
      </c>
      <c r="S31" s="622"/>
      <c r="T31" s="622"/>
      <c r="U31" s="622"/>
      <c r="V31" s="622"/>
      <c r="W31" s="622"/>
      <c r="X31" s="622"/>
      <c r="Y31" s="623"/>
      <c r="Z31" s="624">
        <v>0.9</v>
      </c>
      <c r="AA31" s="624"/>
      <c r="AB31" s="624"/>
      <c r="AC31" s="624"/>
      <c r="AD31" s="625" t="s">
        <v>250</v>
      </c>
      <c r="AE31" s="625"/>
      <c r="AF31" s="625"/>
      <c r="AG31" s="625"/>
      <c r="AH31" s="625"/>
      <c r="AI31" s="625"/>
      <c r="AJ31" s="625"/>
      <c r="AK31" s="625"/>
      <c r="AL31" s="626" t="s">
        <v>230</v>
      </c>
      <c r="AM31" s="627"/>
      <c r="AN31" s="627"/>
      <c r="AO31" s="628"/>
      <c r="AP31" s="671"/>
      <c r="AQ31" s="672"/>
      <c r="AR31" s="672"/>
      <c r="AS31" s="672"/>
      <c r="AT31" s="676"/>
      <c r="AU31" s="209" t="s">
        <v>312</v>
      </c>
      <c r="AV31" s="209"/>
      <c r="AW31" s="209"/>
      <c r="AX31" s="618" t="s">
        <v>313</v>
      </c>
      <c r="AY31" s="619"/>
      <c r="AZ31" s="619"/>
      <c r="BA31" s="619"/>
      <c r="BB31" s="619"/>
      <c r="BC31" s="619"/>
      <c r="BD31" s="619"/>
      <c r="BE31" s="619"/>
      <c r="BF31" s="620"/>
      <c r="BG31" s="678">
        <v>99.3</v>
      </c>
      <c r="BH31" s="657"/>
      <c r="BI31" s="657"/>
      <c r="BJ31" s="657"/>
      <c r="BK31" s="657"/>
      <c r="BL31" s="657"/>
      <c r="BM31" s="627">
        <v>98.3</v>
      </c>
      <c r="BN31" s="679"/>
      <c r="BO31" s="679"/>
      <c r="BP31" s="679"/>
      <c r="BQ31" s="680"/>
      <c r="BR31" s="678">
        <v>99.4</v>
      </c>
      <c r="BS31" s="657"/>
      <c r="BT31" s="657"/>
      <c r="BU31" s="657"/>
      <c r="BV31" s="657"/>
      <c r="BW31" s="657"/>
      <c r="BX31" s="627">
        <v>98.1</v>
      </c>
      <c r="BY31" s="679"/>
      <c r="BZ31" s="679"/>
      <c r="CA31" s="679"/>
      <c r="CB31" s="680"/>
      <c r="CD31" s="686"/>
      <c r="CE31" s="687"/>
      <c r="CF31" s="636" t="s">
        <v>314</v>
      </c>
      <c r="CG31" s="637"/>
      <c r="CH31" s="637"/>
      <c r="CI31" s="637"/>
      <c r="CJ31" s="637"/>
      <c r="CK31" s="637"/>
      <c r="CL31" s="637"/>
      <c r="CM31" s="637"/>
      <c r="CN31" s="637"/>
      <c r="CO31" s="637"/>
      <c r="CP31" s="637"/>
      <c r="CQ31" s="638"/>
      <c r="CR31" s="621">
        <v>91251</v>
      </c>
      <c r="CS31" s="657"/>
      <c r="CT31" s="657"/>
      <c r="CU31" s="657"/>
      <c r="CV31" s="657"/>
      <c r="CW31" s="657"/>
      <c r="CX31" s="657"/>
      <c r="CY31" s="658"/>
      <c r="CZ31" s="626">
        <v>1</v>
      </c>
      <c r="DA31" s="655"/>
      <c r="DB31" s="655"/>
      <c r="DC31" s="659"/>
      <c r="DD31" s="630">
        <v>91251</v>
      </c>
      <c r="DE31" s="657"/>
      <c r="DF31" s="657"/>
      <c r="DG31" s="657"/>
      <c r="DH31" s="657"/>
      <c r="DI31" s="657"/>
      <c r="DJ31" s="657"/>
      <c r="DK31" s="658"/>
      <c r="DL31" s="630">
        <v>91251</v>
      </c>
      <c r="DM31" s="657"/>
      <c r="DN31" s="657"/>
      <c r="DO31" s="657"/>
      <c r="DP31" s="657"/>
      <c r="DQ31" s="657"/>
      <c r="DR31" s="657"/>
      <c r="DS31" s="657"/>
      <c r="DT31" s="657"/>
      <c r="DU31" s="657"/>
      <c r="DV31" s="658"/>
      <c r="DW31" s="626">
        <v>1.5</v>
      </c>
      <c r="DX31" s="655"/>
      <c r="DY31" s="655"/>
      <c r="DZ31" s="655"/>
      <c r="EA31" s="655"/>
      <c r="EB31" s="655"/>
      <c r="EC31" s="656"/>
    </row>
    <row r="32" spans="2:133" ht="11.25" customHeight="1" x14ac:dyDescent="0.15">
      <c r="B32" s="618" t="s">
        <v>315</v>
      </c>
      <c r="C32" s="619"/>
      <c r="D32" s="619"/>
      <c r="E32" s="619"/>
      <c r="F32" s="619"/>
      <c r="G32" s="619"/>
      <c r="H32" s="619"/>
      <c r="I32" s="619"/>
      <c r="J32" s="619"/>
      <c r="K32" s="619"/>
      <c r="L32" s="619"/>
      <c r="M32" s="619"/>
      <c r="N32" s="619"/>
      <c r="O32" s="619"/>
      <c r="P32" s="619"/>
      <c r="Q32" s="620"/>
      <c r="R32" s="621" t="s">
        <v>230</v>
      </c>
      <c r="S32" s="622"/>
      <c r="T32" s="622"/>
      <c r="U32" s="622"/>
      <c r="V32" s="622"/>
      <c r="W32" s="622"/>
      <c r="X32" s="622"/>
      <c r="Y32" s="623"/>
      <c r="Z32" s="624" t="s">
        <v>230</v>
      </c>
      <c r="AA32" s="624"/>
      <c r="AB32" s="624"/>
      <c r="AC32" s="624"/>
      <c r="AD32" s="625" t="s">
        <v>232</v>
      </c>
      <c r="AE32" s="625"/>
      <c r="AF32" s="625"/>
      <c r="AG32" s="625"/>
      <c r="AH32" s="625"/>
      <c r="AI32" s="625"/>
      <c r="AJ32" s="625"/>
      <c r="AK32" s="625"/>
      <c r="AL32" s="626" t="s">
        <v>230</v>
      </c>
      <c r="AM32" s="627"/>
      <c r="AN32" s="627"/>
      <c r="AO32" s="628"/>
      <c r="AP32" s="673"/>
      <c r="AQ32" s="674"/>
      <c r="AR32" s="674"/>
      <c r="AS32" s="674"/>
      <c r="AT32" s="677"/>
      <c r="AU32" s="211"/>
      <c r="AV32" s="211"/>
      <c r="AW32" s="211"/>
      <c r="AX32" s="666" t="s">
        <v>316</v>
      </c>
      <c r="AY32" s="667"/>
      <c r="AZ32" s="667"/>
      <c r="BA32" s="667"/>
      <c r="BB32" s="667"/>
      <c r="BC32" s="667"/>
      <c r="BD32" s="667"/>
      <c r="BE32" s="667"/>
      <c r="BF32" s="668"/>
      <c r="BG32" s="690">
        <v>99.2</v>
      </c>
      <c r="BH32" s="691"/>
      <c r="BI32" s="691"/>
      <c r="BJ32" s="691"/>
      <c r="BK32" s="691"/>
      <c r="BL32" s="691"/>
      <c r="BM32" s="692">
        <v>96.1</v>
      </c>
      <c r="BN32" s="691"/>
      <c r="BO32" s="691"/>
      <c r="BP32" s="691"/>
      <c r="BQ32" s="693"/>
      <c r="BR32" s="690">
        <v>99</v>
      </c>
      <c r="BS32" s="691"/>
      <c r="BT32" s="691"/>
      <c r="BU32" s="691"/>
      <c r="BV32" s="691"/>
      <c r="BW32" s="691"/>
      <c r="BX32" s="692">
        <v>95.7</v>
      </c>
      <c r="BY32" s="691"/>
      <c r="BZ32" s="691"/>
      <c r="CA32" s="691"/>
      <c r="CB32" s="693"/>
      <c r="CD32" s="688"/>
      <c r="CE32" s="689"/>
      <c r="CF32" s="636" t="s">
        <v>317</v>
      </c>
      <c r="CG32" s="637"/>
      <c r="CH32" s="637"/>
      <c r="CI32" s="637"/>
      <c r="CJ32" s="637"/>
      <c r="CK32" s="637"/>
      <c r="CL32" s="637"/>
      <c r="CM32" s="637"/>
      <c r="CN32" s="637"/>
      <c r="CO32" s="637"/>
      <c r="CP32" s="637"/>
      <c r="CQ32" s="638"/>
      <c r="CR32" s="621">
        <v>41</v>
      </c>
      <c r="CS32" s="622"/>
      <c r="CT32" s="622"/>
      <c r="CU32" s="622"/>
      <c r="CV32" s="622"/>
      <c r="CW32" s="622"/>
      <c r="CX32" s="622"/>
      <c r="CY32" s="623"/>
      <c r="CZ32" s="626">
        <v>0</v>
      </c>
      <c r="DA32" s="655"/>
      <c r="DB32" s="655"/>
      <c r="DC32" s="659"/>
      <c r="DD32" s="630">
        <v>41</v>
      </c>
      <c r="DE32" s="622"/>
      <c r="DF32" s="622"/>
      <c r="DG32" s="622"/>
      <c r="DH32" s="622"/>
      <c r="DI32" s="622"/>
      <c r="DJ32" s="622"/>
      <c r="DK32" s="623"/>
      <c r="DL32" s="630">
        <v>41</v>
      </c>
      <c r="DM32" s="622"/>
      <c r="DN32" s="622"/>
      <c r="DO32" s="622"/>
      <c r="DP32" s="622"/>
      <c r="DQ32" s="622"/>
      <c r="DR32" s="622"/>
      <c r="DS32" s="622"/>
      <c r="DT32" s="622"/>
      <c r="DU32" s="622"/>
      <c r="DV32" s="623"/>
      <c r="DW32" s="626">
        <v>0</v>
      </c>
      <c r="DX32" s="655"/>
      <c r="DY32" s="655"/>
      <c r="DZ32" s="655"/>
      <c r="EA32" s="655"/>
      <c r="EB32" s="655"/>
      <c r="EC32" s="656"/>
    </row>
    <row r="33" spans="2:133" ht="11.25" customHeight="1" x14ac:dyDescent="0.15">
      <c r="B33" s="618" t="s">
        <v>318</v>
      </c>
      <c r="C33" s="619"/>
      <c r="D33" s="619"/>
      <c r="E33" s="619"/>
      <c r="F33" s="619"/>
      <c r="G33" s="619"/>
      <c r="H33" s="619"/>
      <c r="I33" s="619"/>
      <c r="J33" s="619"/>
      <c r="K33" s="619"/>
      <c r="L33" s="619"/>
      <c r="M33" s="619"/>
      <c r="N33" s="619"/>
      <c r="O33" s="619"/>
      <c r="P33" s="619"/>
      <c r="Q33" s="620"/>
      <c r="R33" s="621">
        <v>274800</v>
      </c>
      <c r="S33" s="622"/>
      <c r="T33" s="622"/>
      <c r="U33" s="622"/>
      <c r="V33" s="622"/>
      <c r="W33" s="622"/>
      <c r="X33" s="622"/>
      <c r="Y33" s="623"/>
      <c r="Z33" s="624">
        <v>3.1</v>
      </c>
      <c r="AA33" s="624"/>
      <c r="AB33" s="624"/>
      <c r="AC33" s="624"/>
      <c r="AD33" s="625" t="s">
        <v>230</v>
      </c>
      <c r="AE33" s="625"/>
      <c r="AF33" s="625"/>
      <c r="AG33" s="625"/>
      <c r="AH33" s="625"/>
      <c r="AI33" s="625"/>
      <c r="AJ33" s="625"/>
      <c r="AK33" s="625"/>
      <c r="AL33" s="626" t="s">
        <v>230</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319</v>
      </c>
      <c r="CE33" s="637"/>
      <c r="CF33" s="637"/>
      <c r="CG33" s="637"/>
      <c r="CH33" s="637"/>
      <c r="CI33" s="637"/>
      <c r="CJ33" s="637"/>
      <c r="CK33" s="637"/>
      <c r="CL33" s="637"/>
      <c r="CM33" s="637"/>
      <c r="CN33" s="637"/>
      <c r="CO33" s="637"/>
      <c r="CP33" s="637"/>
      <c r="CQ33" s="638"/>
      <c r="CR33" s="621">
        <v>4120848</v>
      </c>
      <c r="CS33" s="657"/>
      <c r="CT33" s="657"/>
      <c r="CU33" s="657"/>
      <c r="CV33" s="657"/>
      <c r="CW33" s="657"/>
      <c r="CX33" s="657"/>
      <c r="CY33" s="658"/>
      <c r="CZ33" s="626">
        <v>47</v>
      </c>
      <c r="DA33" s="655"/>
      <c r="DB33" s="655"/>
      <c r="DC33" s="659"/>
      <c r="DD33" s="630">
        <v>3576933</v>
      </c>
      <c r="DE33" s="657"/>
      <c r="DF33" s="657"/>
      <c r="DG33" s="657"/>
      <c r="DH33" s="657"/>
      <c r="DI33" s="657"/>
      <c r="DJ33" s="657"/>
      <c r="DK33" s="658"/>
      <c r="DL33" s="630">
        <v>3053662</v>
      </c>
      <c r="DM33" s="657"/>
      <c r="DN33" s="657"/>
      <c r="DO33" s="657"/>
      <c r="DP33" s="657"/>
      <c r="DQ33" s="657"/>
      <c r="DR33" s="657"/>
      <c r="DS33" s="657"/>
      <c r="DT33" s="657"/>
      <c r="DU33" s="657"/>
      <c r="DV33" s="658"/>
      <c r="DW33" s="626">
        <v>51</v>
      </c>
      <c r="DX33" s="655"/>
      <c r="DY33" s="655"/>
      <c r="DZ33" s="655"/>
      <c r="EA33" s="655"/>
      <c r="EB33" s="655"/>
      <c r="EC33" s="656"/>
    </row>
    <row r="34" spans="2:133" ht="11.25" customHeight="1" x14ac:dyDescent="0.15">
      <c r="B34" s="618" t="s">
        <v>320</v>
      </c>
      <c r="C34" s="619"/>
      <c r="D34" s="619"/>
      <c r="E34" s="619"/>
      <c r="F34" s="619"/>
      <c r="G34" s="619"/>
      <c r="H34" s="619"/>
      <c r="I34" s="619"/>
      <c r="J34" s="619"/>
      <c r="K34" s="619"/>
      <c r="L34" s="619"/>
      <c r="M34" s="619"/>
      <c r="N34" s="619"/>
      <c r="O34" s="619"/>
      <c r="P34" s="619"/>
      <c r="Q34" s="620"/>
      <c r="R34" s="621">
        <v>89825</v>
      </c>
      <c r="S34" s="622"/>
      <c r="T34" s="622"/>
      <c r="U34" s="622"/>
      <c r="V34" s="622"/>
      <c r="W34" s="622"/>
      <c r="X34" s="622"/>
      <c r="Y34" s="623"/>
      <c r="Z34" s="624">
        <v>1</v>
      </c>
      <c r="AA34" s="624"/>
      <c r="AB34" s="624"/>
      <c r="AC34" s="624"/>
      <c r="AD34" s="625">
        <v>3872</v>
      </c>
      <c r="AE34" s="625"/>
      <c r="AF34" s="625"/>
      <c r="AG34" s="625"/>
      <c r="AH34" s="625"/>
      <c r="AI34" s="625"/>
      <c r="AJ34" s="625"/>
      <c r="AK34" s="625"/>
      <c r="AL34" s="626">
        <v>0.1</v>
      </c>
      <c r="AM34" s="627"/>
      <c r="AN34" s="627"/>
      <c r="AO34" s="628"/>
      <c r="AP34" s="214"/>
      <c r="AQ34" s="600" t="s">
        <v>321</v>
      </c>
      <c r="AR34" s="601"/>
      <c r="AS34" s="601"/>
      <c r="AT34" s="601"/>
      <c r="AU34" s="601"/>
      <c r="AV34" s="601"/>
      <c r="AW34" s="601"/>
      <c r="AX34" s="601"/>
      <c r="AY34" s="601"/>
      <c r="AZ34" s="601"/>
      <c r="BA34" s="601"/>
      <c r="BB34" s="601"/>
      <c r="BC34" s="601"/>
      <c r="BD34" s="601"/>
      <c r="BE34" s="601"/>
      <c r="BF34" s="602"/>
      <c r="BG34" s="600" t="s">
        <v>322</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323</v>
      </c>
      <c r="CE34" s="637"/>
      <c r="CF34" s="637"/>
      <c r="CG34" s="637"/>
      <c r="CH34" s="637"/>
      <c r="CI34" s="637"/>
      <c r="CJ34" s="637"/>
      <c r="CK34" s="637"/>
      <c r="CL34" s="637"/>
      <c r="CM34" s="637"/>
      <c r="CN34" s="637"/>
      <c r="CO34" s="637"/>
      <c r="CP34" s="637"/>
      <c r="CQ34" s="638"/>
      <c r="CR34" s="621">
        <v>1862587</v>
      </c>
      <c r="CS34" s="622"/>
      <c r="CT34" s="622"/>
      <c r="CU34" s="622"/>
      <c r="CV34" s="622"/>
      <c r="CW34" s="622"/>
      <c r="CX34" s="622"/>
      <c r="CY34" s="623"/>
      <c r="CZ34" s="626">
        <v>21.3</v>
      </c>
      <c r="DA34" s="655"/>
      <c r="DB34" s="655"/>
      <c r="DC34" s="659"/>
      <c r="DD34" s="630">
        <v>1580628</v>
      </c>
      <c r="DE34" s="622"/>
      <c r="DF34" s="622"/>
      <c r="DG34" s="622"/>
      <c r="DH34" s="622"/>
      <c r="DI34" s="622"/>
      <c r="DJ34" s="622"/>
      <c r="DK34" s="623"/>
      <c r="DL34" s="630">
        <v>1506924</v>
      </c>
      <c r="DM34" s="622"/>
      <c r="DN34" s="622"/>
      <c r="DO34" s="622"/>
      <c r="DP34" s="622"/>
      <c r="DQ34" s="622"/>
      <c r="DR34" s="622"/>
      <c r="DS34" s="622"/>
      <c r="DT34" s="622"/>
      <c r="DU34" s="622"/>
      <c r="DV34" s="623"/>
      <c r="DW34" s="626">
        <v>25.2</v>
      </c>
      <c r="DX34" s="655"/>
      <c r="DY34" s="655"/>
      <c r="DZ34" s="655"/>
      <c r="EA34" s="655"/>
      <c r="EB34" s="655"/>
      <c r="EC34" s="656"/>
    </row>
    <row r="35" spans="2:133" ht="11.25" customHeight="1" x14ac:dyDescent="0.15">
      <c r="B35" s="618" t="s">
        <v>324</v>
      </c>
      <c r="C35" s="619"/>
      <c r="D35" s="619"/>
      <c r="E35" s="619"/>
      <c r="F35" s="619"/>
      <c r="G35" s="619"/>
      <c r="H35" s="619"/>
      <c r="I35" s="619"/>
      <c r="J35" s="619"/>
      <c r="K35" s="619"/>
      <c r="L35" s="619"/>
      <c r="M35" s="619"/>
      <c r="N35" s="619"/>
      <c r="O35" s="619"/>
      <c r="P35" s="619"/>
      <c r="Q35" s="620"/>
      <c r="R35" s="621">
        <v>435600</v>
      </c>
      <c r="S35" s="622"/>
      <c r="T35" s="622"/>
      <c r="U35" s="622"/>
      <c r="V35" s="622"/>
      <c r="W35" s="622"/>
      <c r="X35" s="622"/>
      <c r="Y35" s="623"/>
      <c r="Z35" s="624">
        <v>4.8</v>
      </c>
      <c r="AA35" s="624"/>
      <c r="AB35" s="624"/>
      <c r="AC35" s="624"/>
      <c r="AD35" s="625" t="s">
        <v>230</v>
      </c>
      <c r="AE35" s="625"/>
      <c r="AF35" s="625"/>
      <c r="AG35" s="625"/>
      <c r="AH35" s="625"/>
      <c r="AI35" s="625"/>
      <c r="AJ35" s="625"/>
      <c r="AK35" s="625"/>
      <c r="AL35" s="626" t="s">
        <v>230</v>
      </c>
      <c r="AM35" s="627"/>
      <c r="AN35" s="627"/>
      <c r="AO35" s="628"/>
      <c r="AP35" s="214"/>
      <c r="AQ35" s="694" t="s">
        <v>325</v>
      </c>
      <c r="AR35" s="695"/>
      <c r="AS35" s="695"/>
      <c r="AT35" s="695"/>
      <c r="AU35" s="695"/>
      <c r="AV35" s="695"/>
      <c r="AW35" s="695"/>
      <c r="AX35" s="695"/>
      <c r="AY35" s="696"/>
      <c r="AZ35" s="610">
        <v>1413024</v>
      </c>
      <c r="BA35" s="611"/>
      <c r="BB35" s="611"/>
      <c r="BC35" s="611"/>
      <c r="BD35" s="611"/>
      <c r="BE35" s="611"/>
      <c r="BF35" s="697"/>
      <c r="BG35" s="632" t="s">
        <v>326</v>
      </c>
      <c r="BH35" s="633"/>
      <c r="BI35" s="633"/>
      <c r="BJ35" s="633"/>
      <c r="BK35" s="633"/>
      <c r="BL35" s="633"/>
      <c r="BM35" s="633"/>
      <c r="BN35" s="633"/>
      <c r="BO35" s="633"/>
      <c r="BP35" s="633"/>
      <c r="BQ35" s="633"/>
      <c r="BR35" s="633"/>
      <c r="BS35" s="633"/>
      <c r="BT35" s="633"/>
      <c r="BU35" s="634"/>
      <c r="BV35" s="610">
        <v>-247759</v>
      </c>
      <c r="BW35" s="611"/>
      <c r="BX35" s="611"/>
      <c r="BY35" s="611"/>
      <c r="BZ35" s="611"/>
      <c r="CA35" s="611"/>
      <c r="CB35" s="697"/>
      <c r="CD35" s="636" t="s">
        <v>327</v>
      </c>
      <c r="CE35" s="637"/>
      <c r="CF35" s="637"/>
      <c r="CG35" s="637"/>
      <c r="CH35" s="637"/>
      <c r="CI35" s="637"/>
      <c r="CJ35" s="637"/>
      <c r="CK35" s="637"/>
      <c r="CL35" s="637"/>
      <c r="CM35" s="637"/>
      <c r="CN35" s="637"/>
      <c r="CO35" s="637"/>
      <c r="CP35" s="637"/>
      <c r="CQ35" s="638"/>
      <c r="CR35" s="621">
        <v>115458</v>
      </c>
      <c r="CS35" s="657"/>
      <c r="CT35" s="657"/>
      <c r="CU35" s="657"/>
      <c r="CV35" s="657"/>
      <c r="CW35" s="657"/>
      <c r="CX35" s="657"/>
      <c r="CY35" s="658"/>
      <c r="CZ35" s="626">
        <v>1.3</v>
      </c>
      <c r="DA35" s="655"/>
      <c r="DB35" s="655"/>
      <c r="DC35" s="659"/>
      <c r="DD35" s="630">
        <v>88091</v>
      </c>
      <c r="DE35" s="657"/>
      <c r="DF35" s="657"/>
      <c r="DG35" s="657"/>
      <c r="DH35" s="657"/>
      <c r="DI35" s="657"/>
      <c r="DJ35" s="657"/>
      <c r="DK35" s="658"/>
      <c r="DL35" s="630">
        <v>88091</v>
      </c>
      <c r="DM35" s="657"/>
      <c r="DN35" s="657"/>
      <c r="DO35" s="657"/>
      <c r="DP35" s="657"/>
      <c r="DQ35" s="657"/>
      <c r="DR35" s="657"/>
      <c r="DS35" s="657"/>
      <c r="DT35" s="657"/>
      <c r="DU35" s="657"/>
      <c r="DV35" s="658"/>
      <c r="DW35" s="626">
        <v>1.5</v>
      </c>
      <c r="DX35" s="655"/>
      <c r="DY35" s="655"/>
      <c r="DZ35" s="655"/>
      <c r="EA35" s="655"/>
      <c r="EB35" s="655"/>
      <c r="EC35" s="656"/>
    </row>
    <row r="36" spans="2:133" ht="11.25" customHeight="1" x14ac:dyDescent="0.15">
      <c r="B36" s="618" t="s">
        <v>328</v>
      </c>
      <c r="C36" s="619"/>
      <c r="D36" s="619"/>
      <c r="E36" s="619"/>
      <c r="F36" s="619"/>
      <c r="G36" s="619"/>
      <c r="H36" s="619"/>
      <c r="I36" s="619"/>
      <c r="J36" s="619"/>
      <c r="K36" s="619"/>
      <c r="L36" s="619"/>
      <c r="M36" s="619"/>
      <c r="N36" s="619"/>
      <c r="O36" s="619"/>
      <c r="P36" s="619"/>
      <c r="Q36" s="620"/>
      <c r="R36" s="621" t="s">
        <v>232</v>
      </c>
      <c r="S36" s="622"/>
      <c r="T36" s="622"/>
      <c r="U36" s="622"/>
      <c r="V36" s="622"/>
      <c r="W36" s="622"/>
      <c r="X36" s="622"/>
      <c r="Y36" s="623"/>
      <c r="Z36" s="624" t="s">
        <v>232</v>
      </c>
      <c r="AA36" s="624"/>
      <c r="AB36" s="624"/>
      <c r="AC36" s="624"/>
      <c r="AD36" s="625" t="s">
        <v>232</v>
      </c>
      <c r="AE36" s="625"/>
      <c r="AF36" s="625"/>
      <c r="AG36" s="625"/>
      <c r="AH36" s="625"/>
      <c r="AI36" s="625"/>
      <c r="AJ36" s="625"/>
      <c r="AK36" s="625"/>
      <c r="AL36" s="626" t="s">
        <v>250</v>
      </c>
      <c r="AM36" s="627"/>
      <c r="AN36" s="627"/>
      <c r="AO36" s="628"/>
      <c r="AQ36" s="698" t="s">
        <v>329</v>
      </c>
      <c r="AR36" s="699"/>
      <c r="AS36" s="699"/>
      <c r="AT36" s="699"/>
      <c r="AU36" s="699"/>
      <c r="AV36" s="699"/>
      <c r="AW36" s="699"/>
      <c r="AX36" s="699"/>
      <c r="AY36" s="700"/>
      <c r="AZ36" s="621">
        <v>503635</v>
      </c>
      <c r="BA36" s="622"/>
      <c r="BB36" s="622"/>
      <c r="BC36" s="622"/>
      <c r="BD36" s="657"/>
      <c r="BE36" s="657"/>
      <c r="BF36" s="680"/>
      <c r="BG36" s="636" t="s">
        <v>330</v>
      </c>
      <c r="BH36" s="637"/>
      <c r="BI36" s="637"/>
      <c r="BJ36" s="637"/>
      <c r="BK36" s="637"/>
      <c r="BL36" s="637"/>
      <c r="BM36" s="637"/>
      <c r="BN36" s="637"/>
      <c r="BO36" s="637"/>
      <c r="BP36" s="637"/>
      <c r="BQ36" s="637"/>
      <c r="BR36" s="637"/>
      <c r="BS36" s="637"/>
      <c r="BT36" s="637"/>
      <c r="BU36" s="638"/>
      <c r="BV36" s="621">
        <v>-297870</v>
      </c>
      <c r="BW36" s="622"/>
      <c r="BX36" s="622"/>
      <c r="BY36" s="622"/>
      <c r="BZ36" s="622"/>
      <c r="CA36" s="622"/>
      <c r="CB36" s="631"/>
      <c r="CD36" s="636" t="s">
        <v>331</v>
      </c>
      <c r="CE36" s="637"/>
      <c r="CF36" s="637"/>
      <c r="CG36" s="637"/>
      <c r="CH36" s="637"/>
      <c r="CI36" s="637"/>
      <c r="CJ36" s="637"/>
      <c r="CK36" s="637"/>
      <c r="CL36" s="637"/>
      <c r="CM36" s="637"/>
      <c r="CN36" s="637"/>
      <c r="CO36" s="637"/>
      <c r="CP36" s="637"/>
      <c r="CQ36" s="638"/>
      <c r="CR36" s="621">
        <v>713010</v>
      </c>
      <c r="CS36" s="622"/>
      <c r="CT36" s="622"/>
      <c r="CU36" s="622"/>
      <c r="CV36" s="622"/>
      <c r="CW36" s="622"/>
      <c r="CX36" s="622"/>
      <c r="CY36" s="623"/>
      <c r="CZ36" s="626">
        <v>8.1</v>
      </c>
      <c r="DA36" s="655"/>
      <c r="DB36" s="655"/>
      <c r="DC36" s="659"/>
      <c r="DD36" s="630">
        <v>667018</v>
      </c>
      <c r="DE36" s="622"/>
      <c r="DF36" s="622"/>
      <c r="DG36" s="622"/>
      <c r="DH36" s="622"/>
      <c r="DI36" s="622"/>
      <c r="DJ36" s="622"/>
      <c r="DK36" s="623"/>
      <c r="DL36" s="630">
        <v>593555</v>
      </c>
      <c r="DM36" s="622"/>
      <c r="DN36" s="622"/>
      <c r="DO36" s="622"/>
      <c r="DP36" s="622"/>
      <c r="DQ36" s="622"/>
      <c r="DR36" s="622"/>
      <c r="DS36" s="622"/>
      <c r="DT36" s="622"/>
      <c r="DU36" s="622"/>
      <c r="DV36" s="623"/>
      <c r="DW36" s="626">
        <v>9.9</v>
      </c>
      <c r="DX36" s="655"/>
      <c r="DY36" s="655"/>
      <c r="DZ36" s="655"/>
      <c r="EA36" s="655"/>
      <c r="EB36" s="655"/>
      <c r="EC36" s="656"/>
    </row>
    <row r="37" spans="2:133" ht="11.25" customHeight="1" x14ac:dyDescent="0.15">
      <c r="B37" s="618" t="s">
        <v>332</v>
      </c>
      <c r="C37" s="619"/>
      <c r="D37" s="619"/>
      <c r="E37" s="619"/>
      <c r="F37" s="619"/>
      <c r="G37" s="619"/>
      <c r="H37" s="619"/>
      <c r="I37" s="619"/>
      <c r="J37" s="619"/>
      <c r="K37" s="619"/>
      <c r="L37" s="619"/>
      <c r="M37" s="619"/>
      <c r="N37" s="619"/>
      <c r="O37" s="619"/>
      <c r="P37" s="619"/>
      <c r="Q37" s="620"/>
      <c r="R37" s="621">
        <v>370400</v>
      </c>
      <c r="S37" s="622"/>
      <c r="T37" s="622"/>
      <c r="U37" s="622"/>
      <c r="V37" s="622"/>
      <c r="W37" s="622"/>
      <c r="X37" s="622"/>
      <c r="Y37" s="623"/>
      <c r="Z37" s="624">
        <v>4.0999999999999996</v>
      </c>
      <c r="AA37" s="624"/>
      <c r="AB37" s="624"/>
      <c r="AC37" s="624"/>
      <c r="AD37" s="625" t="s">
        <v>230</v>
      </c>
      <c r="AE37" s="625"/>
      <c r="AF37" s="625"/>
      <c r="AG37" s="625"/>
      <c r="AH37" s="625"/>
      <c r="AI37" s="625"/>
      <c r="AJ37" s="625"/>
      <c r="AK37" s="625"/>
      <c r="AL37" s="626" t="s">
        <v>230</v>
      </c>
      <c r="AM37" s="627"/>
      <c r="AN37" s="627"/>
      <c r="AO37" s="628"/>
      <c r="AQ37" s="698" t="s">
        <v>333</v>
      </c>
      <c r="AR37" s="699"/>
      <c r="AS37" s="699"/>
      <c r="AT37" s="699"/>
      <c r="AU37" s="699"/>
      <c r="AV37" s="699"/>
      <c r="AW37" s="699"/>
      <c r="AX37" s="699"/>
      <c r="AY37" s="700"/>
      <c r="AZ37" s="621">
        <v>1387</v>
      </c>
      <c r="BA37" s="622"/>
      <c r="BB37" s="622"/>
      <c r="BC37" s="622"/>
      <c r="BD37" s="657"/>
      <c r="BE37" s="657"/>
      <c r="BF37" s="680"/>
      <c r="BG37" s="636" t="s">
        <v>334</v>
      </c>
      <c r="BH37" s="637"/>
      <c r="BI37" s="637"/>
      <c r="BJ37" s="637"/>
      <c r="BK37" s="637"/>
      <c r="BL37" s="637"/>
      <c r="BM37" s="637"/>
      <c r="BN37" s="637"/>
      <c r="BO37" s="637"/>
      <c r="BP37" s="637"/>
      <c r="BQ37" s="637"/>
      <c r="BR37" s="637"/>
      <c r="BS37" s="637"/>
      <c r="BT37" s="637"/>
      <c r="BU37" s="638"/>
      <c r="BV37" s="621">
        <v>3853</v>
      </c>
      <c r="BW37" s="622"/>
      <c r="BX37" s="622"/>
      <c r="BY37" s="622"/>
      <c r="BZ37" s="622"/>
      <c r="CA37" s="622"/>
      <c r="CB37" s="631"/>
      <c r="CD37" s="636" t="s">
        <v>335</v>
      </c>
      <c r="CE37" s="637"/>
      <c r="CF37" s="637"/>
      <c r="CG37" s="637"/>
      <c r="CH37" s="637"/>
      <c r="CI37" s="637"/>
      <c r="CJ37" s="637"/>
      <c r="CK37" s="637"/>
      <c r="CL37" s="637"/>
      <c r="CM37" s="637"/>
      <c r="CN37" s="637"/>
      <c r="CO37" s="637"/>
      <c r="CP37" s="637"/>
      <c r="CQ37" s="638"/>
      <c r="CR37" s="621">
        <v>371209</v>
      </c>
      <c r="CS37" s="657"/>
      <c r="CT37" s="657"/>
      <c r="CU37" s="657"/>
      <c r="CV37" s="657"/>
      <c r="CW37" s="657"/>
      <c r="CX37" s="657"/>
      <c r="CY37" s="658"/>
      <c r="CZ37" s="626">
        <v>4.2</v>
      </c>
      <c r="DA37" s="655"/>
      <c r="DB37" s="655"/>
      <c r="DC37" s="659"/>
      <c r="DD37" s="630">
        <v>369594</v>
      </c>
      <c r="DE37" s="657"/>
      <c r="DF37" s="657"/>
      <c r="DG37" s="657"/>
      <c r="DH37" s="657"/>
      <c r="DI37" s="657"/>
      <c r="DJ37" s="657"/>
      <c r="DK37" s="658"/>
      <c r="DL37" s="630">
        <v>345690</v>
      </c>
      <c r="DM37" s="657"/>
      <c r="DN37" s="657"/>
      <c r="DO37" s="657"/>
      <c r="DP37" s="657"/>
      <c r="DQ37" s="657"/>
      <c r="DR37" s="657"/>
      <c r="DS37" s="657"/>
      <c r="DT37" s="657"/>
      <c r="DU37" s="657"/>
      <c r="DV37" s="658"/>
      <c r="DW37" s="626">
        <v>5.8</v>
      </c>
      <c r="DX37" s="655"/>
      <c r="DY37" s="655"/>
      <c r="DZ37" s="655"/>
      <c r="EA37" s="655"/>
      <c r="EB37" s="655"/>
      <c r="EC37" s="656"/>
    </row>
    <row r="38" spans="2:133" ht="11.25" customHeight="1" x14ac:dyDescent="0.15">
      <c r="B38" s="666" t="s">
        <v>336</v>
      </c>
      <c r="C38" s="667"/>
      <c r="D38" s="667"/>
      <c r="E38" s="667"/>
      <c r="F38" s="667"/>
      <c r="G38" s="667"/>
      <c r="H38" s="667"/>
      <c r="I38" s="667"/>
      <c r="J38" s="667"/>
      <c r="K38" s="667"/>
      <c r="L38" s="667"/>
      <c r="M38" s="667"/>
      <c r="N38" s="667"/>
      <c r="O38" s="667"/>
      <c r="P38" s="667"/>
      <c r="Q38" s="668"/>
      <c r="R38" s="701">
        <v>9007540</v>
      </c>
      <c r="S38" s="702"/>
      <c r="T38" s="702"/>
      <c r="U38" s="702"/>
      <c r="V38" s="702"/>
      <c r="W38" s="702"/>
      <c r="X38" s="702"/>
      <c r="Y38" s="703"/>
      <c r="Z38" s="704">
        <v>100</v>
      </c>
      <c r="AA38" s="704"/>
      <c r="AB38" s="704"/>
      <c r="AC38" s="704"/>
      <c r="AD38" s="705">
        <v>5612216</v>
      </c>
      <c r="AE38" s="705"/>
      <c r="AF38" s="705"/>
      <c r="AG38" s="705"/>
      <c r="AH38" s="705"/>
      <c r="AI38" s="705"/>
      <c r="AJ38" s="705"/>
      <c r="AK38" s="705"/>
      <c r="AL38" s="706">
        <v>100</v>
      </c>
      <c r="AM38" s="692"/>
      <c r="AN38" s="692"/>
      <c r="AO38" s="707"/>
      <c r="AQ38" s="698" t="s">
        <v>337</v>
      </c>
      <c r="AR38" s="699"/>
      <c r="AS38" s="699"/>
      <c r="AT38" s="699"/>
      <c r="AU38" s="699"/>
      <c r="AV38" s="699"/>
      <c r="AW38" s="699"/>
      <c r="AX38" s="699"/>
      <c r="AY38" s="700"/>
      <c r="AZ38" s="621">
        <v>599</v>
      </c>
      <c r="BA38" s="622"/>
      <c r="BB38" s="622"/>
      <c r="BC38" s="622"/>
      <c r="BD38" s="657"/>
      <c r="BE38" s="657"/>
      <c r="BF38" s="680"/>
      <c r="BG38" s="636" t="s">
        <v>338</v>
      </c>
      <c r="BH38" s="637"/>
      <c r="BI38" s="637"/>
      <c r="BJ38" s="637"/>
      <c r="BK38" s="637"/>
      <c r="BL38" s="637"/>
      <c r="BM38" s="637"/>
      <c r="BN38" s="637"/>
      <c r="BO38" s="637"/>
      <c r="BP38" s="637"/>
      <c r="BQ38" s="637"/>
      <c r="BR38" s="637"/>
      <c r="BS38" s="637"/>
      <c r="BT38" s="637"/>
      <c r="BU38" s="638"/>
      <c r="BV38" s="621">
        <v>6315</v>
      </c>
      <c r="BW38" s="622"/>
      <c r="BX38" s="622"/>
      <c r="BY38" s="622"/>
      <c r="BZ38" s="622"/>
      <c r="CA38" s="622"/>
      <c r="CB38" s="631"/>
      <c r="CD38" s="636" t="s">
        <v>339</v>
      </c>
      <c r="CE38" s="637"/>
      <c r="CF38" s="637"/>
      <c r="CG38" s="637"/>
      <c r="CH38" s="637"/>
      <c r="CI38" s="637"/>
      <c r="CJ38" s="637"/>
      <c r="CK38" s="637"/>
      <c r="CL38" s="637"/>
      <c r="CM38" s="637"/>
      <c r="CN38" s="637"/>
      <c r="CO38" s="637"/>
      <c r="CP38" s="637"/>
      <c r="CQ38" s="638"/>
      <c r="CR38" s="621">
        <v>1411637</v>
      </c>
      <c r="CS38" s="622"/>
      <c r="CT38" s="622"/>
      <c r="CU38" s="622"/>
      <c r="CV38" s="622"/>
      <c r="CW38" s="622"/>
      <c r="CX38" s="622"/>
      <c r="CY38" s="623"/>
      <c r="CZ38" s="626">
        <v>16.100000000000001</v>
      </c>
      <c r="DA38" s="655"/>
      <c r="DB38" s="655"/>
      <c r="DC38" s="659"/>
      <c r="DD38" s="630">
        <v>1229690</v>
      </c>
      <c r="DE38" s="622"/>
      <c r="DF38" s="622"/>
      <c r="DG38" s="622"/>
      <c r="DH38" s="622"/>
      <c r="DI38" s="622"/>
      <c r="DJ38" s="622"/>
      <c r="DK38" s="623"/>
      <c r="DL38" s="630">
        <v>865043</v>
      </c>
      <c r="DM38" s="622"/>
      <c r="DN38" s="622"/>
      <c r="DO38" s="622"/>
      <c r="DP38" s="622"/>
      <c r="DQ38" s="622"/>
      <c r="DR38" s="622"/>
      <c r="DS38" s="622"/>
      <c r="DT38" s="622"/>
      <c r="DU38" s="622"/>
      <c r="DV38" s="623"/>
      <c r="DW38" s="626">
        <v>14.5</v>
      </c>
      <c r="DX38" s="655"/>
      <c r="DY38" s="655"/>
      <c r="DZ38" s="655"/>
      <c r="EA38" s="655"/>
      <c r="EB38" s="655"/>
      <c r="EC38" s="656"/>
    </row>
    <row r="39" spans="2:133" ht="11.25" customHeight="1" x14ac:dyDescent="0.15">
      <c r="AQ39" s="698" t="s">
        <v>340</v>
      </c>
      <c r="AR39" s="699"/>
      <c r="AS39" s="699"/>
      <c r="AT39" s="699"/>
      <c r="AU39" s="699"/>
      <c r="AV39" s="699"/>
      <c r="AW39" s="699"/>
      <c r="AX39" s="699"/>
      <c r="AY39" s="700"/>
      <c r="AZ39" s="621" t="s">
        <v>230</v>
      </c>
      <c r="BA39" s="622"/>
      <c r="BB39" s="622"/>
      <c r="BC39" s="622"/>
      <c r="BD39" s="657"/>
      <c r="BE39" s="657"/>
      <c r="BF39" s="680"/>
      <c r="BG39" s="712" t="s">
        <v>341</v>
      </c>
      <c r="BH39" s="713"/>
      <c r="BI39" s="713"/>
      <c r="BJ39" s="713"/>
      <c r="BK39" s="713"/>
      <c r="BL39" s="215"/>
      <c r="BM39" s="637" t="s">
        <v>342</v>
      </c>
      <c r="BN39" s="637"/>
      <c r="BO39" s="637"/>
      <c r="BP39" s="637"/>
      <c r="BQ39" s="637"/>
      <c r="BR39" s="637"/>
      <c r="BS39" s="637"/>
      <c r="BT39" s="637"/>
      <c r="BU39" s="638"/>
      <c r="BV39" s="621">
        <v>98</v>
      </c>
      <c r="BW39" s="622"/>
      <c r="BX39" s="622"/>
      <c r="BY39" s="622"/>
      <c r="BZ39" s="622"/>
      <c r="CA39" s="622"/>
      <c r="CB39" s="631"/>
      <c r="CD39" s="636" t="s">
        <v>343</v>
      </c>
      <c r="CE39" s="637"/>
      <c r="CF39" s="637"/>
      <c r="CG39" s="637"/>
      <c r="CH39" s="637"/>
      <c r="CI39" s="637"/>
      <c r="CJ39" s="637"/>
      <c r="CK39" s="637"/>
      <c r="CL39" s="637"/>
      <c r="CM39" s="637"/>
      <c r="CN39" s="637"/>
      <c r="CO39" s="637"/>
      <c r="CP39" s="637"/>
      <c r="CQ39" s="638"/>
      <c r="CR39" s="621">
        <v>17837</v>
      </c>
      <c r="CS39" s="657"/>
      <c r="CT39" s="657"/>
      <c r="CU39" s="657"/>
      <c r="CV39" s="657"/>
      <c r="CW39" s="657"/>
      <c r="CX39" s="657"/>
      <c r="CY39" s="658"/>
      <c r="CZ39" s="626">
        <v>0.2</v>
      </c>
      <c r="DA39" s="655"/>
      <c r="DB39" s="655"/>
      <c r="DC39" s="659"/>
      <c r="DD39" s="630">
        <v>11457</v>
      </c>
      <c r="DE39" s="657"/>
      <c r="DF39" s="657"/>
      <c r="DG39" s="657"/>
      <c r="DH39" s="657"/>
      <c r="DI39" s="657"/>
      <c r="DJ39" s="657"/>
      <c r="DK39" s="658"/>
      <c r="DL39" s="630" t="s">
        <v>232</v>
      </c>
      <c r="DM39" s="657"/>
      <c r="DN39" s="657"/>
      <c r="DO39" s="657"/>
      <c r="DP39" s="657"/>
      <c r="DQ39" s="657"/>
      <c r="DR39" s="657"/>
      <c r="DS39" s="657"/>
      <c r="DT39" s="657"/>
      <c r="DU39" s="657"/>
      <c r="DV39" s="658"/>
      <c r="DW39" s="626" t="s">
        <v>232</v>
      </c>
      <c r="DX39" s="655"/>
      <c r="DY39" s="655"/>
      <c r="DZ39" s="655"/>
      <c r="EA39" s="655"/>
      <c r="EB39" s="655"/>
      <c r="EC39" s="656"/>
    </row>
    <row r="40" spans="2:133" ht="11.25" customHeight="1" x14ac:dyDescent="0.15">
      <c r="AQ40" s="698" t="s">
        <v>344</v>
      </c>
      <c r="AR40" s="699"/>
      <c r="AS40" s="699"/>
      <c r="AT40" s="699"/>
      <c r="AU40" s="699"/>
      <c r="AV40" s="699"/>
      <c r="AW40" s="699"/>
      <c r="AX40" s="699"/>
      <c r="AY40" s="700"/>
      <c r="AZ40" s="621">
        <v>257453</v>
      </c>
      <c r="BA40" s="622"/>
      <c r="BB40" s="622"/>
      <c r="BC40" s="622"/>
      <c r="BD40" s="657"/>
      <c r="BE40" s="657"/>
      <c r="BF40" s="680"/>
      <c r="BG40" s="712"/>
      <c r="BH40" s="713"/>
      <c r="BI40" s="713"/>
      <c r="BJ40" s="713"/>
      <c r="BK40" s="713"/>
      <c r="BL40" s="215"/>
      <c r="BM40" s="637" t="s">
        <v>345</v>
      </c>
      <c r="BN40" s="637"/>
      <c r="BO40" s="637"/>
      <c r="BP40" s="637"/>
      <c r="BQ40" s="637"/>
      <c r="BR40" s="637"/>
      <c r="BS40" s="637"/>
      <c r="BT40" s="637"/>
      <c r="BU40" s="638"/>
      <c r="BV40" s="621">
        <v>108</v>
      </c>
      <c r="BW40" s="622"/>
      <c r="BX40" s="622"/>
      <c r="BY40" s="622"/>
      <c r="BZ40" s="622"/>
      <c r="CA40" s="622"/>
      <c r="CB40" s="631"/>
      <c r="CD40" s="636" t="s">
        <v>346</v>
      </c>
      <c r="CE40" s="637"/>
      <c r="CF40" s="637"/>
      <c r="CG40" s="637"/>
      <c r="CH40" s="637"/>
      <c r="CI40" s="637"/>
      <c r="CJ40" s="637"/>
      <c r="CK40" s="637"/>
      <c r="CL40" s="637"/>
      <c r="CM40" s="637"/>
      <c r="CN40" s="637"/>
      <c r="CO40" s="637"/>
      <c r="CP40" s="637"/>
      <c r="CQ40" s="638"/>
      <c r="CR40" s="621">
        <v>319</v>
      </c>
      <c r="CS40" s="622"/>
      <c r="CT40" s="622"/>
      <c r="CU40" s="622"/>
      <c r="CV40" s="622"/>
      <c r="CW40" s="622"/>
      <c r="CX40" s="622"/>
      <c r="CY40" s="623"/>
      <c r="CZ40" s="626">
        <v>0</v>
      </c>
      <c r="DA40" s="655"/>
      <c r="DB40" s="655"/>
      <c r="DC40" s="659"/>
      <c r="DD40" s="630">
        <v>49</v>
      </c>
      <c r="DE40" s="622"/>
      <c r="DF40" s="622"/>
      <c r="DG40" s="622"/>
      <c r="DH40" s="622"/>
      <c r="DI40" s="622"/>
      <c r="DJ40" s="622"/>
      <c r="DK40" s="623"/>
      <c r="DL40" s="630">
        <v>49</v>
      </c>
      <c r="DM40" s="622"/>
      <c r="DN40" s="622"/>
      <c r="DO40" s="622"/>
      <c r="DP40" s="622"/>
      <c r="DQ40" s="622"/>
      <c r="DR40" s="622"/>
      <c r="DS40" s="622"/>
      <c r="DT40" s="622"/>
      <c r="DU40" s="622"/>
      <c r="DV40" s="623"/>
      <c r="DW40" s="626">
        <v>0</v>
      </c>
      <c r="DX40" s="655"/>
      <c r="DY40" s="655"/>
      <c r="DZ40" s="655"/>
      <c r="EA40" s="655"/>
      <c r="EB40" s="655"/>
      <c r="EC40" s="656"/>
    </row>
    <row r="41" spans="2:133" ht="11.25" customHeight="1" x14ac:dyDescent="0.15">
      <c r="AQ41" s="708" t="s">
        <v>347</v>
      </c>
      <c r="AR41" s="709"/>
      <c r="AS41" s="709"/>
      <c r="AT41" s="709"/>
      <c r="AU41" s="709"/>
      <c r="AV41" s="709"/>
      <c r="AW41" s="709"/>
      <c r="AX41" s="709"/>
      <c r="AY41" s="710"/>
      <c r="AZ41" s="701">
        <v>649950</v>
      </c>
      <c r="BA41" s="702"/>
      <c r="BB41" s="702"/>
      <c r="BC41" s="702"/>
      <c r="BD41" s="691"/>
      <c r="BE41" s="691"/>
      <c r="BF41" s="693"/>
      <c r="BG41" s="714"/>
      <c r="BH41" s="715"/>
      <c r="BI41" s="715"/>
      <c r="BJ41" s="715"/>
      <c r="BK41" s="715"/>
      <c r="BL41" s="216"/>
      <c r="BM41" s="646" t="s">
        <v>348</v>
      </c>
      <c r="BN41" s="646"/>
      <c r="BO41" s="646"/>
      <c r="BP41" s="646"/>
      <c r="BQ41" s="646"/>
      <c r="BR41" s="646"/>
      <c r="BS41" s="646"/>
      <c r="BT41" s="646"/>
      <c r="BU41" s="647"/>
      <c r="BV41" s="701">
        <v>348</v>
      </c>
      <c r="BW41" s="702"/>
      <c r="BX41" s="702"/>
      <c r="BY41" s="702"/>
      <c r="BZ41" s="702"/>
      <c r="CA41" s="702"/>
      <c r="CB41" s="711"/>
      <c r="CD41" s="636" t="s">
        <v>349</v>
      </c>
      <c r="CE41" s="637"/>
      <c r="CF41" s="637"/>
      <c r="CG41" s="637"/>
      <c r="CH41" s="637"/>
      <c r="CI41" s="637"/>
      <c r="CJ41" s="637"/>
      <c r="CK41" s="637"/>
      <c r="CL41" s="637"/>
      <c r="CM41" s="637"/>
      <c r="CN41" s="637"/>
      <c r="CO41" s="637"/>
      <c r="CP41" s="637"/>
      <c r="CQ41" s="638"/>
      <c r="CR41" s="621" t="s">
        <v>232</v>
      </c>
      <c r="CS41" s="657"/>
      <c r="CT41" s="657"/>
      <c r="CU41" s="657"/>
      <c r="CV41" s="657"/>
      <c r="CW41" s="657"/>
      <c r="CX41" s="657"/>
      <c r="CY41" s="658"/>
      <c r="CZ41" s="626" t="s">
        <v>230</v>
      </c>
      <c r="DA41" s="655"/>
      <c r="DB41" s="655"/>
      <c r="DC41" s="659"/>
      <c r="DD41" s="630" t="s">
        <v>232</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350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351</v>
      </c>
      <c r="CE42" s="619"/>
      <c r="CF42" s="619"/>
      <c r="CG42" s="619"/>
      <c r="CH42" s="619"/>
      <c r="CI42" s="619"/>
      <c r="CJ42" s="619"/>
      <c r="CK42" s="619"/>
      <c r="CL42" s="619"/>
      <c r="CM42" s="619"/>
      <c r="CN42" s="619"/>
      <c r="CO42" s="619"/>
      <c r="CP42" s="619"/>
      <c r="CQ42" s="620"/>
      <c r="CR42" s="621">
        <v>793311</v>
      </c>
      <c r="CS42" s="622"/>
      <c r="CT42" s="622"/>
      <c r="CU42" s="622"/>
      <c r="CV42" s="622"/>
      <c r="CW42" s="622"/>
      <c r="CX42" s="622"/>
      <c r="CY42" s="623"/>
      <c r="CZ42" s="626">
        <v>9.1</v>
      </c>
      <c r="DA42" s="627"/>
      <c r="DB42" s="627"/>
      <c r="DC42" s="722"/>
      <c r="DD42" s="630">
        <v>341859</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352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353</v>
      </c>
      <c r="CE43" s="619"/>
      <c r="CF43" s="619"/>
      <c r="CG43" s="619"/>
      <c r="CH43" s="619"/>
      <c r="CI43" s="619"/>
      <c r="CJ43" s="619"/>
      <c r="CK43" s="619"/>
      <c r="CL43" s="619"/>
      <c r="CM43" s="619"/>
      <c r="CN43" s="619"/>
      <c r="CO43" s="619"/>
      <c r="CP43" s="619"/>
      <c r="CQ43" s="620"/>
      <c r="CR43" s="621">
        <v>23111</v>
      </c>
      <c r="CS43" s="657"/>
      <c r="CT43" s="657"/>
      <c r="CU43" s="657"/>
      <c r="CV43" s="657"/>
      <c r="CW43" s="657"/>
      <c r="CX43" s="657"/>
      <c r="CY43" s="658"/>
      <c r="CZ43" s="626">
        <v>0.3</v>
      </c>
      <c r="DA43" s="655"/>
      <c r="DB43" s="655"/>
      <c r="DC43" s="659"/>
      <c r="DD43" s="630">
        <v>23111</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354</v>
      </c>
      <c r="CD44" s="733" t="s">
        <v>305</v>
      </c>
      <c r="CE44" s="734"/>
      <c r="CF44" s="618" t="s">
        <v>355</v>
      </c>
      <c r="CG44" s="619"/>
      <c r="CH44" s="619"/>
      <c r="CI44" s="619"/>
      <c r="CJ44" s="619"/>
      <c r="CK44" s="619"/>
      <c r="CL44" s="619"/>
      <c r="CM44" s="619"/>
      <c r="CN44" s="619"/>
      <c r="CO44" s="619"/>
      <c r="CP44" s="619"/>
      <c r="CQ44" s="620"/>
      <c r="CR44" s="621">
        <v>793311</v>
      </c>
      <c r="CS44" s="622"/>
      <c r="CT44" s="622"/>
      <c r="CU44" s="622"/>
      <c r="CV44" s="622"/>
      <c r="CW44" s="622"/>
      <c r="CX44" s="622"/>
      <c r="CY44" s="623"/>
      <c r="CZ44" s="626">
        <v>9.1</v>
      </c>
      <c r="DA44" s="627"/>
      <c r="DB44" s="627"/>
      <c r="DC44" s="722"/>
      <c r="DD44" s="630">
        <v>341859</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356</v>
      </c>
      <c r="CG45" s="619"/>
      <c r="CH45" s="619"/>
      <c r="CI45" s="619"/>
      <c r="CJ45" s="619"/>
      <c r="CK45" s="619"/>
      <c r="CL45" s="619"/>
      <c r="CM45" s="619"/>
      <c r="CN45" s="619"/>
      <c r="CO45" s="619"/>
      <c r="CP45" s="619"/>
      <c r="CQ45" s="620"/>
      <c r="CR45" s="621">
        <v>440022</v>
      </c>
      <c r="CS45" s="657"/>
      <c r="CT45" s="657"/>
      <c r="CU45" s="657"/>
      <c r="CV45" s="657"/>
      <c r="CW45" s="657"/>
      <c r="CX45" s="657"/>
      <c r="CY45" s="658"/>
      <c r="CZ45" s="626">
        <v>5</v>
      </c>
      <c r="DA45" s="655"/>
      <c r="DB45" s="655"/>
      <c r="DC45" s="659"/>
      <c r="DD45" s="630">
        <v>82751</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357</v>
      </c>
      <c r="CG46" s="619"/>
      <c r="CH46" s="619"/>
      <c r="CI46" s="619"/>
      <c r="CJ46" s="619"/>
      <c r="CK46" s="619"/>
      <c r="CL46" s="619"/>
      <c r="CM46" s="619"/>
      <c r="CN46" s="619"/>
      <c r="CO46" s="619"/>
      <c r="CP46" s="619"/>
      <c r="CQ46" s="620"/>
      <c r="CR46" s="621">
        <v>337289</v>
      </c>
      <c r="CS46" s="622"/>
      <c r="CT46" s="622"/>
      <c r="CU46" s="622"/>
      <c r="CV46" s="622"/>
      <c r="CW46" s="622"/>
      <c r="CX46" s="622"/>
      <c r="CY46" s="623"/>
      <c r="CZ46" s="626">
        <v>3.8</v>
      </c>
      <c r="DA46" s="627"/>
      <c r="DB46" s="627"/>
      <c r="DC46" s="722"/>
      <c r="DD46" s="630">
        <v>249408</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358</v>
      </c>
      <c r="CG47" s="619"/>
      <c r="CH47" s="619"/>
      <c r="CI47" s="619"/>
      <c r="CJ47" s="619"/>
      <c r="CK47" s="619"/>
      <c r="CL47" s="619"/>
      <c r="CM47" s="619"/>
      <c r="CN47" s="619"/>
      <c r="CO47" s="619"/>
      <c r="CP47" s="619"/>
      <c r="CQ47" s="620"/>
      <c r="CR47" s="621" t="s">
        <v>232</v>
      </c>
      <c r="CS47" s="657"/>
      <c r="CT47" s="657"/>
      <c r="CU47" s="657"/>
      <c r="CV47" s="657"/>
      <c r="CW47" s="657"/>
      <c r="CX47" s="657"/>
      <c r="CY47" s="658"/>
      <c r="CZ47" s="626" t="s">
        <v>232</v>
      </c>
      <c r="DA47" s="655"/>
      <c r="DB47" s="655"/>
      <c r="DC47" s="659"/>
      <c r="DD47" s="630" t="s">
        <v>232</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359</v>
      </c>
      <c r="CG48" s="619"/>
      <c r="CH48" s="619"/>
      <c r="CI48" s="619"/>
      <c r="CJ48" s="619"/>
      <c r="CK48" s="619"/>
      <c r="CL48" s="619"/>
      <c r="CM48" s="619"/>
      <c r="CN48" s="619"/>
      <c r="CO48" s="619"/>
      <c r="CP48" s="619"/>
      <c r="CQ48" s="620"/>
      <c r="CR48" s="621" t="s">
        <v>250</v>
      </c>
      <c r="CS48" s="622"/>
      <c r="CT48" s="622"/>
      <c r="CU48" s="622"/>
      <c r="CV48" s="622"/>
      <c r="CW48" s="622"/>
      <c r="CX48" s="622"/>
      <c r="CY48" s="623"/>
      <c r="CZ48" s="626" t="s">
        <v>232</v>
      </c>
      <c r="DA48" s="627"/>
      <c r="DB48" s="627"/>
      <c r="DC48" s="722"/>
      <c r="DD48" s="630" t="s">
        <v>232</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360</v>
      </c>
      <c r="CE49" s="667"/>
      <c r="CF49" s="667"/>
      <c r="CG49" s="667"/>
      <c r="CH49" s="667"/>
      <c r="CI49" s="667"/>
      <c r="CJ49" s="667"/>
      <c r="CK49" s="667"/>
      <c r="CL49" s="667"/>
      <c r="CM49" s="667"/>
      <c r="CN49" s="667"/>
      <c r="CO49" s="667"/>
      <c r="CP49" s="667"/>
      <c r="CQ49" s="668"/>
      <c r="CR49" s="701">
        <v>8761687</v>
      </c>
      <c r="CS49" s="691"/>
      <c r="CT49" s="691"/>
      <c r="CU49" s="691"/>
      <c r="CV49" s="691"/>
      <c r="CW49" s="691"/>
      <c r="CX49" s="691"/>
      <c r="CY49" s="723"/>
      <c r="CZ49" s="706">
        <v>100</v>
      </c>
      <c r="DA49" s="724"/>
      <c r="DB49" s="724"/>
      <c r="DC49" s="725"/>
      <c r="DD49" s="726">
        <v>6578512</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d6fWj7y0stsLRUoYQwH6ZpedT6r9dfqTAN6+ET1BS8tDHG9fNhrhpWY3AZ2ZRw3LGXlk+D7NNY1bgfhXYr3faw==" saltValue="Pz2WRfhDEfgdmPBZ5rIyC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362</v>
      </c>
      <c r="DK2" s="769"/>
      <c r="DL2" s="769"/>
      <c r="DM2" s="769"/>
      <c r="DN2" s="769"/>
      <c r="DO2" s="770"/>
      <c r="DP2" s="229"/>
      <c r="DQ2" s="768" t="s">
        <v>363</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364</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366</v>
      </c>
      <c r="B5" s="763"/>
      <c r="C5" s="763"/>
      <c r="D5" s="763"/>
      <c r="E5" s="763"/>
      <c r="F5" s="763"/>
      <c r="G5" s="763"/>
      <c r="H5" s="763"/>
      <c r="I5" s="763"/>
      <c r="J5" s="763"/>
      <c r="K5" s="763"/>
      <c r="L5" s="763"/>
      <c r="M5" s="763"/>
      <c r="N5" s="763"/>
      <c r="O5" s="763"/>
      <c r="P5" s="764"/>
      <c r="Q5" s="739" t="s">
        <v>367</v>
      </c>
      <c r="R5" s="740"/>
      <c r="S5" s="740"/>
      <c r="T5" s="740"/>
      <c r="U5" s="741"/>
      <c r="V5" s="739" t="s">
        <v>368</v>
      </c>
      <c r="W5" s="740"/>
      <c r="X5" s="740"/>
      <c r="Y5" s="740"/>
      <c r="Z5" s="741"/>
      <c r="AA5" s="739" t="s">
        <v>369</v>
      </c>
      <c r="AB5" s="740"/>
      <c r="AC5" s="740"/>
      <c r="AD5" s="740"/>
      <c r="AE5" s="740"/>
      <c r="AF5" s="772" t="s">
        <v>370</v>
      </c>
      <c r="AG5" s="740"/>
      <c r="AH5" s="740"/>
      <c r="AI5" s="740"/>
      <c r="AJ5" s="751"/>
      <c r="AK5" s="740" t="s">
        <v>371</v>
      </c>
      <c r="AL5" s="740"/>
      <c r="AM5" s="740"/>
      <c r="AN5" s="740"/>
      <c r="AO5" s="741"/>
      <c r="AP5" s="739" t="s">
        <v>372</v>
      </c>
      <c r="AQ5" s="740"/>
      <c r="AR5" s="740"/>
      <c r="AS5" s="740"/>
      <c r="AT5" s="741"/>
      <c r="AU5" s="739" t="s">
        <v>373</v>
      </c>
      <c r="AV5" s="740"/>
      <c r="AW5" s="740"/>
      <c r="AX5" s="740"/>
      <c r="AY5" s="751"/>
      <c r="AZ5" s="236"/>
      <c r="BA5" s="236"/>
      <c r="BB5" s="236"/>
      <c r="BC5" s="236"/>
      <c r="BD5" s="236"/>
      <c r="BE5" s="237"/>
      <c r="BF5" s="237"/>
      <c r="BG5" s="237"/>
      <c r="BH5" s="237"/>
      <c r="BI5" s="237"/>
      <c r="BJ5" s="237"/>
      <c r="BK5" s="237"/>
      <c r="BL5" s="237"/>
      <c r="BM5" s="237"/>
      <c r="BN5" s="237"/>
      <c r="BO5" s="237"/>
      <c r="BP5" s="237"/>
      <c r="BQ5" s="762" t="s">
        <v>374</v>
      </c>
      <c r="BR5" s="763"/>
      <c r="BS5" s="763"/>
      <c r="BT5" s="763"/>
      <c r="BU5" s="763"/>
      <c r="BV5" s="763"/>
      <c r="BW5" s="763"/>
      <c r="BX5" s="763"/>
      <c r="BY5" s="763"/>
      <c r="BZ5" s="763"/>
      <c r="CA5" s="763"/>
      <c r="CB5" s="763"/>
      <c r="CC5" s="763"/>
      <c r="CD5" s="763"/>
      <c r="CE5" s="763"/>
      <c r="CF5" s="763"/>
      <c r="CG5" s="764"/>
      <c r="CH5" s="739" t="s">
        <v>375</v>
      </c>
      <c r="CI5" s="740"/>
      <c r="CJ5" s="740"/>
      <c r="CK5" s="740"/>
      <c r="CL5" s="741"/>
      <c r="CM5" s="739" t="s">
        <v>376</v>
      </c>
      <c r="CN5" s="740"/>
      <c r="CO5" s="740"/>
      <c r="CP5" s="740"/>
      <c r="CQ5" s="741"/>
      <c r="CR5" s="739" t="s">
        <v>377</v>
      </c>
      <c r="CS5" s="740"/>
      <c r="CT5" s="740"/>
      <c r="CU5" s="740"/>
      <c r="CV5" s="741"/>
      <c r="CW5" s="739" t="s">
        <v>378</v>
      </c>
      <c r="CX5" s="740"/>
      <c r="CY5" s="740"/>
      <c r="CZ5" s="740"/>
      <c r="DA5" s="741"/>
      <c r="DB5" s="739" t="s">
        <v>379</v>
      </c>
      <c r="DC5" s="740"/>
      <c r="DD5" s="740"/>
      <c r="DE5" s="740"/>
      <c r="DF5" s="741"/>
      <c r="DG5" s="745" t="s">
        <v>380</v>
      </c>
      <c r="DH5" s="746"/>
      <c r="DI5" s="746"/>
      <c r="DJ5" s="746"/>
      <c r="DK5" s="747"/>
      <c r="DL5" s="745" t="s">
        <v>381</v>
      </c>
      <c r="DM5" s="746"/>
      <c r="DN5" s="746"/>
      <c r="DO5" s="746"/>
      <c r="DP5" s="747"/>
      <c r="DQ5" s="739" t="s">
        <v>382</v>
      </c>
      <c r="DR5" s="740"/>
      <c r="DS5" s="740"/>
      <c r="DT5" s="740"/>
      <c r="DU5" s="741"/>
      <c r="DV5" s="739" t="s">
        <v>373</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383</v>
      </c>
      <c r="C7" s="754"/>
      <c r="D7" s="754"/>
      <c r="E7" s="754"/>
      <c r="F7" s="754"/>
      <c r="G7" s="754"/>
      <c r="H7" s="754"/>
      <c r="I7" s="754"/>
      <c r="J7" s="754"/>
      <c r="K7" s="754"/>
      <c r="L7" s="754"/>
      <c r="M7" s="754"/>
      <c r="N7" s="754"/>
      <c r="O7" s="754"/>
      <c r="P7" s="755"/>
      <c r="Q7" s="756">
        <v>9008</v>
      </c>
      <c r="R7" s="757"/>
      <c r="S7" s="757"/>
      <c r="T7" s="757"/>
      <c r="U7" s="757"/>
      <c r="V7" s="757">
        <v>8762</v>
      </c>
      <c r="W7" s="757"/>
      <c r="X7" s="757"/>
      <c r="Y7" s="757"/>
      <c r="Z7" s="757"/>
      <c r="AA7" s="757">
        <v>246</v>
      </c>
      <c r="AB7" s="757"/>
      <c r="AC7" s="757"/>
      <c r="AD7" s="757"/>
      <c r="AE7" s="758"/>
      <c r="AF7" s="759">
        <v>233</v>
      </c>
      <c r="AG7" s="760"/>
      <c r="AH7" s="760"/>
      <c r="AI7" s="760"/>
      <c r="AJ7" s="761"/>
      <c r="AK7" s="796" t="s">
        <v>591</v>
      </c>
      <c r="AL7" s="797"/>
      <c r="AM7" s="797"/>
      <c r="AN7" s="797"/>
      <c r="AO7" s="797"/>
      <c r="AP7" s="797">
        <v>8999</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584</v>
      </c>
      <c r="BT7" s="801"/>
      <c r="BU7" s="801"/>
      <c r="BV7" s="801"/>
      <c r="BW7" s="801"/>
      <c r="BX7" s="801"/>
      <c r="BY7" s="801"/>
      <c r="BZ7" s="801"/>
      <c r="CA7" s="801"/>
      <c r="CB7" s="801"/>
      <c r="CC7" s="801"/>
      <c r="CD7" s="801"/>
      <c r="CE7" s="801"/>
      <c r="CF7" s="801"/>
      <c r="CG7" s="802"/>
      <c r="CH7" s="793">
        <v>1</v>
      </c>
      <c r="CI7" s="794"/>
      <c r="CJ7" s="794"/>
      <c r="CK7" s="794"/>
      <c r="CL7" s="795"/>
      <c r="CM7" s="793">
        <v>133</v>
      </c>
      <c r="CN7" s="794"/>
      <c r="CO7" s="794"/>
      <c r="CP7" s="794"/>
      <c r="CQ7" s="795"/>
      <c r="CR7" s="793">
        <v>100</v>
      </c>
      <c r="CS7" s="794"/>
      <c r="CT7" s="794"/>
      <c r="CU7" s="794"/>
      <c r="CV7" s="795"/>
      <c r="CW7" s="793">
        <v>8</v>
      </c>
      <c r="CX7" s="794"/>
      <c r="CY7" s="794"/>
      <c r="CZ7" s="794"/>
      <c r="DA7" s="795"/>
      <c r="DB7" s="793" t="s">
        <v>593</v>
      </c>
      <c r="DC7" s="794"/>
      <c r="DD7" s="794"/>
      <c r="DE7" s="794"/>
      <c r="DF7" s="795"/>
      <c r="DG7" s="793" t="s">
        <v>593</v>
      </c>
      <c r="DH7" s="794"/>
      <c r="DI7" s="794"/>
      <c r="DJ7" s="794"/>
      <c r="DK7" s="795"/>
      <c r="DL7" s="793" t="s">
        <v>593</v>
      </c>
      <c r="DM7" s="794"/>
      <c r="DN7" s="794"/>
      <c r="DO7" s="794"/>
      <c r="DP7" s="795"/>
      <c r="DQ7" s="793" t="s">
        <v>593</v>
      </c>
      <c r="DR7" s="794"/>
      <c r="DS7" s="794"/>
      <c r="DT7" s="794"/>
      <c r="DU7" s="795"/>
      <c r="DV7" s="774"/>
      <c r="DW7" s="775"/>
      <c r="DX7" s="775"/>
      <c r="DY7" s="775"/>
      <c r="DZ7" s="776"/>
      <c r="EA7" s="234"/>
    </row>
    <row r="8" spans="1:131" s="235" customFormat="1" ht="26.25" customHeight="1" x14ac:dyDescent="0.15">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585</v>
      </c>
      <c r="BT8" s="791"/>
      <c r="BU8" s="791"/>
      <c r="BV8" s="791"/>
      <c r="BW8" s="791"/>
      <c r="BX8" s="791"/>
      <c r="BY8" s="791"/>
      <c r="BZ8" s="791"/>
      <c r="CA8" s="791"/>
      <c r="CB8" s="791"/>
      <c r="CC8" s="791"/>
      <c r="CD8" s="791"/>
      <c r="CE8" s="791"/>
      <c r="CF8" s="791"/>
      <c r="CG8" s="792"/>
      <c r="CH8" s="803">
        <v>3</v>
      </c>
      <c r="CI8" s="804"/>
      <c r="CJ8" s="804"/>
      <c r="CK8" s="804"/>
      <c r="CL8" s="805"/>
      <c r="CM8" s="803">
        <v>21</v>
      </c>
      <c r="CN8" s="804"/>
      <c r="CO8" s="804"/>
      <c r="CP8" s="804"/>
      <c r="CQ8" s="805"/>
      <c r="CR8" s="803" t="s">
        <v>592</v>
      </c>
      <c r="CS8" s="804"/>
      <c r="CT8" s="804"/>
      <c r="CU8" s="804"/>
      <c r="CV8" s="805"/>
      <c r="CW8" s="803">
        <v>13</v>
      </c>
      <c r="CX8" s="804"/>
      <c r="CY8" s="804"/>
      <c r="CZ8" s="804"/>
      <c r="DA8" s="805"/>
      <c r="DB8" s="803" t="s">
        <v>593</v>
      </c>
      <c r="DC8" s="804"/>
      <c r="DD8" s="804"/>
      <c r="DE8" s="804"/>
      <c r="DF8" s="805"/>
      <c r="DG8" s="803" t="s">
        <v>593</v>
      </c>
      <c r="DH8" s="804"/>
      <c r="DI8" s="804"/>
      <c r="DJ8" s="804"/>
      <c r="DK8" s="805"/>
      <c r="DL8" s="803" t="s">
        <v>591</v>
      </c>
      <c r="DM8" s="804"/>
      <c r="DN8" s="804"/>
      <c r="DO8" s="804"/>
      <c r="DP8" s="805"/>
      <c r="DQ8" s="803" t="s">
        <v>591</v>
      </c>
      <c r="DR8" s="804"/>
      <c r="DS8" s="804"/>
      <c r="DT8" s="804"/>
      <c r="DU8" s="805"/>
      <c r="DV8" s="806"/>
      <c r="DW8" s="807"/>
      <c r="DX8" s="807"/>
      <c r="DY8" s="807"/>
      <c r="DZ8" s="808"/>
      <c r="EA8" s="234"/>
    </row>
    <row r="9" spans="1:131" s="235" customFormat="1" ht="26.25" customHeight="1" x14ac:dyDescent="0.15">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384</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385</v>
      </c>
      <c r="B23" s="812" t="s">
        <v>386</v>
      </c>
      <c r="C23" s="813"/>
      <c r="D23" s="813"/>
      <c r="E23" s="813"/>
      <c r="F23" s="813"/>
      <c r="G23" s="813"/>
      <c r="H23" s="813"/>
      <c r="I23" s="813"/>
      <c r="J23" s="813"/>
      <c r="K23" s="813"/>
      <c r="L23" s="813"/>
      <c r="M23" s="813"/>
      <c r="N23" s="813"/>
      <c r="O23" s="813"/>
      <c r="P23" s="814"/>
      <c r="Q23" s="815"/>
      <c r="R23" s="816"/>
      <c r="S23" s="816"/>
      <c r="T23" s="816"/>
      <c r="U23" s="816"/>
      <c r="V23" s="816"/>
      <c r="W23" s="816"/>
      <c r="X23" s="816"/>
      <c r="Y23" s="816"/>
      <c r="Z23" s="816"/>
      <c r="AA23" s="816"/>
      <c r="AB23" s="816"/>
      <c r="AC23" s="816"/>
      <c r="AD23" s="816"/>
      <c r="AE23" s="817"/>
      <c r="AF23" s="818">
        <v>233</v>
      </c>
      <c r="AG23" s="816"/>
      <c r="AH23" s="816"/>
      <c r="AI23" s="816"/>
      <c r="AJ23" s="819"/>
      <c r="AK23" s="820"/>
      <c r="AL23" s="821"/>
      <c r="AM23" s="821"/>
      <c r="AN23" s="821"/>
      <c r="AO23" s="821"/>
      <c r="AP23" s="816"/>
      <c r="AQ23" s="816"/>
      <c r="AR23" s="816"/>
      <c r="AS23" s="816"/>
      <c r="AT23" s="816"/>
      <c r="AU23" s="822"/>
      <c r="AV23" s="822"/>
      <c r="AW23" s="822"/>
      <c r="AX23" s="822"/>
      <c r="AY23" s="823"/>
      <c r="AZ23" s="831" t="s">
        <v>387</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388</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389</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366</v>
      </c>
      <c r="B26" s="763"/>
      <c r="C26" s="763"/>
      <c r="D26" s="763"/>
      <c r="E26" s="763"/>
      <c r="F26" s="763"/>
      <c r="G26" s="763"/>
      <c r="H26" s="763"/>
      <c r="I26" s="763"/>
      <c r="J26" s="763"/>
      <c r="K26" s="763"/>
      <c r="L26" s="763"/>
      <c r="M26" s="763"/>
      <c r="N26" s="763"/>
      <c r="O26" s="763"/>
      <c r="P26" s="764"/>
      <c r="Q26" s="739" t="s">
        <v>390</v>
      </c>
      <c r="R26" s="740"/>
      <c r="S26" s="740"/>
      <c r="T26" s="740"/>
      <c r="U26" s="741"/>
      <c r="V26" s="739" t="s">
        <v>391</v>
      </c>
      <c r="W26" s="740"/>
      <c r="X26" s="740"/>
      <c r="Y26" s="740"/>
      <c r="Z26" s="741"/>
      <c r="AA26" s="739" t="s">
        <v>392</v>
      </c>
      <c r="AB26" s="740"/>
      <c r="AC26" s="740"/>
      <c r="AD26" s="740"/>
      <c r="AE26" s="740"/>
      <c r="AF26" s="834" t="s">
        <v>393</v>
      </c>
      <c r="AG26" s="835"/>
      <c r="AH26" s="835"/>
      <c r="AI26" s="835"/>
      <c r="AJ26" s="836"/>
      <c r="AK26" s="740" t="s">
        <v>394</v>
      </c>
      <c r="AL26" s="740"/>
      <c r="AM26" s="740"/>
      <c r="AN26" s="740"/>
      <c r="AO26" s="741"/>
      <c r="AP26" s="739" t="s">
        <v>395</v>
      </c>
      <c r="AQ26" s="740"/>
      <c r="AR26" s="740"/>
      <c r="AS26" s="740"/>
      <c r="AT26" s="741"/>
      <c r="AU26" s="739" t="s">
        <v>396</v>
      </c>
      <c r="AV26" s="740"/>
      <c r="AW26" s="740"/>
      <c r="AX26" s="740"/>
      <c r="AY26" s="741"/>
      <c r="AZ26" s="739" t="s">
        <v>397</v>
      </c>
      <c r="BA26" s="740"/>
      <c r="BB26" s="740"/>
      <c r="BC26" s="740"/>
      <c r="BD26" s="741"/>
      <c r="BE26" s="739" t="s">
        <v>373</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398</v>
      </c>
      <c r="C28" s="754"/>
      <c r="D28" s="754"/>
      <c r="E28" s="754"/>
      <c r="F28" s="754"/>
      <c r="G28" s="754"/>
      <c r="H28" s="754"/>
      <c r="I28" s="754"/>
      <c r="J28" s="754"/>
      <c r="K28" s="754"/>
      <c r="L28" s="754"/>
      <c r="M28" s="754"/>
      <c r="N28" s="754"/>
      <c r="O28" s="754"/>
      <c r="P28" s="755"/>
      <c r="Q28" s="844">
        <v>3554</v>
      </c>
      <c r="R28" s="845"/>
      <c r="S28" s="845"/>
      <c r="T28" s="845"/>
      <c r="U28" s="845"/>
      <c r="V28" s="845">
        <v>3802</v>
      </c>
      <c r="W28" s="845"/>
      <c r="X28" s="845"/>
      <c r="Y28" s="845"/>
      <c r="Z28" s="845"/>
      <c r="AA28" s="845">
        <v>-248</v>
      </c>
      <c r="AB28" s="845"/>
      <c r="AC28" s="845"/>
      <c r="AD28" s="845"/>
      <c r="AE28" s="846"/>
      <c r="AF28" s="847">
        <v>-248</v>
      </c>
      <c r="AG28" s="845"/>
      <c r="AH28" s="845"/>
      <c r="AI28" s="845"/>
      <c r="AJ28" s="848"/>
      <c r="AK28" s="849">
        <v>257</v>
      </c>
      <c r="AL28" s="840"/>
      <c r="AM28" s="840"/>
      <c r="AN28" s="840"/>
      <c r="AO28" s="840"/>
      <c r="AP28" s="840" t="s">
        <v>593</v>
      </c>
      <c r="AQ28" s="840"/>
      <c r="AR28" s="840"/>
      <c r="AS28" s="840"/>
      <c r="AT28" s="840"/>
      <c r="AU28" s="840" t="s">
        <v>593</v>
      </c>
      <c r="AV28" s="840"/>
      <c r="AW28" s="840"/>
      <c r="AX28" s="840"/>
      <c r="AY28" s="840"/>
      <c r="AZ28" s="841"/>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399</v>
      </c>
      <c r="C29" s="778"/>
      <c r="D29" s="778"/>
      <c r="E29" s="778"/>
      <c r="F29" s="778"/>
      <c r="G29" s="778"/>
      <c r="H29" s="778"/>
      <c r="I29" s="778"/>
      <c r="J29" s="778"/>
      <c r="K29" s="778"/>
      <c r="L29" s="778"/>
      <c r="M29" s="778"/>
      <c r="N29" s="778"/>
      <c r="O29" s="778"/>
      <c r="P29" s="779"/>
      <c r="Q29" s="780">
        <v>2269</v>
      </c>
      <c r="R29" s="781"/>
      <c r="S29" s="781"/>
      <c r="T29" s="781"/>
      <c r="U29" s="781"/>
      <c r="V29" s="781">
        <v>2139</v>
      </c>
      <c r="W29" s="781"/>
      <c r="X29" s="781"/>
      <c r="Y29" s="781"/>
      <c r="Z29" s="781"/>
      <c r="AA29" s="781">
        <v>130</v>
      </c>
      <c r="AB29" s="781"/>
      <c r="AC29" s="781"/>
      <c r="AD29" s="781"/>
      <c r="AE29" s="782"/>
      <c r="AF29" s="783">
        <v>130</v>
      </c>
      <c r="AG29" s="784"/>
      <c r="AH29" s="784"/>
      <c r="AI29" s="784"/>
      <c r="AJ29" s="785"/>
      <c r="AK29" s="852">
        <v>315</v>
      </c>
      <c r="AL29" s="853"/>
      <c r="AM29" s="853"/>
      <c r="AN29" s="853"/>
      <c r="AO29" s="853"/>
      <c r="AP29" s="853" t="s">
        <v>593</v>
      </c>
      <c r="AQ29" s="853"/>
      <c r="AR29" s="853"/>
      <c r="AS29" s="853"/>
      <c r="AT29" s="853"/>
      <c r="AU29" s="853" t="s">
        <v>593</v>
      </c>
      <c r="AV29" s="853"/>
      <c r="AW29" s="853"/>
      <c r="AX29" s="853"/>
      <c r="AY29" s="853"/>
      <c r="AZ29" s="854"/>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400</v>
      </c>
      <c r="C30" s="778"/>
      <c r="D30" s="778"/>
      <c r="E30" s="778"/>
      <c r="F30" s="778"/>
      <c r="G30" s="778"/>
      <c r="H30" s="778"/>
      <c r="I30" s="778"/>
      <c r="J30" s="778"/>
      <c r="K30" s="778"/>
      <c r="L30" s="778"/>
      <c r="M30" s="778"/>
      <c r="N30" s="778"/>
      <c r="O30" s="778"/>
      <c r="P30" s="779"/>
      <c r="Q30" s="780">
        <v>12</v>
      </c>
      <c r="R30" s="781"/>
      <c r="S30" s="781"/>
      <c r="T30" s="781"/>
      <c r="U30" s="781"/>
      <c r="V30" s="781">
        <v>10</v>
      </c>
      <c r="W30" s="781"/>
      <c r="X30" s="781"/>
      <c r="Y30" s="781"/>
      <c r="Z30" s="781"/>
      <c r="AA30" s="781">
        <v>2</v>
      </c>
      <c r="AB30" s="781"/>
      <c r="AC30" s="781"/>
      <c r="AD30" s="781"/>
      <c r="AE30" s="782"/>
      <c r="AF30" s="783">
        <v>2</v>
      </c>
      <c r="AG30" s="784"/>
      <c r="AH30" s="784"/>
      <c r="AI30" s="784"/>
      <c r="AJ30" s="785"/>
      <c r="AK30" s="852" t="s">
        <v>591</v>
      </c>
      <c r="AL30" s="853"/>
      <c r="AM30" s="853"/>
      <c r="AN30" s="853"/>
      <c r="AO30" s="853"/>
      <c r="AP30" s="853" t="s">
        <v>593</v>
      </c>
      <c r="AQ30" s="853"/>
      <c r="AR30" s="853"/>
      <c r="AS30" s="853"/>
      <c r="AT30" s="853"/>
      <c r="AU30" s="853" t="s">
        <v>593</v>
      </c>
      <c r="AV30" s="853"/>
      <c r="AW30" s="853"/>
      <c r="AX30" s="853"/>
      <c r="AY30" s="853"/>
      <c r="AZ30" s="854"/>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401</v>
      </c>
      <c r="C31" s="778"/>
      <c r="D31" s="778"/>
      <c r="E31" s="778"/>
      <c r="F31" s="778"/>
      <c r="G31" s="778"/>
      <c r="H31" s="778"/>
      <c r="I31" s="778"/>
      <c r="J31" s="778"/>
      <c r="K31" s="778"/>
      <c r="L31" s="778"/>
      <c r="M31" s="778"/>
      <c r="N31" s="778"/>
      <c r="O31" s="778"/>
      <c r="P31" s="779"/>
      <c r="Q31" s="780">
        <v>402</v>
      </c>
      <c r="R31" s="781"/>
      <c r="S31" s="781"/>
      <c r="T31" s="781"/>
      <c r="U31" s="781"/>
      <c r="V31" s="781">
        <v>401</v>
      </c>
      <c r="W31" s="781"/>
      <c r="X31" s="781"/>
      <c r="Y31" s="781"/>
      <c r="Z31" s="781"/>
      <c r="AA31" s="781">
        <v>1</v>
      </c>
      <c r="AB31" s="781"/>
      <c r="AC31" s="781"/>
      <c r="AD31" s="781"/>
      <c r="AE31" s="782"/>
      <c r="AF31" s="783">
        <v>1</v>
      </c>
      <c r="AG31" s="784"/>
      <c r="AH31" s="784"/>
      <c r="AI31" s="784"/>
      <c r="AJ31" s="785"/>
      <c r="AK31" s="852">
        <v>62</v>
      </c>
      <c r="AL31" s="853"/>
      <c r="AM31" s="853"/>
      <c r="AN31" s="853"/>
      <c r="AO31" s="853"/>
      <c r="AP31" s="853" t="s">
        <v>593</v>
      </c>
      <c r="AQ31" s="853"/>
      <c r="AR31" s="853"/>
      <c r="AS31" s="853"/>
      <c r="AT31" s="853"/>
      <c r="AU31" s="853" t="s">
        <v>593</v>
      </c>
      <c r="AV31" s="853"/>
      <c r="AW31" s="853"/>
      <c r="AX31" s="853"/>
      <c r="AY31" s="853"/>
      <c r="AZ31" s="854"/>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t="s">
        <v>402</v>
      </c>
      <c r="C32" s="778"/>
      <c r="D32" s="778"/>
      <c r="E32" s="778"/>
      <c r="F32" s="778"/>
      <c r="G32" s="778"/>
      <c r="H32" s="778"/>
      <c r="I32" s="778"/>
      <c r="J32" s="778"/>
      <c r="K32" s="778"/>
      <c r="L32" s="778"/>
      <c r="M32" s="778"/>
      <c r="N32" s="778"/>
      <c r="O32" s="778"/>
      <c r="P32" s="779"/>
      <c r="Q32" s="780">
        <v>719</v>
      </c>
      <c r="R32" s="781"/>
      <c r="S32" s="781"/>
      <c r="T32" s="781"/>
      <c r="U32" s="781"/>
      <c r="V32" s="781">
        <v>671</v>
      </c>
      <c r="W32" s="781"/>
      <c r="X32" s="781"/>
      <c r="Y32" s="781"/>
      <c r="Z32" s="781"/>
      <c r="AA32" s="781">
        <v>48</v>
      </c>
      <c r="AB32" s="781"/>
      <c r="AC32" s="781"/>
      <c r="AD32" s="781"/>
      <c r="AE32" s="782"/>
      <c r="AF32" s="783">
        <v>353</v>
      </c>
      <c r="AG32" s="784"/>
      <c r="AH32" s="784"/>
      <c r="AI32" s="784"/>
      <c r="AJ32" s="785"/>
      <c r="AK32" s="852">
        <v>1</v>
      </c>
      <c r="AL32" s="853"/>
      <c r="AM32" s="853"/>
      <c r="AN32" s="853"/>
      <c r="AO32" s="853"/>
      <c r="AP32" s="853">
        <v>1331</v>
      </c>
      <c r="AQ32" s="853"/>
      <c r="AR32" s="853"/>
      <c r="AS32" s="853"/>
      <c r="AT32" s="853"/>
      <c r="AU32" s="853" t="s">
        <v>594</v>
      </c>
      <c r="AV32" s="853"/>
      <c r="AW32" s="853"/>
      <c r="AX32" s="853"/>
      <c r="AY32" s="853"/>
      <c r="AZ32" s="854"/>
      <c r="BA32" s="854"/>
      <c r="BB32" s="854"/>
      <c r="BC32" s="854"/>
      <c r="BD32" s="854"/>
      <c r="BE32" s="850" t="s">
        <v>577</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t="s">
        <v>403</v>
      </c>
      <c r="C33" s="778"/>
      <c r="D33" s="778"/>
      <c r="E33" s="778"/>
      <c r="F33" s="778"/>
      <c r="G33" s="778"/>
      <c r="H33" s="778"/>
      <c r="I33" s="778"/>
      <c r="J33" s="778"/>
      <c r="K33" s="778"/>
      <c r="L33" s="778"/>
      <c r="M33" s="778"/>
      <c r="N33" s="778"/>
      <c r="O33" s="778"/>
      <c r="P33" s="779"/>
      <c r="Q33" s="780">
        <v>1359</v>
      </c>
      <c r="R33" s="781"/>
      <c r="S33" s="781"/>
      <c r="T33" s="781"/>
      <c r="U33" s="781"/>
      <c r="V33" s="781">
        <v>1105</v>
      </c>
      <c r="W33" s="781"/>
      <c r="X33" s="781"/>
      <c r="Y33" s="781"/>
      <c r="Z33" s="781"/>
      <c r="AA33" s="781">
        <v>254</v>
      </c>
      <c r="AB33" s="781"/>
      <c r="AC33" s="781"/>
      <c r="AD33" s="781"/>
      <c r="AE33" s="782"/>
      <c r="AF33" s="783">
        <v>254</v>
      </c>
      <c r="AG33" s="784"/>
      <c r="AH33" s="784"/>
      <c r="AI33" s="784"/>
      <c r="AJ33" s="785"/>
      <c r="AK33" s="852">
        <v>504</v>
      </c>
      <c r="AL33" s="853"/>
      <c r="AM33" s="853"/>
      <c r="AN33" s="853"/>
      <c r="AO33" s="853"/>
      <c r="AP33" s="853">
        <v>8626</v>
      </c>
      <c r="AQ33" s="853"/>
      <c r="AR33" s="853"/>
      <c r="AS33" s="853"/>
      <c r="AT33" s="853"/>
      <c r="AU33" s="853">
        <v>7682</v>
      </c>
      <c r="AV33" s="853"/>
      <c r="AW33" s="853"/>
      <c r="AX33" s="853"/>
      <c r="AY33" s="853"/>
      <c r="AZ33" s="854"/>
      <c r="BA33" s="854"/>
      <c r="BB33" s="854"/>
      <c r="BC33" s="854"/>
      <c r="BD33" s="854"/>
      <c r="BE33" s="850" t="s">
        <v>578</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404</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385</v>
      </c>
      <c r="B63" s="812" t="s">
        <v>405</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492</v>
      </c>
      <c r="AG63" s="864"/>
      <c r="AH63" s="864"/>
      <c r="AI63" s="864"/>
      <c r="AJ63" s="865"/>
      <c r="AK63" s="866"/>
      <c r="AL63" s="861"/>
      <c r="AM63" s="861"/>
      <c r="AN63" s="861"/>
      <c r="AO63" s="861"/>
      <c r="AP63" s="864"/>
      <c r="AQ63" s="864"/>
      <c r="AR63" s="864"/>
      <c r="AS63" s="864"/>
      <c r="AT63" s="864"/>
      <c r="AU63" s="864"/>
      <c r="AV63" s="864"/>
      <c r="AW63" s="864"/>
      <c r="AX63" s="864"/>
      <c r="AY63" s="864"/>
      <c r="AZ63" s="868"/>
      <c r="BA63" s="868"/>
      <c r="BB63" s="868"/>
      <c r="BC63" s="868"/>
      <c r="BD63" s="868"/>
      <c r="BE63" s="869"/>
      <c r="BF63" s="869"/>
      <c r="BG63" s="869"/>
      <c r="BH63" s="869"/>
      <c r="BI63" s="870"/>
      <c r="BJ63" s="871" t="s">
        <v>406</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408</v>
      </c>
      <c r="B66" s="763"/>
      <c r="C66" s="763"/>
      <c r="D66" s="763"/>
      <c r="E66" s="763"/>
      <c r="F66" s="763"/>
      <c r="G66" s="763"/>
      <c r="H66" s="763"/>
      <c r="I66" s="763"/>
      <c r="J66" s="763"/>
      <c r="K66" s="763"/>
      <c r="L66" s="763"/>
      <c r="M66" s="763"/>
      <c r="N66" s="763"/>
      <c r="O66" s="763"/>
      <c r="P66" s="764"/>
      <c r="Q66" s="739" t="s">
        <v>409</v>
      </c>
      <c r="R66" s="740"/>
      <c r="S66" s="740"/>
      <c r="T66" s="740"/>
      <c r="U66" s="741"/>
      <c r="V66" s="739" t="s">
        <v>410</v>
      </c>
      <c r="W66" s="740"/>
      <c r="X66" s="740"/>
      <c r="Y66" s="740"/>
      <c r="Z66" s="741"/>
      <c r="AA66" s="739" t="s">
        <v>392</v>
      </c>
      <c r="AB66" s="740"/>
      <c r="AC66" s="740"/>
      <c r="AD66" s="740"/>
      <c r="AE66" s="741"/>
      <c r="AF66" s="874" t="s">
        <v>411</v>
      </c>
      <c r="AG66" s="835"/>
      <c r="AH66" s="835"/>
      <c r="AI66" s="835"/>
      <c r="AJ66" s="875"/>
      <c r="AK66" s="739" t="s">
        <v>412</v>
      </c>
      <c r="AL66" s="763"/>
      <c r="AM66" s="763"/>
      <c r="AN66" s="763"/>
      <c r="AO66" s="764"/>
      <c r="AP66" s="739" t="s">
        <v>413</v>
      </c>
      <c r="AQ66" s="740"/>
      <c r="AR66" s="740"/>
      <c r="AS66" s="740"/>
      <c r="AT66" s="741"/>
      <c r="AU66" s="739" t="s">
        <v>414</v>
      </c>
      <c r="AV66" s="740"/>
      <c r="AW66" s="740"/>
      <c r="AX66" s="740"/>
      <c r="AY66" s="741"/>
      <c r="AZ66" s="739" t="s">
        <v>373</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891" t="s">
        <v>579</v>
      </c>
      <c r="C68" s="892"/>
      <c r="D68" s="892"/>
      <c r="E68" s="892"/>
      <c r="F68" s="892"/>
      <c r="G68" s="892"/>
      <c r="H68" s="892"/>
      <c r="I68" s="892"/>
      <c r="J68" s="892"/>
      <c r="K68" s="892"/>
      <c r="L68" s="892"/>
      <c r="M68" s="892"/>
      <c r="N68" s="892"/>
      <c r="O68" s="892"/>
      <c r="P68" s="893"/>
      <c r="Q68" s="894">
        <v>465</v>
      </c>
      <c r="R68" s="888"/>
      <c r="S68" s="888"/>
      <c r="T68" s="888"/>
      <c r="U68" s="888"/>
      <c r="V68" s="888">
        <v>396</v>
      </c>
      <c r="W68" s="888"/>
      <c r="X68" s="888"/>
      <c r="Y68" s="888"/>
      <c r="Z68" s="888"/>
      <c r="AA68" s="888">
        <v>70</v>
      </c>
      <c r="AB68" s="888"/>
      <c r="AC68" s="888"/>
      <c r="AD68" s="888"/>
      <c r="AE68" s="888"/>
      <c r="AF68" s="888">
        <v>70</v>
      </c>
      <c r="AG68" s="888"/>
      <c r="AH68" s="888"/>
      <c r="AI68" s="888"/>
      <c r="AJ68" s="888"/>
      <c r="AK68" s="888" t="s">
        <v>593</v>
      </c>
      <c r="AL68" s="888"/>
      <c r="AM68" s="888"/>
      <c r="AN68" s="888"/>
      <c r="AO68" s="888"/>
      <c r="AP68" s="888">
        <v>269</v>
      </c>
      <c r="AQ68" s="888"/>
      <c r="AR68" s="888"/>
      <c r="AS68" s="888"/>
      <c r="AT68" s="888"/>
      <c r="AU68" s="888">
        <v>49</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2</v>
      </c>
      <c r="B69" s="895" t="s">
        <v>580</v>
      </c>
      <c r="C69" s="896"/>
      <c r="D69" s="896"/>
      <c r="E69" s="896"/>
      <c r="F69" s="896"/>
      <c r="G69" s="896"/>
      <c r="H69" s="896"/>
      <c r="I69" s="896"/>
      <c r="J69" s="896"/>
      <c r="K69" s="896"/>
      <c r="L69" s="896"/>
      <c r="M69" s="896"/>
      <c r="N69" s="896"/>
      <c r="O69" s="896"/>
      <c r="P69" s="897"/>
      <c r="Q69" s="898">
        <v>4697</v>
      </c>
      <c r="R69" s="853"/>
      <c r="S69" s="853"/>
      <c r="T69" s="853"/>
      <c r="U69" s="853"/>
      <c r="V69" s="853">
        <v>4682</v>
      </c>
      <c r="W69" s="853"/>
      <c r="X69" s="853"/>
      <c r="Y69" s="853"/>
      <c r="Z69" s="853"/>
      <c r="AA69" s="853">
        <v>15</v>
      </c>
      <c r="AB69" s="853"/>
      <c r="AC69" s="853"/>
      <c r="AD69" s="853"/>
      <c r="AE69" s="853"/>
      <c r="AF69" s="853">
        <v>15</v>
      </c>
      <c r="AG69" s="853"/>
      <c r="AH69" s="853"/>
      <c r="AI69" s="853"/>
      <c r="AJ69" s="853"/>
      <c r="AK69" s="853" t="s">
        <v>593</v>
      </c>
      <c r="AL69" s="853"/>
      <c r="AM69" s="853"/>
      <c r="AN69" s="853"/>
      <c r="AO69" s="853"/>
      <c r="AP69" s="853" t="s">
        <v>593</v>
      </c>
      <c r="AQ69" s="853"/>
      <c r="AR69" s="853"/>
      <c r="AS69" s="853"/>
      <c r="AT69" s="853"/>
      <c r="AU69" s="853" t="s">
        <v>593</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5" t="s">
        <v>586</v>
      </c>
      <c r="C70" s="896"/>
      <c r="D70" s="896"/>
      <c r="E70" s="896"/>
      <c r="F70" s="896"/>
      <c r="G70" s="896"/>
      <c r="H70" s="896"/>
      <c r="I70" s="896"/>
      <c r="J70" s="896"/>
      <c r="K70" s="896"/>
      <c r="L70" s="896"/>
      <c r="M70" s="896"/>
      <c r="N70" s="896"/>
      <c r="O70" s="896"/>
      <c r="P70" s="897"/>
      <c r="Q70" s="898">
        <v>121</v>
      </c>
      <c r="R70" s="853"/>
      <c r="S70" s="853"/>
      <c r="T70" s="853"/>
      <c r="U70" s="853"/>
      <c r="V70" s="853">
        <v>117</v>
      </c>
      <c r="W70" s="853"/>
      <c r="X70" s="853"/>
      <c r="Y70" s="853"/>
      <c r="Z70" s="853"/>
      <c r="AA70" s="853">
        <v>4</v>
      </c>
      <c r="AB70" s="853"/>
      <c r="AC70" s="853"/>
      <c r="AD70" s="853"/>
      <c r="AE70" s="853"/>
      <c r="AF70" s="853">
        <v>4</v>
      </c>
      <c r="AG70" s="853"/>
      <c r="AH70" s="853"/>
      <c r="AI70" s="853"/>
      <c r="AJ70" s="853"/>
      <c r="AK70" s="853">
        <v>21</v>
      </c>
      <c r="AL70" s="853"/>
      <c r="AM70" s="853"/>
      <c r="AN70" s="853"/>
      <c r="AO70" s="853"/>
      <c r="AP70" s="853" t="s">
        <v>593</v>
      </c>
      <c r="AQ70" s="853"/>
      <c r="AR70" s="853"/>
      <c r="AS70" s="853"/>
      <c r="AT70" s="853"/>
      <c r="AU70" s="853" t="s">
        <v>593</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5" t="s">
        <v>581</v>
      </c>
      <c r="C71" s="896"/>
      <c r="D71" s="896"/>
      <c r="E71" s="896"/>
      <c r="F71" s="896"/>
      <c r="G71" s="896"/>
      <c r="H71" s="896"/>
      <c r="I71" s="896"/>
      <c r="J71" s="896"/>
      <c r="K71" s="896"/>
      <c r="L71" s="896"/>
      <c r="M71" s="896"/>
      <c r="N71" s="896"/>
      <c r="O71" s="896"/>
      <c r="P71" s="897"/>
      <c r="Q71" s="898">
        <v>168</v>
      </c>
      <c r="R71" s="853"/>
      <c r="S71" s="853"/>
      <c r="T71" s="853"/>
      <c r="U71" s="853"/>
      <c r="V71" s="853">
        <v>150</v>
      </c>
      <c r="W71" s="853"/>
      <c r="X71" s="853"/>
      <c r="Y71" s="853"/>
      <c r="Z71" s="853"/>
      <c r="AA71" s="853">
        <v>18</v>
      </c>
      <c r="AB71" s="853"/>
      <c r="AC71" s="853"/>
      <c r="AD71" s="853"/>
      <c r="AE71" s="853"/>
      <c r="AF71" s="853">
        <v>18</v>
      </c>
      <c r="AG71" s="853"/>
      <c r="AH71" s="853"/>
      <c r="AI71" s="853"/>
      <c r="AJ71" s="853"/>
      <c r="AK71" s="853">
        <v>5</v>
      </c>
      <c r="AL71" s="853"/>
      <c r="AM71" s="853"/>
      <c r="AN71" s="853"/>
      <c r="AO71" s="853"/>
      <c r="AP71" s="853">
        <v>239</v>
      </c>
      <c r="AQ71" s="853"/>
      <c r="AR71" s="853"/>
      <c r="AS71" s="853"/>
      <c r="AT71" s="853"/>
      <c r="AU71" s="853">
        <v>54</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5" t="s">
        <v>582</v>
      </c>
      <c r="C72" s="896"/>
      <c r="D72" s="896"/>
      <c r="E72" s="896"/>
      <c r="F72" s="896"/>
      <c r="G72" s="896"/>
      <c r="H72" s="896"/>
      <c r="I72" s="896"/>
      <c r="J72" s="896"/>
      <c r="K72" s="896"/>
      <c r="L72" s="896"/>
      <c r="M72" s="896"/>
      <c r="N72" s="896"/>
      <c r="O72" s="896"/>
      <c r="P72" s="897"/>
      <c r="Q72" s="898">
        <v>191</v>
      </c>
      <c r="R72" s="853"/>
      <c r="S72" s="853"/>
      <c r="T72" s="853"/>
      <c r="U72" s="853"/>
      <c r="V72" s="853">
        <v>108</v>
      </c>
      <c r="W72" s="853"/>
      <c r="X72" s="853"/>
      <c r="Y72" s="853"/>
      <c r="Z72" s="853"/>
      <c r="AA72" s="853">
        <v>83</v>
      </c>
      <c r="AB72" s="853"/>
      <c r="AC72" s="853"/>
      <c r="AD72" s="853"/>
      <c r="AE72" s="853"/>
      <c r="AF72" s="853">
        <v>83</v>
      </c>
      <c r="AG72" s="853"/>
      <c r="AH72" s="853"/>
      <c r="AI72" s="853"/>
      <c r="AJ72" s="853"/>
      <c r="AK72" s="853" t="s">
        <v>593</v>
      </c>
      <c r="AL72" s="853"/>
      <c r="AM72" s="853"/>
      <c r="AN72" s="853"/>
      <c r="AO72" s="853"/>
      <c r="AP72" s="853" t="s">
        <v>593</v>
      </c>
      <c r="AQ72" s="853"/>
      <c r="AR72" s="853"/>
      <c r="AS72" s="853"/>
      <c r="AT72" s="853"/>
      <c r="AU72" s="853" t="s">
        <v>593</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895" t="s">
        <v>583</v>
      </c>
      <c r="C73" s="896"/>
      <c r="D73" s="896"/>
      <c r="E73" s="896"/>
      <c r="F73" s="896"/>
      <c r="G73" s="896"/>
      <c r="H73" s="896"/>
      <c r="I73" s="896"/>
      <c r="J73" s="896"/>
      <c r="K73" s="896"/>
      <c r="L73" s="896"/>
      <c r="M73" s="896"/>
      <c r="N73" s="896"/>
      <c r="O73" s="896"/>
      <c r="P73" s="897"/>
      <c r="Q73" s="898">
        <v>13791</v>
      </c>
      <c r="R73" s="853"/>
      <c r="S73" s="853"/>
      <c r="T73" s="853"/>
      <c r="U73" s="853"/>
      <c r="V73" s="853">
        <v>13536</v>
      </c>
      <c r="W73" s="853"/>
      <c r="X73" s="853"/>
      <c r="Y73" s="853"/>
      <c r="Z73" s="853"/>
      <c r="AA73" s="853">
        <v>256</v>
      </c>
      <c r="AB73" s="853"/>
      <c r="AC73" s="853"/>
      <c r="AD73" s="853"/>
      <c r="AE73" s="853"/>
      <c r="AF73" s="853">
        <v>256</v>
      </c>
      <c r="AG73" s="853"/>
      <c r="AH73" s="853"/>
      <c r="AI73" s="853"/>
      <c r="AJ73" s="853"/>
      <c r="AK73" s="853">
        <v>60</v>
      </c>
      <c r="AL73" s="853"/>
      <c r="AM73" s="853"/>
      <c r="AN73" s="853"/>
      <c r="AO73" s="853"/>
      <c r="AP73" s="853">
        <v>3595</v>
      </c>
      <c r="AQ73" s="853"/>
      <c r="AR73" s="853"/>
      <c r="AS73" s="853"/>
      <c r="AT73" s="853"/>
      <c r="AU73" s="853">
        <v>91</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385</v>
      </c>
      <c r="B88" s="812" t="s">
        <v>415</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c r="AG88" s="864"/>
      <c r="AH88" s="864"/>
      <c r="AI88" s="864"/>
      <c r="AJ88" s="864"/>
      <c r="AK88" s="861"/>
      <c r="AL88" s="861"/>
      <c r="AM88" s="861"/>
      <c r="AN88" s="861"/>
      <c r="AO88" s="861"/>
      <c r="AP88" s="864"/>
      <c r="AQ88" s="864"/>
      <c r="AR88" s="864"/>
      <c r="AS88" s="864"/>
      <c r="AT88" s="864"/>
      <c r="AU88" s="864"/>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812" t="s">
        <v>416</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c r="CS102" s="872"/>
      <c r="CT102" s="872"/>
      <c r="CU102" s="872"/>
      <c r="CV102" s="915"/>
      <c r="CW102" s="914"/>
      <c r="CX102" s="872"/>
      <c r="CY102" s="872"/>
      <c r="CZ102" s="872"/>
      <c r="DA102" s="915"/>
      <c r="DB102" s="914"/>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417</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418</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3" t="s">
        <v>421</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422</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x14ac:dyDescent="0.15">
      <c r="A109" s="936" t="s">
        <v>423</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424</v>
      </c>
      <c r="AB109" s="917"/>
      <c r="AC109" s="917"/>
      <c r="AD109" s="917"/>
      <c r="AE109" s="918"/>
      <c r="AF109" s="916" t="s">
        <v>304</v>
      </c>
      <c r="AG109" s="917"/>
      <c r="AH109" s="917"/>
      <c r="AI109" s="917"/>
      <c r="AJ109" s="918"/>
      <c r="AK109" s="916" t="s">
        <v>303</v>
      </c>
      <c r="AL109" s="917"/>
      <c r="AM109" s="917"/>
      <c r="AN109" s="917"/>
      <c r="AO109" s="918"/>
      <c r="AP109" s="916" t="s">
        <v>425</v>
      </c>
      <c r="AQ109" s="917"/>
      <c r="AR109" s="917"/>
      <c r="AS109" s="917"/>
      <c r="AT109" s="919"/>
      <c r="AU109" s="936" t="s">
        <v>423</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424</v>
      </c>
      <c r="BR109" s="917"/>
      <c r="BS109" s="917"/>
      <c r="BT109" s="917"/>
      <c r="BU109" s="918"/>
      <c r="BV109" s="916" t="s">
        <v>304</v>
      </c>
      <c r="BW109" s="917"/>
      <c r="BX109" s="917"/>
      <c r="BY109" s="917"/>
      <c r="BZ109" s="918"/>
      <c r="CA109" s="916" t="s">
        <v>303</v>
      </c>
      <c r="CB109" s="917"/>
      <c r="CC109" s="917"/>
      <c r="CD109" s="917"/>
      <c r="CE109" s="918"/>
      <c r="CF109" s="937" t="s">
        <v>425</v>
      </c>
      <c r="CG109" s="937"/>
      <c r="CH109" s="937"/>
      <c r="CI109" s="937"/>
      <c r="CJ109" s="937"/>
      <c r="CK109" s="916" t="s">
        <v>426</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424</v>
      </c>
      <c r="DH109" s="917"/>
      <c r="DI109" s="917"/>
      <c r="DJ109" s="917"/>
      <c r="DK109" s="918"/>
      <c r="DL109" s="916" t="s">
        <v>304</v>
      </c>
      <c r="DM109" s="917"/>
      <c r="DN109" s="917"/>
      <c r="DO109" s="917"/>
      <c r="DP109" s="918"/>
      <c r="DQ109" s="916" t="s">
        <v>303</v>
      </c>
      <c r="DR109" s="917"/>
      <c r="DS109" s="917"/>
      <c r="DT109" s="917"/>
      <c r="DU109" s="918"/>
      <c r="DV109" s="916" t="s">
        <v>425</v>
      </c>
      <c r="DW109" s="917"/>
      <c r="DX109" s="917"/>
      <c r="DY109" s="917"/>
      <c r="DZ109" s="919"/>
    </row>
    <row r="110" spans="1:131" s="226" customFormat="1" ht="26.25" customHeight="1" x14ac:dyDescent="0.15">
      <c r="A110" s="920" t="s">
        <v>427</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857503</v>
      </c>
      <c r="AB110" s="924"/>
      <c r="AC110" s="924"/>
      <c r="AD110" s="924"/>
      <c r="AE110" s="925"/>
      <c r="AF110" s="926">
        <v>827878</v>
      </c>
      <c r="AG110" s="924"/>
      <c r="AH110" s="924"/>
      <c r="AI110" s="924"/>
      <c r="AJ110" s="925"/>
      <c r="AK110" s="926">
        <v>855906</v>
      </c>
      <c r="AL110" s="924"/>
      <c r="AM110" s="924"/>
      <c r="AN110" s="924"/>
      <c r="AO110" s="925"/>
      <c r="AP110" s="927">
        <v>16.8</v>
      </c>
      <c r="AQ110" s="928"/>
      <c r="AR110" s="928"/>
      <c r="AS110" s="928"/>
      <c r="AT110" s="929"/>
      <c r="AU110" s="930" t="s">
        <v>67</v>
      </c>
      <c r="AV110" s="931"/>
      <c r="AW110" s="931"/>
      <c r="AX110" s="931"/>
      <c r="AY110" s="931"/>
      <c r="AZ110" s="972" t="s">
        <v>428</v>
      </c>
      <c r="BA110" s="921"/>
      <c r="BB110" s="921"/>
      <c r="BC110" s="921"/>
      <c r="BD110" s="921"/>
      <c r="BE110" s="921"/>
      <c r="BF110" s="921"/>
      <c r="BG110" s="921"/>
      <c r="BH110" s="921"/>
      <c r="BI110" s="921"/>
      <c r="BJ110" s="921"/>
      <c r="BK110" s="921"/>
      <c r="BL110" s="921"/>
      <c r="BM110" s="921"/>
      <c r="BN110" s="921"/>
      <c r="BO110" s="921"/>
      <c r="BP110" s="922"/>
      <c r="BQ110" s="958">
        <v>9585655</v>
      </c>
      <c r="BR110" s="959"/>
      <c r="BS110" s="959"/>
      <c r="BT110" s="959"/>
      <c r="BU110" s="959"/>
      <c r="BV110" s="959">
        <v>9327869</v>
      </c>
      <c r="BW110" s="959"/>
      <c r="BX110" s="959"/>
      <c r="BY110" s="959"/>
      <c r="BZ110" s="959"/>
      <c r="CA110" s="959">
        <v>8998814</v>
      </c>
      <c r="CB110" s="959"/>
      <c r="CC110" s="959"/>
      <c r="CD110" s="959"/>
      <c r="CE110" s="959"/>
      <c r="CF110" s="973">
        <v>176.2</v>
      </c>
      <c r="CG110" s="974"/>
      <c r="CH110" s="974"/>
      <c r="CI110" s="974"/>
      <c r="CJ110" s="974"/>
      <c r="CK110" s="975" t="s">
        <v>429</v>
      </c>
      <c r="CL110" s="976"/>
      <c r="CM110" s="955" t="s">
        <v>430</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406</v>
      </c>
      <c r="DH110" s="959"/>
      <c r="DI110" s="959"/>
      <c r="DJ110" s="959"/>
      <c r="DK110" s="959"/>
      <c r="DL110" s="959" t="s">
        <v>232</v>
      </c>
      <c r="DM110" s="959"/>
      <c r="DN110" s="959"/>
      <c r="DO110" s="959"/>
      <c r="DP110" s="959"/>
      <c r="DQ110" s="959" t="s">
        <v>406</v>
      </c>
      <c r="DR110" s="959"/>
      <c r="DS110" s="959"/>
      <c r="DT110" s="959"/>
      <c r="DU110" s="959"/>
      <c r="DV110" s="960" t="s">
        <v>232</v>
      </c>
      <c r="DW110" s="960"/>
      <c r="DX110" s="960"/>
      <c r="DY110" s="960"/>
      <c r="DZ110" s="961"/>
    </row>
    <row r="111" spans="1:131" s="226" customFormat="1" ht="26.25" customHeight="1" x14ac:dyDescent="0.15">
      <c r="A111" s="962" t="s">
        <v>431</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432</v>
      </c>
      <c r="AB111" s="966"/>
      <c r="AC111" s="966"/>
      <c r="AD111" s="966"/>
      <c r="AE111" s="967"/>
      <c r="AF111" s="968" t="s">
        <v>232</v>
      </c>
      <c r="AG111" s="966"/>
      <c r="AH111" s="966"/>
      <c r="AI111" s="966"/>
      <c r="AJ111" s="967"/>
      <c r="AK111" s="968" t="s">
        <v>433</v>
      </c>
      <c r="AL111" s="966"/>
      <c r="AM111" s="966"/>
      <c r="AN111" s="966"/>
      <c r="AO111" s="967"/>
      <c r="AP111" s="969" t="s">
        <v>432</v>
      </c>
      <c r="AQ111" s="970"/>
      <c r="AR111" s="970"/>
      <c r="AS111" s="970"/>
      <c r="AT111" s="971"/>
      <c r="AU111" s="932"/>
      <c r="AV111" s="933"/>
      <c r="AW111" s="933"/>
      <c r="AX111" s="933"/>
      <c r="AY111" s="933"/>
      <c r="AZ111" s="981" t="s">
        <v>434</v>
      </c>
      <c r="BA111" s="982"/>
      <c r="BB111" s="982"/>
      <c r="BC111" s="982"/>
      <c r="BD111" s="982"/>
      <c r="BE111" s="982"/>
      <c r="BF111" s="982"/>
      <c r="BG111" s="982"/>
      <c r="BH111" s="982"/>
      <c r="BI111" s="982"/>
      <c r="BJ111" s="982"/>
      <c r="BK111" s="982"/>
      <c r="BL111" s="982"/>
      <c r="BM111" s="982"/>
      <c r="BN111" s="982"/>
      <c r="BO111" s="982"/>
      <c r="BP111" s="983"/>
      <c r="BQ111" s="951" t="s">
        <v>435</v>
      </c>
      <c r="BR111" s="952"/>
      <c r="BS111" s="952"/>
      <c r="BT111" s="952"/>
      <c r="BU111" s="952"/>
      <c r="BV111" s="952" t="s">
        <v>436</v>
      </c>
      <c r="BW111" s="952"/>
      <c r="BX111" s="952"/>
      <c r="BY111" s="952"/>
      <c r="BZ111" s="952"/>
      <c r="CA111" s="952" t="s">
        <v>406</v>
      </c>
      <c r="CB111" s="952"/>
      <c r="CC111" s="952"/>
      <c r="CD111" s="952"/>
      <c r="CE111" s="952"/>
      <c r="CF111" s="946" t="s">
        <v>406</v>
      </c>
      <c r="CG111" s="947"/>
      <c r="CH111" s="947"/>
      <c r="CI111" s="947"/>
      <c r="CJ111" s="947"/>
      <c r="CK111" s="977"/>
      <c r="CL111" s="978"/>
      <c r="CM111" s="948" t="s">
        <v>437</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387</v>
      </c>
      <c r="DH111" s="952"/>
      <c r="DI111" s="952"/>
      <c r="DJ111" s="952"/>
      <c r="DK111" s="952"/>
      <c r="DL111" s="952" t="s">
        <v>435</v>
      </c>
      <c r="DM111" s="952"/>
      <c r="DN111" s="952"/>
      <c r="DO111" s="952"/>
      <c r="DP111" s="952"/>
      <c r="DQ111" s="952" t="s">
        <v>438</v>
      </c>
      <c r="DR111" s="952"/>
      <c r="DS111" s="952"/>
      <c r="DT111" s="952"/>
      <c r="DU111" s="952"/>
      <c r="DV111" s="953" t="s">
        <v>432</v>
      </c>
      <c r="DW111" s="953"/>
      <c r="DX111" s="953"/>
      <c r="DY111" s="953"/>
      <c r="DZ111" s="954"/>
    </row>
    <row r="112" spans="1:131" s="226" customFormat="1" ht="26.25" customHeight="1" x14ac:dyDescent="0.15">
      <c r="A112" s="984" t="s">
        <v>439</v>
      </c>
      <c r="B112" s="985"/>
      <c r="C112" s="982" t="s">
        <v>440</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232</v>
      </c>
      <c r="AB112" s="991"/>
      <c r="AC112" s="991"/>
      <c r="AD112" s="991"/>
      <c r="AE112" s="992"/>
      <c r="AF112" s="993" t="s">
        <v>387</v>
      </c>
      <c r="AG112" s="991"/>
      <c r="AH112" s="991"/>
      <c r="AI112" s="991"/>
      <c r="AJ112" s="992"/>
      <c r="AK112" s="993" t="s">
        <v>232</v>
      </c>
      <c r="AL112" s="991"/>
      <c r="AM112" s="991"/>
      <c r="AN112" s="991"/>
      <c r="AO112" s="992"/>
      <c r="AP112" s="994" t="s">
        <v>232</v>
      </c>
      <c r="AQ112" s="995"/>
      <c r="AR112" s="995"/>
      <c r="AS112" s="995"/>
      <c r="AT112" s="996"/>
      <c r="AU112" s="932"/>
      <c r="AV112" s="933"/>
      <c r="AW112" s="933"/>
      <c r="AX112" s="933"/>
      <c r="AY112" s="933"/>
      <c r="AZ112" s="981" t="s">
        <v>441</v>
      </c>
      <c r="BA112" s="982"/>
      <c r="BB112" s="982"/>
      <c r="BC112" s="982"/>
      <c r="BD112" s="982"/>
      <c r="BE112" s="982"/>
      <c r="BF112" s="982"/>
      <c r="BG112" s="982"/>
      <c r="BH112" s="982"/>
      <c r="BI112" s="982"/>
      <c r="BJ112" s="982"/>
      <c r="BK112" s="982"/>
      <c r="BL112" s="982"/>
      <c r="BM112" s="982"/>
      <c r="BN112" s="982"/>
      <c r="BO112" s="982"/>
      <c r="BP112" s="983"/>
      <c r="BQ112" s="951">
        <v>6778217</v>
      </c>
      <c r="BR112" s="952"/>
      <c r="BS112" s="952"/>
      <c r="BT112" s="952"/>
      <c r="BU112" s="952"/>
      <c r="BV112" s="952">
        <v>6661819</v>
      </c>
      <c r="BW112" s="952"/>
      <c r="BX112" s="952"/>
      <c r="BY112" s="952"/>
      <c r="BZ112" s="952"/>
      <c r="CA112" s="952">
        <v>7682234</v>
      </c>
      <c r="CB112" s="952"/>
      <c r="CC112" s="952"/>
      <c r="CD112" s="952"/>
      <c r="CE112" s="952"/>
      <c r="CF112" s="946">
        <v>150.4</v>
      </c>
      <c r="CG112" s="947"/>
      <c r="CH112" s="947"/>
      <c r="CI112" s="947"/>
      <c r="CJ112" s="947"/>
      <c r="CK112" s="977"/>
      <c r="CL112" s="978"/>
      <c r="CM112" s="948" t="s">
        <v>442</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232</v>
      </c>
      <c r="DH112" s="952"/>
      <c r="DI112" s="952"/>
      <c r="DJ112" s="952"/>
      <c r="DK112" s="952"/>
      <c r="DL112" s="952" t="s">
        <v>435</v>
      </c>
      <c r="DM112" s="952"/>
      <c r="DN112" s="952"/>
      <c r="DO112" s="952"/>
      <c r="DP112" s="952"/>
      <c r="DQ112" s="952" t="s">
        <v>387</v>
      </c>
      <c r="DR112" s="952"/>
      <c r="DS112" s="952"/>
      <c r="DT112" s="952"/>
      <c r="DU112" s="952"/>
      <c r="DV112" s="953" t="s">
        <v>232</v>
      </c>
      <c r="DW112" s="953"/>
      <c r="DX112" s="953"/>
      <c r="DY112" s="953"/>
      <c r="DZ112" s="954"/>
    </row>
    <row r="113" spans="1:130" s="226" customFormat="1" ht="26.25" customHeight="1" x14ac:dyDescent="0.15">
      <c r="A113" s="986"/>
      <c r="B113" s="987"/>
      <c r="C113" s="982" t="s">
        <v>443</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408583</v>
      </c>
      <c r="AB113" s="966"/>
      <c r="AC113" s="966"/>
      <c r="AD113" s="966"/>
      <c r="AE113" s="967"/>
      <c r="AF113" s="968">
        <v>386906</v>
      </c>
      <c r="AG113" s="966"/>
      <c r="AH113" s="966"/>
      <c r="AI113" s="966"/>
      <c r="AJ113" s="967"/>
      <c r="AK113" s="968">
        <v>480650</v>
      </c>
      <c r="AL113" s="966"/>
      <c r="AM113" s="966"/>
      <c r="AN113" s="966"/>
      <c r="AO113" s="967"/>
      <c r="AP113" s="969">
        <v>9.4</v>
      </c>
      <c r="AQ113" s="970"/>
      <c r="AR113" s="970"/>
      <c r="AS113" s="970"/>
      <c r="AT113" s="971"/>
      <c r="AU113" s="932"/>
      <c r="AV113" s="933"/>
      <c r="AW113" s="933"/>
      <c r="AX113" s="933"/>
      <c r="AY113" s="933"/>
      <c r="AZ113" s="981" t="s">
        <v>444</v>
      </c>
      <c r="BA113" s="982"/>
      <c r="BB113" s="982"/>
      <c r="BC113" s="982"/>
      <c r="BD113" s="982"/>
      <c r="BE113" s="982"/>
      <c r="BF113" s="982"/>
      <c r="BG113" s="982"/>
      <c r="BH113" s="982"/>
      <c r="BI113" s="982"/>
      <c r="BJ113" s="982"/>
      <c r="BK113" s="982"/>
      <c r="BL113" s="982"/>
      <c r="BM113" s="982"/>
      <c r="BN113" s="982"/>
      <c r="BO113" s="982"/>
      <c r="BP113" s="983"/>
      <c r="BQ113" s="951">
        <v>175324</v>
      </c>
      <c r="BR113" s="952"/>
      <c r="BS113" s="952"/>
      <c r="BT113" s="952"/>
      <c r="BU113" s="952"/>
      <c r="BV113" s="952">
        <v>173004</v>
      </c>
      <c r="BW113" s="952"/>
      <c r="BX113" s="952"/>
      <c r="BY113" s="952"/>
      <c r="BZ113" s="952"/>
      <c r="CA113" s="952">
        <v>194061</v>
      </c>
      <c r="CB113" s="952"/>
      <c r="CC113" s="952"/>
      <c r="CD113" s="952"/>
      <c r="CE113" s="952"/>
      <c r="CF113" s="946">
        <v>3.8</v>
      </c>
      <c r="CG113" s="947"/>
      <c r="CH113" s="947"/>
      <c r="CI113" s="947"/>
      <c r="CJ113" s="947"/>
      <c r="CK113" s="977"/>
      <c r="CL113" s="978"/>
      <c r="CM113" s="948" t="s">
        <v>445</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406</v>
      </c>
      <c r="DH113" s="991"/>
      <c r="DI113" s="991"/>
      <c r="DJ113" s="991"/>
      <c r="DK113" s="992"/>
      <c r="DL113" s="993" t="s">
        <v>432</v>
      </c>
      <c r="DM113" s="991"/>
      <c r="DN113" s="991"/>
      <c r="DO113" s="991"/>
      <c r="DP113" s="992"/>
      <c r="DQ113" s="993" t="s">
        <v>446</v>
      </c>
      <c r="DR113" s="991"/>
      <c r="DS113" s="991"/>
      <c r="DT113" s="991"/>
      <c r="DU113" s="992"/>
      <c r="DV113" s="994" t="s">
        <v>387</v>
      </c>
      <c r="DW113" s="995"/>
      <c r="DX113" s="995"/>
      <c r="DY113" s="995"/>
      <c r="DZ113" s="996"/>
    </row>
    <row r="114" spans="1:130" s="226" customFormat="1" ht="26.25" customHeight="1" x14ac:dyDescent="0.15">
      <c r="A114" s="986"/>
      <c r="B114" s="987"/>
      <c r="C114" s="982" t="s">
        <v>447</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8426</v>
      </c>
      <c r="AB114" s="991"/>
      <c r="AC114" s="991"/>
      <c r="AD114" s="991"/>
      <c r="AE114" s="992"/>
      <c r="AF114" s="993">
        <v>12969</v>
      </c>
      <c r="AG114" s="991"/>
      <c r="AH114" s="991"/>
      <c r="AI114" s="991"/>
      <c r="AJ114" s="992"/>
      <c r="AK114" s="993">
        <v>14208</v>
      </c>
      <c r="AL114" s="991"/>
      <c r="AM114" s="991"/>
      <c r="AN114" s="991"/>
      <c r="AO114" s="992"/>
      <c r="AP114" s="994">
        <v>0.3</v>
      </c>
      <c r="AQ114" s="995"/>
      <c r="AR114" s="995"/>
      <c r="AS114" s="995"/>
      <c r="AT114" s="996"/>
      <c r="AU114" s="932"/>
      <c r="AV114" s="933"/>
      <c r="AW114" s="933"/>
      <c r="AX114" s="933"/>
      <c r="AY114" s="933"/>
      <c r="AZ114" s="981" t="s">
        <v>448</v>
      </c>
      <c r="BA114" s="982"/>
      <c r="BB114" s="982"/>
      <c r="BC114" s="982"/>
      <c r="BD114" s="982"/>
      <c r="BE114" s="982"/>
      <c r="BF114" s="982"/>
      <c r="BG114" s="982"/>
      <c r="BH114" s="982"/>
      <c r="BI114" s="982"/>
      <c r="BJ114" s="982"/>
      <c r="BK114" s="982"/>
      <c r="BL114" s="982"/>
      <c r="BM114" s="982"/>
      <c r="BN114" s="982"/>
      <c r="BO114" s="982"/>
      <c r="BP114" s="983"/>
      <c r="BQ114" s="951">
        <v>1822501</v>
      </c>
      <c r="BR114" s="952"/>
      <c r="BS114" s="952"/>
      <c r="BT114" s="952"/>
      <c r="BU114" s="952"/>
      <c r="BV114" s="952">
        <v>1794428</v>
      </c>
      <c r="BW114" s="952"/>
      <c r="BX114" s="952"/>
      <c r="BY114" s="952"/>
      <c r="BZ114" s="952"/>
      <c r="CA114" s="952">
        <v>1752937</v>
      </c>
      <c r="CB114" s="952"/>
      <c r="CC114" s="952"/>
      <c r="CD114" s="952"/>
      <c r="CE114" s="952"/>
      <c r="CF114" s="946">
        <v>34.299999999999997</v>
      </c>
      <c r="CG114" s="947"/>
      <c r="CH114" s="947"/>
      <c r="CI114" s="947"/>
      <c r="CJ114" s="947"/>
      <c r="CK114" s="977"/>
      <c r="CL114" s="978"/>
      <c r="CM114" s="948" t="s">
        <v>449</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436</v>
      </c>
      <c r="DH114" s="991"/>
      <c r="DI114" s="991"/>
      <c r="DJ114" s="991"/>
      <c r="DK114" s="992"/>
      <c r="DL114" s="993" t="s">
        <v>432</v>
      </c>
      <c r="DM114" s="991"/>
      <c r="DN114" s="991"/>
      <c r="DO114" s="991"/>
      <c r="DP114" s="992"/>
      <c r="DQ114" s="993" t="s">
        <v>450</v>
      </c>
      <c r="DR114" s="991"/>
      <c r="DS114" s="991"/>
      <c r="DT114" s="991"/>
      <c r="DU114" s="992"/>
      <c r="DV114" s="994" t="s">
        <v>232</v>
      </c>
      <c r="DW114" s="995"/>
      <c r="DX114" s="995"/>
      <c r="DY114" s="995"/>
      <c r="DZ114" s="996"/>
    </row>
    <row r="115" spans="1:130" s="226" customFormat="1" ht="26.25" customHeight="1" x14ac:dyDescent="0.15">
      <c r="A115" s="986"/>
      <c r="B115" s="987"/>
      <c r="C115" s="982" t="s">
        <v>451</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t="s">
        <v>232</v>
      </c>
      <c r="AB115" s="966"/>
      <c r="AC115" s="966"/>
      <c r="AD115" s="966"/>
      <c r="AE115" s="967"/>
      <c r="AF115" s="968" t="s">
        <v>446</v>
      </c>
      <c r="AG115" s="966"/>
      <c r="AH115" s="966"/>
      <c r="AI115" s="966"/>
      <c r="AJ115" s="967"/>
      <c r="AK115" s="968" t="s">
        <v>436</v>
      </c>
      <c r="AL115" s="966"/>
      <c r="AM115" s="966"/>
      <c r="AN115" s="966"/>
      <c r="AO115" s="967"/>
      <c r="AP115" s="969" t="s">
        <v>232</v>
      </c>
      <c r="AQ115" s="970"/>
      <c r="AR115" s="970"/>
      <c r="AS115" s="970"/>
      <c r="AT115" s="971"/>
      <c r="AU115" s="932"/>
      <c r="AV115" s="933"/>
      <c r="AW115" s="933"/>
      <c r="AX115" s="933"/>
      <c r="AY115" s="933"/>
      <c r="AZ115" s="981" t="s">
        <v>452</v>
      </c>
      <c r="BA115" s="982"/>
      <c r="BB115" s="982"/>
      <c r="BC115" s="982"/>
      <c r="BD115" s="982"/>
      <c r="BE115" s="982"/>
      <c r="BF115" s="982"/>
      <c r="BG115" s="982"/>
      <c r="BH115" s="982"/>
      <c r="BI115" s="982"/>
      <c r="BJ115" s="982"/>
      <c r="BK115" s="982"/>
      <c r="BL115" s="982"/>
      <c r="BM115" s="982"/>
      <c r="BN115" s="982"/>
      <c r="BO115" s="982"/>
      <c r="BP115" s="983"/>
      <c r="BQ115" s="951" t="s">
        <v>406</v>
      </c>
      <c r="BR115" s="952"/>
      <c r="BS115" s="952"/>
      <c r="BT115" s="952"/>
      <c r="BU115" s="952"/>
      <c r="BV115" s="952" t="s">
        <v>436</v>
      </c>
      <c r="BW115" s="952"/>
      <c r="BX115" s="952"/>
      <c r="BY115" s="952"/>
      <c r="BZ115" s="952"/>
      <c r="CA115" s="952" t="s">
        <v>387</v>
      </c>
      <c r="CB115" s="952"/>
      <c r="CC115" s="952"/>
      <c r="CD115" s="952"/>
      <c r="CE115" s="952"/>
      <c r="CF115" s="946" t="s">
        <v>406</v>
      </c>
      <c r="CG115" s="947"/>
      <c r="CH115" s="947"/>
      <c r="CI115" s="947"/>
      <c r="CJ115" s="947"/>
      <c r="CK115" s="977"/>
      <c r="CL115" s="978"/>
      <c r="CM115" s="981" t="s">
        <v>453</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387</v>
      </c>
      <c r="DH115" s="991"/>
      <c r="DI115" s="991"/>
      <c r="DJ115" s="991"/>
      <c r="DK115" s="992"/>
      <c r="DL115" s="993" t="s">
        <v>436</v>
      </c>
      <c r="DM115" s="991"/>
      <c r="DN115" s="991"/>
      <c r="DO115" s="991"/>
      <c r="DP115" s="992"/>
      <c r="DQ115" s="993" t="s">
        <v>432</v>
      </c>
      <c r="DR115" s="991"/>
      <c r="DS115" s="991"/>
      <c r="DT115" s="991"/>
      <c r="DU115" s="992"/>
      <c r="DV115" s="994" t="s">
        <v>232</v>
      </c>
      <c r="DW115" s="995"/>
      <c r="DX115" s="995"/>
      <c r="DY115" s="995"/>
      <c r="DZ115" s="996"/>
    </row>
    <row r="116" spans="1:130" s="226" customFormat="1" ht="26.25" customHeight="1" x14ac:dyDescent="0.15">
      <c r="A116" s="988"/>
      <c r="B116" s="989"/>
      <c r="C116" s="997" t="s">
        <v>454</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432</v>
      </c>
      <c r="AB116" s="991"/>
      <c r="AC116" s="991"/>
      <c r="AD116" s="991"/>
      <c r="AE116" s="992"/>
      <c r="AF116" s="993" t="s">
        <v>406</v>
      </c>
      <c r="AG116" s="991"/>
      <c r="AH116" s="991"/>
      <c r="AI116" s="991"/>
      <c r="AJ116" s="992"/>
      <c r="AK116" s="993" t="s">
        <v>432</v>
      </c>
      <c r="AL116" s="991"/>
      <c r="AM116" s="991"/>
      <c r="AN116" s="991"/>
      <c r="AO116" s="992"/>
      <c r="AP116" s="994" t="s">
        <v>406</v>
      </c>
      <c r="AQ116" s="995"/>
      <c r="AR116" s="995"/>
      <c r="AS116" s="995"/>
      <c r="AT116" s="996"/>
      <c r="AU116" s="932"/>
      <c r="AV116" s="933"/>
      <c r="AW116" s="933"/>
      <c r="AX116" s="933"/>
      <c r="AY116" s="933"/>
      <c r="AZ116" s="999" t="s">
        <v>455</v>
      </c>
      <c r="BA116" s="1000"/>
      <c r="BB116" s="1000"/>
      <c r="BC116" s="1000"/>
      <c r="BD116" s="1000"/>
      <c r="BE116" s="1000"/>
      <c r="BF116" s="1000"/>
      <c r="BG116" s="1000"/>
      <c r="BH116" s="1000"/>
      <c r="BI116" s="1000"/>
      <c r="BJ116" s="1000"/>
      <c r="BK116" s="1000"/>
      <c r="BL116" s="1000"/>
      <c r="BM116" s="1000"/>
      <c r="BN116" s="1000"/>
      <c r="BO116" s="1000"/>
      <c r="BP116" s="1001"/>
      <c r="BQ116" s="951" t="s">
        <v>435</v>
      </c>
      <c r="BR116" s="952"/>
      <c r="BS116" s="952"/>
      <c r="BT116" s="952"/>
      <c r="BU116" s="952"/>
      <c r="BV116" s="952" t="s">
        <v>406</v>
      </c>
      <c r="BW116" s="952"/>
      <c r="BX116" s="952"/>
      <c r="BY116" s="952"/>
      <c r="BZ116" s="952"/>
      <c r="CA116" s="952" t="s">
        <v>232</v>
      </c>
      <c r="CB116" s="952"/>
      <c r="CC116" s="952"/>
      <c r="CD116" s="952"/>
      <c r="CE116" s="952"/>
      <c r="CF116" s="946" t="s">
        <v>232</v>
      </c>
      <c r="CG116" s="947"/>
      <c r="CH116" s="947"/>
      <c r="CI116" s="947"/>
      <c r="CJ116" s="947"/>
      <c r="CK116" s="977"/>
      <c r="CL116" s="978"/>
      <c r="CM116" s="948" t="s">
        <v>456</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232</v>
      </c>
      <c r="DH116" s="991"/>
      <c r="DI116" s="991"/>
      <c r="DJ116" s="991"/>
      <c r="DK116" s="992"/>
      <c r="DL116" s="993" t="s">
        <v>406</v>
      </c>
      <c r="DM116" s="991"/>
      <c r="DN116" s="991"/>
      <c r="DO116" s="991"/>
      <c r="DP116" s="992"/>
      <c r="DQ116" s="993" t="s">
        <v>232</v>
      </c>
      <c r="DR116" s="991"/>
      <c r="DS116" s="991"/>
      <c r="DT116" s="991"/>
      <c r="DU116" s="992"/>
      <c r="DV116" s="994" t="s">
        <v>432</v>
      </c>
      <c r="DW116" s="995"/>
      <c r="DX116" s="995"/>
      <c r="DY116" s="995"/>
      <c r="DZ116" s="996"/>
    </row>
    <row r="117" spans="1:130" s="226" customFormat="1" ht="26.25" customHeight="1" x14ac:dyDescent="0.15">
      <c r="A117" s="936" t="s">
        <v>181</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457</v>
      </c>
      <c r="Z117" s="918"/>
      <c r="AA117" s="1008">
        <v>1274512</v>
      </c>
      <c r="AB117" s="1009"/>
      <c r="AC117" s="1009"/>
      <c r="AD117" s="1009"/>
      <c r="AE117" s="1010"/>
      <c r="AF117" s="1011">
        <v>1227753</v>
      </c>
      <c r="AG117" s="1009"/>
      <c r="AH117" s="1009"/>
      <c r="AI117" s="1009"/>
      <c r="AJ117" s="1010"/>
      <c r="AK117" s="1011">
        <v>1350764</v>
      </c>
      <c r="AL117" s="1009"/>
      <c r="AM117" s="1009"/>
      <c r="AN117" s="1009"/>
      <c r="AO117" s="1010"/>
      <c r="AP117" s="1012"/>
      <c r="AQ117" s="1013"/>
      <c r="AR117" s="1013"/>
      <c r="AS117" s="1013"/>
      <c r="AT117" s="1014"/>
      <c r="AU117" s="932"/>
      <c r="AV117" s="933"/>
      <c r="AW117" s="933"/>
      <c r="AX117" s="933"/>
      <c r="AY117" s="933"/>
      <c r="AZ117" s="999" t="s">
        <v>458</v>
      </c>
      <c r="BA117" s="1000"/>
      <c r="BB117" s="1000"/>
      <c r="BC117" s="1000"/>
      <c r="BD117" s="1000"/>
      <c r="BE117" s="1000"/>
      <c r="BF117" s="1000"/>
      <c r="BG117" s="1000"/>
      <c r="BH117" s="1000"/>
      <c r="BI117" s="1000"/>
      <c r="BJ117" s="1000"/>
      <c r="BK117" s="1000"/>
      <c r="BL117" s="1000"/>
      <c r="BM117" s="1000"/>
      <c r="BN117" s="1000"/>
      <c r="BO117" s="1000"/>
      <c r="BP117" s="1001"/>
      <c r="BQ117" s="951" t="s">
        <v>232</v>
      </c>
      <c r="BR117" s="952"/>
      <c r="BS117" s="952"/>
      <c r="BT117" s="952"/>
      <c r="BU117" s="952"/>
      <c r="BV117" s="952" t="s">
        <v>432</v>
      </c>
      <c r="BW117" s="952"/>
      <c r="BX117" s="952"/>
      <c r="BY117" s="952"/>
      <c r="BZ117" s="952"/>
      <c r="CA117" s="952" t="s">
        <v>406</v>
      </c>
      <c r="CB117" s="952"/>
      <c r="CC117" s="952"/>
      <c r="CD117" s="952"/>
      <c r="CE117" s="952"/>
      <c r="CF117" s="946" t="s">
        <v>232</v>
      </c>
      <c r="CG117" s="947"/>
      <c r="CH117" s="947"/>
      <c r="CI117" s="947"/>
      <c r="CJ117" s="947"/>
      <c r="CK117" s="977"/>
      <c r="CL117" s="978"/>
      <c r="CM117" s="948" t="s">
        <v>459</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435</v>
      </c>
      <c r="DH117" s="991"/>
      <c r="DI117" s="991"/>
      <c r="DJ117" s="991"/>
      <c r="DK117" s="992"/>
      <c r="DL117" s="993" t="s">
        <v>446</v>
      </c>
      <c r="DM117" s="991"/>
      <c r="DN117" s="991"/>
      <c r="DO117" s="991"/>
      <c r="DP117" s="992"/>
      <c r="DQ117" s="993" t="s">
        <v>232</v>
      </c>
      <c r="DR117" s="991"/>
      <c r="DS117" s="991"/>
      <c r="DT117" s="991"/>
      <c r="DU117" s="992"/>
      <c r="DV117" s="994" t="s">
        <v>446</v>
      </c>
      <c r="DW117" s="995"/>
      <c r="DX117" s="995"/>
      <c r="DY117" s="995"/>
      <c r="DZ117" s="996"/>
    </row>
    <row r="118" spans="1:130" s="226" customFormat="1" ht="26.25" customHeight="1" x14ac:dyDescent="0.15">
      <c r="A118" s="936" t="s">
        <v>426</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424</v>
      </c>
      <c r="AB118" s="917"/>
      <c r="AC118" s="917"/>
      <c r="AD118" s="917"/>
      <c r="AE118" s="918"/>
      <c r="AF118" s="916" t="s">
        <v>304</v>
      </c>
      <c r="AG118" s="917"/>
      <c r="AH118" s="917"/>
      <c r="AI118" s="917"/>
      <c r="AJ118" s="918"/>
      <c r="AK118" s="916" t="s">
        <v>303</v>
      </c>
      <c r="AL118" s="917"/>
      <c r="AM118" s="917"/>
      <c r="AN118" s="917"/>
      <c r="AO118" s="918"/>
      <c r="AP118" s="1003" t="s">
        <v>425</v>
      </c>
      <c r="AQ118" s="1004"/>
      <c r="AR118" s="1004"/>
      <c r="AS118" s="1004"/>
      <c r="AT118" s="1005"/>
      <c r="AU118" s="932"/>
      <c r="AV118" s="933"/>
      <c r="AW118" s="933"/>
      <c r="AX118" s="933"/>
      <c r="AY118" s="933"/>
      <c r="AZ118" s="1006" t="s">
        <v>460</v>
      </c>
      <c r="BA118" s="997"/>
      <c r="BB118" s="997"/>
      <c r="BC118" s="997"/>
      <c r="BD118" s="997"/>
      <c r="BE118" s="997"/>
      <c r="BF118" s="997"/>
      <c r="BG118" s="997"/>
      <c r="BH118" s="997"/>
      <c r="BI118" s="997"/>
      <c r="BJ118" s="997"/>
      <c r="BK118" s="997"/>
      <c r="BL118" s="997"/>
      <c r="BM118" s="997"/>
      <c r="BN118" s="997"/>
      <c r="BO118" s="997"/>
      <c r="BP118" s="998"/>
      <c r="BQ118" s="1029" t="s">
        <v>435</v>
      </c>
      <c r="BR118" s="1030"/>
      <c r="BS118" s="1030"/>
      <c r="BT118" s="1030"/>
      <c r="BU118" s="1030"/>
      <c r="BV118" s="1030" t="s">
        <v>432</v>
      </c>
      <c r="BW118" s="1030"/>
      <c r="BX118" s="1030"/>
      <c r="BY118" s="1030"/>
      <c r="BZ118" s="1030"/>
      <c r="CA118" s="1030" t="s">
        <v>406</v>
      </c>
      <c r="CB118" s="1030"/>
      <c r="CC118" s="1030"/>
      <c r="CD118" s="1030"/>
      <c r="CE118" s="1030"/>
      <c r="CF118" s="946" t="s">
        <v>432</v>
      </c>
      <c r="CG118" s="947"/>
      <c r="CH118" s="947"/>
      <c r="CI118" s="947"/>
      <c r="CJ118" s="947"/>
      <c r="CK118" s="977"/>
      <c r="CL118" s="978"/>
      <c r="CM118" s="948" t="s">
        <v>461</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450</v>
      </c>
      <c r="DH118" s="991"/>
      <c r="DI118" s="991"/>
      <c r="DJ118" s="991"/>
      <c r="DK118" s="992"/>
      <c r="DL118" s="993" t="s">
        <v>433</v>
      </c>
      <c r="DM118" s="991"/>
      <c r="DN118" s="991"/>
      <c r="DO118" s="991"/>
      <c r="DP118" s="992"/>
      <c r="DQ118" s="993" t="s">
        <v>406</v>
      </c>
      <c r="DR118" s="991"/>
      <c r="DS118" s="991"/>
      <c r="DT118" s="991"/>
      <c r="DU118" s="992"/>
      <c r="DV118" s="994" t="s">
        <v>446</v>
      </c>
      <c r="DW118" s="995"/>
      <c r="DX118" s="995"/>
      <c r="DY118" s="995"/>
      <c r="DZ118" s="996"/>
    </row>
    <row r="119" spans="1:130" s="226" customFormat="1" ht="26.25" customHeight="1" x14ac:dyDescent="0.15">
      <c r="A119" s="1090" t="s">
        <v>429</v>
      </c>
      <c r="B119" s="976"/>
      <c r="C119" s="955" t="s">
        <v>430</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406</v>
      </c>
      <c r="AB119" s="924"/>
      <c r="AC119" s="924"/>
      <c r="AD119" s="924"/>
      <c r="AE119" s="925"/>
      <c r="AF119" s="926" t="s">
        <v>232</v>
      </c>
      <c r="AG119" s="924"/>
      <c r="AH119" s="924"/>
      <c r="AI119" s="924"/>
      <c r="AJ119" s="925"/>
      <c r="AK119" s="926" t="s">
        <v>433</v>
      </c>
      <c r="AL119" s="924"/>
      <c r="AM119" s="924"/>
      <c r="AN119" s="924"/>
      <c r="AO119" s="925"/>
      <c r="AP119" s="927" t="s">
        <v>387</v>
      </c>
      <c r="AQ119" s="928"/>
      <c r="AR119" s="928"/>
      <c r="AS119" s="928"/>
      <c r="AT119" s="929"/>
      <c r="AU119" s="934"/>
      <c r="AV119" s="935"/>
      <c r="AW119" s="935"/>
      <c r="AX119" s="935"/>
      <c r="AY119" s="935"/>
      <c r="AZ119" s="257" t="s">
        <v>181</v>
      </c>
      <c r="BA119" s="257"/>
      <c r="BB119" s="257"/>
      <c r="BC119" s="257"/>
      <c r="BD119" s="257"/>
      <c r="BE119" s="257"/>
      <c r="BF119" s="257"/>
      <c r="BG119" s="257"/>
      <c r="BH119" s="257"/>
      <c r="BI119" s="257"/>
      <c r="BJ119" s="257"/>
      <c r="BK119" s="257"/>
      <c r="BL119" s="257"/>
      <c r="BM119" s="257"/>
      <c r="BN119" s="257"/>
      <c r="BO119" s="1007" t="s">
        <v>462</v>
      </c>
      <c r="BP119" s="1038"/>
      <c r="BQ119" s="1029">
        <v>18361697</v>
      </c>
      <c r="BR119" s="1030"/>
      <c r="BS119" s="1030"/>
      <c r="BT119" s="1030"/>
      <c r="BU119" s="1030"/>
      <c r="BV119" s="1030">
        <v>17957120</v>
      </c>
      <c r="BW119" s="1030"/>
      <c r="BX119" s="1030"/>
      <c r="BY119" s="1030"/>
      <c r="BZ119" s="1030"/>
      <c r="CA119" s="1030">
        <v>18628046</v>
      </c>
      <c r="CB119" s="1030"/>
      <c r="CC119" s="1030"/>
      <c r="CD119" s="1030"/>
      <c r="CE119" s="1030"/>
      <c r="CF119" s="1031"/>
      <c r="CG119" s="1032"/>
      <c r="CH119" s="1032"/>
      <c r="CI119" s="1032"/>
      <c r="CJ119" s="1033"/>
      <c r="CK119" s="979"/>
      <c r="CL119" s="980"/>
      <c r="CM119" s="1034" t="s">
        <v>463</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433</v>
      </c>
      <c r="DH119" s="1016"/>
      <c r="DI119" s="1016"/>
      <c r="DJ119" s="1016"/>
      <c r="DK119" s="1017"/>
      <c r="DL119" s="1015" t="s">
        <v>232</v>
      </c>
      <c r="DM119" s="1016"/>
      <c r="DN119" s="1016"/>
      <c r="DO119" s="1016"/>
      <c r="DP119" s="1017"/>
      <c r="DQ119" s="1015" t="s">
        <v>232</v>
      </c>
      <c r="DR119" s="1016"/>
      <c r="DS119" s="1016"/>
      <c r="DT119" s="1016"/>
      <c r="DU119" s="1017"/>
      <c r="DV119" s="1018" t="s">
        <v>232</v>
      </c>
      <c r="DW119" s="1019"/>
      <c r="DX119" s="1019"/>
      <c r="DY119" s="1019"/>
      <c r="DZ119" s="1020"/>
    </row>
    <row r="120" spans="1:130" s="226" customFormat="1" ht="26.25" customHeight="1" x14ac:dyDescent="0.15">
      <c r="A120" s="1091"/>
      <c r="B120" s="978"/>
      <c r="C120" s="948" t="s">
        <v>437</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406</v>
      </c>
      <c r="AB120" s="991"/>
      <c r="AC120" s="991"/>
      <c r="AD120" s="991"/>
      <c r="AE120" s="992"/>
      <c r="AF120" s="993" t="s">
        <v>435</v>
      </c>
      <c r="AG120" s="991"/>
      <c r="AH120" s="991"/>
      <c r="AI120" s="991"/>
      <c r="AJ120" s="992"/>
      <c r="AK120" s="993" t="s">
        <v>436</v>
      </c>
      <c r="AL120" s="991"/>
      <c r="AM120" s="991"/>
      <c r="AN120" s="991"/>
      <c r="AO120" s="992"/>
      <c r="AP120" s="994" t="s">
        <v>406</v>
      </c>
      <c r="AQ120" s="995"/>
      <c r="AR120" s="995"/>
      <c r="AS120" s="995"/>
      <c r="AT120" s="996"/>
      <c r="AU120" s="1021" t="s">
        <v>464</v>
      </c>
      <c r="AV120" s="1022"/>
      <c r="AW120" s="1022"/>
      <c r="AX120" s="1022"/>
      <c r="AY120" s="1023"/>
      <c r="AZ120" s="972" t="s">
        <v>465</v>
      </c>
      <c r="BA120" s="921"/>
      <c r="BB120" s="921"/>
      <c r="BC120" s="921"/>
      <c r="BD120" s="921"/>
      <c r="BE120" s="921"/>
      <c r="BF120" s="921"/>
      <c r="BG120" s="921"/>
      <c r="BH120" s="921"/>
      <c r="BI120" s="921"/>
      <c r="BJ120" s="921"/>
      <c r="BK120" s="921"/>
      <c r="BL120" s="921"/>
      <c r="BM120" s="921"/>
      <c r="BN120" s="921"/>
      <c r="BO120" s="921"/>
      <c r="BP120" s="922"/>
      <c r="BQ120" s="958">
        <v>2973670</v>
      </c>
      <c r="BR120" s="959"/>
      <c r="BS120" s="959"/>
      <c r="BT120" s="959"/>
      <c r="BU120" s="959"/>
      <c r="BV120" s="959">
        <v>3049498</v>
      </c>
      <c r="BW120" s="959"/>
      <c r="BX120" s="959"/>
      <c r="BY120" s="959"/>
      <c r="BZ120" s="959"/>
      <c r="CA120" s="959">
        <v>3155973</v>
      </c>
      <c r="CB120" s="959"/>
      <c r="CC120" s="959"/>
      <c r="CD120" s="959"/>
      <c r="CE120" s="959"/>
      <c r="CF120" s="973">
        <v>61.8</v>
      </c>
      <c r="CG120" s="974"/>
      <c r="CH120" s="974"/>
      <c r="CI120" s="974"/>
      <c r="CJ120" s="974"/>
      <c r="CK120" s="1039" t="s">
        <v>466</v>
      </c>
      <c r="CL120" s="1040"/>
      <c r="CM120" s="1040"/>
      <c r="CN120" s="1040"/>
      <c r="CO120" s="1041"/>
      <c r="CP120" s="1047" t="s">
        <v>467</v>
      </c>
      <c r="CQ120" s="1048"/>
      <c r="CR120" s="1048"/>
      <c r="CS120" s="1048"/>
      <c r="CT120" s="1048"/>
      <c r="CU120" s="1048"/>
      <c r="CV120" s="1048"/>
      <c r="CW120" s="1048"/>
      <c r="CX120" s="1048"/>
      <c r="CY120" s="1048"/>
      <c r="CZ120" s="1048"/>
      <c r="DA120" s="1048"/>
      <c r="DB120" s="1048"/>
      <c r="DC120" s="1048"/>
      <c r="DD120" s="1048"/>
      <c r="DE120" s="1048"/>
      <c r="DF120" s="1049"/>
      <c r="DG120" s="958">
        <v>6778217</v>
      </c>
      <c r="DH120" s="959"/>
      <c r="DI120" s="959"/>
      <c r="DJ120" s="959"/>
      <c r="DK120" s="959"/>
      <c r="DL120" s="959">
        <v>6661819</v>
      </c>
      <c r="DM120" s="959"/>
      <c r="DN120" s="959"/>
      <c r="DO120" s="959"/>
      <c r="DP120" s="959"/>
      <c r="DQ120" s="959">
        <v>7682234</v>
      </c>
      <c r="DR120" s="959"/>
      <c r="DS120" s="959"/>
      <c r="DT120" s="959"/>
      <c r="DU120" s="959"/>
      <c r="DV120" s="960">
        <v>150.4</v>
      </c>
      <c r="DW120" s="960"/>
      <c r="DX120" s="960"/>
      <c r="DY120" s="960"/>
      <c r="DZ120" s="961"/>
    </row>
    <row r="121" spans="1:130" s="226" customFormat="1" ht="26.25" customHeight="1" x14ac:dyDescent="0.15">
      <c r="A121" s="1091"/>
      <c r="B121" s="978"/>
      <c r="C121" s="999" t="s">
        <v>468</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232</v>
      </c>
      <c r="AB121" s="991"/>
      <c r="AC121" s="991"/>
      <c r="AD121" s="991"/>
      <c r="AE121" s="992"/>
      <c r="AF121" s="993" t="s">
        <v>232</v>
      </c>
      <c r="AG121" s="991"/>
      <c r="AH121" s="991"/>
      <c r="AI121" s="991"/>
      <c r="AJ121" s="992"/>
      <c r="AK121" s="993" t="s">
        <v>406</v>
      </c>
      <c r="AL121" s="991"/>
      <c r="AM121" s="991"/>
      <c r="AN121" s="991"/>
      <c r="AO121" s="992"/>
      <c r="AP121" s="994" t="s">
        <v>232</v>
      </c>
      <c r="AQ121" s="995"/>
      <c r="AR121" s="995"/>
      <c r="AS121" s="995"/>
      <c r="AT121" s="996"/>
      <c r="AU121" s="1024"/>
      <c r="AV121" s="1025"/>
      <c r="AW121" s="1025"/>
      <c r="AX121" s="1025"/>
      <c r="AY121" s="1026"/>
      <c r="AZ121" s="981" t="s">
        <v>469</v>
      </c>
      <c r="BA121" s="982"/>
      <c r="BB121" s="982"/>
      <c r="BC121" s="982"/>
      <c r="BD121" s="982"/>
      <c r="BE121" s="982"/>
      <c r="BF121" s="982"/>
      <c r="BG121" s="982"/>
      <c r="BH121" s="982"/>
      <c r="BI121" s="982"/>
      <c r="BJ121" s="982"/>
      <c r="BK121" s="982"/>
      <c r="BL121" s="982"/>
      <c r="BM121" s="982"/>
      <c r="BN121" s="982"/>
      <c r="BO121" s="982"/>
      <c r="BP121" s="983"/>
      <c r="BQ121" s="951">
        <v>3578056</v>
      </c>
      <c r="BR121" s="952"/>
      <c r="BS121" s="952"/>
      <c r="BT121" s="952"/>
      <c r="BU121" s="952"/>
      <c r="BV121" s="952">
        <v>3350758</v>
      </c>
      <c r="BW121" s="952"/>
      <c r="BX121" s="952"/>
      <c r="BY121" s="952"/>
      <c r="BZ121" s="952"/>
      <c r="CA121" s="952">
        <v>3155846</v>
      </c>
      <c r="CB121" s="952"/>
      <c r="CC121" s="952"/>
      <c r="CD121" s="952"/>
      <c r="CE121" s="952"/>
      <c r="CF121" s="946">
        <v>61.8</v>
      </c>
      <c r="CG121" s="947"/>
      <c r="CH121" s="947"/>
      <c r="CI121" s="947"/>
      <c r="CJ121" s="947"/>
      <c r="CK121" s="1042"/>
      <c r="CL121" s="1043"/>
      <c r="CM121" s="1043"/>
      <c r="CN121" s="1043"/>
      <c r="CO121" s="1044"/>
      <c r="CP121" s="1052" t="s">
        <v>470</v>
      </c>
      <c r="CQ121" s="1053"/>
      <c r="CR121" s="1053"/>
      <c r="CS121" s="1053"/>
      <c r="CT121" s="1053"/>
      <c r="CU121" s="1053"/>
      <c r="CV121" s="1053"/>
      <c r="CW121" s="1053"/>
      <c r="CX121" s="1053"/>
      <c r="CY121" s="1053"/>
      <c r="CZ121" s="1053"/>
      <c r="DA121" s="1053"/>
      <c r="DB121" s="1053"/>
      <c r="DC121" s="1053"/>
      <c r="DD121" s="1053"/>
      <c r="DE121" s="1053"/>
      <c r="DF121" s="1054"/>
      <c r="DG121" s="951" t="s">
        <v>406</v>
      </c>
      <c r="DH121" s="952"/>
      <c r="DI121" s="952"/>
      <c r="DJ121" s="952"/>
      <c r="DK121" s="952"/>
      <c r="DL121" s="952" t="s">
        <v>406</v>
      </c>
      <c r="DM121" s="952"/>
      <c r="DN121" s="952"/>
      <c r="DO121" s="952"/>
      <c r="DP121" s="952"/>
      <c r="DQ121" s="952" t="s">
        <v>446</v>
      </c>
      <c r="DR121" s="952"/>
      <c r="DS121" s="952"/>
      <c r="DT121" s="952"/>
      <c r="DU121" s="952"/>
      <c r="DV121" s="953" t="s">
        <v>406</v>
      </c>
      <c r="DW121" s="953"/>
      <c r="DX121" s="953"/>
      <c r="DY121" s="953"/>
      <c r="DZ121" s="954"/>
    </row>
    <row r="122" spans="1:130" s="226" customFormat="1" ht="26.25" customHeight="1" x14ac:dyDescent="0.15">
      <c r="A122" s="1091"/>
      <c r="B122" s="978"/>
      <c r="C122" s="948" t="s">
        <v>449</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232</v>
      </c>
      <c r="AB122" s="991"/>
      <c r="AC122" s="991"/>
      <c r="AD122" s="991"/>
      <c r="AE122" s="992"/>
      <c r="AF122" s="993" t="s">
        <v>435</v>
      </c>
      <c r="AG122" s="991"/>
      <c r="AH122" s="991"/>
      <c r="AI122" s="991"/>
      <c r="AJ122" s="992"/>
      <c r="AK122" s="993" t="s">
        <v>446</v>
      </c>
      <c r="AL122" s="991"/>
      <c r="AM122" s="991"/>
      <c r="AN122" s="991"/>
      <c r="AO122" s="992"/>
      <c r="AP122" s="994" t="s">
        <v>232</v>
      </c>
      <c r="AQ122" s="995"/>
      <c r="AR122" s="995"/>
      <c r="AS122" s="995"/>
      <c r="AT122" s="996"/>
      <c r="AU122" s="1024"/>
      <c r="AV122" s="1025"/>
      <c r="AW122" s="1025"/>
      <c r="AX122" s="1025"/>
      <c r="AY122" s="1026"/>
      <c r="AZ122" s="1006" t="s">
        <v>471</v>
      </c>
      <c r="BA122" s="997"/>
      <c r="BB122" s="997"/>
      <c r="BC122" s="997"/>
      <c r="BD122" s="997"/>
      <c r="BE122" s="997"/>
      <c r="BF122" s="997"/>
      <c r="BG122" s="997"/>
      <c r="BH122" s="997"/>
      <c r="BI122" s="997"/>
      <c r="BJ122" s="997"/>
      <c r="BK122" s="997"/>
      <c r="BL122" s="997"/>
      <c r="BM122" s="997"/>
      <c r="BN122" s="997"/>
      <c r="BO122" s="997"/>
      <c r="BP122" s="998"/>
      <c r="BQ122" s="1029">
        <v>9768384</v>
      </c>
      <c r="BR122" s="1030"/>
      <c r="BS122" s="1030"/>
      <c r="BT122" s="1030"/>
      <c r="BU122" s="1030"/>
      <c r="BV122" s="1030">
        <v>9603947</v>
      </c>
      <c r="BW122" s="1030"/>
      <c r="BX122" s="1030"/>
      <c r="BY122" s="1030"/>
      <c r="BZ122" s="1030"/>
      <c r="CA122" s="1030">
        <v>9417508</v>
      </c>
      <c r="CB122" s="1030"/>
      <c r="CC122" s="1030"/>
      <c r="CD122" s="1030"/>
      <c r="CE122" s="1030"/>
      <c r="CF122" s="1050">
        <v>184.4</v>
      </c>
      <c r="CG122" s="1051"/>
      <c r="CH122" s="1051"/>
      <c r="CI122" s="1051"/>
      <c r="CJ122" s="1051"/>
      <c r="CK122" s="1042"/>
      <c r="CL122" s="1043"/>
      <c r="CM122" s="1043"/>
      <c r="CN122" s="1043"/>
      <c r="CO122" s="1044"/>
      <c r="CP122" s="1052" t="s">
        <v>472</v>
      </c>
      <c r="CQ122" s="1053"/>
      <c r="CR122" s="1053"/>
      <c r="CS122" s="1053"/>
      <c r="CT122" s="1053"/>
      <c r="CU122" s="1053"/>
      <c r="CV122" s="1053"/>
      <c r="CW122" s="1053"/>
      <c r="CX122" s="1053"/>
      <c r="CY122" s="1053"/>
      <c r="CZ122" s="1053"/>
      <c r="DA122" s="1053"/>
      <c r="DB122" s="1053"/>
      <c r="DC122" s="1053"/>
      <c r="DD122" s="1053"/>
      <c r="DE122" s="1053"/>
      <c r="DF122" s="1054"/>
      <c r="DG122" s="951" t="s">
        <v>232</v>
      </c>
      <c r="DH122" s="952"/>
      <c r="DI122" s="952"/>
      <c r="DJ122" s="952"/>
      <c r="DK122" s="952"/>
      <c r="DL122" s="952" t="s">
        <v>387</v>
      </c>
      <c r="DM122" s="952"/>
      <c r="DN122" s="952"/>
      <c r="DO122" s="952"/>
      <c r="DP122" s="952"/>
      <c r="DQ122" s="952" t="s">
        <v>450</v>
      </c>
      <c r="DR122" s="952"/>
      <c r="DS122" s="952"/>
      <c r="DT122" s="952"/>
      <c r="DU122" s="952"/>
      <c r="DV122" s="953" t="s">
        <v>232</v>
      </c>
      <c r="DW122" s="953"/>
      <c r="DX122" s="953"/>
      <c r="DY122" s="953"/>
      <c r="DZ122" s="954"/>
    </row>
    <row r="123" spans="1:130" s="226" customFormat="1" ht="26.25" customHeight="1" x14ac:dyDescent="0.15">
      <c r="A123" s="1091"/>
      <c r="B123" s="978"/>
      <c r="C123" s="948" t="s">
        <v>456</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232</v>
      </c>
      <c r="AB123" s="991"/>
      <c r="AC123" s="991"/>
      <c r="AD123" s="991"/>
      <c r="AE123" s="992"/>
      <c r="AF123" s="993" t="s">
        <v>406</v>
      </c>
      <c r="AG123" s="991"/>
      <c r="AH123" s="991"/>
      <c r="AI123" s="991"/>
      <c r="AJ123" s="992"/>
      <c r="AK123" s="993" t="s">
        <v>446</v>
      </c>
      <c r="AL123" s="991"/>
      <c r="AM123" s="991"/>
      <c r="AN123" s="991"/>
      <c r="AO123" s="992"/>
      <c r="AP123" s="994" t="s">
        <v>433</v>
      </c>
      <c r="AQ123" s="995"/>
      <c r="AR123" s="995"/>
      <c r="AS123" s="995"/>
      <c r="AT123" s="996"/>
      <c r="AU123" s="1027"/>
      <c r="AV123" s="1028"/>
      <c r="AW123" s="1028"/>
      <c r="AX123" s="1028"/>
      <c r="AY123" s="1028"/>
      <c r="AZ123" s="257" t="s">
        <v>181</v>
      </c>
      <c r="BA123" s="257"/>
      <c r="BB123" s="257"/>
      <c r="BC123" s="257"/>
      <c r="BD123" s="257"/>
      <c r="BE123" s="257"/>
      <c r="BF123" s="257"/>
      <c r="BG123" s="257"/>
      <c r="BH123" s="257"/>
      <c r="BI123" s="257"/>
      <c r="BJ123" s="257"/>
      <c r="BK123" s="257"/>
      <c r="BL123" s="257"/>
      <c r="BM123" s="257"/>
      <c r="BN123" s="257"/>
      <c r="BO123" s="1007" t="s">
        <v>473</v>
      </c>
      <c r="BP123" s="1038"/>
      <c r="BQ123" s="1097">
        <v>16320110</v>
      </c>
      <c r="BR123" s="1098"/>
      <c r="BS123" s="1098"/>
      <c r="BT123" s="1098"/>
      <c r="BU123" s="1098"/>
      <c r="BV123" s="1098">
        <v>16004203</v>
      </c>
      <c r="BW123" s="1098"/>
      <c r="BX123" s="1098"/>
      <c r="BY123" s="1098"/>
      <c r="BZ123" s="1098"/>
      <c r="CA123" s="1098">
        <v>15729327</v>
      </c>
      <c r="CB123" s="1098"/>
      <c r="CC123" s="1098"/>
      <c r="CD123" s="1098"/>
      <c r="CE123" s="1098"/>
      <c r="CF123" s="1031"/>
      <c r="CG123" s="1032"/>
      <c r="CH123" s="1032"/>
      <c r="CI123" s="1032"/>
      <c r="CJ123" s="1033"/>
      <c r="CK123" s="1042"/>
      <c r="CL123" s="1043"/>
      <c r="CM123" s="1043"/>
      <c r="CN123" s="1043"/>
      <c r="CO123" s="1044"/>
      <c r="CP123" s="1052" t="s">
        <v>474</v>
      </c>
      <c r="CQ123" s="1053"/>
      <c r="CR123" s="1053"/>
      <c r="CS123" s="1053"/>
      <c r="CT123" s="1053"/>
      <c r="CU123" s="1053"/>
      <c r="CV123" s="1053"/>
      <c r="CW123" s="1053"/>
      <c r="CX123" s="1053"/>
      <c r="CY123" s="1053"/>
      <c r="CZ123" s="1053"/>
      <c r="DA123" s="1053"/>
      <c r="DB123" s="1053"/>
      <c r="DC123" s="1053"/>
      <c r="DD123" s="1053"/>
      <c r="DE123" s="1053"/>
      <c r="DF123" s="1054"/>
      <c r="DG123" s="990" t="s">
        <v>232</v>
      </c>
      <c r="DH123" s="991"/>
      <c r="DI123" s="991"/>
      <c r="DJ123" s="991"/>
      <c r="DK123" s="992"/>
      <c r="DL123" s="993" t="s">
        <v>406</v>
      </c>
      <c r="DM123" s="991"/>
      <c r="DN123" s="991"/>
      <c r="DO123" s="991"/>
      <c r="DP123" s="992"/>
      <c r="DQ123" s="993" t="s">
        <v>387</v>
      </c>
      <c r="DR123" s="991"/>
      <c r="DS123" s="991"/>
      <c r="DT123" s="991"/>
      <c r="DU123" s="992"/>
      <c r="DV123" s="994" t="s">
        <v>432</v>
      </c>
      <c r="DW123" s="995"/>
      <c r="DX123" s="995"/>
      <c r="DY123" s="995"/>
      <c r="DZ123" s="996"/>
    </row>
    <row r="124" spans="1:130" s="226" customFormat="1" ht="26.25" customHeight="1" thickBot="1" x14ac:dyDescent="0.2">
      <c r="A124" s="1091"/>
      <c r="B124" s="978"/>
      <c r="C124" s="948" t="s">
        <v>459</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406</v>
      </c>
      <c r="AB124" s="991"/>
      <c r="AC124" s="991"/>
      <c r="AD124" s="991"/>
      <c r="AE124" s="992"/>
      <c r="AF124" s="993" t="s">
        <v>406</v>
      </c>
      <c r="AG124" s="991"/>
      <c r="AH124" s="991"/>
      <c r="AI124" s="991"/>
      <c r="AJ124" s="992"/>
      <c r="AK124" s="993" t="s">
        <v>387</v>
      </c>
      <c r="AL124" s="991"/>
      <c r="AM124" s="991"/>
      <c r="AN124" s="991"/>
      <c r="AO124" s="992"/>
      <c r="AP124" s="994" t="s">
        <v>232</v>
      </c>
      <c r="AQ124" s="995"/>
      <c r="AR124" s="995"/>
      <c r="AS124" s="995"/>
      <c r="AT124" s="996"/>
      <c r="AU124" s="1093" t="s">
        <v>475</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40.299999999999997</v>
      </c>
      <c r="BR124" s="1060"/>
      <c r="BS124" s="1060"/>
      <c r="BT124" s="1060"/>
      <c r="BU124" s="1060"/>
      <c r="BV124" s="1060">
        <v>38.6</v>
      </c>
      <c r="BW124" s="1060"/>
      <c r="BX124" s="1060"/>
      <c r="BY124" s="1060"/>
      <c r="BZ124" s="1060"/>
      <c r="CA124" s="1060">
        <v>56.7</v>
      </c>
      <c r="CB124" s="1060"/>
      <c r="CC124" s="1060"/>
      <c r="CD124" s="1060"/>
      <c r="CE124" s="1060"/>
      <c r="CF124" s="1061"/>
      <c r="CG124" s="1062"/>
      <c r="CH124" s="1062"/>
      <c r="CI124" s="1062"/>
      <c r="CJ124" s="1063"/>
      <c r="CK124" s="1045"/>
      <c r="CL124" s="1045"/>
      <c r="CM124" s="1045"/>
      <c r="CN124" s="1045"/>
      <c r="CO124" s="1046"/>
      <c r="CP124" s="1052" t="s">
        <v>476</v>
      </c>
      <c r="CQ124" s="1053"/>
      <c r="CR124" s="1053"/>
      <c r="CS124" s="1053"/>
      <c r="CT124" s="1053"/>
      <c r="CU124" s="1053"/>
      <c r="CV124" s="1053"/>
      <c r="CW124" s="1053"/>
      <c r="CX124" s="1053"/>
      <c r="CY124" s="1053"/>
      <c r="CZ124" s="1053"/>
      <c r="DA124" s="1053"/>
      <c r="DB124" s="1053"/>
      <c r="DC124" s="1053"/>
      <c r="DD124" s="1053"/>
      <c r="DE124" s="1053"/>
      <c r="DF124" s="1054"/>
      <c r="DG124" s="1037" t="s">
        <v>387</v>
      </c>
      <c r="DH124" s="1016"/>
      <c r="DI124" s="1016"/>
      <c r="DJ124" s="1016"/>
      <c r="DK124" s="1017"/>
      <c r="DL124" s="1015" t="s">
        <v>406</v>
      </c>
      <c r="DM124" s="1016"/>
      <c r="DN124" s="1016"/>
      <c r="DO124" s="1016"/>
      <c r="DP124" s="1017"/>
      <c r="DQ124" s="1015" t="s">
        <v>387</v>
      </c>
      <c r="DR124" s="1016"/>
      <c r="DS124" s="1016"/>
      <c r="DT124" s="1016"/>
      <c r="DU124" s="1017"/>
      <c r="DV124" s="1018" t="s">
        <v>406</v>
      </c>
      <c r="DW124" s="1019"/>
      <c r="DX124" s="1019"/>
      <c r="DY124" s="1019"/>
      <c r="DZ124" s="1020"/>
    </row>
    <row r="125" spans="1:130" s="226" customFormat="1" ht="26.25" customHeight="1" x14ac:dyDescent="0.15">
      <c r="A125" s="1091"/>
      <c r="B125" s="978"/>
      <c r="C125" s="948" t="s">
        <v>461</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387</v>
      </c>
      <c r="AB125" s="991"/>
      <c r="AC125" s="991"/>
      <c r="AD125" s="991"/>
      <c r="AE125" s="992"/>
      <c r="AF125" s="993" t="s">
        <v>406</v>
      </c>
      <c r="AG125" s="991"/>
      <c r="AH125" s="991"/>
      <c r="AI125" s="991"/>
      <c r="AJ125" s="992"/>
      <c r="AK125" s="993" t="s">
        <v>432</v>
      </c>
      <c r="AL125" s="991"/>
      <c r="AM125" s="991"/>
      <c r="AN125" s="991"/>
      <c r="AO125" s="992"/>
      <c r="AP125" s="994" t="s">
        <v>406</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477</v>
      </c>
      <c r="CL125" s="1040"/>
      <c r="CM125" s="1040"/>
      <c r="CN125" s="1040"/>
      <c r="CO125" s="1041"/>
      <c r="CP125" s="972" t="s">
        <v>478</v>
      </c>
      <c r="CQ125" s="921"/>
      <c r="CR125" s="921"/>
      <c r="CS125" s="921"/>
      <c r="CT125" s="921"/>
      <c r="CU125" s="921"/>
      <c r="CV125" s="921"/>
      <c r="CW125" s="921"/>
      <c r="CX125" s="921"/>
      <c r="CY125" s="921"/>
      <c r="CZ125" s="921"/>
      <c r="DA125" s="921"/>
      <c r="DB125" s="921"/>
      <c r="DC125" s="921"/>
      <c r="DD125" s="921"/>
      <c r="DE125" s="921"/>
      <c r="DF125" s="922"/>
      <c r="DG125" s="958" t="s">
        <v>433</v>
      </c>
      <c r="DH125" s="959"/>
      <c r="DI125" s="959"/>
      <c r="DJ125" s="959"/>
      <c r="DK125" s="959"/>
      <c r="DL125" s="959" t="s">
        <v>446</v>
      </c>
      <c r="DM125" s="959"/>
      <c r="DN125" s="959"/>
      <c r="DO125" s="959"/>
      <c r="DP125" s="959"/>
      <c r="DQ125" s="959" t="s">
        <v>387</v>
      </c>
      <c r="DR125" s="959"/>
      <c r="DS125" s="959"/>
      <c r="DT125" s="959"/>
      <c r="DU125" s="959"/>
      <c r="DV125" s="960" t="s">
        <v>406</v>
      </c>
      <c r="DW125" s="960"/>
      <c r="DX125" s="960"/>
      <c r="DY125" s="960"/>
      <c r="DZ125" s="961"/>
    </row>
    <row r="126" spans="1:130" s="226" customFormat="1" ht="26.25" customHeight="1" thickBot="1" x14ac:dyDescent="0.2">
      <c r="A126" s="1091"/>
      <c r="B126" s="978"/>
      <c r="C126" s="948" t="s">
        <v>463</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433</v>
      </c>
      <c r="AB126" s="991"/>
      <c r="AC126" s="991"/>
      <c r="AD126" s="991"/>
      <c r="AE126" s="992"/>
      <c r="AF126" s="993" t="s">
        <v>387</v>
      </c>
      <c r="AG126" s="991"/>
      <c r="AH126" s="991"/>
      <c r="AI126" s="991"/>
      <c r="AJ126" s="992"/>
      <c r="AK126" s="993" t="s">
        <v>406</v>
      </c>
      <c r="AL126" s="991"/>
      <c r="AM126" s="991"/>
      <c r="AN126" s="991"/>
      <c r="AO126" s="992"/>
      <c r="AP126" s="994" t="s">
        <v>387</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479</v>
      </c>
      <c r="CQ126" s="982"/>
      <c r="CR126" s="982"/>
      <c r="CS126" s="982"/>
      <c r="CT126" s="982"/>
      <c r="CU126" s="982"/>
      <c r="CV126" s="982"/>
      <c r="CW126" s="982"/>
      <c r="CX126" s="982"/>
      <c r="CY126" s="982"/>
      <c r="CZ126" s="982"/>
      <c r="DA126" s="982"/>
      <c r="DB126" s="982"/>
      <c r="DC126" s="982"/>
      <c r="DD126" s="982"/>
      <c r="DE126" s="982"/>
      <c r="DF126" s="983"/>
      <c r="DG126" s="951" t="s">
        <v>446</v>
      </c>
      <c r="DH126" s="952"/>
      <c r="DI126" s="952"/>
      <c r="DJ126" s="952"/>
      <c r="DK126" s="952"/>
      <c r="DL126" s="952" t="s">
        <v>232</v>
      </c>
      <c r="DM126" s="952"/>
      <c r="DN126" s="952"/>
      <c r="DO126" s="952"/>
      <c r="DP126" s="952"/>
      <c r="DQ126" s="952" t="s">
        <v>446</v>
      </c>
      <c r="DR126" s="952"/>
      <c r="DS126" s="952"/>
      <c r="DT126" s="952"/>
      <c r="DU126" s="952"/>
      <c r="DV126" s="953" t="s">
        <v>432</v>
      </c>
      <c r="DW126" s="953"/>
      <c r="DX126" s="953"/>
      <c r="DY126" s="953"/>
      <c r="DZ126" s="954"/>
    </row>
    <row r="127" spans="1:130" s="226" customFormat="1" ht="26.25" customHeight="1" x14ac:dyDescent="0.15">
      <c r="A127" s="1092"/>
      <c r="B127" s="980"/>
      <c r="C127" s="1034" t="s">
        <v>480</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406</v>
      </c>
      <c r="AB127" s="991"/>
      <c r="AC127" s="991"/>
      <c r="AD127" s="991"/>
      <c r="AE127" s="992"/>
      <c r="AF127" s="993" t="s">
        <v>406</v>
      </c>
      <c r="AG127" s="991"/>
      <c r="AH127" s="991"/>
      <c r="AI127" s="991"/>
      <c r="AJ127" s="992"/>
      <c r="AK127" s="993" t="s">
        <v>433</v>
      </c>
      <c r="AL127" s="991"/>
      <c r="AM127" s="991"/>
      <c r="AN127" s="991"/>
      <c r="AO127" s="992"/>
      <c r="AP127" s="994" t="s">
        <v>433</v>
      </c>
      <c r="AQ127" s="995"/>
      <c r="AR127" s="995"/>
      <c r="AS127" s="995"/>
      <c r="AT127" s="996"/>
      <c r="AU127" s="262"/>
      <c r="AV127" s="262"/>
      <c r="AW127" s="262"/>
      <c r="AX127" s="1064" t="s">
        <v>481</v>
      </c>
      <c r="AY127" s="1065"/>
      <c r="AZ127" s="1065"/>
      <c r="BA127" s="1065"/>
      <c r="BB127" s="1065"/>
      <c r="BC127" s="1065"/>
      <c r="BD127" s="1065"/>
      <c r="BE127" s="1066"/>
      <c r="BF127" s="1067" t="s">
        <v>482</v>
      </c>
      <c r="BG127" s="1065"/>
      <c r="BH127" s="1065"/>
      <c r="BI127" s="1065"/>
      <c r="BJ127" s="1065"/>
      <c r="BK127" s="1065"/>
      <c r="BL127" s="1066"/>
      <c r="BM127" s="1067" t="s">
        <v>483</v>
      </c>
      <c r="BN127" s="1065"/>
      <c r="BO127" s="1065"/>
      <c r="BP127" s="1065"/>
      <c r="BQ127" s="1065"/>
      <c r="BR127" s="1065"/>
      <c r="BS127" s="1066"/>
      <c r="BT127" s="1067" t="s">
        <v>484</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485</v>
      </c>
      <c r="CQ127" s="982"/>
      <c r="CR127" s="982"/>
      <c r="CS127" s="982"/>
      <c r="CT127" s="982"/>
      <c r="CU127" s="982"/>
      <c r="CV127" s="982"/>
      <c r="CW127" s="982"/>
      <c r="CX127" s="982"/>
      <c r="CY127" s="982"/>
      <c r="CZ127" s="982"/>
      <c r="DA127" s="982"/>
      <c r="DB127" s="982"/>
      <c r="DC127" s="982"/>
      <c r="DD127" s="982"/>
      <c r="DE127" s="982"/>
      <c r="DF127" s="983"/>
      <c r="DG127" s="951" t="s">
        <v>406</v>
      </c>
      <c r="DH127" s="952"/>
      <c r="DI127" s="952"/>
      <c r="DJ127" s="952"/>
      <c r="DK127" s="952"/>
      <c r="DL127" s="952" t="s">
        <v>406</v>
      </c>
      <c r="DM127" s="952"/>
      <c r="DN127" s="952"/>
      <c r="DO127" s="952"/>
      <c r="DP127" s="952"/>
      <c r="DQ127" s="952" t="s">
        <v>406</v>
      </c>
      <c r="DR127" s="952"/>
      <c r="DS127" s="952"/>
      <c r="DT127" s="952"/>
      <c r="DU127" s="952"/>
      <c r="DV127" s="953" t="s">
        <v>446</v>
      </c>
      <c r="DW127" s="953"/>
      <c r="DX127" s="953"/>
      <c r="DY127" s="953"/>
      <c r="DZ127" s="954"/>
    </row>
    <row r="128" spans="1:130" s="226" customFormat="1" ht="26.25" customHeight="1" thickBot="1" x14ac:dyDescent="0.2">
      <c r="A128" s="1075" t="s">
        <v>486</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487</v>
      </c>
      <c r="X128" s="1077"/>
      <c r="Y128" s="1077"/>
      <c r="Z128" s="1078"/>
      <c r="AA128" s="1079">
        <v>151627</v>
      </c>
      <c r="AB128" s="1080"/>
      <c r="AC128" s="1080"/>
      <c r="AD128" s="1080"/>
      <c r="AE128" s="1081"/>
      <c r="AF128" s="1082">
        <v>123671</v>
      </c>
      <c r="AG128" s="1080"/>
      <c r="AH128" s="1080"/>
      <c r="AI128" s="1080"/>
      <c r="AJ128" s="1081"/>
      <c r="AK128" s="1082">
        <v>135621</v>
      </c>
      <c r="AL128" s="1080"/>
      <c r="AM128" s="1080"/>
      <c r="AN128" s="1080"/>
      <c r="AO128" s="1081"/>
      <c r="AP128" s="1083"/>
      <c r="AQ128" s="1084"/>
      <c r="AR128" s="1084"/>
      <c r="AS128" s="1084"/>
      <c r="AT128" s="1085"/>
      <c r="AU128" s="262"/>
      <c r="AV128" s="262"/>
      <c r="AW128" s="262"/>
      <c r="AX128" s="920" t="s">
        <v>488</v>
      </c>
      <c r="AY128" s="921"/>
      <c r="AZ128" s="921"/>
      <c r="BA128" s="921"/>
      <c r="BB128" s="921"/>
      <c r="BC128" s="921"/>
      <c r="BD128" s="921"/>
      <c r="BE128" s="922"/>
      <c r="BF128" s="1086" t="s">
        <v>406</v>
      </c>
      <c r="BG128" s="1087"/>
      <c r="BH128" s="1087"/>
      <c r="BI128" s="1087"/>
      <c r="BJ128" s="1087"/>
      <c r="BK128" s="1087"/>
      <c r="BL128" s="1088"/>
      <c r="BM128" s="1086">
        <v>14.48</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489</v>
      </c>
      <c r="CQ128" s="1069"/>
      <c r="CR128" s="1069"/>
      <c r="CS128" s="1069"/>
      <c r="CT128" s="1069"/>
      <c r="CU128" s="1069"/>
      <c r="CV128" s="1069"/>
      <c r="CW128" s="1069"/>
      <c r="CX128" s="1069"/>
      <c r="CY128" s="1069"/>
      <c r="CZ128" s="1069"/>
      <c r="DA128" s="1069"/>
      <c r="DB128" s="1069"/>
      <c r="DC128" s="1069"/>
      <c r="DD128" s="1069"/>
      <c r="DE128" s="1069"/>
      <c r="DF128" s="1070"/>
      <c r="DG128" s="1071" t="s">
        <v>406</v>
      </c>
      <c r="DH128" s="1072"/>
      <c r="DI128" s="1072"/>
      <c r="DJ128" s="1072"/>
      <c r="DK128" s="1072"/>
      <c r="DL128" s="1072" t="s">
        <v>406</v>
      </c>
      <c r="DM128" s="1072"/>
      <c r="DN128" s="1072"/>
      <c r="DO128" s="1072"/>
      <c r="DP128" s="1072"/>
      <c r="DQ128" s="1072" t="s">
        <v>406</v>
      </c>
      <c r="DR128" s="1072"/>
      <c r="DS128" s="1072"/>
      <c r="DT128" s="1072"/>
      <c r="DU128" s="1072"/>
      <c r="DV128" s="1073" t="s">
        <v>406</v>
      </c>
      <c r="DW128" s="1073"/>
      <c r="DX128" s="1073"/>
      <c r="DY128" s="1073"/>
      <c r="DZ128" s="1074"/>
    </row>
    <row r="129" spans="1:131" s="226" customFormat="1" ht="26.25" customHeight="1" x14ac:dyDescent="0.15">
      <c r="A129" s="962" t="s">
        <v>101</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490</v>
      </c>
      <c r="X129" s="1106"/>
      <c r="Y129" s="1106"/>
      <c r="Z129" s="1107"/>
      <c r="AA129" s="990">
        <v>5833089</v>
      </c>
      <c r="AB129" s="991"/>
      <c r="AC129" s="991"/>
      <c r="AD129" s="991"/>
      <c r="AE129" s="992"/>
      <c r="AF129" s="993">
        <v>5844617</v>
      </c>
      <c r="AG129" s="991"/>
      <c r="AH129" s="991"/>
      <c r="AI129" s="991"/>
      <c r="AJ129" s="992"/>
      <c r="AK129" s="993">
        <v>5926090</v>
      </c>
      <c r="AL129" s="991"/>
      <c r="AM129" s="991"/>
      <c r="AN129" s="991"/>
      <c r="AO129" s="992"/>
      <c r="AP129" s="1108"/>
      <c r="AQ129" s="1109"/>
      <c r="AR129" s="1109"/>
      <c r="AS129" s="1109"/>
      <c r="AT129" s="1110"/>
      <c r="AU129" s="264"/>
      <c r="AV129" s="264"/>
      <c r="AW129" s="264"/>
      <c r="AX129" s="1099" t="s">
        <v>491</v>
      </c>
      <c r="AY129" s="982"/>
      <c r="AZ129" s="982"/>
      <c r="BA129" s="982"/>
      <c r="BB129" s="982"/>
      <c r="BC129" s="982"/>
      <c r="BD129" s="982"/>
      <c r="BE129" s="983"/>
      <c r="BF129" s="1100" t="s">
        <v>387</v>
      </c>
      <c r="BG129" s="1101"/>
      <c r="BH129" s="1101"/>
      <c r="BI129" s="1101"/>
      <c r="BJ129" s="1101"/>
      <c r="BK129" s="1101"/>
      <c r="BL129" s="1102"/>
      <c r="BM129" s="1100">
        <v>19.48</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2" t="s">
        <v>492</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493</v>
      </c>
      <c r="X130" s="1106"/>
      <c r="Y130" s="1106"/>
      <c r="Z130" s="1107"/>
      <c r="AA130" s="990">
        <v>779467</v>
      </c>
      <c r="AB130" s="991"/>
      <c r="AC130" s="991"/>
      <c r="AD130" s="991"/>
      <c r="AE130" s="992"/>
      <c r="AF130" s="993">
        <v>795277</v>
      </c>
      <c r="AG130" s="991"/>
      <c r="AH130" s="991"/>
      <c r="AI130" s="991"/>
      <c r="AJ130" s="992"/>
      <c r="AK130" s="993">
        <v>818340</v>
      </c>
      <c r="AL130" s="991"/>
      <c r="AM130" s="991"/>
      <c r="AN130" s="991"/>
      <c r="AO130" s="992"/>
      <c r="AP130" s="1108"/>
      <c r="AQ130" s="1109"/>
      <c r="AR130" s="1109"/>
      <c r="AS130" s="1109"/>
      <c r="AT130" s="1110"/>
      <c r="AU130" s="264"/>
      <c r="AV130" s="264"/>
      <c r="AW130" s="264"/>
      <c r="AX130" s="1099" t="s">
        <v>494</v>
      </c>
      <c r="AY130" s="982"/>
      <c r="AZ130" s="982"/>
      <c r="BA130" s="982"/>
      <c r="BB130" s="982"/>
      <c r="BC130" s="982"/>
      <c r="BD130" s="982"/>
      <c r="BE130" s="983"/>
      <c r="BF130" s="1136">
        <v>6.8</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495</v>
      </c>
      <c r="X131" s="1144"/>
      <c r="Y131" s="1144"/>
      <c r="Z131" s="1145"/>
      <c r="AA131" s="1037">
        <v>5053622</v>
      </c>
      <c r="AB131" s="1016"/>
      <c r="AC131" s="1016"/>
      <c r="AD131" s="1016"/>
      <c r="AE131" s="1017"/>
      <c r="AF131" s="1015">
        <v>5049340</v>
      </c>
      <c r="AG131" s="1016"/>
      <c r="AH131" s="1016"/>
      <c r="AI131" s="1016"/>
      <c r="AJ131" s="1017"/>
      <c r="AK131" s="1015">
        <v>5107750</v>
      </c>
      <c r="AL131" s="1016"/>
      <c r="AM131" s="1016"/>
      <c r="AN131" s="1016"/>
      <c r="AO131" s="1017"/>
      <c r="AP131" s="1146"/>
      <c r="AQ131" s="1147"/>
      <c r="AR131" s="1147"/>
      <c r="AS131" s="1147"/>
      <c r="AT131" s="1148"/>
      <c r="AU131" s="264"/>
      <c r="AV131" s="264"/>
      <c r="AW131" s="264"/>
      <c r="AX131" s="1118" t="s">
        <v>496</v>
      </c>
      <c r="AY131" s="1069"/>
      <c r="AZ131" s="1069"/>
      <c r="BA131" s="1069"/>
      <c r="BB131" s="1069"/>
      <c r="BC131" s="1069"/>
      <c r="BD131" s="1069"/>
      <c r="BE131" s="1070"/>
      <c r="BF131" s="1119">
        <v>56.7</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5" t="s">
        <v>497</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498</v>
      </c>
      <c r="W132" s="1129"/>
      <c r="X132" s="1129"/>
      <c r="Y132" s="1129"/>
      <c r="Z132" s="1130"/>
      <c r="AA132" s="1131">
        <v>6.7954825269999999</v>
      </c>
      <c r="AB132" s="1132"/>
      <c r="AC132" s="1132"/>
      <c r="AD132" s="1132"/>
      <c r="AE132" s="1133"/>
      <c r="AF132" s="1134">
        <v>6.1157497809999999</v>
      </c>
      <c r="AG132" s="1132"/>
      <c r="AH132" s="1132"/>
      <c r="AI132" s="1132"/>
      <c r="AJ132" s="1133"/>
      <c r="AK132" s="1134">
        <v>7.7686456850000001</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499</v>
      </c>
      <c r="W133" s="1112"/>
      <c r="X133" s="1112"/>
      <c r="Y133" s="1112"/>
      <c r="Z133" s="1113"/>
      <c r="AA133" s="1114">
        <v>6.9</v>
      </c>
      <c r="AB133" s="1115"/>
      <c r="AC133" s="1115"/>
      <c r="AD133" s="1115"/>
      <c r="AE133" s="1116"/>
      <c r="AF133" s="1114">
        <v>6.5</v>
      </c>
      <c r="AG133" s="1115"/>
      <c r="AH133" s="1115"/>
      <c r="AI133" s="1115"/>
      <c r="AJ133" s="1116"/>
      <c r="AK133" s="1114">
        <v>6.8</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hdm9g6ZiXt4IJcPH7areySguIwsvmxim/Sm5r+Am21is/bBrKQnPyybcL6bzMXbl0/6xyS52HfXf/msfSHt46Q==" saltValue="hMj64eDpxslAydD7WEYZM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500</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47XQGWoMcYF+dQNSueWAEVw9QZW5IlsXT9j+He01kJON1Rzult7SvYnROVJ3qfB/fNYyaEyWmBwzkZeMy/NIkw==" saltValue="DrRxGp0dEdSLP60mzUndK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XYyb7aUB0ltFe4gZD18a3hDMnFXAjs6zPPnj/KFo4DwE/r9758ppFhKiimXmQnZF2gvc4DYb/r3DMjS7+Q3aog==" saltValue="K/45YWbi3wWw1xMH55s90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502</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503</v>
      </c>
      <c r="AP7" s="283"/>
      <c r="AQ7" s="284" t="s">
        <v>504</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505</v>
      </c>
      <c r="AQ8" s="290" t="s">
        <v>506</v>
      </c>
      <c r="AR8" s="291" t="s">
        <v>507</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508</v>
      </c>
      <c r="AL9" s="1155"/>
      <c r="AM9" s="1155"/>
      <c r="AN9" s="1156"/>
      <c r="AO9" s="292">
        <v>1450165</v>
      </c>
      <c r="AP9" s="292">
        <v>51388</v>
      </c>
      <c r="AQ9" s="293">
        <v>55995</v>
      </c>
      <c r="AR9" s="294">
        <v>-8.1999999999999993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509</v>
      </c>
      <c r="AL10" s="1155"/>
      <c r="AM10" s="1155"/>
      <c r="AN10" s="1156"/>
      <c r="AO10" s="295">
        <v>290098</v>
      </c>
      <c r="AP10" s="295">
        <v>10280</v>
      </c>
      <c r="AQ10" s="296">
        <v>5813</v>
      </c>
      <c r="AR10" s="297">
        <v>76.8</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510</v>
      </c>
      <c r="AL11" s="1155"/>
      <c r="AM11" s="1155"/>
      <c r="AN11" s="1156"/>
      <c r="AO11" s="295">
        <v>279426</v>
      </c>
      <c r="AP11" s="295">
        <v>9902</v>
      </c>
      <c r="AQ11" s="296">
        <v>8381</v>
      </c>
      <c r="AR11" s="297">
        <v>18.100000000000001</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511</v>
      </c>
      <c r="AL12" s="1155"/>
      <c r="AM12" s="1155"/>
      <c r="AN12" s="1156"/>
      <c r="AO12" s="295" t="s">
        <v>512</v>
      </c>
      <c r="AP12" s="295" t="s">
        <v>512</v>
      </c>
      <c r="AQ12" s="296">
        <v>170</v>
      </c>
      <c r="AR12" s="297" t="s">
        <v>512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513</v>
      </c>
      <c r="AL13" s="1155"/>
      <c r="AM13" s="1155"/>
      <c r="AN13" s="1156"/>
      <c r="AO13" s="295" t="s">
        <v>512</v>
      </c>
      <c r="AP13" s="295" t="s">
        <v>512</v>
      </c>
      <c r="AQ13" s="296">
        <v>1</v>
      </c>
      <c r="AR13" s="297" t="s">
        <v>512</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514</v>
      </c>
      <c r="AL14" s="1155"/>
      <c r="AM14" s="1155"/>
      <c r="AN14" s="1156"/>
      <c r="AO14" s="295">
        <v>83519</v>
      </c>
      <c r="AP14" s="295">
        <v>2960</v>
      </c>
      <c r="AQ14" s="296">
        <v>2724</v>
      </c>
      <c r="AR14" s="297">
        <v>8.6999999999999993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515</v>
      </c>
      <c r="AL15" s="1155"/>
      <c r="AM15" s="1155"/>
      <c r="AN15" s="1156"/>
      <c r="AO15" s="295">
        <v>23111</v>
      </c>
      <c r="AP15" s="295">
        <v>819</v>
      </c>
      <c r="AQ15" s="296">
        <v>1180</v>
      </c>
      <c r="AR15" s="297">
        <v>-30.6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516</v>
      </c>
      <c r="AL16" s="1158"/>
      <c r="AM16" s="1158"/>
      <c r="AN16" s="1159"/>
      <c r="AO16" s="295">
        <v>-165802</v>
      </c>
      <c r="AP16" s="295">
        <v>-5875</v>
      </c>
      <c r="AQ16" s="296">
        <v>-5022</v>
      </c>
      <c r="AR16" s="297">
        <v>17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181</v>
      </c>
      <c r="AL17" s="1158"/>
      <c r="AM17" s="1158"/>
      <c r="AN17" s="1159"/>
      <c r="AO17" s="295">
        <v>1960517</v>
      </c>
      <c r="AP17" s="295">
        <v>69473</v>
      </c>
      <c r="AQ17" s="296">
        <v>69242</v>
      </c>
      <c r="AR17" s="297">
        <v>0.3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517</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518</v>
      </c>
      <c r="AP20" s="303" t="s">
        <v>519</v>
      </c>
      <c r="AQ20" s="304" t="s">
        <v>520</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521</v>
      </c>
      <c r="AL21" s="1150"/>
      <c r="AM21" s="1150"/>
      <c r="AN21" s="1151"/>
      <c r="AO21" s="307">
        <v>5.74</v>
      </c>
      <c r="AP21" s="308">
        <v>6.42</v>
      </c>
      <c r="AQ21" s="309">
        <v>-0.68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522</v>
      </c>
      <c r="AL22" s="1150"/>
      <c r="AM22" s="1150"/>
      <c r="AN22" s="1151"/>
      <c r="AO22" s="312">
        <v>99.4</v>
      </c>
      <c r="AP22" s="313">
        <v>97.3</v>
      </c>
      <c r="AQ22" s="314">
        <v>2.1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524</v>
      </c>
      <c r="AO27" s="273"/>
      <c r="AP27" s="273"/>
      <c r="AQ27" s="273"/>
      <c r="AR27" s="273"/>
      <c r="AS27" s="273"/>
      <c r="AT27" s="273"/>
    </row>
    <row r="28" spans="1:46" ht="17.25" x14ac:dyDescent="0.15">
      <c r="A28" s="274" t="s">
        <v>525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526</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503</v>
      </c>
      <c r="AP30" s="283"/>
      <c r="AQ30" s="284" t="s">
        <v>504</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505</v>
      </c>
      <c r="AQ31" s="290" t="s">
        <v>506</v>
      </c>
      <c r="AR31" s="291" t="s">
        <v>507</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527</v>
      </c>
      <c r="AL32" s="1166"/>
      <c r="AM32" s="1166"/>
      <c r="AN32" s="1167"/>
      <c r="AO32" s="322">
        <v>855906</v>
      </c>
      <c r="AP32" s="322">
        <v>30330</v>
      </c>
      <c r="AQ32" s="323">
        <v>31321</v>
      </c>
      <c r="AR32" s="324">
        <v>-3.2</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528</v>
      </c>
      <c r="AL33" s="1166"/>
      <c r="AM33" s="1166"/>
      <c r="AN33" s="1167"/>
      <c r="AO33" s="322" t="s">
        <v>512</v>
      </c>
      <c r="AP33" s="322" t="s">
        <v>512</v>
      </c>
      <c r="AQ33" s="323" t="s">
        <v>512</v>
      </c>
      <c r="AR33" s="324" t="s">
        <v>512</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529</v>
      </c>
      <c r="AL34" s="1166"/>
      <c r="AM34" s="1166"/>
      <c r="AN34" s="1167"/>
      <c r="AO34" s="322" t="s">
        <v>512</v>
      </c>
      <c r="AP34" s="322" t="s">
        <v>512</v>
      </c>
      <c r="AQ34" s="323" t="s">
        <v>512</v>
      </c>
      <c r="AR34" s="324" t="s">
        <v>512</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530</v>
      </c>
      <c r="AL35" s="1166"/>
      <c r="AM35" s="1166"/>
      <c r="AN35" s="1167"/>
      <c r="AO35" s="322">
        <v>480650</v>
      </c>
      <c r="AP35" s="322">
        <v>17032</v>
      </c>
      <c r="AQ35" s="323">
        <v>9685</v>
      </c>
      <c r="AR35" s="324">
        <v>75.900000000000006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531</v>
      </c>
      <c r="AL36" s="1166"/>
      <c r="AM36" s="1166"/>
      <c r="AN36" s="1167"/>
      <c r="AO36" s="322">
        <v>14208</v>
      </c>
      <c r="AP36" s="322">
        <v>503</v>
      </c>
      <c r="AQ36" s="323">
        <v>2454</v>
      </c>
      <c r="AR36" s="324">
        <v>-79.5</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532</v>
      </c>
      <c r="AL37" s="1166"/>
      <c r="AM37" s="1166"/>
      <c r="AN37" s="1167"/>
      <c r="AO37" s="322" t="s">
        <v>512</v>
      </c>
      <c r="AP37" s="322" t="s">
        <v>512</v>
      </c>
      <c r="AQ37" s="323">
        <v>1182</v>
      </c>
      <c r="AR37" s="324" t="s">
        <v>512</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533</v>
      </c>
      <c r="AL38" s="1169"/>
      <c r="AM38" s="1169"/>
      <c r="AN38" s="1170"/>
      <c r="AO38" s="325" t="s">
        <v>512</v>
      </c>
      <c r="AP38" s="325" t="s">
        <v>512</v>
      </c>
      <c r="AQ38" s="326">
        <v>1</v>
      </c>
      <c r="AR38" s="314" t="s">
        <v>512</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534</v>
      </c>
      <c r="AL39" s="1169"/>
      <c r="AM39" s="1169"/>
      <c r="AN39" s="1170"/>
      <c r="AO39" s="322">
        <v>-135621</v>
      </c>
      <c r="AP39" s="322">
        <v>-4806</v>
      </c>
      <c r="AQ39" s="323">
        <v>-3213</v>
      </c>
      <c r="AR39" s="324">
        <v>49.6</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535</v>
      </c>
      <c r="AL40" s="1166"/>
      <c r="AM40" s="1166"/>
      <c r="AN40" s="1167"/>
      <c r="AO40" s="322">
        <v>-818340</v>
      </c>
      <c r="AP40" s="322">
        <v>-28999</v>
      </c>
      <c r="AQ40" s="323">
        <v>-28480</v>
      </c>
      <c r="AR40" s="324">
        <v>1.8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298</v>
      </c>
      <c r="AL41" s="1172"/>
      <c r="AM41" s="1172"/>
      <c r="AN41" s="1173"/>
      <c r="AO41" s="322">
        <v>396803</v>
      </c>
      <c r="AP41" s="322">
        <v>14061</v>
      </c>
      <c r="AQ41" s="323">
        <v>12950</v>
      </c>
      <c r="AR41" s="324">
        <v>8.6</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536</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538</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503</v>
      </c>
      <c r="AN49" s="1162" t="s">
        <v>539</v>
      </c>
      <c r="AO49" s="1163"/>
      <c r="AP49" s="1163"/>
      <c r="AQ49" s="1163"/>
      <c r="AR49" s="116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540</v>
      </c>
      <c r="AO50" s="339" t="s">
        <v>541</v>
      </c>
      <c r="AP50" s="340" t="s">
        <v>542</v>
      </c>
      <c r="AQ50" s="341" t="s">
        <v>543</v>
      </c>
      <c r="AR50" s="342" t="s">
        <v>544</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545</v>
      </c>
      <c r="AL51" s="335"/>
      <c r="AM51" s="343">
        <v>937832</v>
      </c>
      <c r="AN51" s="344">
        <v>32996</v>
      </c>
      <c r="AO51" s="345">
        <v>1.6</v>
      </c>
      <c r="AP51" s="346">
        <v>53270</v>
      </c>
      <c r="AQ51" s="347">
        <v>13.8</v>
      </c>
      <c r="AR51" s="348">
        <v>-12.2</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546</v>
      </c>
      <c r="AM52" s="351">
        <v>678319</v>
      </c>
      <c r="AN52" s="352">
        <v>23865</v>
      </c>
      <c r="AO52" s="353">
        <v>25</v>
      </c>
      <c r="AP52" s="354">
        <v>24316</v>
      </c>
      <c r="AQ52" s="355">
        <v>0.8</v>
      </c>
      <c r="AR52" s="356">
        <v>24.2</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547</v>
      </c>
      <c r="AL53" s="335"/>
      <c r="AM53" s="343">
        <v>808398</v>
      </c>
      <c r="AN53" s="344">
        <v>28551</v>
      </c>
      <c r="AO53" s="345">
        <v>-13.5</v>
      </c>
      <c r="AP53" s="346">
        <v>53292</v>
      </c>
      <c r="AQ53" s="347">
        <v>0</v>
      </c>
      <c r="AR53" s="348">
        <v>-13.5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546</v>
      </c>
      <c r="AM54" s="351">
        <v>459957</v>
      </c>
      <c r="AN54" s="352">
        <v>16245</v>
      </c>
      <c r="AO54" s="353">
        <v>-31.9</v>
      </c>
      <c r="AP54" s="354">
        <v>28900</v>
      </c>
      <c r="AQ54" s="355">
        <v>18.899999999999999</v>
      </c>
      <c r="AR54" s="356">
        <v>-50.8</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548</v>
      </c>
      <c r="AL55" s="335"/>
      <c r="AM55" s="343">
        <v>605049</v>
      </c>
      <c r="AN55" s="344">
        <v>21411</v>
      </c>
      <c r="AO55" s="345">
        <v>-25</v>
      </c>
      <c r="AP55" s="346">
        <v>49919</v>
      </c>
      <c r="AQ55" s="347">
        <v>-6.3</v>
      </c>
      <c r="AR55" s="348">
        <v>-18.7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546</v>
      </c>
      <c r="AM56" s="351">
        <v>446706</v>
      </c>
      <c r="AN56" s="352">
        <v>15808</v>
      </c>
      <c r="AO56" s="353">
        <v>-2.7</v>
      </c>
      <c r="AP56" s="354">
        <v>26398</v>
      </c>
      <c r="AQ56" s="355">
        <v>-8.6999999999999993</v>
      </c>
      <c r="AR56" s="356">
        <v>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549</v>
      </c>
      <c r="AL57" s="335"/>
      <c r="AM57" s="343">
        <v>665717</v>
      </c>
      <c r="AN57" s="344">
        <v>23525</v>
      </c>
      <c r="AO57" s="345">
        <v>9.9</v>
      </c>
      <c r="AP57" s="346">
        <v>47738</v>
      </c>
      <c r="AQ57" s="347">
        <v>-4.4000000000000004</v>
      </c>
      <c r="AR57" s="348">
        <v>14.3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546</v>
      </c>
      <c r="AM58" s="351">
        <v>318248</v>
      </c>
      <c r="AN58" s="352">
        <v>11246</v>
      </c>
      <c r="AO58" s="353">
        <v>-28.9</v>
      </c>
      <c r="AP58" s="354">
        <v>24937</v>
      </c>
      <c r="AQ58" s="355">
        <v>-5.5</v>
      </c>
      <c r="AR58" s="356">
        <v>-23.4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550</v>
      </c>
      <c r="AL59" s="335"/>
      <c r="AM59" s="343">
        <v>793311</v>
      </c>
      <c r="AN59" s="344">
        <v>28112</v>
      </c>
      <c r="AO59" s="345">
        <v>19.5</v>
      </c>
      <c r="AP59" s="346">
        <v>52191</v>
      </c>
      <c r="AQ59" s="347">
        <v>9.3000000000000007</v>
      </c>
      <c r="AR59" s="348">
        <v>10.199999999999999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546</v>
      </c>
      <c r="AM60" s="351">
        <v>337289</v>
      </c>
      <c r="AN60" s="352">
        <v>11952</v>
      </c>
      <c r="AO60" s="353">
        <v>6.3</v>
      </c>
      <c r="AP60" s="354">
        <v>24843</v>
      </c>
      <c r="AQ60" s="355">
        <v>-0.4</v>
      </c>
      <c r="AR60" s="356">
        <v>6.7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551</v>
      </c>
      <c r="AL61" s="357"/>
      <c r="AM61" s="358">
        <v>762061</v>
      </c>
      <c r="AN61" s="359">
        <v>26919</v>
      </c>
      <c r="AO61" s="360">
        <v>-1.5</v>
      </c>
      <c r="AP61" s="361">
        <v>51282</v>
      </c>
      <c r="AQ61" s="362">
        <v>2.5</v>
      </c>
      <c r="AR61" s="348">
        <v>-4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546</v>
      </c>
      <c r="AM62" s="351">
        <v>448104</v>
      </c>
      <c r="AN62" s="352">
        <v>15823</v>
      </c>
      <c r="AO62" s="353">
        <v>-6.4</v>
      </c>
      <c r="AP62" s="354">
        <v>25879</v>
      </c>
      <c r="AQ62" s="355">
        <v>1</v>
      </c>
      <c r="AR62" s="356">
        <v>-7.4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83Q46U/KJYkpz+euaBOaB2MWBcrttaNumyP4VPNy8TihyspvhYvarGwC+pr00Ie4LKUe2S8jWqfX6GFuHEoAWQ==" saltValue="fO2z88qRIut+Bk2egkDxi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b0ZvX1qO1MCAV5eqsk0Wc0AIb2fXzpAeipea4hnL35K1oeo/q+Wx+w9P8aOgXdaUiX62WVMxtX7NXkfy45v2g==" saltValue="4TpEBD4SNnbpU65pKY8IN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adCWtHZMoE6LqKZDmTrqIhIlDRUtm24LnYTVfN8k7aH5QR83DlVMlyzfGkzC0A4kd8Y8Lwb4to05qfiXnReEg==" saltValue="ccPRQmJ/7YjLh5oK+7LZ5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74" t="s">
        <v>3</v>
      </c>
      <c r="D47" s="1174"/>
      <c r="E47" s="1175"/>
      <c r="F47" s="11">
        <v>32.93</v>
      </c>
      <c r="G47" s="12">
        <v>32.79</v>
      </c>
      <c r="H47" s="12">
        <v>32.090000000000003</v>
      </c>
      <c r="I47" s="12">
        <v>32.06</v>
      </c>
      <c r="J47" s="13">
        <v>31.62</v>
      </c>
    </row>
    <row r="48" spans="2:10" ht="57.75" customHeight="1" x14ac:dyDescent="0.15">
      <c r="B48" s="14"/>
      <c r="C48" s="1176" t="s">
        <v>4</v>
      </c>
      <c r="D48" s="1176"/>
      <c r="E48" s="1177"/>
      <c r="F48" s="15">
        <v>11.77</v>
      </c>
      <c r="G48" s="16">
        <v>6.92</v>
      </c>
      <c r="H48" s="16">
        <v>7.75</v>
      </c>
      <c r="I48" s="16">
        <v>4.43</v>
      </c>
      <c r="J48" s="17">
        <v>3.92</v>
      </c>
    </row>
    <row r="49" spans="2:10" ht="57.75" customHeight="1" thickBot="1" x14ac:dyDescent="0.2">
      <c r="B49" s="18"/>
      <c r="C49" s="1178" t="s">
        <v>5</v>
      </c>
      <c r="D49" s="1178"/>
      <c r="E49" s="1179"/>
      <c r="F49" s="19">
        <v>1.9</v>
      </c>
      <c r="G49" s="20" t="s">
        <v>560</v>
      </c>
      <c r="H49" s="20">
        <v>1.06</v>
      </c>
      <c r="I49" s="20" t="s">
        <v>561</v>
      </c>
      <c r="J49" s="21" t="s">
        <v>562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zEku3Gkaintzznbrm0NnmESKGv1jCOvf3Jgm0u7hWDoIs70wANZviweCEcmNdsYyOuVxHj6KxUXaSBE6aRd9ug==" saltValue="WRhIJaGUe//B3hrw/99WJ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2019-03-15T07:35:15Z</cp:lastPrinted>
  <dcterms:created xsi:type="dcterms:W3CDTF">2019-02-14T03:56:31Z</dcterms:created>
  <dcterms:modified xsi:type="dcterms:W3CDTF">2019-10-29T07:37:12Z</dcterms:modified>
  <cp:category/>
</cp:coreProperties>
</file>