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2(H30決算）\05平成３０年度財政状況資料集の作成について(２回目)\04_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A70" i="12"/>
  <c r="AA69" i="12"/>
  <c r="AA68" i="12"/>
  <c r="AA34" i="12" l="1"/>
  <c r="AA33" i="12"/>
  <c r="AA32" i="12"/>
  <c r="AA31" i="12"/>
  <c r="AA30" i="12"/>
  <c r="AA29" i="12"/>
  <c r="AA28" i="12"/>
  <c r="AA23" i="12" l="1"/>
  <c r="AA13" i="12"/>
  <c r="AA12" i="12"/>
  <c r="AA11" i="12"/>
  <c r="AA10" i="12"/>
  <c r="AA9" i="12"/>
  <c r="AA8" i="12"/>
  <c r="AA7"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BW34" i="10"/>
  <c r="BE34" i="10"/>
  <c r="AM34" i="10"/>
  <c r="U34" i="10"/>
  <c r="C34" i="10"/>
  <c r="CO34" i="10" l="1"/>
  <c r="CO35" i="10" s="1"/>
  <c r="CO36" i="10" s="1"/>
  <c r="CO37" i="10" s="1"/>
  <c r="CO38" i="10" s="1"/>
  <c r="BW35" i="10"/>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<sst xmlns="http://schemas.openxmlformats.org/spreadsheetml/2006/main" count="1119" uniqueCount="619">
  <si>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</si>
  <si>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</si>
  <si>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</si>
  <si>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</si>
  <si>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</si>
  <si>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</si>
  <si>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</si>
  <si>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</si>
  <si>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</si>
  <si>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</si>
  <si>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</si>
  <si>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</si>
  <si>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</si>
  <si>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</si>
  <si>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</si>
  <si>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</si>
  <si>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</si>
  <si>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</si>
  <si>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</si>
  <si>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</si>
  <si>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</si>
  <si>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</si>
  <si>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</si>
  <si>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</si>
  <si>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</si>
  <si>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</si>
  <si>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</si>
  <si>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</si>
  <si>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</si>
  <si>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</si>
  <si>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</si>
  <si>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</si>
  <si>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</si>
  <si>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</si>
  <si>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</si>
  <si>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</si>
  <si>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</si>
  <si>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</si>
  <si>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</si>
  <si>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</si>
  <si>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</si>
  <si>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</si>
  <si>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</si>
  <si>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</si>
  <si>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</si>
  <si>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</si>
  <si>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</si>
  <si>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</si>
  <si>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</si>
  <si>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</si>
  <si>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</si>
  <si>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</si>
  <si>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</si>
  <si>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</si>
  <si>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</si>
  <si>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</si>
  <si>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</si>
  <si>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</si>
  <si>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</si>
  <si>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</si>
  <si>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</si>
  <si>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</si>
  <si>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</si>
  <si>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</si>
  <si>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</si>
  <si>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</si>
  <si>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</si>
  <si>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</si>
  <si>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</si>
  <si>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</si>
  <si>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</si>
  <si>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</si>
  <si>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</si>
  <si>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</si>
  <si>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</si>
  <si>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</si>
  <si>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</si>
  <si>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</si>
  <si>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</si>
  <si>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</si>
  <si>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</si>
  <si>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</si>
  <si>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</si>
  <si>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</si>
  <si>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</si>
  <si>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</si>
  <si>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</si>
  <si>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</si>
  <si>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</si>
  <si>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</si>
  <si>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</si>
  <si>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</si>
  <si>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</si>
  <si>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</si>
  <si>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</si>
  <si>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</si>
  <si>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</si>
  <si>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</si>
  <si>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</si>
  <si>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</si>
  <si>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</si>
  <si>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</si>
  <si>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</si>
  <si>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</si>
  <si>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</si>
  <si>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</si>
  <si>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</si>
  <si>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</si>
  <si>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</si>
  <si>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</si>
  <si>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</si>
  <si>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</si>
  <si>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</si>
  <si>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</si>
  <si>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</si>
  <si>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</si>
  <si>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</si>
  <si>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</si>
  <si>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</si>
  <si>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</si>
  <si>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</si>
  <si>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</si>
  <si>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</si>
  <si>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</si>
  <si>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</si>
  <si>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</si>
  <si>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</si>
  <si>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</si>
  <si>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</si>
  <si>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</si>
  <si>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</si>
  <si>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</si>
  <si>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</si>
  <si>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</si>
  <si>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</si>
  <si>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</si>
  <si>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</si>
  <si>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</si>
  <si>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</si>
  <si>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</si>
  <si>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</si>
  <si>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</si>
  <si>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</si>
  <si>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</si>
  <si>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</si>
  <si>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</si>
  <si>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</si>
  <si>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</si>
  <si>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</si>
  <si>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</si>
  <si>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</si>
  <si>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</si>
  <si>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</si>
  <si>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</si>
  <si>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</si>
  <si>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</si>
  <si>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</si>
  <si>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</si>
  <si>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</si>
  <si>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</si>
  <si>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</si>
  <si>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</si>
  <si>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</si>
  <si>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</si>
  <si>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</si>
  <si>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</si>
  <si>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</si>
  <si>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</si>
  <si>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</si>
  <si>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</si>
  <si>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</si>
  <si>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</si>
  <si>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</si>
  <si>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</si>
  <si>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</si>
  <si>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</si>
  <si>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</si>
  <si>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</si>
  <si>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</si>
  <si>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</si>
  <si>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</si>
  <si>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</si>
  <si>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</si>
  <si>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</si>
  <si>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</si>
  <si>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</si>
  <si>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</si>
  <si>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</si>
  <si>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</si>
  <si>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</si>
  <si>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</si>
  <si>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</si>
  <si>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</si>
  <si>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</si>
  <si>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</si>
  <si>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</si>
  <si>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</si>
  <si>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</si>
  <si>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</si>
  <si>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</si>
  <si>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</si>
  <si>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</si>
  <si>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</si>
  <si>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</si>
  <si>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</si>
  <si>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</si>
  <si>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</si>
  <si>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</si>
  <si>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</si>
  <si>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</si>
  <si>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</si>
  <si>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</si>
  <si>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</si>
  <si>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奈良県奈良市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</si>
  <si>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</si>
  <si>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</si>
  <si>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</si>
  <si>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</si>
  <si>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</si>
  <si>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</si>
  <si>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</si>
  <si>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</si>
  <si>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</si>
  <si>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</si>
  <si>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</si>
  <si>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</si>
  <si>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</si>
  <si>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</si>
  <si>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</si>
  <si>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</si>
  <si>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</si>
  <si>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</si>
  <si>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</si>
  <si>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</si>
  <si>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</si>
  <si>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</si>
  <si>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</si>
  <si>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</si>
  <si>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</si>
  <si>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</si>
  <si>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</si>
  <si>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</si>
  <si>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</si>
  <si>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</si>
  <si>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</si>
  <si>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</si>
  <si>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</si>
  <si>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</si>
  <si>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</si>
  <si>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</si>
  <si>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</si>
  <si>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</si>
  <si>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</si>
  <si>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</si>
  <si>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</si>
  <si>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</si>
  <si>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</si>
  <si>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</si>
  <si>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</si>
  <si>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</si>
  <si>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</si>
  <si>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</si>
  <si>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</si>
  <si>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</si>
  <si>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</si>
  <si>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</si>
  <si>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</si>
  <si>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</si>
  <si>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</si>
  <si>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</si>
  <si>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</si>
  <si>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</si>
  <si>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</si>
  <si>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</si>
  <si>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</si>
  <si>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</si>
  <si>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</si>
  <si>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</si>
  <si>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</si>
  <si>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</si>
  <si>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</si>
  <si>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</si>
  <si>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</si>
  <si>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</si>
  <si>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</si>
  <si>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</si>
  <si>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</si>
  <si>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</si>
  <si>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</si>
  <si>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</si>
  <si>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</si>
  <si>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</si>
  <si>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</si>
  <si>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</si>
  <si>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</si>
  <si>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</si>
  <si>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</si>
  <si>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</si>
  <si>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</si>
  <si>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</si>
  <si>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</si>
  <si>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</si>
  <si>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</si>
  <si>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</si>
  <si>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</si>
  <si>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</si>
  <si>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</si>
  <si>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</si>
  <si>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</si>
  <si>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</si>
  <si>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</si>
  <si>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</si>
  <si>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</si>
  <si>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</si>
  <si>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</si>
  <si>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</si>
  <si>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</si>
  <si>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</si>
  <si>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</si>
  <si>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</si>
  <si>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</si>
  <si>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</si>
  <si>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</si>
  <si>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</si>
  <si>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</si>
  <si>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</si>
  <si>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</si>
  <si>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</si>
  <si>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</si>
  <si>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</si>
  <si>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</si>
  <si>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</si>
  <si>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</si>
  <si>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</si>
  <si>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</si>
  <si>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</si>
  <si>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</si>
  <si>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</si>
  <si>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</si>
  <si>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</si>
  <si>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</si>
  <si>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</si>
  <si>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</si>
  <si>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</si>
  <si>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</si>
  <si>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</si>
  <si>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</si>
  <si>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</si>
  <si>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</si>
  <si>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</si>
  <si>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</si>
  <si>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</si>
  <si>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</si>
  <si>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</si>
  <si>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</si>
  <si>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</si>
  <si>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</si>
  <si>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</si>
  <si>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</si>
  <si>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</si>
  <si>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</si>
  <si>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</si>
  <si>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奈良県奈良市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</si>
  <si>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</si>
  <si>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</si>
  <si>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</si>
  <si>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</si>
  <si>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</si>
  <si>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</si>
  <si>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</si>
  <si>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</si>
  <si>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</si>
  <si>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</si>
  <si>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</si>
  <si>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</si>
  <si>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</si>
  <si>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</si>
  <si>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</si>
  <si>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</si>
  <si>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</si>
  <si>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</si>
  <si>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</si>
  <si>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</si>
  <si>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</si>
  <si>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</si>
  <si>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市街地再開発事業特別会計</t>
    <phoneticPr fontId="5"/>
  </si>
  <si>
    <t>-</t>
    <phoneticPr fontId="5"/>
  </si>
  <si>
    <t>公共用地取得事業特別会計</t>
    <phoneticPr fontId="5"/>
  </si>
  <si>
    <t>母子父子寡婦福祉資金貸付金特別会計</t>
    <phoneticPr fontId="5"/>
  </si>
  <si>
    <t>針テラス事業特別会計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</si>
  <si>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</si>
  <si>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</si>
  <si>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</si>
  <si>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</si>
  <si>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</si>
  <si>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</si>
  <si>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</si>
  <si>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</si>
  <si>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</si>
  <si>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</si>
  <si>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</si>
  <si>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</si>
  <si>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</si>
  <si>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</si>
  <si>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</si>
  <si>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</si>
  <si>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</si>
  <si>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</si>
  <si>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</si>
  <si>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</si>
  <si>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</si>
  <si>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</si>
  <si>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</si>
  <si>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</si>
  <si>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</si>
  <si>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</si>
  <si>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</si>
  <si>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</si>
  <si>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</si>
  <si>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</si>
  <si>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</si>
  <si>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</si>
  <si>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</si>
  <si>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</si>
  <si>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</si>
  <si>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</si>
  <si>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</si>
  <si>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</si>
  <si>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</si>
  <si>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</si>
  <si>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</si>
  <si>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</si>
  <si>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</si>
  <si>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</si>
  <si>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</si>
  <si>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</si>
  <si>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</si>
  <si>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</si>
  <si>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</si>
  <si>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</si>
  <si>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</si>
  <si>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</si>
  <si>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</si>
  <si>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</si>
  <si>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</si>
  <si>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</si>
  <si>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</si>
  <si>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</si>
  <si>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</si>
  <si>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</si>
  <si>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</si>
  <si>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</si>
  <si>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</si>
  <si>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</si>
  <si>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</si>
  <si>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</si>
  <si>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</si>
  <si>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</si>
  <si>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</si>
  <si>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</si>
  <si>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</si>
  <si>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</si>
  <si>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</si>
  <si>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</si>
  <si>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</si>
  <si>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</si>
  <si>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</si>
  <si>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</si>
  <si>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</si>
  <si>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</si>
  <si>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</si>
  <si>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</si>
  <si>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</si>
  <si>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</si>
  <si>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</si>
  <si>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</si>
  <si>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</si>
  <si>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</si>
  <si>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</si>
  <si>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</si>
  <si>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</si>
  <si>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</si>
  <si>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</si>
  <si>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</si>
  <si>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</si>
  <si>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</si>
  <si>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</si>
  <si>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</si>
  <si>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</si>
  <si>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</si>
  <si>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</si>
  <si>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</si>
  <si>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</si>
  <si>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</si>
  <si>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</si>
  <si>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</si>
  <si>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</si>
  <si>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</si>
  <si>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</si>
  <si>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</si>
  <si>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</si>
  <si>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</si>
  <si>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</si>
  <si>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</si>
  <si>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</si>
  <si>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</si>
  <si>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</si>
  <si>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</si>
  <si>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</si>
  <si>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</si>
  <si>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</si>
  <si>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</si>
  <si>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</si>
  <si>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</si>
  <si>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</si>
  <si>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</si>
  <si>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</si>
  <si>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</si>
  <si>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</si>
  <si>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</si>
  <si>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</si>
  <si>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</si>
  <si>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</si>
  <si>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</si>
  <si>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</si>
  <si>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</si>
  <si>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</si>
  <si>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</si>
  <si>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</si>
  <si>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</si>
  <si>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</si>
  <si>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</si>
  <si>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</si>
  <si>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</si>
  <si>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</si>
  <si>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</si>
  <si>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</si>
  <si>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</si>
  <si>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</si>
  <si>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</si>
  <si>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</si>
  <si>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</si>
  <si>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</si>
  <si>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</si>
  <si>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</si>
  <si>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</si>
  <si>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</si>
  <si>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</si>
  <si>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</si>
  <si>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</si>
  <si>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</si>
  <si>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</si>
  <si>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</si>
  <si>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</si>
  <si>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</si>
  <si>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</si>
  <si>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</si>
  <si>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</si>
  <si>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</si>
  <si>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</si>
  <si>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</si>
  <si>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</si>
  <si>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</si>
  <si>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</si>
  <si>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</si>
  <si>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</si>
  <si>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</si>
  <si>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0.58</t>
  </si>
  <si>
    <t>▲ 2.34</t>
  </si>
  <si>
    <t>▲ 0.36</t>
  </si>
  <si>
    <t>▲ 0.79</t>
  </si>
  <si>
    <t>住宅新築資金等貸付金特別会計</t>
  </si>
  <si>
    <t>▲ 0.74</t>
  </si>
  <si>
    <t>▲ 0.73</t>
  </si>
  <si>
    <t>▲ 0.72</t>
  </si>
  <si>
    <t>水道事業会計</t>
  </si>
  <si>
    <t>下水道事業会計</t>
  </si>
  <si>
    <t>一般会計</t>
  </si>
  <si>
    <t>介護保険特別会計</t>
  </si>
  <si>
    <t>病院事業会計</t>
  </si>
  <si>
    <t>国民健康保険特別会計</t>
  </si>
  <si>
    <t>後期高齢者医療特別会計</t>
  </si>
  <si>
    <t>その他会計（赤字）</t>
  </si>
  <si>
    <t>▲ 0.11</t>
  </si>
  <si>
    <t>▲ 0.08</t>
  </si>
  <si>
    <t>その他会計（黒字）</t>
  </si>
  <si>
    <t>H25末</t>
    <phoneticPr fontId="5"/>
  </si>
  <si>
    <t>H26末</t>
    <phoneticPr fontId="5"/>
  </si>
  <si>
    <t>H27末</t>
    <phoneticPr fontId="5"/>
  </si>
  <si>
    <t>H28末</t>
    <phoneticPr fontId="5"/>
  </si>
  <si>
    <t>H29末</t>
    <phoneticPr fontId="5"/>
  </si>
  <si>
    <t>奈良市清美公社</t>
    <rPh sb="0" eb="3">
      <t>ナラシ</t>
    </rPh>
    <rPh sb="3" eb="5">
      <t>セイビ</t>
    </rPh>
    <rPh sb="5" eb="7">
      <t>コウシャ</t>
    </rPh>
    <phoneticPr fontId="2"/>
  </si>
  <si>
    <t>奈良市市街地開発株式会社</t>
    <rPh sb="0" eb="3">
      <t>ナラシ</t>
    </rPh>
    <rPh sb="3" eb="6">
      <t>シガイチ</t>
    </rPh>
    <rPh sb="6" eb="8">
      <t>カイハツ</t>
    </rPh>
    <rPh sb="8" eb="10">
      <t>カブシキ</t>
    </rPh>
    <rPh sb="10" eb="12">
      <t>カイシャ</t>
    </rPh>
    <phoneticPr fontId="2"/>
  </si>
  <si>
    <t>奈良市生涯学習財団</t>
    <rPh sb="0" eb="3">
      <t>ナラシ</t>
    </rPh>
    <rPh sb="3" eb="5">
      <t>ショウガイ</t>
    </rPh>
    <rPh sb="5" eb="7">
      <t>ガクシュウ</t>
    </rPh>
    <rPh sb="7" eb="9">
      <t>ザイダン</t>
    </rPh>
    <phoneticPr fontId="2"/>
  </si>
  <si>
    <t>奈良市総合財団</t>
    <rPh sb="0" eb="3">
      <t>ナラシ</t>
    </rPh>
    <rPh sb="3" eb="5">
      <t>ソウゴウ</t>
    </rPh>
    <rPh sb="5" eb="7">
      <t>ザイダン</t>
    </rPh>
    <phoneticPr fontId="2"/>
  </si>
  <si>
    <t>まちづくり奈良</t>
    <rPh sb="5" eb="7">
      <t>ナラ</t>
    </rPh>
    <phoneticPr fontId="2"/>
  </si>
  <si>
    <t>奈良県市町村総合事務組合</t>
  </si>
  <si>
    <t>山辺環境衛生組合</t>
  </si>
  <si>
    <t>奈良県住宅新築資金等貸付金回収管理組合</t>
  </si>
  <si>
    <t>奈良県後期高齢者医療広域連合</t>
  </si>
  <si>
    <t>地域振興基金</t>
  </si>
  <si>
    <t>地元公共事業積立基金</t>
  </si>
  <si>
    <t>心のふるさと応援基金</t>
  </si>
  <si>
    <t>教育振興基金</t>
    <rPh sb="0" eb="2">
      <t>キョウイク</t>
    </rPh>
    <rPh sb="2" eb="4">
      <t>シンコウ</t>
    </rPh>
    <rPh sb="4" eb="6">
      <t>キキン</t>
    </rPh>
    <phoneticPr fontId="16"/>
  </si>
  <si>
    <t>福祉基金</t>
    <rPh sb="0" eb="2">
      <t>フクシ</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</si>
  <si>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</si>
  <si>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</si>
  <si>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</si>
  <si>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</si>
  <si>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</si>
  <si>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</si>
  <si>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将来負担比率は、土地開発公社等に係る第三セクター等改革推進債を発行したこと等により、類似団体より高い水準にあるが、新規の市債発行を抑制した結果、減少している。
　有形固定資産減価償却率については、一般廃棄物処理施設など、老朽化した有形固定資産が類似団体より多く、改修がそれほど進んでいないため増加している。
　今後本庁舎の耐震化やクリーンセンターの建設等により低下させていくが、建設に伴う市債の発行により、将来負担比率が増加に転じると予想される。</t>
    <rPh sb="156" eb="158">
      <t>コンゴ</t>
    </rPh>
    <rPh sb="158" eb="161">
      <t>ホンチョウシャ</t>
    </rPh>
    <rPh sb="162" eb="165">
      <t>タイシンカ</t>
    </rPh>
    <rPh sb="175" eb="177">
      <t>ケンセツ</t>
    </rPh>
    <rPh sb="177" eb="178">
      <t>トウ</t>
    </rPh>
    <rPh sb="181" eb="183">
      <t>テイカ</t>
    </rPh>
    <rPh sb="190" eb="192">
      <t>ケンセツ</t>
    </rPh>
    <rPh sb="193" eb="194">
      <t>トモナ</t>
    </rPh>
    <rPh sb="195" eb="197">
      <t>シサイ</t>
    </rPh>
    <rPh sb="198" eb="200">
      <t>ハッコウ</t>
    </rPh>
    <rPh sb="204" eb="206">
      <t>ショウライ</t>
    </rPh>
    <rPh sb="206" eb="208">
      <t>フタン</t>
    </rPh>
    <rPh sb="208" eb="210">
      <t>ヒリツ</t>
    </rPh>
    <rPh sb="211" eb="213">
      <t>ゾウカ</t>
    </rPh>
    <rPh sb="214" eb="215">
      <t>テン</t>
    </rPh>
    <rPh sb="218" eb="220">
      <t>ヨソウ</t>
    </rPh>
    <phoneticPr fontId="5"/>
  </si>
  <si>
    <t>将来負担比率</t>
    <phoneticPr fontId="5"/>
  </si>
  <si>
    <t>有形固定資産減価償却率</t>
    <phoneticPr fontId="5"/>
  </si>
  <si>
    <t>類似団体内平均値</t>
    <phoneticPr fontId="5"/>
  </si>
  <si>
    <t>　将来負担比率と実質公債費比率は、類似団体と比較して高い水準にある。これは、土地開発公社等に係る第三セクター等改革推進債を発行したこと等によるものであるが、新規の市債発行を抑制した結果、どちらも前年度と比較して減少してい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</si>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</sst>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CF3B-46BB-A092-F20BA065D8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25594</c:v>
                </c:pt>
                <c:pt idx="1">
                  <c:v>25738</c:v>
                </c:pt>
                <c:pt idx="2">
                  <c:v>26252</c:v>
                </c:pt>
                <c:pt idx="3">
                  <c:v>22362</c:v>
                </c:pt>
                <c:pt idx="4">
                  <c:v>27854</c:v>
                </c:pt>
              </c:numCache>
            </c:numRef>
          </c:val>
          <c:smooth val="0"/>
          <c:extLst xmlns:c16r2="http://schemas.microsoft.com/office/drawing/2015/06/chart">
            <c:ext xmlns:c16="http://schemas.microsoft.com/office/drawing/2014/chart" uri="{C3380CC4-5D6E-409C-BE32-E72D297353CC}">
              <c16:uniqueId val="{00000001-CF3B-46BB-A092-F20BA065D83F}"/>
            </c:ext>
          </c:extLst>
        </c:ser>
        <c:dLbls>
          <c:showLegendKey val="0"/>
          <c:showVal val="0"/>
          <c:showCatName val="0"/>
          <c:showSerName val="0"/>
          <c:showPercent val="0"/>
          <c:showBubbleSize val="0"/>
        </c:dLbls>
        <c:marker val="1"/>
        <c:smooth val="0"/>
        <c:axId val="579280008"/>
        <c:axId val="579287456"/>
      </c:lineChart>
      <c:catAx>
        <c:axId val="579280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9287456"/>
        <c:crosses val="autoZero"/>
        <c:auto val="1"/>
        <c:lblAlgn val="ctr"/>
        <c:lblOffset val="100"/>
        <c:tickLblSkip val="1"/>
        <c:tickMarkSkip val="1"/>
        <c:noMultiLvlLbl val="0"/>
      </c:catAx>
      <c:valAx>
        <c:axId val="5792874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9280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7.0000000000000007E-2</c:v>
                </c:pt>
                <c:pt idx="1">
                  <c:v>2.34</c:v>
                </c:pt>
                <c:pt idx="2">
                  <c:v>0.56000000000000005</c:v>
                </c:pt>
                <c:pt idx="3">
                  <c:v>0.6</c:v>
                </c:pt>
                <c:pt idx="4">
                  <c:v>0.61</c:v>
                </c:pt>
              </c:numCache>
            </c:numRef>
          </c:val>
          <c:extLst xmlns:c16r2="http://schemas.microsoft.com/office/drawing/2015/06/chart">
            <c:ext xmlns:c16="http://schemas.microsoft.com/office/drawing/2014/chart" uri="{C3380CC4-5D6E-409C-BE32-E72D297353CC}">
              <c16:uniqueId val="{00000000-C335-4F05-A16F-F3A29134A9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1.04</c:v>
                </c:pt>
                <c:pt idx="1">
                  <c:v>1.0900000000000001</c:v>
                </c:pt>
                <c:pt idx="2">
                  <c:v>2.12</c:v>
                </c:pt>
                <c:pt idx="3">
                  <c:v>2.0499999999999998</c:v>
                </c:pt>
                <c:pt idx="4">
                  <c:v>1.56</c:v>
                </c:pt>
              </c:numCache>
            </c:numRef>
          </c:val>
          <c:extLst xmlns:c16r2="http://schemas.microsoft.com/office/drawing/2015/06/chart">
            <c:ext xmlns:c16="http://schemas.microsoft.com/office/drawing/2014/chart" uri="{C3380CC4-5D6E-409C-BE32-E72D297353CC}">
              <c16:uniqueId val="{00000001-C335-4F05-A16F-F3A29134A9F5}"/>
            </c:ext>
          </c:extLst>
        </c:ser>
        <c:dLbls>
          <c:showLegendKey val="0"/>
          <c:showVal val="0"/>
          <c:showCatName val="0"/>
          <c:showSerName val="0"/>
          <c:showPercent val="0"/>
          <c:showBubbleSize val="0"/>
        </c:dLbls>
        <c:gapWidth val="250"/>
        <c:overlap val="100"/>
        <c:axId val="579281576"/>
        <c:axId val="579286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-0.57999999999999996</c:v>
                </c:pt>
                <c:pt idx="1">
                  <c:v>2.27</c:v>
                </c:pt>
                <c:pt idx="2">
                  <c:v>-2.34</c:v>
                </c:pt>
                <c:pt idx="3">
                  <c:v>-0.36</c:v>
                </c:pt>
                <c:pt idx="4">
                  <c:v>-0.79</c:v>
                </c:pt>
              </c:numCache>
            </c:numRef>
          </c:val>
          <c:smooth val="0"/>
          <c:extLst xmlns:c16r2="http://schemas.microsoft.com/office/drawing/2015/06/chart">
            <c:ext xmlns:c16="http://schemas.microsoft.com/office/drawing/2014/chart" uri="{C3380CC4-5D6E-409C-BE32-E72D297353CC}">
              <c16:uniqueId val="{00000002-C335-4F05-A16F-F3A29134A9F5}"/>
            </c:ext>
          </c:extLst>
        </c:ser>
        <c:dLbls>
          <c:showLegendKey val="0"/>
          <c:showVal val="0"/>
          <c:showCatName val="0"/>
          <c:showSerName val="0"/>
          <c:showPercent val="0"/>
          <c:showBubbleSize val="0"/>
        </c:dLbls>
        <c:marker val="1"/>
        <c:smooth val="0"/>
        <c:axId val="579281576"/>
        <c:axId val="579286280"/>
      </c:lineChart>
      <c:catAx>
        <c:axId val="57928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9286280"/>
        <c:crosses val="autoZero"/>
        <c:auto val="1"/>
        <c:lblAlgn val="ctr"/>
        <c:lblOffset val="100"/>
        <c:tickLblSkip val="1"/>
        <c:tickMarkSkip val="1"/>
        <c:noMultiLvlLbl val="0"/>
      </c:catAx>
      <c:valAx>
        <c:axId val="579286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28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7.0000000000000007E-2</c:v>
                </c:pt>
                <c:pt idx="4">
                  <c:v>#N/A</c:v>
                </c:pt>
                <c:pt idx="5">
                  <c:v>7.0000000000000007E-2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419-4BC2-A90C-04A607D425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0.11</c:v>
                </c:pt>
                <c:pt idx="5">
                  <c:v>#N/A</c:v>
                </c:pt>
                <c:pt idx="6">
                  <c:v>0.08</c:v>
                </c:pt>
                <c:pt idx="7">
                  <c:v>#N/A</c:v>
                </c:pt>
                <c:pt idx="8">
                  <c:v>0</c:v>
                </c:pt>
                <c:pt idx="9">
                  <c:v>0</c:v>
                </c:pt>
              </c:numCache>
            </c:numRef>
          </c:val>
          <c:extLst xmlns:c16r2="http://schemas.microsoft.com/office/drawing/2015/06/chart">
            <c:ext xmlns:c16="http://schemas.microsoft.com/office/drawing/2014/chart" uri="{C3380CC4-5D6E-409C-BE32-E72D297353CC}">
              <c16:uniqueId val="{00000001-9419-4BC2-A90C-04A607D4255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0.08</c:v>
                </c:pt>
                <c:pt idx="8">
                  <c:v>#N/A</c:v>
                </c:pt>
                <c:pt idx="9">
                  <c:v>0.03</c:v>
                </c:pt>
              </c:numCache>
            </c:numRef>
          </c:val>
          <c:extLst xmlns:c16r2="http://schemas.microsoft.com/office/drawing/2015/06/chart">
            <c:ext xmlns:c16="http://schemas.microsoft.com/office/drawing/2014/chart" uri="{C3380CC4-5D6E-409C-BE32-E72D297353CC}">
              <c16:uniqueId val="{00000002-9419-4BC2-A90C-04A607D42551}"/>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7.0000000000000007E-2</c:v>
                </c:pt>
                <c:pt idx="4">
                  <c:v>#N/A</c:v>
                </c:pt>
                <c:pt idx="5">
                  <c:v>0.32</c:v>
                </c:pt>
                <c:pt idx="6">
                  <c:v>#N/A</c:v>
                </c:pt>
                <c:pt idx="7">
                  <c:v>0.74</c:v>
                </c:pt>
                <c:pt idx="8">
                  <c:v>#N/A</c:v>
                </c:pt>
                <c:pt idx="9">
                  <c:v>7.0000000000000007E-2</c:v>
                </c:pt>
              </c:numCache>
            </c:numRef>
          </c:val>
          <c:extLst xmlns:c16r2="http://schemas.microsoft.com/office/drawing/2015/06/chart">
            <c:ext xmlns:c16="http://schemas.microsoft.com/office/drawing/2014/chart" uri="{C3380CC4-5D6E-409C-BE32-E72D297353CC}">
              <c16:uniqueId val="{00000003-9419-4BC2-A90C-04A607D42551}"/>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0.47</c:v>
                </c:pt>
                <c:pt idx="2">
                  <c:v>#N/A</c:v>
                </c:pt>
                <c:pt idx="3">
                  <c:v>0.44</c:v>
                </c:pt>
                <c:pt idx="4">
                  <c:v>#N/A</c:v>
                </c:pt>
                <c:pt idx="5">
                  <c:v>0.44</c:v>
                </c:pt>
                <c:pt idx="6">
                  <c:v>#N/A</c:v>
                </c:pt>
                <c:pt idx="7">
                  <c:v>0.43</c:v>
                </c:pt>
                <c:pt idx="8">
                  <c:v>#N/A</c:v>
                </c:pt>
                <c:pt idx="9">
                  <c:v>0.44</c:v>
                </c:pt>
              </c:numCache>
            </c:numRef>
          </c:val>
          <c:extLst xmlns:c16r2="http://schemas.microsoft.com/office/drawing/2015/06/chart">
            <c:ext xmlns:c16="http://schemas.microsoft.com/office/drawing/2014/chart" uri="{C3380CC4-5D6E-409C-BE32-E72D297353CC}">
              <c16:uniqueId val="{00000004-9419-4BC2-A90C-04A607D4255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0.02</c:v>
                </c:pt>
                <c:pt idx="4">
                  <c:v>#N/A</c:v>
                </c:pt>
                <c:pt idx="5">
                  <c:v>0.14000000000000001</c:v>
                </c:pt>
                <c:pt idx="6">
                  <c:v>#N/A</c:v>
                </c:pt>
                <c:pt idx="7">
                  <c:v>0.31</c:v>
                </c:pt>
                <c:pt idx="8">
                  <c:v>#N/A</c:v>
                </c:pt>
                <c:pt idx="9">
                  <c:v>0.97</c:v>
                </c:pt>
              </c:numCache>
            </c:numRef>
          </c:val>
          <c:extLst xmlns:c16r2="http://schemas.microsoft.com/office/drawing/2015/06/chart">
            <c:ext xmlns:c16="http://schemas.microsoft.com/office/drawing/2014/chart" uri="{C3380CC4-5D6E-409C-BE32-E72D297353CC}">
              <c16:uniqueId val="{00000005-9419-4BC2-A90C-04A607D4255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c:v>
                </c:pt>
                <c:pt idx="2">
                  <c:v>#N/A</c:v>
                </c:pt>
                <c:pt idx="3">
                  <c:v>3.07</c:v>
                </c:pt>
                <c:pt idx="4">
                  <c:v>#N/A</c:v>
                </c:pt>
                <c:pt idx="5">
                  <c:v>1.29</c:v>
                </c:pt>
                <c:pt idx="6">
                  <c:v>#N/A</c:v>
                </c:pt>
                <c:pt idx="7">
                  <c:v>1.41</c:v>
                </c:pt>
                <c:pt idx="8">
                  <c:v>#N/A</c:v>
                </c:pt>
                <c:pt idx="9">
                  <c:v>1.33</c:v>
                </c:pt>
              </c:numCache>
            </c:numRef>
          </c:val>
          <c:extLst xmlns:c16r2="http://schemas.microsoft.com/office/drawing/2015/06/chart">
            <c:ext xmlns:c16="http://schemas.microsoft.com/office/drawing/2014/chart" uri="{C3380CC4-5D6E-409C-BE32-E72D297353CC}">
              <c16:uniqueId val="{00000006-9419-4BC2-A90C-04A607D4255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0.41</c:v>
                </c:pt>
                <c:pt idx="2">
                  <c:v>#N/A</c:v>
                </c:pt>
                <c:pt idx="3">
                  <c:v>0.48</c:v>
                </c:pt>
                <c:pt idx="4">
                  <c:v>#N/A</c:v>
                </c:pt>
                <c:pt idx="5">
                  <c:v>0.76</c:v>
                </c:pt>
                <c:pt idx="6">
                  <c:v>#N/A</c:v>
                </c:pt>
                <c:pt idx="7">
                  <c:v>1.21</c:v>
                </c:pt>
                <c:pt idx="8">
                  <c:v>#N/A</c:v>
                </c:pt>
                <c:pt idx="9">
                  <c:v>1.59</c:v>
                </c:pt>
              </c:numCache>
            </c:numRef>
          </c:val>
          <c:extLst xmlns:c16r2="http://schemas.microsoft.com/office/drawing/2015/06/chart">
            <c:ext xmlns:c16="http://schemas.microsoft.com/office/drawing/2014/chart" uri="{C3380CC4-5D6E-409C-BE32-E72D297353CC}">
              <c16:uniqueId val="{00000007-9419-4BC2-A90C-04A607D4255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c:v>
                </c:pt>
                <c:pt idx="2">
                  <c:v>#N/A</c:v>
                </c:pt>
                <c:pt idx="3">
                  <c:v>3.55</c:v>
                </c:pt>
                <c:pt idx="4">
                  <c:v>#N/A</c:v>
                </c:pt>
                <c:pt idx="5">
                  <c:v>5.14</c:v>
                </c:pt>
                <c:pt idx="6">
                  <c:v>#N/A</c:v>
                </c:pt>
                <c:pt idx="7">
                  <c:v>6.65</c:v>
                </c:pt>
                <c:pt idx="8">
                  <c:v>#N/A</c:v>
                </c:pt>
                <c:pt idx="9">
                  <c:v>7.92</c:v>
                </c:pt>
              </c:numCache>
            </c:numRef>
          </c:val>
          <c:extLst xmlns:c16r2="http://schemas.microsoft.com/office/drawing/2015/06/chart">
            <c:ext xmlns:c16="http://schemas.microsoft.com/office/drawing/2014/chart" uri="{C3380CC4-5D6E-409C-BE32-E72D297353CC}">
              <c16:uniqueId val="{00000008-9419-4BC2-A90C-04A607D42551}"/>
            </c:ext>
          </c:extLst>
        </c:ser>
        <c:ser>
          <c:idx val="9"/>
          <c:order val="9"/>
          <c:tx>
            <c:strRef>
              <c:f>データシート!$A$36</c:f>
              <c:strCache>
                <c:ptCount val="1"/>
                <c:pt idx="0">
                  <c:v>住宅新築資金等貸付金特別会計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0.74</c:v>
                </c:pt>
                <c:pt idx="1">
                  <c:v>#N/A</c:v>
                </c:pt>
                <c:pt idx="2">
                  <c:v>0.73</c:v>
                </c:pt>
                <c:pt idx="3">
                  <c:v>#N/A</c:v>
                </c:pt>
                <c:pt idx="4">
                  <c:v>0.73</c:v>
                </c:pt>
                <c:pt idx="5">
                  <c:v>#N/A</c:v>
                </c:pt>
                <c:pt idx="6">
                  <c:v>0.72</c:v>
                </c:pt>
                <c:pt idx="7">
                  <c:v>#N/A</c:v>
                </c:pt>
                <c:pt idx="8">
                  <c:v>0.72</c:v>
                </c:pt>
                <c:pt idx="9">
                  <c:v>#N/A</c:v>
                </c:pt>
              </c:numCache>
            </c:numRef>
          </c:val>
          <c:extLst xmlns:c16r2="http://schemas.microsoft.com/office/drawing/2015/06/chart">
            <c:ext xmlns:c16="http://schemas.microsoft.com/office/drawing/2014/chart" uri="{C3380CC4-5D6E-409C-BE32-E72D297353CC}">
              <c16:uniqueId val="{00000009-9419-4BC2-A90C-04A607D42551}"/>
            </c:ext>
          </c:extLst>
        </c:ser>
        <c:dLbls>
          <c:showLegendKey val="0"/>
          <c:showVal val="0"/>
          <c:showCatName val="0"/>
          <c:showSerName val="0"/>
          <c:showPercent val="0"/>
          <c:showBubbleSize val="0"/>
        </c:dLbls>
        <c:gapWidth val="150"/>
        <c:overlap val="100"/>
        <c:axId val="579277264"/>
        <c:axId val="579289416"/>
      </c:barChart>
      <c:catAx>
        <c:axId val="57927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9289416"/>
        <c:crosses val="autoZero"/>
        <c:auto val="1"/>
        <c:lblAlgn val="ctr"/>
        <c:lblOffset val="100"/>
        <c:tickLblSkip val="1"/>
        <c:tickMarkSkip val="1"/>
        <c:noMultiLvlLbl val="0"/>
      </c:catAx>
      <c:valAx>
        <c:axId val="579289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277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13556</c:v>
                </c:pt>
                <c:pt idx="5">
                  <c:v>12527</c:v>
                </c:pt>
                <c:pt idx="8">
                  <c:v>12612</c:v>
                </c:pt>
                <c:pt idx="11">
                  <c:v>12755</c:v>
                </c:pt>
                <c:pt idx="14">
                  <c:v>13246</c:v>
                </c:pt>
              </c:numCache>
            </c:numRef>
          </c:val>
          <c:extLst xmlns:c16r2="http://schemas.microsoft.com/office/drawing/2015/06/chart">
            <c:ext xmlns:c16="http://schemas.microsoft.com/office/drawing/2014/chart" uri="{C3380CC4-5D6E-409C-BE32-E72D297353CC}">
              <c16:uniqueId val="{00000000-9EC9-4FF6-A609-65BB00DE8E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18</c:v>
                </c:pt>
                <c:pt idx="3">
                  <c:v>14</c:v>
                </c:pt>
                <c:pt idx="6">
                  <c:v>13</c:v>
                </c:pt>
                <c:pt idx="9">
                  <c:v>9</c:v>
                </c:pt>
                <c:pt idx="12">
                  <c:v>7</c:v>
                </c:pt>
              </c:numCache>
            </c:numRef>
          </c:val>
          <c:extLst xmlns:c16r2="http://schemas.microsoft.com/office/drawing/2015/06/chart">
            <c:ext xmlns:c16="http://schemas.microsoft.com/office/drawing/2014/chart" uri="{C3380CC4-5D6E-409C-BE32-E72D297353CC}">
              <c16:uniqueId val="{00000001-9EC9-4FF6-A609-65BB00DE8E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8</c:v>
                </c:pt>
                <c:pt idx="6">
                  <c:v>7</c:v>
                </c:pt>
                <c:pt idx="9">
                  <c:v>7</c:v>
                </c:pt>
                <c:pt idx="12">
                  <c:v>7</c:v>
                </c:pt>
              </c:numCache>
            </c:numRef>
          </c:val>
          <c:extLst xmlns:c16r2="http://schemas.microsoft.com/office/drawing/2015/06/chart">
            <c:ext xmlns:c16="http://schemas.microsoft.com/office/drawing/2014/chart" uri="{C3380CC4-5D6E-409C-BE32-E72D297353CC}">
              <c16:uniqueId val="{00000002-9EC9-4FF6-A609-65BB00DE8E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EC9-4FF6-A609-65BB00DE8E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3233</c:v>
                </c:pt>
                <c:pt idx="3">
                  <c:v>2550</c:v>
                </c:pt>
                <c:pt idx="6">
                  <c:v>2131</c:v>
                </c:pt>
                <c:pt idx="9">
                  <c:v>2024</c:v>
                </c:pt>
                <c:pt idx="12">
                  <c:v>2060</c:v>
                </c:pt>
              </c:numCache>
            </c:numRef>
          </c:val>
          <c:extLst xmlns:c16r2="http://schemas.microsoft.com/office/drawing/2015/06/chart">
            <c:ext xmlns:c16="http://schemas.microsoft.com/office/drawing/2014/chart" uri="{C3380CC4-5D6E-409C-BE32-E72D297353CC}">
              <c16:uniqueId val="{00000004-9EC9-4FF6-A609-65BB00DE8E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C9-4FF6-A609-65BB00DE8E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EC9-4FF6-A609-65BB00DE8E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18955</c:v>
                </c:pt>
                <c:pt idx="3">
                  <c:v>18721</c:v>
                </c:pt>
                <c:pt idx="6">
                  <c:v>18921</c:v>
                </c:pt>
                <c:pt idx="9">
                  <c:v>18571</c:v>
                </c:pt>
                <c:pt idx="12">
                  <c:v>18566</c:v>
                </c:pt>
              </c:numCache>
            </c:numRef>
          </c:val>
          <c:extLst xmlns:c16r2="http://schemas.microsoft.com/office/drawing/2015/06/chart">
            <c:ext xmlns:c16="http://schemas.microsoft.com/office/drawing/2014/chart" uri="{C3380CC4-5D6E-409C-BE32-E72D297353CC}">
              <c16:uniqueId val="{00000007-9EC9-4FF6-A609-65BB00DE8EC0}"/>
            </c:ext>
          </c:extLst>
        </c:ser>
        <c:dLbls>
          <c:showLegendKey val="0"/>
          <c:showVal val="0"/>
          <c:showCatName val="0"/>
          <c:showSerName val="0"/>
          <c:showPercent val="0"/>
          <c:showBubbleSize val="0"/>
        </c:dLbls>
        <c:gapWidth val="100"/>
        <c:overlap val="100"/>
        <c:axId val="579278048"/>
        <c:axId val="579278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8658</c:v>
                </c:pt>
                <c:pt idx="2">
                  <c:v>#N/A</c:v>
                </c:pt>
                <c:pt idx="3">
                  <c:v>#N/A</c:v>
                </c:pt>
                <c:pt idx="4">
                  <c:v>8766</c:v>
                </c:pt>
                <c:pt idx="5">
                  <c:v>#N/A</c:v>
                </c:pt>
                <c:pt idx="6">
                  <c:v>#N/A</c:v>
                </c:pt>
                <c:pt idx="7">
                  <c:v>8460</c:v>
                </c:pt>
                <c:pt idx="8">
                  <c:v>#N/A</c:v>
                </c:pt>
                <c:pt idx="9">
                  <c:v>#N/A</c:v>
                </c:pt>
                <c:pt idx="10">
                  <c:v>7856</c:v>
                </c:pt>
                <c:pt idx="11">
                  <c:v>#N/A</c:v>
                </c:pt>
                <c:pt idx="12">
                  <c:v>#N/A</c:v>
                </c:pt>
                <c:pt idx="13">
                  <c:v>7394</c:v>
                </c:pt>
                <c:pt idx="14">
                  <c:v>#N/A</c:v>
                </c:pt>
              </c:numCache>
            </c:numRef>
          </c:val>
          <c:smooth val="0"/>
          <c:extLst xmlns:c16r2="http://schemas.microsoft.com/office/drawing/2015/06/chart">
            <c:ext xmlns:c16="http://schemas.microsoft.com/office/drawing/2014/chart" uri="{C3380CC4-5D6E-409C-BE32-E72D297353CC}">
              <c16:uniqueId val="{00000008-9EC9-4FF6-A609-65BB00DE8EC0}"/>
            </c:ext>
          </c:extLst>
        </c:ser>
        <c:dLbls>
          <c:showLegendKey val="0"/>
          <c:showVal val="0"/>
          <c:showCatName val="0"/>
          <c:showSerName val="0"/>
          <c:showPercent val="0"/>
          <c:showBubbleSize val="0"/>
        </c:dLbls>
        <c:marker val="1"/>
        <c:smooth val="0"/>
        <c:axId val="579278048"/>
        <c:axId val="579278440"/>
      </c:lineChart>
      <c:catAx>
        <c:axId val="57927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9278440"/>
        <c:crosses val="autoZero"/>
        <c:auto val="1"/>
        <c:lblAlgn val="ctr"/>
        <c:lblOffset val="100"/>
        <c:tickLblSkip val="1"/>
        <c:tickMarkSkip val="1"/>
        <c:noMultiLvlLbl val="0"/>
      </c:catAx>
      <c:valAx>
        <c:axId val="579278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27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119577</c:v>
                </c:pt>
                <c:pt idx="5">
                  <c:v>121017</c:v>
                </c:pt>
                <c:pt idx="8">
                  <c:v>120381</c:v>
                </c:pt>
                <c:pt idx="11">
                  <c:v>118294</c:v>
                </c:pt>
                <c:pt idx="14">
                  <c:v>118836</c:v>
                </c:pt>
              </c:numCache>
            </c:numRef>
          </c:val>
          <c:extLst xmlns:c16r2="http://schemas.microsoft.com/office/drawing/2015/06/chart">
            <c:ext xmlns:c16="http://schemas.microsoft.com/office/drawing/2014/chart" uri="{C3380CC4-5D6E-409C-BE32-E72D297353CC}">
              <c16:uniqueId val="{00000000-F61B-41EE-9100-C3DDCED0FE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33177</c:v>
                </c:pt>
                <c:pt idx="5">
                  <c:v>31399</c:v>
                </c:pt>
                <c:pt idx="8">
                  <c:v>28895</c:v>
                </c:pt>
                <c:pt idx="11">
                  <c:v>27782</c:v>
                </c:pt>
                <c:pt idx="14">
                  <c:v>27516</c:v>
                </c:pt>
              </c:numCache>
            </c:numRef>
          </c:val>
          <c:extLst xmlns:c16r2="http://schemas.microsoft.com/office/drawing/2015/06/chart">
            <c:ext xmlns:c16="http://schemas.microsoft.com/office/drawing/2014/chart" uri="{C3380CC4-5D6E-409C-BE32-E72D297353CC}">
              <c16:uniqueId val="{00000001-F61B-41EE-9100-C3DDCED0FE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6003</c:v>
                </c:pt>
                <c:pt idx="5">
                  <c:v>5797</c:v>
                </c:pt>
                <c:pt idx="8">
                  <c:v>5708</c:v>
                </c:pt>
                <c:pt idx="11">
                  <c:v>5271</c:v>
                </c:pt>
                <c:pt idx="14">
                  <c:v>4790</c:v>
                </c:pt>
              </c:numCache>
            </c:numRef>
          </c:val>
          <c:extLst xmlns:c16r2="http://schemas.microsoft.com/office/drawing/2015/06/chart">
            <c:ext xmlns:c16="http://schemas.microsoft.com/office/drawing/2014/chart" uri="{C3380CC4-5D6E-409C-BE32-E72D297353CC}">
              <c16:uniqueId val="{00000002-F61B-41EE-9100-C3DDCED0FE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61B-41EE-9100-C3DDCED0FE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61B-41EE-9100-C3DDCED0FE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61B-41EE-9100-C3DDCED0FE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22870</c:v>
                </c:pt>
                <c:pt idx="3">
                  <c:v>20816</c:v>
                </c:pt>
                <c:pt idx="6">
                  <c:v>21416</c:v>
                </c:pt>
                <c:pt idx="9">
                  <c:v>19646</c:v>
                </c:pt>
                <c:pt idx="12">
                  <c:v>18655</c:v>
                </c:pt>
              </c:numCache>
            </c:numRef>
          </c:val>
          <c:extLst xmlns:c16r2="http://schemas.microsoft.com/office/drawing/2015/06/chart">
            <c:ext xmlns:c16="http://schemas.microsoft.com/office/drawing/2014/chart" uri="{C3380CC4-5D6E-409C-BE32-E72D297353CC}">
              <c16:uniqueId val="{00000006-F61B-41EE-9100-C3DDCED0FE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61B-41EE-9100-C3DDCED0FE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37800</c:v>
                </c:pt>
                <c:pt idx="3">
                  <c:v>36083</c:v>
                </c:pt>
                <c:pt idx="6">
                  <c:v>32475</c:v>
                </c:pt>
                <c:pt idx="9">
                  <c:v>31825</c:v>
                </c:pt>
                <c:pt idx="12">
                  <c:v>31342</c:v>
                </c:pt>
              </c:numCache>
            </c:numRef>
          </c:val>
          <c:extLst xmlns:c16r2="http://schemas.microsoft.com/office/drawing/2015/06/chart">
            <c:ext xmlns:c16="http://schemas.microsoft.com/office/drawing/2014/chart" uri="{C3380CC4-5D6E-409C-BE32-E72D297353CC}">
              <c16:uniqueId val="{00000008-F61B-41EE-9100-C3DDCED0FE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41</c:v>
                </c:pt>
                <c:pt idx="3">
                  <c:v>35</c:v>
                </c:pt>
                <c:pt idx="6">
                  <c:v>29</c:v>
                </c:pt>
                <c:pt idx="9">
                  <c:v>26</c:v>
                </c:pt>
                <c:pt idx="12">
                  <c:v>17</c:v>
                </c:pt>
              </c:numCache>
            </c:numRef>
          </c:val>
          <c:extLst xmlns:c16r2="http://schemas.microsoft.com/office/drawing/2015/06/chart">
            <c:ext xmlns:c16="http://schemas.microsoft.com/office/drawing/2014/chart" uri="{C3380CC4-5D6E-409C-BE32-E72D297353CC}">
              <c16:uniqueId val="{00000009-F61B-41EE-9100-C3DDCED0FE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217322</c:v>
                </c:pt>
                <c:pt idx="3">
                  <c:v>214248</c:v>
                </c:pt>
                <c:pt idx="6">
                  <c:v>210323</c:v>
                </c:pt>
                <c:pt idx="9">
                  <c:v>206090</c:v>
                </c:pt>
                <c:pt idx="12">
                  <c:v>202489</c:v>
                </c:pt>
              </c:numCache>
            </c:numRef>
          </c:val>
          <c:extLst xmlns:c16r2="http://schemas.microsoft.com/office/drawing/2015/06/chart">
            <c:ext xmlns:c16="http://schemas.microsoft.com/office/drawing/2014/chart" uri="{C3380CC4-5D6E-409C-BE32-E72D297353CC}">
              <c16:uniqueId val="{0000000A-F61B-41EE-9100-C3DDCED0FE3B}"/>
            </c:ext>
          </c:extLst>
        </c:ser>
        <c:dLbls>
          <c:showLegendKey val="0"/>
          <c:showVal val="0"/>
          <c:showCatName val="0"/>
          <c:showSerName val="0"/>
          <c:showPercent val="0"/>
          <c:showBubbleSize val="0"/>
        </c:dLbls>
        <c:gapWidth val="100"/>
        <c:overlap val="100"/>
        <c:axId val="579281184"/>
        <c:axId val="579294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119276</c:v>
                </c:pt>
                <c:pt idx="2">
                  <c:v>#N/A</c:v>
                </c:pt>
                <c:pt idx="3">
                  <c:v>#N/A</c:v>
                </c:pt>
                <c:pt idx="4">
                  <c:v>112970</c:v>
                </c:pt>
                <c:pt idx="5">
                  <c:v>#N/A</c:v>
                </c:pt>
                <c:pt idx="6">
                  <c:v>#N/A</c:v>
                </c:pt>
                <c:pt idx="7">
                  <c:v>109258</c:v>
                </c:pt>
                <c:pt idx="8">
                  <c:v>#N/A</c:v>
                </c:pt>
                <c:pt idx="9">
                  <c:v>#N/A</c:v>
                </c:pt>
                <c:pt idx="10">
                  <c:v>106240</c:v>
                </c:pt>
                <c:pt idx="11">
                  <c:v>#N/A</c:v>
                </c:pt>
                <c:pt idx="12">
                  <c:v>#N/A</c:v>
                </c:pt>
                <c:pt idx="13">
                  <c:v>101361</c:v>
                </c:pt>
                <c:pt idx="14">
                  <c:v>#N/A</c:v>
                </c:pt>
              </c:numCache>
            </c:numRef>
          </c:val>
          <c:smooth val="0"/>
          <c:extLst xmlns:c16r2="http://schemas.microsoft.com/office/drawing/2015/06/chart">
            <c:ext xmlns:c16="http://schemas.microsoft.com/office/drawing/2014/chart" uri="{C3380CC4-5D6E-409C-BE32-E72D297353CC}">
              <c16:uniqueId val="{0000000B-F61B-41EE-9100-C3DDCED0FE3B}"/>
            </c:ext>
          </c:extLst>
        </c:ser>
        <c:dLbls>
          <c:showLegendKey val="0"/>
          <c:showVal val="0"/>
          <c:showCatName val="0"/>
          <c:showSerName val="0"/>
          <c:showPercent val="0"/>
          <c:showBubbleSize val="0"/>
        </c:dLbls>
        <c:marker val="1"/>
        <c:smooth val="0"/>
        <c:axId val="579281184"/>
        <c:axId val="579294120"/>
      </c:lineChart>
      <c:catAx>
        <c:axId val="5792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9294120"/>
        <c:crosses val="autoZero"/>
        <c:auto val="1"/>
        <c:lblAlgn val="ctr"/>
        <c:lblOffset val="100"/>
        <c:tickLblSkip val="1"/>
        <c:tickMarkSkip val="1"/>
        <c:noMultiLvlLbl val="0"/>
      </c:catAx>
      <c:valAx>
        <c:axId val="579294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28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1590</c:v>
                </c:pt>
                <c:pt idx="1">
                  <c:v>1541</c:v>
                </c:pt>
                <c:pt idx="2">
                  <c:v>1183</c:v>
                </c:pt>
              </c:numCache>
            </c:numRef>
          </c:val>
          <c:extLst xmlns:c16r2="http://schemas.microsoft.com/office/drawing/2015/06/chart">
            <c:ext xmlns:c16="http://schemas.microsoft.com/office/drawing/2014/chart" uri="{C3380CC4-5D6E-409C-BE32-E72D297353CC}">
              <c16:uniqueId val="{00000000-4D3A-4383-AE94-0D2F1AFE8E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449</c:v>
                </c:pt>
                <c:pt idx="1">
                  <c:v>109</c:v>
                </c:pt>
                <c:pt idx="2">
                  <c:v>9</c:v>
                </c:pt>
              </c:numCache>
            </c:numRef>
          </c:val>
          <c:extLst xmlns:c16r2="http://schemas.microsoft.com/office/drawing/2015/06/chart">
            <c:ext xmlns:c16="http://schemas.microsoft.com/office/drawing/2014/chart" uri="{C3380CC4-5D6E-409C-BE32-E72D297353CC}">
              <c16:uniqueId val="{00000001-4D3A-4383-AE94-0D2F1AFE8E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6599</c:v>
                </c:pt>
                <c:pt idx="1">
                  <c:v>6311</c:v>
                </c:pt>
                <c:pt idx="2">
                  <c:v>6197</c:v>
                </c:pt>
              </c:numCache>
            </c:numRef>
          </c:val>
          <c:extLst xmlns:c16r2="http://schemas.microsoft.com/office/drawing/2015/06/chart">
            <c:ext xmlns:c16="http://schemas.microsoft.com/office/drawing/2014/chart" uri="{C3380CC4-5D6E-409C-BE32-E72D297353CC}">
              <c16:uniqueId val="{00000002-4D3A-4383-AE94-0D2F1AFE8EC6}"/>
            </c:ext>
          </c:extLst>
        </c:ser>
        <c:dLbls>
          <c:showLegendKey val="0"/>
          <c:showVal val="0"/>
          <c:showCatName val="0"/>
          <c:showSerName val="0"/>
          <c:showPercent val="0"/>
          <c:showBubbleSize val="0"/>
        </c:dLbls>
        <c:gapWidth val="120"/>
        <c:overlap val="100"/>
        <c:axId val="579284712"/>
        <c:axId val="579290200"/>
      </c:barChart>
      <c:catAx>
        <c:axId val="579284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9290200"/>
        <c:crosses val="autoZero"/>
        <c:auto val="1"/>
        <c:lblAlgn val="ctr"/>
        <c:lblOffset val="100"/>
        <c:tickLblSkip val="1"/>
        <c:tickMarkSkip val="1"/>
        <c:noMultiLvlLbl val="0"/>
      </c:catAx>
      <c:valAx>
        <c:axId val="579290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9284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BD-4BEF-AE64-BF65D89EBF43}"/>
                </c:ext>
                <c:ext xmlns:c15="http://schemas.microsoft.com/office/drawing/2012/chart" uri="{CE6537A1-D6FC-4f65-9D91-7224C49458BB}">
                  <c15:dlblFieldTable>
                    <c15:dlblFTEntry>
                      <c15:txfldGUID>{B03A04A6-E0ED-410A-A479-7105D8A2FBEA}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5BD-4BEF-AE64-BF65D89EBF43}"/>
                </c:ext>
                <c:ext xmlns:c15="http://schemas.microsoft.com/office/drawing/2012/chart" uri="{CE6537A1-D6FC-4f65-9D91-7224C49458BB}">
                  <c15:dlblFieldTable>
                    <c15:dlblFTEntry>
                      <c15:txfldGUID>{8473E8C6-1BC1-4733-B4AC-10BE15CE9C5B}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5BD-4BEF-AE64-BF65D89EBF43}"/>
                </c:ext>
                <c:ext xmlns:c15="http://schemas.microsoft.com/office/drawing/2012/chart" uri="{CE6537A1-D6FC-4f65-9D91-7224C49458BB}">
                  <c15:dlblFieldTable>
                    <c15:dlblFTEntry>
                      <c15:txfldGUID>{267ECF4E-9876-43CF-8A4C-601AE853D862}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5BD-4BEF-AE64-BF65D89EBF43}"/>
                </c:ext>
                <c:ext xmlns:c15="http://schemas.microsoft.com/office/drawing/2012/chart" uri="{CE6537A1-D6FC-4f65-9D91-7224C49458BB}">
                  <c15:dlblFieldTable>
                    <c15:dlblFTEntry>
                      <c15:txfldGUID>{D272CE92-77D2-469F-B228-A8496A268A05}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5BD-4BEF-AE64-BF65D89EBF43}"/>
                </c:ext>
                <c:ext xmlns:c15="http://schemas.microsoft.com/office/drawing/2012/chart" uri="{CE6537A1-D6FC-4f65-9D91-7224C49458BB}">
                  <c15:dlblFieldTable>
                    <c15:dlblFTEntry>
                      <c15:txfldGUID>{0C6A17B7-0062-4CC4-BAE8-5DC16D9085BD}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5BD-4BEF-AE64-BF65D89EBF43}"/>
                </c:ext>
                <c:ext xmlns:c15="http://schemas.microsoft.com/office/drawing/2012/chart" uri="{CE6537A1-D6FC-4f65-9D91-7224C49458BB}">
                  <c15:dlblFieldTable>
                    <c15:dlblFTEntry>
                      <c15:txfldGUID>{3D747144-680A-4257-9D5D-1CA9AB76EBE6}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5BD-4BEF-AE64-BF65D89EBF43}"/>
                </c:ext>
                <c:ext xmlns:c15="http://schemas.microsoft.com/office/drawing/2012/chart" uri="{CE6537A1-D6FC-4f65-9D91-7224C49458BB}">
                  <c15:dlblFieldTable>
                    <c15:dlblFTEntry>
                      <c15:txfldGUID>{AB1BDF7D-BCB8-4819-8915-89F76AAED03C}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5BD-4BEF-AE64-BF65D89EBF43}"/>
                </c:ext>
                <c:ext xmlns:c15="http://schemas.microsoft.com/office/drawing/2012/chart" uri="{CE6537A1-D6FC-4f65-9D91-7224C49458BB}">
                  <c15:dlblFieldTable>
                    <c15:dlblFTEntry>
                      <c15:txfldGUID>{7CBEEC0C-1B9E-4758-AC0C-AEF808FEB89E}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5BD-4BEF-AE64-BF65D89EBF43}"/>
                </c:ext>
                <c:ext xmlns:c15="http://schemas.microsoft.com/office/drawing/2012/chart" uri="{CE6537A1-D6FC-4f65-9D91-7224C49458BB}">
                  <c15:dlblFieldTable>
                    <c15:dlblFTEntry>
                      <c15:txfldGUID>{5792B37E-E03D-4E91-B25E-0703004B4267}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64.2</c:v>
                </c:pt>
                <c:pt idx="16">
                  <c:v>66.3</c:v>
                </c:pt>
                <c:pt idx="24">
                  <c:v>67.8</c:v>
                </c:pt>
                <c:pt idx="32">
                  <c:v>69.7</c:v>
                </c:pt>
              </c:numCache>
            </c:numRef>
          </c:xVal>
          <c:yVal>
            <c:numRef>
              <c:f>公会計指標分析・財政指標組合せ分析表!$BP$51:$DC$51</c:f>
              <c:numCache>
                <c:formatCode>#,##0.0;"▲ "#,##0.0</c:formatCode>
                <c:ptCount val="40"/>
                <c:pt idx="8">
                  <c:v>171.5</c:v>
                </c:pt>
                <c:pt idx="16">
                  <c:v>166.1</c:v>
                </c:pt>
                <c:pt idx="24">
                  <c:v>161.1</c:v>
                </c:pt>
                <c:pt idx="32">
                  <c:v>153</c:v>
                </c:pt>
              </c:numCache>
            </c:numRef>
          </c:yVal>
          <c:smooth val="0"/>
          <c:extLst xmlns:c16r2="http://schemas.microsoft.com/office/drawing/2015/06/chart">
            <c:ext xmlns:c16="http://schemas.microsoft.com/office/drawing/2014/chart" uri="{C3380CC4-5D6E-409C-BE32-E72D297353CC}">
              <c16:uniqueId val="{00000009-85BD-4BEF-AE64-BF65D89EBF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5BD-4BEF-AE64-BF65D89EBF43}"/>
                </c:ext>
                <c:ext xmlns:c15="http://schemas.microsoft.com/office/drawing/2012/chart" uri="{CE6537A1-D6FC-4f65-9D91-7224C49458BB}">
                  <c15:dlblFieldTable>
                    <c15:dlblFTEntry>
                      <c15:txfldGUID>{E6B6002D-7DB1-4720-8051-472B9C044420}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5BD-4BEF-AE64-BF65D89EBF43}"/>
                </c:ext>
                <c:ext xmlns:c15="http://schemas.microsoft.com/office/drawing/2012/chart" uri="{CE6537A1-D6FC-4f65-9D91-7224C49458BB}">
                  <c15:dlblFieldTable>
                    <c15:dlblFTEntry>
                      <c15:txfldGUID>{073C4663-FCD6-4378-B776-A484E81171EC}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5BD-4BEF-AE64-BF65D89EBF43}"/>
                </c:ext>
                <c:ext xmlns:c15="http://schemas.microsoft.com/office/drawing/2012/chart" uri="{CE6537A1-D6FC-4f65-9D91-7224C49458BB}">
                  <c15:dlblFieldTable>
                    <c15:dlblFTEntry>
                      <c15:txfldGUID>{7ED81F65-9FD2-44D8-AD05-4A64F386FBF8}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5BD-4BEF-AE64-BF65D89EBF43}"/>
                </c:ext>
                <c:ext xmlns:c15="http://schemas.microsoft.com/office/drawing/2012/chart" uri="{CE6537A1-D6FC-4f65-9D91-7224C49458BB}">
                  <c15:dlblFieldTable>
                    <c15:dlblFTEntry>
                      <c15:txfldGUID>{FBE286B7-8583-4C20-9F62-193A6060EA93}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5BD-4BEF-AE64-BF65D89EBF43}"/>
                </c:ext>
                <c:ext xmlns:c15="http://schemas.microsoft.com/office/drawing/2012/chart" uri="{CE6537A1-D6FC-4f65-9D91-7224C49458BB}">
                  <c15:dlblFieldTable>
                    <c15:dlblFTEntry>
                      <c15:txfldGUID>{53054382-5C2D-4ABE-8FCD-4C583705716B}</c15:txfldGUID>
                      <c15:f>#REF!</c15:f>
                      <c15:dlblFieldTableCache>
                        <c:ptCount val="1"/>
                        <c:pt idx="0">
                          <c:v>#REF!</c:v>
                        </c:pt>
                      </c15:dlblFieldTableCache>
                    </c15:dlblFTEntry>
                  </c15:dlblFieldTable>
                  <c15:showDataLabelsRange val="0"/>
                </c:ext>
              </c:extLst>
            </c:dLbl>
            <c:dLbl>
              <c:idx val="8"/>
              <c:layout>
                <c:manualLayout>
                  <c:x val="-2.5090986186291832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5BD-4BEF-AE64-BF65D89EBF43}"/>
                </c:ext>
                <c:ext xmlns:c15="http://schemas.microsoft.com/office/drawing/2012/chart" uri="{CE6537A1-D6FC-4f65-9D91-7224C49458BB}">
                  <c15:dlblFieldTable>
                    <c15:dlblFTEntry>
                      <c15:txfldGUID>{E9F57401-8D07-48E8-AD0D-10475CCA75C3}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5BD-4BEF-AE64-BF65D89EBF43}"/>
                </c:ext>
                <c:ext xmlns:c15="http://schemas.microsoft.com/office/drawing/2012/chart" uri="{CE6537A1-D6FC-4f65-9D91-7224C49458BB}">
                  <c15:dlblFieldTable>
                    <c15:dlblFTEntry>
                      <c15:txfldGUID>{7721B2F0-356D-4E63-814C-3748CBA8CCF2}</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919941475285277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5BD-4BEF-AE64-BF65D89EBF43}"/>
                </c:ext>
                <c:ext xmlns:c15="http://schemas.microsoft.com/office/drawing/2012/chart" uri="{CE6537A1-D6FC-4f65-9D91-7224C49458BB}">
                  <c15:dlblFieldTable>
                    <c15:dlblFTEntry>
                      <c15:txfldGUID>{3FD2EAFF-929E-44AB-BC2F-338189D83A41}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5BD-4BEF-AE64-BF65D89EBF43}"/>
                </c:ext>
                <c:ext xmlns:c15="http://schemas.microsoft.com/office/drawing/2012/chart" uri="{CE6537A1-D6FC-4f65-9D91-7224C49458BB}">
                  <c15:dlblFieldTable>
                    <c15:dlblFTEntry>
                      <c15:txfldGUID>{6DDF3DFD-A7BA-4786-B1E7-DF65F9656465}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85BD-4BEF-AE64-BF65D89EBF43}"/>
            </c:ext>
          </c:extLst>
        </c:ser>
        <c:dLbls>
          <c:showLegendKey val="0"/>
          <c:showVal val="1"/>
          <c:showCatName val="0"/>
          <c:showSerName val="0"/>
          <c:showPercent val="0"/>
          <c:showBubbleSize val="0"/>
        </c:dLbls>
        <c:axId val="591150760"/>
        <c:axId val="591170752"/>
      </c:scatterChart>
      <c:valAx>
        <c:axId val="591150760"/>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1170752"/>
        <c:crosses val="autoZero"/>
        <c:crossBetween val="midCat"/>
      </c:valAx>
      <c:valAx>
        <c:axId val="591170752"/>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1150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719-4735-99F4-97E2F9540D25}"/>
                </c:ext>
                <c:ext xmlns:c15="http://schemas.microsoft.com/office/drawing/2012/chart" uri="{CE6537A1-D6FC-4f65-9D91-7224C49458BB}">
                  <c15:dlblFieldTable>
                    <c15:dlblFTEntry>
                      <c15:txfldGUID>{E8852533-E94B-44B2-BE7F-0C4D1E0896E7}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719-4735-99F4-97E2F9540D25}"/>
                </c:ext>
                <c:ext xmlns:c15="http://schemas.microsoft.com/office/drawing/2012/chart" uri="{CE6537A1-D6FC-4f65-9D91-7224C49458BB}">
                  <c15:dlblFieldTable>
                    <c15:dlblFTEntry>
                      <c15:txfldGUID>{4229175A-0934-44ED-99D9-09268C477D9C}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719-4735-99F4-97E2F9540D25}"/>
                </c:ext>
                <c:ext xmlns:c15="http://schemas.microsoft.com/office/drawing/2012/chart" uri="{CE6537A1-D6FC-4f65-9D91-7224C49458BB}">
                  <c15:dlblFieldTable>
                    <c15:dlblFTEntry>
                      <c15:txfldGUID>{65928C96-A581-47C9-8523-155A8207F298}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719-4735-99F4-97E2F9540D25}"/>
                </c:ext>
                <c:ext xmlns:c15="http://schemas.microsoft.com/office/drawing/2012/chart" uri="{CE6537A1-D6FC-4f65-9D91-7224C49458BB}">
                  <c15:dlblFieldTable>
                    <c15:dlblFTEntry>
                      <c15:txfldGUID>{4C72F812-2329-487D-9C13-7F755CB95F7E}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719-4735-99F4-97E2F9540D25}"/>
                </c:ext>
                <c:ext xmlns:c15="http://schemas.microsoft.com/office/drawing/2012/chart" uri="{CE6537A1-D6FC-4f65-9D91-7224C49458BB}">
                  <c15:dlblFieldTable>
                    <c15:dlblFTEntry>
                      <c15:txfldGUID>{EF96A700-F3A5-4288-8AD6-07EED36920EB}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719-4735-99F4-97E2F9540D25}"/>
                </c:ext>
                <c:ext xmlns:c15="http://schemas.microsoft.com/office/drawing/2012/chart" uri="{CE6537A1-D6FC-4f65-9D91-7224C49458BB}">
                  <c15:dlblFieldTable>
                    <c15:dlblFTEntry>
                      <c15:txfldGUID>{BD5E40C5-D975-49A1-98FB-B5D1AE78B0E6}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719-4735-99F4-97E2F9540D25}"/>
                </c:ext>
                <c:ext xmlns:c15="http://schemas.microsoft.com/office/drawing/2012/chart" uri="{CE6537A1-D6FC-4f65-9D91-7224C49458BB}">
                  <c15:dlblFieldTable>
                    <c15:dlblFTEntry>
                      <c15:txfldGUID>{EE88670F-2D30-43E4-A6A7-FD323204B312}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719-4735-99F4-97E2F9540D25}"/>
                </c:ext>
                <c:ext xmlns:c15="http://schemas.microsoft.com/office/drawing/2012/chart" uri="{CE6537A1-D6FC-4f65-9D91-7224C49458BB}">
                  <c15:dlblFieldTable>
                    <c15:dlblFTEntry>
                      <c15:txfldGUID>{1C9A87DE-1ED2-4236-8EE7-9F8B4EE753D4}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719-4735-99F4-97E2F9540D25}"/>
                </c:ext>
                <c:ext xmlns:c15="http://schemas.microsoft.com/office/drawing/2012/chart" uri="{CE6537A1-D6FC-4f65-9D91-7224C49458BB}">
                  <c15:dlblFieldTable>
                    <c15:dlblFTEntry>
                      <c15:txfldGUID>{841746C4-3C06-4489-A1D5-19E72FAAD9EC}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13.4</c:v>
                </c:pt>
                <c:pt idx="16">
                  <c:v>13.1</c:v>
                </c:pt>
                <c:pt idx="24">
                  <c:v>12.7</c:v>
                </c:pt>
                <c:pt idx="32">
                  <c:v>11.9</c:v>
                </c:pt>
              </c:numCache>
            </c:numRef>
          </c:xVal>
          <c:yVal>
            <c:numRef>
              <c:f>公会計指標分析・財政指標組合せ分析表!$BP$73:$DC$73</c:f>
              <c:numCache>
                <c:formatCode>#,##0.0;"▲ "#,##0.0</c:formatCode>
                <c:ptCount val="40"/>
                <c:pt idx="0">
                  <c:v>182.9</c:v>
                </c:pt>
                <c:pt idx="8">
                  <c:v>171.5</c:v>
                </c:pt>
                <c:pt idx="16">
                  <c:v>166.1</c:v>
                </c:pt>
                <c:pt idx="24">
                  <c:v>161.1</c:v>
                </c:pt>
                <c:pt idx="32">
                  <c:v>153</c:v>
                </c:pt>
              </c:numCache>
            </c:numRef>
          </c:yVal>
          <c:smooth val="0"/>
          <c:extLst xmlns:c16r2="http://schemas.microsoft.com/office/drawing/2015/06/chart">
            <c:ext xmlns:c16="http://schemas.microsoft.com/office/drawing/2014/chart" uri="{C3380CC4-5D6E-409C-BE32-E72D297353CC}">
              <c16:uniqueId val="{00000009-4719-4735-99F4-97E2F9540D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719-4735-99F4-97E2F9540D25}"/>
                </c:ext>
                <c:ext xmlns:c15="http://schemas.microsoft.com/office/drawing/2012/chart" uri="{CE6537A1-D6FC-4f65-9D91-7224C49458BB}">
                  <c15:dlblFieldTable>
                    <c15:dlblFTEntry>
                      <c15:txfldGUID>{1865A62A-A33F-4AD4-9DC3-D9683D4EB126}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719-4735-99F4-97E2F9540D25}"/>
                </c:ext>
                <c:ext xmlns:c15="http://schemas.microsoft.com/office/drawing/2012/chart" uri="{CE6537A1-D6FC-4f65-9D91-7224C49458BB}">
                  <c15:dlblFieldTable>
                    <c15:dlblFTEntry>
                      <c15:txfldGUID>{5AE76B48-4685-4677-870A-B0D2A59C9479}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719-4735-99F4-97E2F9540D25}"/>
                </c:ext>
                <c:ext xmlns:c15="http://schemas.microsoft.com/office/drawing/2012/chart" uri="{CE6537A1-D6FC-4f65-9D91-7224C49458BB}">
                  <c15:dlblFieldTable>
                    <c15:dlblFTEntry>
                      <c15:txfldGUID>{54A81E15-5453-4D5B-AAD6-ABACE18A7C39}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719-4735-99F4-97E2F9540D25}"/>
                </c:ext>
                <c:ext xmlns:c15="http://schemas.microsoft.com/office/drawing/2012/chart" uri="{CE6537A1-D6FC-4f65-9D91-7224C49458BB}">
                  <c15:dlblFieldTable>
                    <c15:dlblFTEntry>
                      <c15:txfldGUID>{A5F05DD9-78BA-4557-9A79-7E2B7D0D2ACB}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719-4735-99F4-97E2F9540D25}"/>
                </c:ext>
                <c:ext xmlns:c15="http://schemas.microsoft.com/office/drawing/2012/chart" uri="{CE6537A1-D6FC-4f65-9D91-7224C49458BB}">
                  <c15:dlblFieldTable>
                    <c15:dlblFTEntry>
                      <c15:txfldGUID>{58A55802-3994-4DEA-B67F-7F1DBB03EEA2}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719-4735-99F4-97E2F9540D25}"/>
                </c:ext>
                <c:ext xmlns:c15="http://schemas.microsoft.com/office/drawing/2012/chart" uri="{CE6537A1-D6FC-4f65-9D91-7224C49458BB}">
                  <c15:dlblFieldTable>
                    <c15:dlblFTEntry>
                      <c15:txfldGUID>{F13315DE-EEFA-450F-8C37-4A7B9C2A1A7E}</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098809720728916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719-4735-99F4-97E2F9540D25}"/>
                </c:ext>
                <c:ext xmlns:c15="http://schemas.microsoft.com/office/drawing/2012/chart" uri="{CE6537A1-D6FC-4f65-9D91-7224C49458BB}">
                  <c15:dlblFieldTable>
                    <c15:dlblFTEntry>
                      <c15:txfldGUID>{BB2F6DDE-ABF9-4FF5-9575-BEC0D3FA54D1}</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2.8687401786452734E-2"/>
                  <c:y val="-7.432511112009189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719-4735-99F4-97E2F9540D25}"/>
                </c:ext>
                <c:ext xmlns:c15="http://schemas.microsoft.com/office/drawing/2012/chart" uri="{CE6537A1-D6FC-4f65-9D91-7224C49458BB}">
                  <c15:dlblFieldTable>
                    <c15:dlblFTEntry>
                      <c15:txfldGUID>{3EFABB26-6403-448D-B9FE-0193A354B44F}</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5418547657118687E-2"/>
                  <c:y val="-5.050818305549607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719-4735-99F4-97E2F9540D25}"/>
                </c:ext>
                <c:ext xmlns:c15="http://schemas.microsoft.com/office/drawing/2012/chart" uri="{CE6537A1-D6FC-4f65-9D91-7224C49458BB}">
                  <c15:dlblFieldTable>
                    <c15:dlblFTEntry>
                      <c15:txfldGUID>{D3D04C17-0456-4C52-9336-42F3ACAFF436}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4719-4735-99F4-97E2F9540D25}"/>
            </c:ext>
          </c:extLst>
        </c:ser>
        <c:dLbls>
          <c:showLegendKey val="0"/>
          <c:showVal val="1"/>
          <c:showCatName val="0"/>
          <c:showSerName val="0"/>
          <c:showPercent val="0"/>
          <c:showBubbleSize val="0"/>
        </c:dLbls>
        <c:axId val="591183296"/>
        <c:axId val="591182512"/>
      </c:scatterChart>
      <c:valAx>
        <c:axId val="591183296"/>
        <c:scaling>
          <c:orientation val="minMax"/>
          <c:max val="14.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1182512"/>
        <c:crosses val="autoZero"/>
        <c:crossBetween val="midCat"/>
      </c:valAx>
      <c:valAx>
        <c:axId val="591182512"/>
        <c:scaling>
          <c:orientation val="minMax"/>
          <c:max val="21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1183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実質公債費比率については、単年度で</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％と、前年度比で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か年平均でも</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元利償還金に充当する財産収入等の歳入が</a:t>
          </a:r>
          <a:r>
            <a:rPr kumimoji="1" lang="ja-JP" altLang="ja-JP" sz="1100">
              <a:solidFill>
                <a:schemeClr val="dk1"/>
              </a:solidFill>
              <a:effectLst/>
              <a:latin typeface="+mn-lt"/>
              <a:ea typeface="+mn-ea"/>
              <a:cs typeface="+mn-cs"/>
            </a:rPr>
            <a:t>増加したこと等が挙げられる。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公債費償還の負担が大きいため、減債基金だけでなく財政調整基金の取崩しにも頼っている状況である。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a:t>
          </a:r>
          <a:r>
            <a:rPr kumimoji="1" lang="en-US" altLang="ja-JP" sz="1100">
              <a:solidFill>
                <a:schemeClr val="dk1"/>
              </a:solidFill>
              <a:effectLst/>
              <a:latin typeface="+mn-lt"/>
              <a:ea typeface="+mn-ea"/>
              <a:cs typeface="+mn-cs"/>
            </a:rPr>
            <a:t>153.0</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ポイントの改善となり、分子も</a:t>
          </a:r>
          <a:r>
            <a:rPr kumimoji="1" lang="en-US" altLang="ja-JP" sz="1100">
              <a:solidFill>
                <a:schemeClr val="dk1"/>
              </a:solidFill>
              <a:effectLst/>
              <a:latin typeface="+mn-lt"/>
              <a:ea typeface="+mn-ea"/>
              <a:cs typeface="+mn-cs"/>
            </a:rPr>
            <a:t>4,879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主な要因としては、将来負担額に含まれる地方債現在高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新規発行債の抑制に努める</a:t>
          </a:r>
          <a:r>
            <a:rPr kumimoji="1" lang="ja-JP" altLang="en-US"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3,601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たこと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職員数の適正化により退職手当負担</a:t>
          </a:r>
          <a:r>
            <a:rPr kumimoji="1" lang="ja-JP" altLang="ja-JP" sz="1100">
              <a:solidFill>
                <a:schemeClr val="dk1"/>
              </a:solidFill>
              <a:effectLst/>
              <a:latin typeface="+mn-lt"/>
              <a:ea typeface="+mn-ea"/>
              <a:cs typeface="+mn-cs"/>
            </a:rPr>
            <a:t>見込額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991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減少したこと等が挙げられる</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奈良県奈良市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歳計剰余金等を各基金へ積み立てを行っているが、厳しい財政状況の中、財政調整基金については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百万円取り崩し、減債基金については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百万円取り崩して元金償還に充当し、地元公共事業積立基金については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百万円取り崩して地元公共事業に充当したこと等により、平成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事業の精査、効率的な執行に努めるとともに、財政健全化に向けた取り組みをさらに進め、各基金の使途や目的に十分に活用できるよう、基金の確保に努める。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地域振興基金は、市民の連帯強化や地域振興等に要する経費の財源とすることを使途としている。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地元公共事業積立基金は、財産区財産であった財産を処分することに伴い発生する金銭を当該財産区住民の福祉を増進する目的をもって行う公共事業の資金とすることを使途としている。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心のふるさと応援基金は、市民等からの寄附金を財源として、文化財の保存及び活用、観光の振興並びに奈良の魅力を高め、その発展に寄与する事業を使途としている。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地元公共事業積立基金については、財産処分等により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百万円積み立て、また地元公共事業に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百万円取り崩して充当した。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心のふるさと応援基金については、市民からの寄附金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百万円を積み立て、また子どもの医療費助成などの事業に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地域振興基金については、今後は関連事業に充当するよう、活用を図っていく。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心のふるさと応援基金については、市民からの寄附金を幅広く活用できるよう対象事業の拡充に努め、より市民のニーズに合った事業に充当できるよう図っていく。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毎年度、歳計剰余金等を積み立てており、平成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百万円を基金に積み立てた。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一方、厳しい財政状況の中、収支不足対策として平成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事業の精査、効率的な執行に努めるとともに、財政健全化に向けた取組をさらに進め、災害の対応や備え等のために、類似団体に比べて残高の少ない基金の確保に努める。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市債の元金償還のため、基金から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百万円取り崩したことにより残高が減少し、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残高がほぼ無くなったが、今後も元金償還に大きな負担が見込まれるため、財政調整基金とともに減債基金についても残高の確保に努める。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357,171
353,820
276.94
128,019,010
127,407,039
464,082
75,616,623
201,773,602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有形固定資産減価償却率は類似団体と比較して高い水準にある。本市では、平成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年度に策定した公共施設等総合管理計画において、公共施設等の保有量（床面積換算）を今後</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年間で</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％削減するという目標を掲げており、老朽化した施設の集約化・複合化や除去を進めていく。</a:t>
          </a:r>
          <a:r>
            <a:rPr kumimoji="1" lang="ja-JP" altLang="en-US" sz="1100" baseline="0">
              <a:solidFill>
                <a:schemeClr val="dk1"/>
              </a:solidFill>
              <a:effectLst/>
              <a:latin typeface="+mn-lt"/>
              <a:ea typeface="+mn-ea"/>
              <a:cs typeface="+mn-cs"/>
            </a:rPr>
            <a:t>今後は本庁舎の耐震化や施設の改修等を進め、有形固定資産減価償却率を低下させていく。</a:t>
          </a:r>
          <a:endParaRPr kumimoji="1" lang="en-US" altLang="ja-JP" sz="1100" baseline="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35179</xdr:rowOff>
    </xdr:from>
    <xdr:to>
      <xdr:col>23</xdr:col>
      <xdr:colOff>136525</xdr:colOff>
      <xdr:row>29</xdr:row>
      <xdr:rowOff>136779</xdr:rowOff>
    </xdr:to>
    <xdr:sp macro="" textlink="">
      <xdr:nvSpPr>
        <xdr:cNvPr id="77" name="楕円 76"/>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58056</xdr:rowOff>
    </xdr:from>
    <xdr:ext cx="405111" cy="259045"/>
    <xdr:sp macro="" textlink="">
      <xdr:nvSpPr>
        <xdr:cNvPr id="78" name="有形固定資産減価償却率該当値テキスト"/>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117221</xdr:rowOff>
    </xdr:from>
    <xdr:to>
      <xdr:col>19</xdr:col>
      <xdr:colOff>187325</xdr:colOff>
      <xdr:row>30</xdr:row>
      <xdr:rowOff>47371</xdr:rowOff>
    </xdr:to>
    <xdr:sp macro="" textlink="">
      <xdr:nvSpPr>
        <xdr:cNvPr id="79" name="楕円 78"/>
        <xdr:cNvSpPr/>
      </xdr:nvSpPr>
      <xdr:spPr>
        <a:xfrm>
          <a:off x="4000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85979</xdr:rowOff>
    </xdr:from>
    <xdr:to>
      <xdr:col>23</xdr:col>
      <xdr:colOff>85725</xdr:colOff>
      <xdr:row>29</xdr:row>
      <xdr:rowOff>168021</xdr:rowOff>
    </xdr:to>
    <xdr:cxnSp macro="">
      <xdr:nvCxnSpPr>
        <xdr:cNvPr id="80" name="直線コネクタ 79"/>
        <xdr:cNvCxnSpPr/>
      </xdr:nvCxnSpPr>
      <xdr:spPr>
        <a:xfrm flipV="1">
          <a:off x="4051300" y="5829554"/>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10541</xdr:rowOff>
    </xdr:from>
    <xdr:to>
      <xdr:col>15</xdr:col>
      <xdr:colOff>187325</xdr:colOff>
      <xdr:row>30</xdr:row>
      <xdr:rowOff>112141</xdr:rowOff>
    </xdr:to>
    <xdr:sp macro="" textlink="">
      <xdr:nvSpPr>
        <xdr:cNvPr id="81" name="楕円 80"/>
        <xdr:cNvSpPr/>
      </xdr:nvSpPr>
      <xdr:spPr>
        <a:xfrm>
          <a:off x="3238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168021</xdr:rowOff>
    </xdr:from>
    <xdr:to>
      <xdr:col>19</xdr:col>
      <xdr:colOff>136525</xdr:colOff>
      <xdr:row>30</xdr:row>
      <xdr:rowOff>61341</xdr:rowOff>
    </xdr:to>
    <xdr:cxnSp macro="">
      <xdr:nvCxnSpPr>
        <xdr:cNvPr id="82" name="直線コネクタ 81"/>
        <xdr:cNvCxnSpPr/>
      </xdr:nvCxnSpPr>
      <xdr:spPr>
        <a:xfrm flipV="1">
          <a:off x="3289300" y="591159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101219</xdr:rowOff>
    </xdr:from>
    <xdr:to>
      <xdr:col>11</xdr:col>
      <xdr:colOff>187325</xdr:colOff>
      <xdr:row>31</xdr:row>
      <xdr:rowOff>31369</xdr:rowOff>
    </xdr:to>
    <xdr:sp macro="" textlink="">
      <xdr:nvSpPr>
        <xdr:cNvPr id="83" name="楕円 82"/>
        <xdr:cNvSpPr/>
      </xdr:nvSpPr>
      <xdr:spPr>
        <a:xfrm>
          <a:off x="2476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61341</xdr:rowOff>
    </xdr:from>
    <xdr:to>
      <xdr:col>15</xdr:col>
      <xdr:colOff>136525</xdr:colOff>
      <xdr:row>30</xdr:row>
      <xdr:rowOff>152019</xdr:rowOff>
    </xdr:to>
    <xdr:cxnSp macro="">
      <xdr:nvCxnSpPr>
        <xdr:cNvPr id="84" name="直線コネクタ 83"/>
        <xdr:cNvCxnSpPr/>
      </xdr:nvCxnSpPr>
      <xdr:spPr>
        <a:xfrm flipV="1">
          <a:off x="2527300" y="5976366"/>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5"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6"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87" name="n_3aveValue有形固定資産減価償却率"/>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63898</xdr:rowOff>
    </xdr:from>
    <xdr:ext cx="405111" cy="259045"/>
    <xdr:sp macro="" textlink="">
      <xdr:nvSpPr>
        <xdr:cNvPr id="88" name="n_1mainValue有形固定資産減価償却率"/>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128668</xdr:rowOff>
    </xdr:from>
    <xdr:ext cx="405111" cy="259045"/>
    <xdr:sp macro="" textlink="">
      <xdr:nvSpPr>
        <xdr:cNvPr id="89" name="n_2mainValue有形固定資産減価償却率"/>
        <xdr:cNvSpPr txBox="1"/>
      </xdr:nvSpPr>
      <xdr:spPr>
        <a:xfrm>
          <a:off x="30867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47896</xdr:rowOff>
    </xdr:from>
    <xdr:ext cx="405111" cy="259045"/>
    <xdr:sp macro="" textlink="">
      <xdr:nvSpPr>
        <xdr:cNvPr id="90" name="n_3mainValue有形固定資産減価償却率"/>
        <xdr:cNvSpPr txBox="1"/>
      </xdr:nvSpPr>
      <xdr:spPr>
        <a:xfrm>
          <a:off x="23247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債務償還比率</a:t>
          </a:r>
          <a:r>
            <a:rPr kumimoji="1" lang="ja-JP" altLang="ja-JP" sz="1100">
              <a:solidFill>
                <a:schemeClr val="dk1"/>
              </a:solidFill>
              <a:effectLst/>
              <a:latin typeface="+mn-lt"/>
              <a:ea typeface="+mn-ea"/>
              <a:cs typeface="+mn-cs"/>
            </a:rPr>
            <a:t>は類似団体と比較して高い水準にあるが、</a:t>
          </a:r>
          <a:r>
            <a:rPr kumimoji="1" lang="ja-JP" altLang="en-US" sz="1100">
              <a:solidFill>
                <a:schemeClr val="dk1"/>
              </a:solidFill>
              <a:effectLst/>
              <a:latin typeface="+mn-lt"/>
              <a:ea typeface="+mn-ea"/>
              <a:cs typeface="+mn-cs"/>
            </a:rPr>
            <a:t>発行抑制に努めることで、将来負担額が減少するとともに、税収等の経常一般財源の増加したため、平成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年度にかけて減少している。</a:t>
          </a:r>
          <a:r>
            <a:rPr kumimoji="1" lang="ja-JP" altLang="ja-JP" sz="1100">
              <a:solidFill>
                <a:schemeClr val="dk1"/>
              </a:solidFill>
              <a:effectLst/>
              <a:latin typeface="+mn-lt"/>
              <a:ea typeface="+mn-ea"/>
              <a:cs typeface="+mn-cs"/>
            </a:rPr>
            <a:t>今後も市債の発行を抑制することで、</a:t>
          </a:r>
          <a:r>
            <a:rPr kumimoji="1" lang="ja-JP" altLang="en-US" sz="1100">
              <a:solidFill>
                <a:schemeClr val="dk1"/>
              </a:solidFill>
              <a:effectLst/>
              <a:latin typeface="+mn-lt"/>
              <a:ea typeface="+mn-ea"/>
              <a:cs typeface="+mn-cs"/>
            </a:rPr>
            <a:t>債務償還比率を低下</a:t>
          </a:r>
          <a:r>
            <a:rPr kumimoji="1" lang="ja-JP" altLang="ja-JP" sz="1100">
              <a:solidFill>
                <a:schemeClr val="dk1"/>
              </a:solidFill>
              <a:effectLst/>
              <a:latin typeface="+mn-lt"/>
              <a:ea typeface="+mn-ea"/>
              <a:cs typeface="+mn-cs"/>
            </a:rPr>
            <a:t>につなげていく。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12418</xdr:rowOff>
    </xdr:from>
    <xdr:to>
      <xdr:col>76</xdr:col>
      <xdr:colOff>73025</xdr:colOff>
      <xdr:row>26</xdr:row>
      <xdr:rowOff>114018</xdr:rowOff>
    </xdr:to>
    <xdr:sp macro="" textlink="">
      <xdr:nvSpPr>
        <xdr:cNvPr id="132" name="楕円 131"/>
        <xdr:cNvSpPr/>
      </xdr:nvSpPr>
      <xdr:spPr>
        <a:xfrm>
          <a:off x="14744700" y="52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136895</xdr:rowOff>
    </xdr:from>
    <xdr:ext cx="560923" cy="259045"/>
    <xdr:sp macro="" textlink="">
      <xdr:nvSpPr>
        <xdr:cNvPr id="133" name="債務償還比率該当値テキスト"/>
        <xdr:cNvSpPr txBox="1"/>
      </xdr:nvSpPr>
      <xdr:spPr>
        <a:xfrm>
          <a:off x="14846300" y="5194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121736</xdr:rowOff>
    </xdr:from>
    <xdr:to>
      <xdr:col>72</xdr:col>
      <xdr:colOff>123825</xdr:colOff>
      <xdr:row>26</xdr:row>
      <xdr:rowOff>51886</xdr:rowOff>
    </xdr:to>
    <xdr:sp macro="" textlink="">
      <xdr:nvSpPr>
        <xdr:cNvPr id="134" name="楕円 133"/>
        <xdr:cNvSpPr/>
      </xdr:nvSpPr>
      <xdr:spPr>
        <a:xfrm>
          <a:off x="14033500" y="51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1086</xdr:rowOff>
    </xdr:from>
    <xdr:to>
      <xdr:col>76</xdr:col>
      <xdr:colOff>22225</xdr:colOff>
      <xdr:row>26</xdr:row>
      <xdr:rowOff>63218</xdr:rowOff>
    </xdr:to>
    <xdr:cxnSp macro="">
      <xdr:nvCxnSpPr>
        <xdr:cNvPr id="135" name="直線コネクタ 134"/>
        <xdr:cNvCxnSpPr/>
      </xdr:nvCxnSpPr>
      <xdr:spPr>
        <a:xfrm>
          <a:off x="14084300" y="5230311"/>
          <a:ext cx="711200" cy="6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6"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68413</xdr:rowOff>
    </xdr:from>
    <xdr:ext cx="560923" cy="259045"/>
    <xdr:sp macro="" textlink="">
      <xdr:nvSpPr>
        <xdr:cNvPr id="137" name="n_1mainValue債務償還比率"/>
        <xdr:cNvSpPr txBox="1"/>
      </xdr:nvSpPr>
      <xdr:spPr>
        <a:xfrm>
          <a:off x="13791138" y="49547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357,171
353,820
276.94
128,019,010
127,407,039
464,082
75,616,623
201,773,602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101600</xdr:rowOff>
    </xdr:from>
    <xdr:to>
      <xdr:col>24</xdr:col>
      <xdr:colOff>114300</xdr:colOff>
      <xdr:row>36</xdr:row>
      <xdr:rowOff>31750</xdr:rowOff>
    </xdr:to>
    <xdr:sp macro="" textlink="">
      <xdr:nvSpPr>
        <xdr:cNvPr id="71" name="楕円 70"/>
        <xdr:cNvSpPr/>
      </xdr:nvSpPr>
      <xdr:spPr>
        <a:xfrm>
          <a:off x="4584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124477</xdr:rowOff>
    </xdr:from>
    <xdr:ext cx="405111" cy="259045"/>
    <xdr:sp macro="" textlink="">
      <xdr:nvSpPr>
        <xdr:cNvPr id="72" name="【道路】&#10;有形固定資産減価償却率該当値テキスト"/>
        <xdr:cNvSpPr txBox="1"/>
      </xdr:nvSpPr>
      <xdr:spPr>
        <a:xfrm>
          <a:off x="4673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147320</xdr:rowOff>
    </xdr:from>
    <xdr:to>
      <xdr:col>20</xdr:col>
      <xdr:colOff>38100</xdr:colOff>
      <xdr:row>36</xdr:row>
      <xdr:rowOff>77470</xdr:rowOff>
    </xdr:to>
    <xdr:sp macro="" textlink="">
      <xdr:nvSpPr>
        <xdr:cNvPr id="73" name="楕円 72"/>
        <xdr:cNvSpPr/>
      </xdr:nvSpPr>
      <xdr:spPr>
        <a:xfrm>
          <a:off x="3746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152400</xdr:rowOff>
    </xdr:from>
    <xdr:to>
      <xdr:col>24</xdr:col>
      <xdr:colOff>63500</xdr:colOff>
      <xdr:row>36</xdr:row>
      <xdr:rowOff>26670</xdr:rowOff>
    </xdr:to>
    <xdr:cxnSp macro="">
      <xdr:nvCxnSpPr>
        <xdr:cNvPr id="74" name="直線コネクタ 73"/>
        <xdr:cNvCxnSpPr/>
      </xdr:nvCxnSpPr>
      <xdr:spPr>
        <a:xfrm flipV="1">
          <a:off x="3797300" y="61531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xdr:rowOff>
    </xdr:from>
    <xdr:to>
      <xdr:col>15</xdr:col>
      <xdr:colOff>101600</xdr:colOff>
      <xdr:row>36</xdr:row>
      <xdr:rowOff>117475</xdr:rowOff>
    </xdr:to>
    <xdr:sp macro="" textlink="">
      <xdr:nvSpPr>
        <xdr:cNvPr id="75" name="楕円 74"/>
        <xdr:cNvSpPr/>
      </xdr:nvSpPr>
      <xdr:spPr>
        <a:xfrm>
          <a:off x="2857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26670</xdr:rowOff>
    </xdr:from>
    <xdr:to>
      <xdr:col>19</xdr:col>
      <xdr:colOff>177800</xdr:colOff>
      <xdr:row>36</xdr:row>
      <xdr:rowOff>66675</xdr:rowOff>
    </xdr:to>
    <xdr:cxnSp macro="">
      <xdr:nvCxnSpPr>
        <xdr:cNvPr id="76" name="直線コネクタ 75"/>
        <xdr:cNvCxnSpPr/>
      </xdr:nvCxnSpPr>
      <xdr:spPr>
        <a:xfrm flipV="1">
          <a:off x="2908300" y="61988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61595</xdr:rowOff>
    </xdr:from>
    <xdr:to>
      <xdr:col>10</xdr:col>
      <xdr:colOff>165100</xdr:colOff>
      <xdr:row>36</xdr:row>
      <xdr:rowOff>163195</xdr:rowOff>
    </xdr:to>
    <xdr:sp macro="" textlink="">
      <xdr:nvSpPr>
        <xdr:cNvPr id="77" name="楕円 76"/>
        <xdr:cNvSpPr/>
      </xdr:nvSpPr>
      <xdr:spPr>
        <a:xfrm>
          <a:off x="1968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66675</xdr:rowOff>
    </xdr:from>
    <xdr:to>
      <xdr:col>15</xdr:col>
      <xdr:colOff>50800</xdr:colOff>
      <xdr:row>36</xdr:row>
      <xdr:rowOff>112395</xdr:rowOff>
    </xdr:to>
    <xdr:cxnSp macro="">
      <xdr:nvCxnSpPr>
        <xdr:cNvPr id="78" name="直線コネクタ 77"/>
        <xdr:cNvCxnSpPr/>
      </xdr:nvCxnSpPr>
      <xdr:spPr>
        <a:xfrm flipV="1">
          <a:off x="2019300" y="6238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9" name="n_1aveValue【道路】&#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0"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1" name="n_3aveValue【道路】&#10;有形固定資産減価償却率"/>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93997</xdr:rowOff>
    </xdr:from>
    <xdr:ext cx="405111" cy="259045"/>
    <xdr:sp macro="" textlink="">
      <xdr:nvSpPr>
        <xdr:cNvPr id="82" name="n_1mainValue【道路】&#10;有形固定資産減価償却率"/>
        <xdr:cNvSpPr txBox="1"/>
      </xdr:nvSpPr>
      <xdr:spPr>
        <a:xfrm>
          <a:off x="3582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134002</xdr:rowOff>
    </xdr:from>
    <xdr:ext cx="405111" cy="259045"/>
    <xdr:sp macro="" textlink="">
      <xdr:nvSpPr>
        <xdr:cNvPr id="83" name="n_2mainValue【道路】&#10;有形固定資産減価償却率"/>
        <xdr:cNvSpPr txBox="1"/>
      </xdr:nvSpPr>
      <xdr:spPr>
        <a:xfrm>
          <a:off x="2705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8272</xdr:rowOff>
    </xdr:from>
    <xdr:ext cx="405111" cy="259045"/>
    <xdr:sp macro="" textlink="">
      <xdr:nvSpPr>
        <xdr:cNvPr id="84" name="n_3mainValue【道路】&#10;有形固定資産減価償却率"/>
        <xdr:cNvSpPr txBox="1"/>
      </xdr:nvSpPr>
      <xdr:spPr>
        <a:xfrm>
          <a:off x="1816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153325</xdr:rowOff>
    </xdr:from>
    <xdr:to>
      <xdr:col>55</xdr:col>
      <xdr:colOff>50800</xdr:colOff>
      <xdr:row>41</xdr:row>
      <xdr:rowOff>83475</xdr:rowOff>
    </xdr:to>
    <xdr:sp macro="" textlink="">
      <xdr:nvSpPr>
        <xdr:cNvPr id="121" name="楕円 120"/>
        <xdr:cNvSpPr/>
      </xdr:nvSpPr>
      <xdr:spPr>
        <a:xfrm>
          <a:off x="10426700" y="70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82969</xdr:rowOff>
    </xdr:from>
    <xdr:ext cx="469744" cy="259045"/>
    <xdr:sp macro="" textlink="">
      <xdr:nvSpPr>
        <xdr:cNvPr id="122" name="【道路】&#10;一人当たり延長該当値テキスト"/>
        <xdr:cNvSpPr txBox="1"/>
      </xdr:nvSpPr>
      <xdr:spPr>
        <a:xfrm>
          <a:off x="10515600" y="694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153965</xdr:rowOff>
    </xdr:from>
    <xdr:to>
      <xdr:col>50</xdr:col>
      <xdr:colOff>165100</xdr:colOff>
      <xdr:row>41</xdr:row>
      <xdr:rowOff>84115</xdr:rowOff>
    </xdr:to>
    <xdr:sp macro="" textlink="">
      <xdr:nvSpPr>
        <xdr:cNvPr id="123" name="楕円 122"/>
        <xdr:cNvSpPr/>
      </xdr:nvSpPr>
      <xdr:spPr>
        <a:xfrm>
          <a:off x="9588500" y="70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32675</xdr:rowOff>
    </xdr:from>
    <xdr:to>
      <xdr:col>55</xdr:col>
      <xdr:colOff>0</xdr:colOff>
      <xdr:row>41</xdr:row>
      <xdr:rowOff>33315</xdr:rowOff>
    </xdr:to>
    <xdr:cxnSp macro="">
      <xdr:nvCxnSpPr>
        <xdr:cNvPr id="124" name="直線コネクタ 123"/>
        <xdr:cNvCxnSpPr/>
      </xdr:nvCxnSpPr>
      <xdr:spPr>
        <a:xfrm flipV="1">
          <a:off x="9639300" y="7062125"/>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154628</xdr:rowOff>
    </xdr:from>
    <xdr:to>
      <xdr:col>46</xdr:col>
      <xdr:colOff>38100</xdr:colOff>
      <xdr:row>41</xdr:row>
      <xdr:rowOff>84778</xdr:rowOff>
    </xdr:to>
    <xdr:sp macro="" textlink="">
      <xdr:nvSpPr>
        <xdr:cNvPr id="125" name="楕円 124"/>
        <xdr:cNvSpPr/>
      </xdr:nvSpPr>
      <xdr:spPr>
        <a:xfrm>
          <a:off x="8699500" y="70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33315</xdr:rowOff>
    </xdr:from>
    <xdr:to>
      <xdr:col>50</xdr:col>
      <xdr:colOff>114300</xdr:colOff>
      <xdr:row>41</xdr:row>
      <xdr:rowOff>33978</xdr:rowOff>
    </xdr:to>
    <xdr:cxnSp macro="">
      <xdr:nvCxnSpPr>
        <xdr:cNvPr id="126" name="直線コネクタ 125"/>
        <xdr:cNvCxnSpPr/>
      </xdr:nvCxnSpPr>
      <xdr:spPr>
        <a:xfrm flipV="1">
          <a:off x="8750300" y="7062765"/>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153119</xdr:rowOff>
    </xdr:from>
    <xdr:to>
      <xdr:col>41</xdr:col>
      <xdr:colOff>101600</xdr:colOff>
      <xdr:row>41</xdr:row>
      <xdr:rowOff>83269</xdr:rowOff>
    </xdr:to>
    <xdr:sp macro="" textlink="">
      <xdr:nvSpPr>
        <xdr:cNvPr id="127" name="楕円 126"/>
        <xdr:cNvSpPr/>
      </xdr:nvSpPr>
      <xdr:spPr>
        <a:xfrm>
          <a:off x="7810500" y="70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32469</xdr:rowOff>
    </xdr:from>
    <xdr:to>
      <xdr:col>45</xdr:col>
      <xdr:colOff>177800</xdr:colOff>
      <xdr:row>41</xdr:row>
      <xdr:rowOff>33978</xdr:rowOff>
    </xdr:to>
    <xdr:cxnSp macro="">
      <xdr:nvCxnSpPr>
        <xdr:cNvPr id="128" name="直線コネクタ 127"/>
        <xdr:cNvCxnSpPr/>
      </xdr:nvCxnSpPr>
      <xdr:spPr>
        <a:xfrm>
          <a:off x="7861300" y="706191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9"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30"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31"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75242</xdr:rowOff>
    </xdr:from>
    <xdr:ext cx="469744" cy="259045"/>
    <xdr:sp macro="" textlink="">
      <xdr:nvSpPr>
        <xdr:cNvPr id="132" name="n_1mainValue【道路】&#10;一人当たり延長"/>
        <xdr:cNvSpPr txBox="1"/>
      </xdr:nvSpPr>
      <xdr:spPr>
        <a:xfrm>
          <a:off x="9391727" y="710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75905</xdr:rowOff>
    </xdr:from>
    <xdr:ext cx="469744" cy="259045"/>
    <xdr:sp macro="" textlink="">
      <xdr:nvSpPr>
        <xdr:cNvPr id="133" name="n_2mainValue【道路】&#10;一人当たり延長"/>
        <xdr:cNvSpPr txBox="1"/>
      </xdr:nvSpPr>
      <xdr:spPr>
        <a:xfrm>
          <a:off x="8515427" y="710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74396</xdr:rowOff>
    </xdr:from>
    <xdr:ext cx="469744" cy="259045"/>
    <xdr:sp macro="" textlink="">
      <xdr:nvSpPr>
        <xdr:cNvPr id="134" name="n_3mainValue【道路】&#10;一人当たり延長"/>
        <xdr:cNvSpPr txBox="1"/>
      </xdr:nvSpPr>
      <xdr:spPr>
        <a:xfrm>
          <a:off x="7626427" y="710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170180</xdr:rowOff>
    </xdr:from>
    <xdr:to>
      <xdr:col>24</xdr:col>
      <xdr:colOff>114300</xdr:colOff>
      <xdr:row>57</xdr:row>
      <xdr:rowOff>100330</xdr:rowOff>
    </xdr:to>
    <xdr:sp macro="" textlink="">
      <xdr:nvSpPr>
        <xdr:cNvPr id="173" name="楕円 172"/>
        <xdr:cNvSpPr/>
      </xdr:nvSpPr>
      <xdr:spPr>
        <a:xfrm>
          <a:off x="4584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21607</xdr:rowOff>
    </xdr:from>
    <xdr:ext cx="405111" cy="259045"/>
    <xdr:sp macro="" textlink="">
      <xdr:nvSpPr>
        <xdr:cNvPr id="174" name="【橋りょう・トンネル】&#10;有形固定資産減価償却率該当値テキスト"/>
        <xdr:cNvSpPr txBox="1"/>
      </xdr:nvSpPr>
      <xdr:spPr>
        <a:xfrm>
          <a:off x="4673600"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25400</xdr:rowOff>
    </xdr:from>
    <xdr:to>
      <xdr:col>20</xdr:col>
      <xdr:colOff>38100</xdr:colOff>
      <xdr:row>57</xdr:row>
      <xdr:rowOff>127000</xdr:rowOff>
    </xdr:to>
    <xdr:sp macro="" textlink="">
      <xdr:nvSpPr>
        <xdr:cNvPr id="175" name="楕円 174"/>
        <xdr:cNvSpPr/>
      </xdr:nvSpPr>
      <xdr:spPr>
        <a:xfrm>
          <a:off x="3746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49530</xdr:rowOff>
    </xdr:from>
    <xdr:to>
      <xdr:col>24</xdr:col>
      <xdr:colOff>63500</xdr:colOff>
      <xdr:row>57</xdr:row>
      <xdr:rowOff>76200</xdr:rowOff>
    </xdr:to>
    <xdr:cxnSp macro="">
      <xdr:nvCxnSpPr>
        <xdr:cNvPr id="176" name="直線コネクタ 175"/>
        <xdr:cNvCxnSpPr/>
      </xdr:nvCxnSpPr>
      <xdr:spPr>
        <a:xfrm flipV="1">
          <a:off x="3797300" y="9822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48260</xdr:rowOff>
    </xdr:from>
    <xdr:to>
      <xdr:col>15</xdr:col>
      <xdr:colOff>101600</xdr:colOff>
      <xdr:row>57</xdr:row>
      <xdr:rowOff>149860</xdr:rowOff>
    </xdr:to>
    <xdr:sp macro="" textlink="">
      <xdr:nvSpPr>
        <xdr:cNvPr id="177" name="楕円 176"/>
        <xdr:cNvSpPr/>
      </xdr:nvSpPr>
      <xdr:spPr>
        <a:xfrm>
          <a:off x="2857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76200</xdr:rowOff>
    </xdr:from>
    <xdr:to>
      <xdr:col>19</xdr:col>
      <xdr:colOff>177800</xdr:colOff>
      <xdr:row>57</xdr:row>
      <xdr:rowOff>99060</xdr:rowOff>
    </xdr:to>
    <xdr:cxnSp macro="">
      <xdr:nvCxnSpPr>
        <xdr:cNvPr id="178" name="直線コネクタ 177"/>
        <xdr:cNvCxnSpPr/>
      </xdr:nvCxnSpPr>
      <xdr:spPr>
        <a:xfrm flipV="1">
          <a:off x="2908300" y="9848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79" name="楕円 178"/>
        <xdr:cNvSpPr/>
      </xdr:nvSpPr>
      <xdr:spPr>
        <a:xfrm>
          <a:off x="196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99060</xdr:rowOff>
    </xdr:from>
    <xdr:to>
      <xdr:col>15</xdr:col>
      <xdr:colOff>50800</xdr:colOff>
      <xdr:row>57</xdr:row>
      <xdr:rowOff>125730</xdr:rowOff>
    </xdr:to>
    <xdr:cxnSp macro="">
      <xdr:nvCxnSpPr>
        <xdr:cNvPr id="180" name="直線コネクタ 179"/>
        <xdr:cNvCxnSpPr/>
      </xdr:nvCxnSpPr>
      <xdr:spPr>
        <a:xfrm flipV="1">
          <a:off x="2019300" y="9871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81"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143527</xdr:rowOff>
    </xdr:from>
    <xdr:ext cx="405111" cy="259045"/>
    <xdr:sp macro="" textlink="">
      <xdr:nvSpPr>
        <xdr:cNvPr id="184" name="n_1mainValue【橋りょう・トンネル】&#10;有形固定資産減価償却率"/>
        <xdr:cNvSpPr txBox="1"/>
      </xdr:nvSpPr>
      <xdr:spPr>
        <a:xfrm>
          <a:off x="3582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166387</xdr:rowOff>
    </xdr:from>
    <xdr:ext cx="405111" cy="259045"/>
    <xdr:sp macro="" textlink="">
      <xdr:nvSpPr>
        <xdr:cNvPr id="185" name="n_2mainValue【橋りょう・トンネル】&#10;有形固定資産減価償却率"/>
        <xdr:cNvSpPr txBox="1"/>
      </xdr:nvSpPr>
      <xdr:spPr>
        <a:xfrm>
          <a:off x="2705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21607</xdr:rowOff>
    </xdr:from>
    <xdr:ext cx="405111" cy="259045"/>
    <xdr:sp macro="" textlink="">
      <xdr:nvSpPr>
        <xdr:cNvPr id="186" name="n_3mainValue【橋りょう・トンネル】&#10;有形固定資産減価償却率"/>
        <xdr:cNvSpPr txBox="1"/>
      </xdr:nvSpPr>
      <xdr:spPr>
        <a:xfrm>
          <a:off x="1816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129986</xdr:rowOff>
    </xdr:from>
    <xdr:to>
      <xdr:col>55</xdr:col>
      <xdr:colOff>50800</xdr:colOff>
      <xdr:row>62</xdr:row>
      <xdr:rowOff>60136</xdr:rowOff>
    </xdr:to>
    <xdr:sp macro="" textlink="">
      <xdr:nvSpPr>
        <xdr:cNvPr id="223" name="楕円 222"/>
        <xdr:cNvSpPr/>
      </xdr:nvSpPr>
      <xdr:spPr>
        <a:xfrm>
          <a:off x="10426700" y="105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108413</xdr:rowOff>
    </xdr:from>
    <xdr:ext cx="534377" cy="259045"/>
    <xdr:sp macro="" textlink="">
      <xdr:nvSpPr>
        <xdr:cNvPr id="224" name="【橋りょう・トンネル】&#10;一人当たり有形固定資産（償却資産）額該当値テキスト"/>
        <xdr:cNvSpPr txBox="1"/>
      </xdr:nvSpPr>
      <xdr:spPr>
        <a:xfrm>
          <a:off x="10515600" y="10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131705</xdr:rowOff>
    </xdr:from>
    <xdr:to>
      <xdr:col>50</xdr:col>
      <xdr:colOff>165100</xdr:colOff>
      <xdr:row>62</xdr:row>
      <xdr:rowOff>61855</xdr:rowOff>
    </xdr:to>
    <xdr:sp macro="" textlink="">
      <xdr:nvSpPr>
        <xdr:cNvPr id="225" name="楕円 224"/>
        <xdr:cNvSpPr/>
      </xdr:nvSpPr>
      <xdr:spPr>
        <a:xfrm>
          <a:off x="9588500" y="105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9336</xdr:rowOff>
    </xdr:from>
    <xdr:to>
      <xdr:col>55</xdr:col>
      <xdr:colOff>0</xdr:colOff>
      <xdr:row>62</xdr:row>
      <xdr:rowOff>11055</xdr:rowOff>
    </xdr:to>
    <xdr:cxnSp macro="">
      <xdr:nvCxnSpPr>
        <xdr:cNvPr id="226" name="直線コネクタ 225"/>
        <xdr:cNvCxnSpPr/>
      </xdr:nvCxnSpPr>
      <xdr:spPr>
        <a:xfrm flipV="1">
          <a:off x="9639300" y="10639236"/>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134343</xdr:rowOff>
    </xdr:from>
    <xdr:to>
      <xdr:col>46</xdr:col>
      <xdr:colOff>38100</xdr:colOff>
      <xdr:row>62</xdr:row>
      <xdr:rowOff>64493</xdr:rowOff>
    </xdr:to>
    <xdr:sp macro="" textlink="">
      <xdr:nvSpPr>
        <xdr:cNvPr id="227" name="楕円 226"/>
        <xdr:cNvSpPr/>
      </xdr:nvSpPr>
      <xdr:spPr>
        <a:xfrm>
          <a:off x="8699500" y="105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11055</xdr:rowOff>
    </xdr:from>
    <xdr:to>
      <xdr:col>50</xdr:col>
      <xdr:colOff>114300</xdr:colOff>
      <xdr:row>62</xdr:row>
      <xdr:rowOff>13693</xdr:rowOff>
    </xdr:to>
    <xdr:cxnSp macro="">
      <xdr:nvCxnSpPr>
        <xdr:cNvPr id="228" name="直線コネクタ 227"/>
        <xdr:cNvCxnSpPr/>
      </xdr:nvCxnSpPr>
      <xdr:spPr>
        <a:xfrm flipV="1">
          <a:off x="8750300" y="10640955"/>
          <a:ext cx="8890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136103</xdr:rowOff>
    </xdr:from>
    <xdr:to>
      <xdr:col>41</xdr:col>
      <xdr:colOff>101600</xdr:colOff>
      <xdr:row>62</xdr:row>
      <xdr:rowOff>66253</xdr:rowOff>
    </xdr:to>
    <xdr:sp macro="" textlink="">
      <xdr:nvSpPr>
        <xdr:cNvPr id="229" name="楕円 228"/>
        <xdr:cNvSpPr/>
      </xdr:nvSpPr>
      <xdr:spPr>
        <a:xfrm>
          <a:off x="7810500" y="105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13693</xdr:rowOff>
    </xdr:from>
    <xdr:to>
      <xdr:col>45</xdr:col>
      <xdr:colOff>177800</xdr:colOff>
      <xdr:row>62</xdr:row>
      <xdr:rowOff>15453</xdr:rowOff>
    </xdr:to>
    <xdr:cxnSp macro="">
      <xdr:nvCxnSpPr>
        <xdr:cNvPr id="230" name="直線コネクタ 229"/>
        <xdr:cNvCxnSpPr/>
      </xdr:nvCxnSpPr>
      <xdr:spPr>
        <a:xfrm flipV="1">
          <a:off x="7861300" y="10643593"/>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31"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32"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33"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52982</xdr:rowOff>
    </xdr:from>
    <xdr:ext cx="534377" cy="259045"/>
    <xdr:sp macro="" textlink="">
      <xdr:nvSpPr>
        <xdr:cNvPr id="234" name="n_1mainValue【橋りょう・トンネル】&#10;一人当たり有形固定資産（償却資産）額"/>
        <xdr:cNvSpPr txBox="1"/>
      </xdr:nvSpPr>
      <xdr:spPr>
        <a:xfrm>
          <a:off x="9359411" y="106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55620</xdr:rowOff>
    </xdr:from>
    <xdr:ext cx="534377" cy="259045"/>
    <xdr:sp macro="" textlink="">
      <xdr:nvSpPr>
        <xdr:cNvPr id="235" name="n_2mainValue【橋りょう・トンネル】&#10;一人当たり有形固定資産（償却資産）額"/>
        <xdr:cNvSpPr txBox="1"/>
      </xdr:nvSpPr>
      <xdr:spPr>
        <a:xfrm>
          <a:off x="8483111" y="106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57380</xdr:rowOff>
    </xdr:from>
    <xdr:ext cx="534377" cy="259045"/>
    <xdr:sp macro="" textlink="">
      <xdr:nvSpPr>
        <xdr:cNvPr id="236" name="n_3mainValue【橋りょう・トンネル】&#10;一人当たり有形固定資産（償却資産）額"/>
        <xdr:cNvSpPr txBox="1"/>
      </xdr:nvSpPr>
      <xdr:spPr>
        <a:xfrm>
          <a:off x="7594111" y="106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76" name="楕円 275"/>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77" name="【公営住宅】&#10;有形固定資産減価償却率該当値テキスト"/>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278" name="楕円 277"/>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64770</xdr:rowOff>
    </xdr:to>
    <xdr:cxnSp macro="">
      <xdr:nvCxnSpPr>
        <xdr:cNvPr id="279" name="直線コネクタ 278"/>
        <xdr:cNvCxnSpPr/>
      </xdr:nvCxnSpPr>
      <xdr:spPr>
        <a:xfrm flipV="1">
          <a:off x="3797300" y="14211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280" name="楕円 279"/>
        <xdr:cNvSpPr/>
      </xdr:nvSpPr>
      <xdr:spPr>
        <a:xfrm>
          <a:off x="2857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148589</xdr:rowOff>
    </xdr:to>
    <xdr:cxnSp macro="">
      <xdr:nvCxnSpPr>
        <xdr:cNvPr id="281" name="直線コネクタ 280"/>
        <xdr:cNvCxnSpPr/>
      </xdr:nvCxnSpPr>
      <xdr:spPr>
        <a:xfrm flipV="1">
          <a:off x="2908300" y="14295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xdr:rowOff>
    </xdr:from>
    <xdr:to>
      <xdr:col>10</xdr:col>
      <xdr:colOff>165100</xdr:colOff>
      <xdr:row>84</xdr:row>
      <xdr:rowOff>107950</xdr:rowOff>
    </xdr:to>
    <xdr:sp macro="" textlink="">
      <xdr:nvSpPr>
        <xdr:cNvPr id="282" name="楕円 281"/>
        <xdr:cNvSpPr/>
      </xdr:nvSpPr>
      <xdr:spPr>
        <a:xfrm>
          <a:off x="1968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148589</xdr:rowOff>
    </xdr:from>
    <xdr:to>
      <xdr:col>15</xdr:col>
      <xdr:colOff>50800</xdr:colOff>
      <xdr:row>84</xdr:row>
      <xdr:rowOff>57150</xdr:rowOff>
    </xdr:to>
    <xdr:cxnSp macro="">
      <xdr:nvCxnSpPr>
        <xdr:cNvPr id="283" name="直線コネクタ 282"/>
        <xdr:cNvCxnSpPr/>
      </xdr:nvCxnSpPr>
      <xdr:spPr>
        <a:xfrm flipV="1">
          <a:off x="2019300" y="14378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4"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85"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86"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287" name="n_1mainValue【公営住宅】&#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288" name="n_2mainValue【公営住宅】&#10;有形固定資産減価償却率"/>
        <xdr:cNvSpPr txBox="1"/>
      </xdr:nvSpPr>
      <xdr:spPr>
        <a:xfrm>
          <a:off x="2705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99077</xdr:rowOff>
    </xdr:from>
    <xdr:ext cx="405111" cy="259045"/>
    <xdr:sp macro="" textlink="">
      <xdr:nvSpPr>
        <xdr:cNvPr id="289" name="n_3mainValue【公営住宅】&#10;有形固定資産減価償却率"/>
        <xdr:cNvSpPr txBox="1"/>
      </xdr:nvSpPr>
      <xdr:spPr>
        <a:xfrm>
          <a:off x="1816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18"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28" name="楕円 327"/>
        <xdr:cNvSpPr/>
      </xdr:nvSpPr>
      <xdr:spPr>
        <a:xfrm>
          <a:off x="10426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156227</xdr:rowOff>
    </xdr:from>
    <xdr:ext cx="469744" cy="259045"/>
    <xdr:sp macro="" textlink="">
      <xdr:nvSpPr>
        <xdr:cNvPr id="329" name="【公営住宅】&#10;一人当たり面積該当値テキスト"/>
        <xdr:cNvSpPr txBox="1"/>
      </xdr:nvSpPr>
      <xdr:spPr>
        <a:xfrm>
          <a:off x="10515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8637</xdr:rowOff>
    </xdr:from>
    <xdr:to>
      <xdr:col>50</xdr:col>
      <xdr:colOff>165100</xdr:colOff>
      <xdr:row>84</xdr:row>
      <xdr:rowOff>110237</xdr:rowOff>
    </xdr:to>
    <xdr:sp macro="" textlink="">
      <xdr:nvSpPr>
        <xdr:cNvPr id="330" name="楕円 329"/>
        <xdr:cNvSpPr/>
      </xdr:nvSpPr>
      <xdr:spPr>
        <a:xfrm>
          <a:off x="9588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57150</xdr:rowOff>
    </xdr:from>
    <xdr:to>
      <xdr:col>55</xdr:col>
      <xdr:colOff>0</xdr:colOff>
      <xdr:row>84</xdr:row>
      <xdr:rowOff>59437</xdr:rowOff>
    </xdr:to>
    <xdr:cxnSp macro="">
      <xdr:nvCxnSpPr>
        <xdr:cNvPr id="331" name="直線コネクタ 330"/>
        <xdr:cNvCxnSpPr/>
      </xdr:nvCxnSpPr>
      <xdr:spPr>
        <a:xfrm flipV="1">
          <a:off x="9639300" y="144589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32" name="楕円 331"/>
        <xdr:cNvSpPr/>
      </xdr:nvSpPr>
      <xdr:spPr>
        <a:xfrm>
          <a:off x="869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59437</xdr:rowOff>
    </xdr:from>
    <xdr:to>
      <xdr:col>50</xdr:col>
      <xdr:colOff>114300</xdr:colOff>
      <xdr:row>84</xdr:row>
      <xdr:rowOff>60961</xdr:rowOff>
    </xdr:to>
    <xdr:cxnSp macro="">
      <xdr:nvCxnSpPr>
        <xdr:cNvPr id="333" name="直線コネクタ 332"/>
        <xdr:cNvCxnSpPr/>
      </xdr:nvCxnSpPr>
      <xdr:spPr>
        <a:xfrm flipV="1">
          <a:off x="8750300" y="144612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148082</xdr:rowOff>
    </xdr:from>
    <xdr:to>
      <xdr:col>41</xdr:col>
      <xdr:colOff>101600</xdr:colOff>
      <xdr:row>85</xdr:row>
      <xdr:rowOff>78232</xdr:rowOff>
    </xdr:to>
    <xdr:sp macro="" textlink="">
      <xdr:nvSpPr>
        <xdr:cNvPr id="334" name="楕円 333"/>
        <xdr:cNvSpPr/>
      </xdr:nvSpPr>
      <xdr:spPr>
        <a:xfrm>
          <a:off x="78105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60961</xdr:rowOff>
    </xdr:from>
    <xdr:to>
      <xdr:col>45</xdr:col>
      <xdr:colOff>177800</xdr:colOff>
      <xdr:row>85</xdr:row>
      <xdr:rowOff>27432</xdr:rowOff>
    </xdr:to>
    <xdr:cxnSp macro="">
      <xdr:nvCxnSpPr>
        <xdr:cNvPr id="335" name="直線コネクタ 334"/>
        <xdr:cNvCxnSpPr/>
      </xdr:nvCxnSpPr>
      <xdr:spPr>
        <a:xfrm flipV="1">
          <a:off x="7861300" y="14462761"/>
          <a:ext cx="889000" cy="1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37"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38"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101364</xdr:rowOff>
    </xdr:from>
    <xdr:ext cx="469744" cy="259045"/>
    <xdr:sp macro="" textlink="">
      <xdr:nvSpPr>
        <xdr:cNvPr id="339" name="n_1mainValue【公営住宅】&#10;一人当たり面積"/>
        <xdr:cNvSpPr txBox="1"/>
      </xdr:nvSpPr>
      <xdr:spPr>
        <a:xfrm>
          <a:off x="93917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40" name="n_2mainValue【公営住宅】&#10;一人当たり面積"/>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69359</xdr:rowOff>
    </xdr:from>
    <xdr:ext cx="469744" cy="259045"/>
    <xdr:sp macro="" textlink="">
      <xdr:nvSpPr>
        <xdr:cNvPr id="341" name="n_3mainValue【公営住宅】&#10;一人当たり面積"/>
        <xdr:cNvSpPr txBox="1"/>
      </xdr:nvSpPr>
      <xdr:spPr>
        <a:xfrm>
          <a:off x="7626427" y="146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87"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97" name="楕円 396"/>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141622</xdr:rowOff>
    </xdr:from>
    <xdr:ext cx="405111" cy="259045"/>
    <xdr:sp macro="" textlink="">
      <xdr:nvSpPr>
        <xdr:cNvPr id="398" name="【認定こども園・幼稚園・保育所】&#10;有形固定資産減価償却率該当値テキスト"/>
        <xdr:cNvSpPr txBox="1"/>
      </xdr:nvSpPr>
      <xdr:spPr>
        <a:xfrm>
          <a:off x="16357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399" name="楕円 398"/>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37</xdr:row>
      <xdr:rowOff>169545</xdr:rowOff>
    </xdr:to>
    <xdr:cxnSp macro="">
      <xdr:nvCxnSpPr>
        <xdr:cNvPr id="400" name="直線コネクタ 399"/>
        <xdr:cNvCxnSpPr/>
      </xdr:nvCxnSpPr>
      <xdr:spPr>
        <a:xfrm>
          <a:off x="15481300" y="64884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14605</xdr:rowOff>
    </xdr:to>
    <xdr:sp macro="" textlink="">
      <xdr:nvSpPr>
        <xdr:cNvPr id="401" name="楕円 400"/>
        <xdr:cNvSpPr/>
      </xdr:nvSpPr>
      <xdr:spPr>
        <a:xfrm>
          <a:off x="14541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135255</xdr:rowOff>
    </xdr:from>
    <xdr:to>
      <xdr:col>81</xdr:col>
      <xdr:colOff>50800</xdr:colOff>
      <xdr:row>37</xdr:row>
      <xdr:rowOff>144780</xdr:rowOff>
    </xdr:to>
    <xdr:cxnSp macro="">
      <xdr:nvCxnSpPr>
        <xdr:cNvPr id="402" name="直線コネクタ 401"/>
        <xdr:cNvCxnSpPr/>
      </xdr:nvCxnSpPr>
      <xdr:spPr>
        <a:xfrm>
          <a:off x="14592300" y="64789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95885</xdr:rowOff>
    </xdr:from>
    <xdr:to>
      <xdr:col>72</xdr:col>
      <xdr:colOff>38100</xdr:colOff>
      <xdr:row>38</xdr:row>
      <xdr:rowOff>26035</xdr:rowOff>
    </xdr:to>
    <xdr:sp macro="" textlink="">
      <xdr:nvSpPr>
        <xdr:cNvPr id="403" name="楕円 402"/>
        <xdr:cNvSpPr/>
      </xdr:nvSpPr>
      <xdr:spPr>
        <a:xfrm>
          <a:off x="13652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135255</xdr:rowOff>
    </xdr:from>
    <xdr:to>
      <xdr:col>76</xdr:col>
      <xdr:colOff>114300</xdr:colOff>
      <xdr:row>37</xdr:row>
      <xdr:rowOff>146685</xdr:rowOff>
    </xdr:to>
    <xdr:cxnSp macro="">
      <xdr:nvCxnSpPr>
        <xdr:cNvPr id="404" name="直線コネクタ 403"/>
        <xdr:cNvCxnSpPr/>
      </xdr:nvCxnSpPr>
      <xdr:spPr>
        <a:xfrm flipV="1">
          <a:off x="13703300" y="64789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05"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06"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0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40657</xdr:rowOff>
    </xdr:from>
    <xdr:ext cx="405111" cy="259045"/>
    <xdr:sp macro="" textlink="">
      <xdr:nvSpPr>
        <xdr:cNvPr id="408" name="n_1main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409" name="n_2mainValue【認定こども園・幼稚園・保育所】&#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17162</xdr:rowOff>
    </xdr:from>
    <xdr:ext cx="405111" cy="259045"/>
    <xdr:sp macro="" textlink="">
      <xdr:nvSpPr>
        <xdr:cNvPr id="410" name="n_3mainValue【認定こども園・幼稚園・保育所】&#10;有形固定資産減価償却率"/>
        <xdr:cNvSpPr txBox="1"/>
      </xdr:nvSpPr>
      <xdr:spPr>
        <a:xfrm>
          <a:off x="13500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437"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47" name="楕円 446"/>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59707</xdr:rowOff>
    </xdr:from>
    <xdr:ext cx="469744" cy="259045"/>
    <xdr:sp macro="" textlink="">
      <xdr:nvSpPr>
        <xdr:cNvPr id="448" name="【認定こども園・幼稚園・保育所】&#10;一人当たり面積該当値テキスト"/>
        <xdr:cNvSpPr txBox="1"/>
      </xdr:nvSpPr>
      <xdr:spPr>
        <a:xfrm>
          <a:off x="2219960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43688</xdr:rowOff>
    </xdr:from>
    <xdr:to>
      <xdr:col>112</xdr:col>
      <xdr:colOff>38100</xdr:colOff>
      <xdr:row>39</xdr:row>
      <xdr:rowOff>145288</xdr:rowOff>
    </xdr:to>
    <xdr:sp macro="" textlink="">
      <xdr:nvSpPr>
        <xdr:cNvPr id="449" name="楕円 448"/>
        <xdr:cNvSpPr/>
      </xdr:nvSpPr>
      <xdr:spPr>
        <a:xfrm>
          <a:off x="21272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94488</xdr:rowOff>
    </xdr:to>
    <xdr:cxnSp macro="">
      <xdr:nvCxnSpPr>
        <xdr:cNvPr id="450" name="直線コネクタ 449"/>
        <xdr:cNvCxnSpPr/>
      </xdr:nvCxnSpPr>
      <xdr:spPr>
        <a:xfrm flipV="1">
          <a:off x="21323300" y="67741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57404</xdr:rowOff>
    </xdr:from>
    <xdr:to>
      <xdr:col>107</xdr:col>
      <xdr:colOff>101600</xdr:colOff>
      <xdr:row>39</xdr:row>
      <xdr:rowOff>159004</xdr:rowOff>
    </xdr:to>
    <xdr:sp macro="" textlink="">
      <xdr:nvSpPr>
        <xdr:cNvPr id="451" name="楕円 450"/>
        <xdr:cNvSpPr/>
      </xdr:nvSpPr>
      <xdr:spPr>
        <a:xfrm>
          <a:off x="20383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94488</xdr:rowOff>
    </xdr:from>
    <xdr:to>
      <xdr:col>111</xdr:col>
      <xdr:colOff>177800</xdr:colOff>
      <xdr:row>39</xdr:row>
      <xdr:rowOff>108204</xdr:rowOff>
    </xdr:to>
    <xdr:cxnSp macro="">
      <xdr:nvCxnSpPr>
        <xdr:cNvPr id="452" name="直線コネクタ 451"/>
        <xdr:cNvCxnSpPr/>
      </xdr:nvCxnSpPr>
      <xdr:spPr>
        <a:xfrm flipV="1">
          <a:off x="20434300" y="678103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53" name="楕円 452"/>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108204</xdr:rowOff>
    </xdr:from>
    <xdr:to>
      <xdr:col>107</xdr:col>
      <xdr:colOff>50800</xdr:colOff>
      <xdr:row>41</xdr:row>
      <xdr:rowOff>41910</xdr:rowOff>
    </xdr:to>
    <xdr:cxnSp macro="">
      <xdr:nvCxnSpPr>
        <xdr:cNvPr id="454" name="直線コネクタ 453"/>
        <xdr:cNvCxnSpPr/>
      </xdr:nvCxnSpPr>
      <xdr:spPr>
        <a:xfrm flipV="1">
          <a:off x="19545300" y="6794754"/>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455"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56"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57"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161815</xdr:rowOff>
    </xdr:from>
    <xdr:ext cx="469744" cy="259045"/>
    <xdr:sp macro="" textlink="">
      <xdr:nvSpPr>
        <xdr:cNvPr id="458" name="n_1mainValue【認定こども園・幼稚園・保育所】&#10;一人当たり面積"/>
        <xdr:cNvSpPr txBox="1"/>
      </xdr:nvSpPr>
      <xdr:spPr>
        <a:xfrm>
          <a:off x="21075727"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4081</xdr:rowOff>
    </xdr:from>
    <xdr:ext cx="469744" cy="259045"/>
    <xdr:sp macro="" textlink="">
      <xdr:nvSpPr>
        <xdr:cNvPr id="459" name="n_2mainValue【認定こども園・幼稚園・保育所】&#10;一人当たり面積"/>
        <xdr:cNvSpPr txBox="1"/>
      </xdr:nvSpPr>
      <xdr:spPr>
        <a:xfrm>
          <a:off x="20199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460" name="n_3mainValue【認定こども園・幼稚園・保育所】&#10;一人当たり面積"/>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90"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00" name="楕円 499"/>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6367</xdr:rowOff>
    </xdr:from>
    <xdr:ext cx="405111" cy="259045"/>
    <xdr:sp macro="" textlink="">
      <xdr:nvSpPr>
        <xdr:cNvPr id="501" name="【学校施設】&#10;有形固定資産減価償却率該当値テキスト"/>
        <xdr:cNvSpPr txBox="1"/>
      </xdr:nvSpPr>
      <xdr:spPr>
        <a:xfrm>
          <a:off x="16357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502" name="楕円 501"/>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99060</xdr:rowOff>
    </xdr:to>
    <xdr:cxnSp macro="">
      <xdr:nvCxnSpPr>
        <xdr:cNvPr id="503" name="直線コネクタ 502"/>
        <xdr:cNvCxnSpPr/>
      </xdr:nvCxnSpPr>
      <xdr:spPr>
        <a:xfrm flipV="1">
          <a:off x="15481300" y="997839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04" name="楕円 503"/>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58</xdr:row>
      <xdr:rowOff>140970</xdr:rowOff>
    </xdr:to>
    <xdr:cxnSp macro="">
      <xdr:nvCxnSpPr>
        <xdr:cNvPr id="505" name="直線コネクタ 504"/>
        <xdr:cNvCxnSpPr/>
      </xdr:nvCxnSpPr>
      <xdr:spPr>
        <a:xfrm flipV="1">
          <a:off x="14592300" y="100431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59690</xdr:rowOff>
    </xdr:from>
    <xdr:to>
      <xdr:col>72</xdr:col>
      <xdr:colOff>38100</xdr:colOff>
      <xdr:row>58</xdr:row>
      <xdr:rowOff>161290</xdr:rowOff>
    </xdr:to>
    <xdr:sp macro="" textlink="">
      <xdr:nvSpPr>
        <xdr:cNvPr id="506" name="楕円 505"/>
        <xdr:cNvSpPr/>
      </xdr:nvSpPr>
      <xdr:spPr>
        <a:xfrm>
          <a:off x="13652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110490</xdr:rowOff>
    </xdr:from>
    <xdr:to>
      <xdr:col>76</xdr:col>
      <xdr:colOff>114300</xdr:colOff>
      <xdr:row>58</xdr:row>
      <xdr:rowOff>140970</xdr:rowOff>
    </xdr:to>
    <xdr:cxnSp macro="">
      <xdr:nvCxnSpPr>
        <xdr:cNvPr id="507" name="直線コネクタ 506"/>
        <xdr:cNvCxnSpPr/>
      </xdr:nvCxnSpPr>
      <xdr:spPr>
        <a:xfrm>
          <a:off x="13703300" y="10054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08"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09"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10"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511" name="n_1mainValue【学校施設】&#10;有形固定資産減価償却率"/>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12" name="n_2main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6367</xdr:rowOff>
    </xdr:from>
    <xdr:ext cx="405111" cy="259045"/>
    <xdr:sp macro="" textlink="">
      <xdr:nvSpPr>
        <xdr:cNvPr id="513" name="n_3mainValue【学校施設】&#10;有形固定資産減価償却率"/>
        <xdr:cNvSpPr txBox="1"/>
      </xdr:nvSpPr>
      <xdr:spPr>
        <a:xfrm>
          <a:off x="13500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43"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53" name="楕円 552"/>
        <xdr:cNvSpPr/>
      </xdr:nvSpPr>
      <xdr:spPr>
        <a:xfrm>
          <a:off x="22110700" y="108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37355</xdr:rowOff>
    </xdr:from>
    <xdr:ext cx="469744" cy="259045"/>
    <xdr:sp macro="" textlink="">
      <xdr:nvSpPr>
        <xdr:cNvPr id="554" name="【学校施設】&#10;一人当たり面積該当値テキスト"/>
        <xdr:cNvSpPr txBox="1"/>
      </xdr:nvSpPr>
      <xdr:spPr>
        <a:xfrm>
          <a:off x="22199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99695</xdr:rowOff>
    </xdr:from>
    <xdr:to>
      <xdr:col>112</xdr:col>
      <xdr:colOff>38100</xdr:colOff>
      <xdr:row>64</xdr:row>
      <xdr:rowOff>29845</xdr:rowOff>
    </xdr:to>
    <xdr:sp macro="" textlink="">
      <xdr:nvSpPr>
        <xdr:cNvPr id="555" name="楕円 554"/>
        <xdr:cNvSpPr/>
      </xdr:nvSpPr>
      <xdr:spPr>
        <a:xfrm>
          <a:off x="21272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148209</xdr:rowOff>
    </xdr:from>
    <xdr:to>
      <xdr:col>116</xdr:col>
      <xdr:colOff>63500</xdr:colOff>
      <xdr:row>63</xdr:row>
      <xdr:rowOff>150495</xdr:rowOff>
    </xdr:to>
    <xdr:cxnSp macro="">
      <xdr:nvCxnSpPr>
        <xdr:cNvPr id="556" name="直線コネクタ 555"/>
        <xdr:cNvCxnSpPr/>
      </xdr:nvCxnSpPr>
      <xdr:spPr>
        <a:xfrm flipV="1">
          <a:off x="21323300" y="1094955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105791</xdr:rowOff>
    </xdr:from>
    <xdr:to>
      <xdr:col>107</xdr:col>
      <xdr:colOff>101600</xdr:colOff>
      <xdr:row>64</xdr:row>
      <xdr:rowOff>35941</xdr:rowOff>
    </xdr:to>
    <xdr:sp macro="" textlink="">
      <xdr:nvSpPr>
        <xdr:cNvPr id="557" name="楕円 556"/>
        <xdr:cNvSpPr/>
      </xdr:nvSpPr>
      <xdr:spPr>
        <a:xfrm>
          <a:off x="20383500" y="1090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150495</xdr:rowOff>
    </xdr:from>
    <xdr:to>
      <xdr:col>111</xdr:col>
      <xdr:colOff>177800</xdr:colOff>
      <xdr:row>63</xdr:row>
      <xdr:rowOff>156591</xdr:rowOff>
    </xdr:to>
    <xdr:cxnSp macro="">
      <xdr:nvCxnSpPr>
        <xdr:cNvPr id="558" name="直線コネクタ 557"/>
        <xdr:cNvCxnSpPr/>
      </xdr:nvCxnSpPr>
      <xdr:spPr>
        <a:xfrm flipV="1">
          <a:off x="20434300" y="1095184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111887</xdr:rowOff>
    </xdr:from>
    <xdr:to>
      <xdr:col>102</xdr:col>
      <xdr:colOff>165100</xdr:colOff>
      <xdr:row>65</xdr:row>
      <xdr:rowOff>42037</xdr:rowOff>
    </xdr:to>
    <xdr:sp macro="" textlink="">
      <xdr:nvSpPr>
        <xdr:cNvPr id="559" name="楕円 558"/>
        <xdr:cNvSpPr/>
      </xdr:nvSpPr>
      <xdr:spPr>
        <a:xfrm>
          <a:off x="19494500" y="110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156591</xdr:rowOff>
    </xdr:from>
    <xdr:to>
      <xdr:col>107</xdr:col>
      <xdr:colOff>50800</xdr:colOff>
      <xdr:row>64</xdr:row>
      <xdr:rowOff>162687</xdr:rowOff>
    </xdr:to>
    <xdr:cxnSp macro="">
      <xdr:nvCxnSpPr>
        <xdr:cNvPr id="560" name="直線コネクタ 559"/>
        <xdr:cNvCxnSpPr/>
      </xdr:nvCxnSpPr>
      <xdr:spPr>
        <a:xfrm flipV="1">
          <a:off x="19545300" y="10957941"/>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61"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62"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63"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20972</xdr:rowOff>
    </xdr:from>
    <xdr:ext cx="469744" cy="259045"/>
    <xdr:sp macro="" textlink="">
      <xdr:nvSpPr>
        <xdr:cNvPr id="564" name="n_1mainValue【学校施設】&#10;一人当たり面積"/>
        <xdr:cNvSpPr txBox="1"/>
      </xdr:nvSpPr>
      <xdr:spPr>
        <a:xfrm>
          <a:off x="21075727" y="109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27068</xdr:rowOff>
    </xdr:from>
    <xdr:ext cx="469744" cy="259045"/>
    <xdr:sp macro="" textlink="">
      <xdr:nvSpPr>
        <xdr:cNvPr id="565" name="n_2mainValue【学校施設】&#10;一人当たり面積"/>
        <xdr:cNvSpPr txBox="1"/>
      </xdr:nvSpPr>
      <xdr:spPr>
        <a:xfrm>
          <a:off x="20199427" y="1099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33164</xdr:rowOff>
    </xdr:from>
    <xdr:ext cx="469744" cy="259045"/>
    <xdr:sp macro="" textlink="">
      <xdr:nvSpPr>
        <xdr:cNvPr id="566" name="n_3mainValue【学校施設】&#10;一人当たり面積"/>
        <xdr:cNvSpPr txBox="1"/>
      </xdr:nvSpPr>
      <xdr:spPr>
        <a:xfrm>
          <a:off x="19310427" y="1117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91" name="直線コネクタ 59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9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93" name="直線コネクタ 59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5" name="直線コネクタ 59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96"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97" name="フローチャート: 判断 59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98" name="フローチャート: 判断 597"/>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99" name="フローチャート: 判断 598"/>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00" name="フローチャート: 判断 599"/>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27305</xdr:rowOff>
    </xdr:from>
    <xdr:to>
      <xdr:col>85</xdr:col>
      <xdr:colOff>177800</xdr:colOff>
      <xdr:row>82</xdr:row>
      <xdr:rowOff>128905</xdr:rowOff>
    </xdr:to>
    <xdr:sp macro="" textlink="">
      <xdr:nvSpPr>
        <xdr:cNvPr id="606" name="楕円 605"/>
        <xdr:cNvSpPr/>
      </xdr:nvSpPr>
      <xdr:spPr>
        <a:xfrm>
          <a:off x="16268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5732</xdr:rowOff>
    </xdr:from>
    <xdr:ext cx="405111" cy="259045"/>
    <xdr:sp macro="" textlink="">
      <xdr:nvSpPr>
        <xdr:cNvPr id="607" name="【児童館】&#10;有形固定資産減価償却率該当値テキスト"/>
        <xdr:cNvSpPr txBox="1"/>
      </xdr:nvSpPr>
      <xdr:spPr>
        <a:xfrm>
          <a:off x="16357600"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608" name="楕円 607"/>
        <xdr:cNvSpPr/>
      </xdr:nvSpPr>
      <xdr:spPr>
        <a:xfrm>
          <a:off x="15430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78105</xdr:rowOff>
    </xdr:from>
    <xdr:to>
      <xdr:col>85</xdr:col>
      <xdr:colOff>127000</xdr:colOff>
      <xdr:row>82</xdr:row>
      <xdr:rowOff>120014</xdr:rowOff>
    </xdr:to>
    <xdr:cxnSp macro="">
      <xdr:nvCxnSpPr>
        <xdr:cNvPr id="609" name="直線コネクタ 608"/>
        <xdr:cNvCxnSpPr/>
      </xdr:nvCxnSpPr>
      <xdr:spPr>
        <a:xfrm flipV="1">
          <a:off x="15481300" y="141370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10" name="楕円 609"/>
        <xdr:cNvSpPr/>
      </xdr:nvSpPr>
      <xdr:spPr>
        <a:xfrm>
          <a:off x="14541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120014</xdr:rowOff>
    </xdr:from>
    <xdr:to>
      <xdr:col>81</xdr:col>
      <xdr:colOff>50800</xdr:colOff>
      <xdr:row>82</xdr:row>
      <xdr:rowOff>160020</xdr:rowOff>
    </xdr:to>
    <xdr:cxnSp macro="">
      <xdr:nvCxnSpPr>
        <xdr:cNvPr id="611" name="直線コネクタ 610"/>
        <xdr:cNvCxnSpPr/>
      </xdr:nvCxnSpPr>
      <xdr:spPr>
        <a:xfrm flipV="1">
          <a:off x="14592300" y="14178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149225</xdr:rowOff>
    </xdr:from>
    <xdr:to>
      <xdr:col>72</xdr:col>
      <xdr:colOff>38100</xdr:colOff>
      <xdr:row>83</xdr:row>
      <xdr:rowOff>79375</xdr:rowOff>
    </xdr:to>
    <xdr:sp macro="" textlink="">
      <xdr:nvSpPr>
        <xdr:cNvPr id="612" name="楕円 611"/>
        <xdr:cNvSpPr/>
      </xdr:nvSpPr>
      <xdr:spPr>
        <a:xfrm>
          <a:off x="13652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160020</xdr:rowOff>
    </xdr:from>
    <xdr:to>
      <xdr:col>76</xdr:col>
      <xdr:colOff>114300</xdr:colOff>
      <xdr:row>83</xdr:row>
      <xdr:rowOff>28575</xdr:rowOff>
    </xdr:to>
    <xdr:cxnSp macro="">
      <xdr:nvCxnSpPr>
        <xdr:cNvPr id="613" name="直線コネクタ 612"/>
        <xdr:cNvCxnSpPr/>
      </xdr:nvCxnSpPr>
      <xdr:spPr>
        <a:xfrm flipV="1">
          <a:off x="13703300" y="14218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14"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615"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16"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161941</xdr:rowOff>
    </xdr:from>
    <xdr:ext cx="405111" cy="259045"/>
    <xdr:sp macro="" textlink="">
      <xdr:nvSpPr>
        <xdr:cNvPr id="617" name="n_1mainValue【児童館】&#10;有形固定資産減価償却率"/>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18" name="n_2mainValue【児童館】&#10;有形固定資産減価償却率"/>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70502</xdr:rowOff>
    </xdr:from>
    <xdr:ext cx="405111" cy="259045"/>
    <xdr:sp macro="" textlink="">
      <xdr:nvSpPr>
        <xdr:cNvPr id="619" name="n_3mainValue【児童館】&#10;有形固定資産減価償却率"/>
        <xdr:cNvSpPr txBox="1"/>
      </xdr:nvSpPr>
      <xdr:spPr>
        <a:xfrm>
          <a:off x="13500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43" name="直線コネクタ 642"/>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4"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45" name="直線コネクタ 644"/>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46"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47" name="直線コネクタ 646"/>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648"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49" name="フローチャート: 判断 648"/>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50" name="フローチャート: 判断 649"/>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51" name="フローチャート: 判断 650"/>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52" name="フローチャート: 判断 651"/>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165100</xdr:rowOff>
    </xdr:from>
    <xdr:to>
      <xdr:col>116</xdr:col>
      <xdr:colOff>114300</xdr:colOff>
      <xdr:row>85</xdr:row>
      <xdr:rowOff>95250</xdr:rowOff>
    </xdr:to>
    <xdr:sp macro="" textlink="">
      <xdr:nvSpPr>
        <xdr:cNvPr id="658" name="楕円 657"/>
        <xdr:cNvSpPr/>
      </xdr:nvSpPr>
      <xdr:spPr>
        <a:xfrm>
          <a:off x="22110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659" name="【児童館】&#10;一人当たり面積該当値テキスト"/>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165100</xdr:rowOff>
    </xdr:from>
    <xdr:to>
      <xdr:col>112</xdr:col>
      <xdr:colOff>38100</xdr:colOff>
      <xdr:row>85</xdr:row>
      <xdr:rowOff>95250</xdr:rowOff>
    </xdr:to>
    <xdr:sp macro="" textlink="">
      <xdr:nvSpPr>
        <xdr:cNvPr id="660" name="楕円 659"/>
        <xdr:cNvSpPr/>
      </xdr:nvSpPr>
      <xdr:spPr>
        <a:xfrm>
          <a:off x="21272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44450</xdr:rowOff>
    </xdr:from>
    <xdr:to>
      <xdr:col>116</xdr:col>
      <xdr:colOff>63500</xdr:colOff>
      <xdr:row>85</xdr:row>
      <xdr:rowOff>44450</xdr:rowOff>
    </xdr:to>
    <xdr:cxnSp macro="">
      <xdr:nvCxnSpPr>
        <xdr:cNvPr id="661" name="直線コネクタ 660"/>
        <xdr:cNvCxnSpPr/>
      </xdr:nvCxnSpPr>
      <xdr:spPr>
        <a:xfrm>
          <a:off x="21323300" y="1461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165100</xdr:rowOff>
    </xdr:from>
    <xdr:to>
      <xdr:col>107</xdr:col>
      <xdr:colOff>101600</xdr:colOff>
      <xdr:row>85</xdr:row>
      <xdr:rowOff>95250</xdr:rowOff>
    </xdr:to>
    <xdr:sp macro="" textlink="">
      <xdr:nvSpPr>
        <xdr:cNvPr id="662" name="楕円 661"/>
        <xdr:cNvSpPr/>
      </xdr:nvSpPr>
      <xdr:spPr>
        <a:xfrm>
          <a:off x="20383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44450</xdr:rowOff>
    </xdr:from>
    <xdr:to>
      <xdr:col>111</xdr:col>
      <xdr:colOff>177800</xdr:colOff>
      <xdr:row>85</xdr:row>
      <xdr:rowOff>44450</xdr:rowOff>
    </xdr:to>
    <xdr:cxnSp macro="">
      <xdr:nvCxnSpPr>
        <xdr:cNvPr id="663" name="直線コネクタ 662"/>
        <xdr:cNvCxnSpPr/>
      </xdr:nvCxnSpPr>
      <xdr:spPr>
        <a:xfrm>
          <a:off x="20434300" y="1461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664" name="楕円 663"/>
        <xdr:cNvSpPr/>
      </xdr:nvSpPr>
      <xdr:spPr>
        <a:xfrm>
          <a:off x="19494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44450</xdr:rowOff>
    </xdr:from>
    <xdr:to>
      <xdr:col>107</xdr:col>
      <xdr:colOff>50800</xdr:colOff>
      <xdr:row>85</xdr:row>
      <xdr:rowOff>120650</xdr:rowOff>
    </xdr:to>
    <xdr:cxnSp macro="">
      <xdr:nvCxnSpPr>
        <xdr:cNvPr id="665" name="直線コネクタ 664"/>
        <xdr:cNvCxnSpPr/>
      </xdr:nvCxnSpPr>
      <xdr:spPr>
        <a:xfrm flipV="1">
          <a:off x="19545300" y="1461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666" name="n_1ave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67" name="n_2ave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668" name="n_3aveValue【児童館】&#10;一人当たり面積"/>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669" name="n_1mainValue【児童館】&#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670" name="n_2mainValue【児童館】&#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71" name="n_3main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2" name="テキスト ボックス 68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3" name="直線コネクタ 68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4" name="テキスト ボックス 68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5" name="直線コネクタ 68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6" name="テキスト ボックス 68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7" name="直線コネクタ 68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8" name="テキスト ボックス 68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9" name="直線コネクタ 68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0" name="テキスト ボックス 68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94" name="直線コネクタ 693"/>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95"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96" name="直線コネクタ 695"/>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97"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98" name="直線コネクタ 697"/>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699"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00" name="フローチャート: 判断 699"/>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01" name="フローチャート: 判断 700"/>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02" name="フローチャート: 判断 701"/>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03" name="フローチャート: 判断 702"/>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709" name="楕円 708"/>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710" name="【公民館】&#10;有形固定資産減価償却率該当値テキスト"/>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73406</xdr:rowOff>
    </xdr:from>
    <xdr:to>
      <xdr:col>81</xdr:col>
      <xdr:colOff>101600</xdr:colOff>
      <xdr:row>107</xdr:row>
      <xdr:rowOff>3556</xdr:rowOff>
    </xdr:to>
    <xdr:sp macro="" textlink="">
      <xdr:nvSpPr>
        <xdr:cNvPr id="711" name="楕円 710"/>
        <xdr:cNvSpPr/>
      </xdr:nvSpPr>
      <xdr:spPr>
        <a:xfrm>
          <a:off x="15430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124206</xdr:rowOff>
    </xdr:to>
    <xdr:cxnSp macro="">
      <xdr:nvCxnSpPr>
        <xdr:cNvPr id="712" name="直線コネクタ 711"/>
        <xdr:cNvCxnSpPr/>
      </xdr:nvCxnSpPr>
      <xdr:spPr>
        <a:xfrm flipV="1">
          <a:off x="15481300" y="182499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119126</xdr:rowOff>
    </xdr:from>
    <xdr:to>
      <xdr:col>76</xdr:col>
      <xdr:colOff>165100</xdr:colOff>
      <xdr:row>107</xdr:row>
      <xdr:rowOff>49276</xdr:rowOff>
    </xdr:to>
    <xdr:sp macro="" textlink="">
      <xdr:nvSpPr>
        <xdr:cNvPr id="713" name="楕円 712"/>
        <xdr:cNvSpPr/>
      </xdr:nvSpPr>
      <xdr:spPr>
        <a:xfrm>
          <a:off x="14541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124206</xdr:rowOff>
    </xdr:from>
    <xdr:to>
      <xdr:col>81</xdr:col>
      <xdr:colOff>50800</xdr:colOff>
      <xdr:row>106</xdr:row>
      <xdr:rowOff>169926</xdr:rowOff>
    </xdr:to>
    <xdr:cxnSp macro="">
      <xdr:nvCxnSpPr>
        <xdr:cNvPr id="714" name="直線コネクタ 713"/>
        <xdr:cNvCxnSpPr/>
      </xdr:nvCxnSpPr>
      <xdr:spPr>
        <a:xfrm flipV="1">
          <a:off x="14592300" y="18297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167132</xdr:rowOff>
    </xdr:from>
    <xdr:to>
      <xdr:col>72</xdr:col>
      <xdr:colOff>38100</xdr:colOff>
      <xdr:row>107</xdr:row>
      <xdr:rowOff>97282</xdr:rowOff>
    </xdr:to>
    <xdr:sp macro="" textlink="">
      <xdr:nvSpPr>
        <xdr:cNvPr id="715" name="楕円 714"/>
        <xdr:cNvSpPr/>
      </xdr:nvSpPr>
      <xdr:spPr>
        <a:xfrm>
          <a:off x="13652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169926</xdr:rowOff>
    </xdr:from>
    <xdr:to>
      <xdr:col>76</xdr:col>
      <xdr:colOff>114300</xdr:colOff>
      <xdr:row>107</xdr:row>
      <xdr:rowOff>46482</xdr:rowOff>
    </xdr:to>
    <xdr:cxnSp macro="">
      <xdr:nvCxnSpPr>
        <xdr:cNvPr id="716" name="直線コネクタ 715"/>
        <xdr:cNvCxnSpPr/>
      </xdr:nvCxnSpPr>
      <xdr:spPr>
        <a:xfrm flipV="1">
          <a:off x="13703300" y="183436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717"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718"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19"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166133</xdr:rowOff>
    </xdr:from>
    <xdr:ext cx="405111" cy="259045"/>
    <xdr:sp macro="" textlink="">
      <xdr:nvSpPr>
        <xdr:cNvPr id="720" name="n_1mainValue【公民館】&#10;有形固定資産減価償却率"/>
        <xdr:cNvSpPr txBox="1"/>
      </xdr:nvSpPr>
      <xdr:spPr>
        <a:xfrm>
          <a:off x="152660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40403</xdr:rowOff>
    </xdr:from>
    <xdr:ext cx="405111" cy="259045"/>
    <xdr:sp macro="" textlink="">
      <xdr:nvSpPr>
        <xdr:cNvPr id="721" name="n_2mainValue【公民館】&#10;有形固定資産減価償却率"/>
        <xdr:cNvSpPr txBox="1"/>
      </xdr:nvSpPr>
      <xdr:spPr>
        <a:xfrm>
          <a:off x="14389744" y="1838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88409</xdr:rowOff>
    </xdr:from>
    <xdr:ext cx="405111" cy="259045"/>
    <xdr:sp macro="" textlink="">
      <xdr:nvSpPr>
        <xdr:cNvPr id="722" name="n_3mainValue【公民館】&#10;有形固定資産減価償却率"/>
        <xdr:cNvSpPr txBox="1"/>
      </xdr:nvSpPr>
      <xdr:spPr>
        <a:xfrm>
          <a:off x="13500744" y="1843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46" name="直線コネクタ 745"/>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8" name="直線コネクタ 74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49"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50" name="直線コネクタ 749"/>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51"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52" name="フローチャート: 判断 751"/>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53" name="フローチャート: 判断 752"/>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54" name="フローチャート: 判断 753"/>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55" name="フローチャート: 判断 754"/>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761" name="楕円 760"/>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762" name="【公民館】&#10;一人当たり面積該当値テキスト"/>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63" name="楕円 762"/>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152400</xdr:rowOff>
    </xdr:to>
    <xdr:cxnSp macro="">
      <xdr:nvCxnSpPr>
        <xdr:cNvPr id="764" name="直線コネクタ 763"/>
        <xdr:cNvCxnSpPr/>
      </xdr:nvCxnSpPr>
      <xdr:spPr>
        <a:xfrm flipV="1">
          <a:off x="21323300" y="1797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65" name="楕円 764"/>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152400</xdr:rowOff>
    </xdr:to>
    <xdr:cxnSp macro="">
      <xdr:nvCxnSpPr>
        <xdr:cNvPr id="766" name="直線コネクタ 765"/>
        <xdr:cNvCxnSpPr/>
      </xdr:nvCxnSpPr>
      <xdr:spPr>
        <a:xfrm>
          <a:off x="20434300" y="1798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767" name="楕円 766"/>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152400</xdr:rowOff>
    </xdr:from>
    <xdr:to>
      <xdr:col>107</xdr:col>
      <xdr:colOff>50800</xdr:colOff>
      <xdr:row>107</xdr:row>
      <xdr:rowOff>49530</xdr:rowOff>
    </xdr:to>
    <xdr:cxnSp macro="">
      <xdr:nvCxnSpPr>
        <xdr:cNvPr id="768" name="直線コネクタ 767"/>
        <xdr:cNvCxnSpPr/>
      </xdr:nvCxnSpPr>
      <xdr:spPr>
        <a:xfrm flipV="1">
          <a:off x="19545300" y="179832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769"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70"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71"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772" name="n_1main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73" name="n_2main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774" name="n_3mainValue【公民館】&#10;一人当たり面積"/>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道路の有形固定資産減価償却率は類似団体と比較して高い水準にある。道路の新規整備が少ないことが原因の一つであると考えられるが、既存の道路についても、適切な維持管理を継続していく。</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baseline="0">
              <a:solidFill>
                <a:schemeClr val="dk1"/>
              </a:solidFill>
              <a:effectLst/>
              <a:latin typeface="+mn-lt"/>
              <a:ea typeface="+mn-ea"/>
              <a:cs typeface="+mn-cs"/>
            </a:rPr>
            <a:t>学校施設の有形固定資産減価償却率については、類似団体平均よりもやや高い水準にあるが、本市では、平成</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年度に学校規模適正化実施方針を策定し、規模の適正化に伴う統廃合や小中一貫校への移行等の取り組みを継続して実施していく</a:t>
          </a:r>
          <a:r>
            <a:rPr kumimoji="1" lang="ja-JP" altLang="en-US" sz="1100" baseline="0">
              <a:solidFill>
                <a:schemeClr val="dk1"/>
              </a:solidFill>
              <a:effectLst/>
              <a:latin typeface="+mn-lt"/>
              <a:ea typeface="+mn-ea"/>
              <a:cs typeface="+mn-cs"/>
            </a:rPr>
            <a:t>とともに、既存施設の改修を進めていく。</a:t>
          </a:r>
          <a:endParaRPr kumimoji="1" lang="en-US" altLang="ja-JP" sz="110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357,171
353,820
276.94
128,019,010
127,407,039
464,082
75,616,623
201,773,602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33564</xdr:rowOff>
    </xdr:from>
    <xdr:to>
      <xdr:col>24</xdr:col>
      <xdr:colOff>114300</xdr:colOff>
      <xdr:row>36</xdr:row>
      <xdr:rowOff>135164</xdr:rowOff>
    </xdr:to>
    <xdr:sp macro="" textlink="">
      <xdr:nvSpPr>
        <xdr:cNvPr id="72" name="楕円 71"/>
        <xdr:cNvSpPr/>
      </xdr:nvSpPr>
      <xdr:spPr>
        <a:xfrm>
          <a:off x="4584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56441</xdr:rowOff>
    </xdr:from>
    <xdr:ext cx="405111" cy="259045"/>
    <xdr:sp macro="" textlink="">
      <xdr:nvSpPr>
        <xdr:cNvPr id="73" name="【図書館】&#10;有形固定資産減価償却率該当値テキスト"/>
        <xdr:cNvSpPr txBox="1"/>
      </xdr:nvSpPr>
      <xdr:spPr>
        <a:xfrm>
          <a:off x="4673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62956</xdr:rowOff>
    </xdr:from>
    <xdr:to>
      <xdr:col>20</xdr:col>
      <xdr:colOff>38100</xdr:colOff>
      <xdr:row>36</xdr:row>
      <xdr:rowOff>164556</xdr:rowOff>
    </xdr:to>
    <xdr:sp macro="" textlink="">
      <xdr:nvSpPr>
        <xdr:cNvPr id="74" name="楕円 73"/>
        <xdr:cNvSpPr/>
      </xdr:nvSpPr>
      <xdr:spPr>
        <a:xfrm>
          <a:off x="3746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84364</xdr:rowOff>
    </xdr:from>
    <xdr:to>
      <xdr:col>24</xdr:col>
      <xdr:colOff>63500</xdr:colOff>
      <xdr:row>36</xdr:row>
      <xdr:rowOff>113756</xdr:rowOff>
    </xdr:to>
    <xdr:cxnSp macro="">
      <xdr:nvCxnSpPr>
        <xdr:cNvPr id="75" name="直線コネクタ 74"/>
        <xdr:cNvCxnSpPr/>
      </xdr:nvCxnSpPr>
      <xdr:spPr>
        <a:xfrm flipV="1">
          <a:off x="3797300" y="62565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5806</xdr:rowOff>
    </xdr:from>
    <xdr:to>
      <xdr:col>15</xdr:col>
      <xdr:colOff>101600</xdr:colOff>
      <xdr:row>36</xdr:row>
      <xdr:rowOff>107406</xdr:rowOff>
    </xdr:to>
    <xdr:sp macro="" textlink="">
      <xdr:nvSpPr>
        <xdr:cNvPr id="76" name="楕円 75"/>
        <xdr:cNvSpPr/>
      </xdr:nvSpPr>
      <xdr:spPr>
        <a:xfrm>
          <a:off x="2857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56606</xdr:rowOff>
    </xdr:from>
    <xdr:to>
      <xdr:col>19</xdr:col>
      <xdr:colOff>177800</xdr:colOff>
      <xdr:row>36</xdr:row>
      <xdr:rowOff>113756</xdr:rowOff>
    </xdr:to>
    <xdr:cxnSp macro="">
      <xdr:nvCxnSpPr>
        <xdr:cNvPr id="77" name="直線コネクタ 76"/>
        <xdr:cNvCxnSpPr/>
      </xdr:nvCxnSpPr>
      <xdr:spPr>
        <a:xfrm>
          <a:off x="2908300" y="62288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xdr:rowOff>
    </xdr:from>
    <xdr:to>
      <xdr:col>10</xdr:col>
      <xdr:colOff>165100</xdr:colOff>
      <xdr:row>36</xdr:row>
      <xdr:rowOff>104140</xdr:rowOff>
    </xdr:to>
    <xdr:sp macro="" textlink="">
      <xdr:nvSpPr>
        <xdr:cNvPr id="78" name="楕円 77"/>
        <xdr:cNvSpPr/>
      </xdr:nvSpPr>
      <xdr:spPr>
        <a:xfrm>
          <a:off x="196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53340</xdr:rowOff>
    </xdr:from>
    <xdr:to>
      <xdr:col>15</xdr:col>
      <xdr:colOff>50800</xdr:colOff>
      <xdr:row>36</xdr:row>
      <xdr:rowOff>56606</xdr:rowOff>
    </xdr:to>
    <xdr:cxnSp macro="">
      <xdr:nvCxnSpPr>
        <xdr:cNvPr id="79" name="直線コネクタ 78"/>
        <xdr:cNvCxnSpPr/>
      </xdr:nvCxnSpPr>
      <xdr:spPr>
        <a:xfrm>
          <a:off x="2019300" y="62255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9633</xdr:rowOff>
    </xdr:from>
    <xdr:ext cx="405111" cy="259045"/>
    <xdr:sp macro="" textlink="">
      <xdr:nvSpPr>
        <xdr:cNvPr id="83" name="n_1mainValue【図書館】&#10;有形固定資産減価償却率"/>
        <xdr:cNvSpPr txBox="1"/>
      </xdr:nvSpPr>
      <xdr:spPr>
        <a:xfrm>
          <a:off x="35820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123933</xdr:rowOff>
    </xdr:from>
    <xdr:ext cx="405111" cy="259045"/>
    <xdr:sp macro="" textlink="">
      <xdr:nvSpPr>
        <xdr:cNvPr id="84" name="n_2mainValue【図書館】&#10;有形固定資産減価償却率"/>
        <xdr:cNvSpPr txBox="1"/>
      </xdr:nvSpPr>
      <xdr:spPr>
        <a:xfrm>
          <a:off x="2705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5" name="n_3mainValue【図書館】&#10;有形固定資産減価償却率"/>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24" name="楕円 123"/>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25" name="【図書館】&#10;一人当たり面積該当値テキスト"/>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26" name="楕円 125"/>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27" name="直線コネクタ 126"/>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28" name="楕円 127"/>
        <xdr:cNvSpPr/>
      </xdr:nvSpPr>
      <xdr:spPr>
        <a:xfrm>
          <a:off x="869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29" name="直線コネクタ 128"/>
        <xdr:cNvCxnSpPr/>
      </xdr:nvCxnSpPr>
      <xdr:spPr>
        <a:xfrm>
          <a:off x="8750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82550</xdr:rowOff>
    </xdr:from>
    <xdr:to>
      <xdr:col>41</xdr:col>
      <xdr:colOff>101600</xdr:colOff>
      <xdr:row>42</xdr:row>
      <xdr:rowOff>12700</xdr:rowOff>
    </xdr:to>
    <xdr:sp macro="" textlink="">
      <xdr:nvSpPr>
        <xdr:cNvPr id="130" name="楕円 129"/>
        <xdr:cNvSpPr/>
      </xdr:nvSpPr>
      <xdr:spPr>
        <a:xfrm>
          <a:off x="781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133350</xdr:rowOff>
    </xdr:from>
    <xdr:to>
      <xdr:col>45</xdr:col>
      <xdr:colOff>177800</xdr:colOff>
      <xdr:row>41</xdr:row>
      <xdr:rowOff>133350</xdr:rowOff>
    </xdr:to>
    <xdr:cxnSp macro="">
      <xdr:nvCxnSpPr>
        <xdr:cNvPr id="131" name="直線コネクタ 130"/>
        <xdr:cNvCxnSpPr/>
      </xdr:nvCxnSpPr>
      <xdr:spPr>
        <a:xfrm>
          <a:off x="7861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2"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3"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4"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35"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36" name="n_2mainValue【図書館】&#10;一人当たり面積"/>
        <xdr:cNvSpPr txBox="1"/>
      </xdr:nvSpPr>
      <xdr:spPr>
        <a:xfrm>
          <a:off x="8515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3827</xdr:rowOff>
    </xdr:from>
    <xdr:ext cx="469744" cy="259045"/>
    <xdr:sp macro="" textlink="">
      <xdr:nvSpPr>
        <xdr:cNvPr id="137" name="n_3mainValue【図書館】&#10;一人当たり面積"/>
        <xdr:cNvSpPr txBox="1"/>
      </xdr:nvSpPr>
      <xdr:spPr>
        <a:xfrm>
          <a:off x="7626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75" name="楕円 174"/>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76" name="【体育館・プー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65786</xdr:rowOff>
    </xdr:from>
    <xdr:to>
      <xdr:col>20</xdr:col>
      <xdr:colOff>38100</xdr:colOff>
      <xdr:row>58</xdr:row>
      <xdr:rowOff>167386</xdr:rowOff>
    </xdr:to>
    <xdr:sp macro="" textlink="">
      <xdr:nvSpPr>
        <xdr:cNvPr id="177" name="楕円 176"/>
        <xdr:cNvSpPr/>
      </xdr:nvSpPr>
      <xdr:spPr>
        <a:xfrm>
          <a:off x="3746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116586</xdr:rowOff>
    </xdr:to>
    <xdr:cxnSp macro="">
      <xdr:nvCxnSpPr>
        <xdr:cNvPr id="178" name="直線コネクタ 177"/>
        <xdr:cNvCxnSpPr/>
      </xdr:nvCxnSpPr>
      <xdr:spPr>
        <a:xfrm flipV="1">
          <a:off x="3797300" y="1001268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79" name="楕円 178"/>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116586</xdr:rowOff>
    </xdr:from>
    <xdr:to>
      <xdr:col>19</xdr:col>
      <xdr:colOff>177800</xdr:colOff>
      <xdr:row>58</xdr:row>
      <xdr:rowOff>160020</xdr:rowOff>
    </xdr:to>
    <xdr:cxnSp macro="">
      <xdr:nvCxnSpPr>
        <xdr:cNvPr id="180" name="直線コネクタ 179"/>
        <xdr:cNvCxnSpPr/>
      </xdr:nvCxnSpPr>
      <xdr:spPr>
        <a:xfrm flipV="1">
          <a:off x="2908300" y="100606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159512</xdr:rowOff>
    </xdr:from>
    <xdr:to>
      <xdr:col>10</xdr:col>
      <xdr:colOff>165100</xdr:colOff>
      <xdr:row>59</xdr:row>
      <xdr:rowOff>89662</xdr:rowOff>
    </xdr:to>
    <xdr:sp macro="" textlink="">
      <xdr:nvSpPr>
        <xdr:cNvPr id="181" name="楕円 180"/>
        <xdr:cNvSpPr/>
      </xdr:nvSpPr>
      <xdr:spPr>
        <a:xfrm>
          <a:off x="1968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38862</xdr:rowOff>
    </xdr:to>
    <xdr:cxnSp macro="">
      <xdr:nvCxnSpPr>
        <xdr:cNvPr id="182" name="直線コネクタ 181"/>
        <xdr:cNvCxnSpPr/>
      </xdr:nvCxnSpPr>
      <xdr:spPr>
        <a:xfrm flipV="1">
          <a:off x="2019300" y="101041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83"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84"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185" name="n_3aveValue【体育館・プール】&#10;有形固定資産減価償却率"/>
        <xdr:cNvSpPr txBox="1"/>
      </xdr:nvSpPr>
      <xdr:spPr>
        <a:xfrm>
          <a:off x="1816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12463</xdr:rowOff>
    </xdr:from>
    <xdr:ext cx="405111" cy="259045"/>
    <xdr:sp macro="" textlink="">
      <xdr:nvSpPr>
        <xdr:cNvPr id="186" name="n_1mainValue【体育館・プール】&#10;有形固定資産減価償却率"/>
        <xdr:cNvSpPr txBox="1"/>
      </xdr:nvSpPr>
      <xdr:spPr>
        <a:xfrm>
          <a:off x="35820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87" name="n_2mainValue【体育館・プール】&#10;有形固定資産減価償却率"/>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106189</xdr:rowOff>
    </xdr:from>
    <xdr:ext cx="405111" cy="259045"/>
    <xdr:sp macro="" textlink="">
      <xdr:nvSpPr>
        <xdr:cNvPr id="188" name="n_3mainValue【体育館・プール】&#10;有形固定資産減価償却率"/>
        <xdr:cNvSpPr txBox="1"/>
      </xdr:nvSpPr>
      <xdr:spPr>
        <a:xfrm>
          <a:off x="18167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105410</xdr:rowOff>
    </xdr:from>
    <xdr:to>
      <xdr:col>55</xdr:col>
      <xdr:colOff>50800</xdr:colOff>
      <xdr:row>64</xdr:row>
      <xdr:rowOff>35560</xdr:rowOff>
    </xdr:to>
    <xdr:sp macro="" textlink="">
      <xdr:nvSpPr>
        <xdr:cNvPr id="227" name="楕円 226"/>
        <xdr:cNvSpPr/>
      </xdr:nvSpPr>
      <xdr:spPr>
        <a:xfrm>
          <a:off x="10426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20337</xdr:rowOff>
    </xdr:from>
    <xdr:ext cx="469744" cy="259045"/>
    <xdr:sp macro="" textlink="">
      <xdr:nvSpPr>
        <xdr:cNvPr id="228" name="【体育館・プール】&#10;一人当たり面積該当値テキスト"/>
        <xdr:cNvSpPr txBox="1"/>
      </xdr:nvSpPr>
      <xdr:spPr>
        <a:xfrm>
          <a:off x="10515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105410</xdr:rowOff>
    </xdr:from>
    <xdr:to>
      <xdr:col>50</xdr:col>
      <xdr:colOff>165100</xdr:colOff>
      <xdr:row>64</xdr:row>
      <xdr:rowOff>35560</xdr:rowOff>
    </xdr:to>
    <xdr:sp macro="" textlink="">
      <xdr:nvSpPr>
        <xdr:cNvPr id="229" name="楕円 228"/>
        <xdr:cNvSpPr/>
      </xdr:nvSpPr>
      <xdr:spPr>
        <a:xfrm>
          <a:off x="9588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156210</xdr:rowOff>
    </xdr:from>
    <xdr:to>
      <xdr:col>55</xdr:col>
      <xdr:colOff>0</xdr:colOff>
      <xdr:row>63</xdr:row>
      <xdr:rowOff>156210</xdr:rowOff>
    </xdr:to>
    <xdr:cxnSp macro="">
      <xdr:nvCxnSpPr>
        <xdr:cNvPr id="230" name="直線コネクタ 229"/>
        <xdr:cNvCxnSpPr/>
      </xdr:nvCxnSpPr>
      <xdr:spPr>
        <a:xfrm>
          <a:off x="9639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105410</xdr:rowOff>
    </xdr:from>
    <xdr:to>
      <xdr:col>46</xdr:col>
      <xdr:colOff>38100</xdr:colOff>
      <xdr:row>64</xdr:row>
      <xdr:rowOff>35560</xdr:rowOff>
    </xdr:to>
    <xdr:sp macro="" textlink="">
      <xdr:nvSpPr>
        <xdr:cNvPr id="231" name="楕円 230"/>
        <xdr:cNvSpPr/>
      </xdr:nvSpPr>
      <xdr:spPr>
        <a:xfrm>
          <a:off x="8699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156210</xdr:rowOff>
    </xdr:from>
    <xdr:to>
      <xdr:col>50</xdr:col>
      <xdr:colOff>114300</xdr:colOff>
      <xdr:row>63</xdr:row>
      <xdr:rowOff>156210</xdr:rowOff>
    </xdr:to>
    <xdr:cxnSp macro="">
      <xdr:nvCxnSpPr>
        <xdr:cNvPr id="232" name="直線コネクタ 231"/>
        <xdr:cNvCxnSpPr/>
      </xdr:nvCxnSpPr>
      <xdr:spPr>
        <a:xfrm>
          <a:off x="8750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119380</xdr:rowOff>
    </xdr:from>
    <xdr:to>
      <xdr:col>41</xdr:col>
      <xdr:colOff>101600</xdr:colOff>
      <xdr:row>64</xdr:row>
      <xdr:rowOff>49530</xdr:rowOff>
    </xdr:to>
    <xdr:sp macro="" textlink="">
      <xdr:nvSpPr>
        <xdr:cNvPr id="233" name="楕円 232"/>
        <xdr:cNvSpPr/>
      </xdr:nvSpPr>
      <xdr:spPr>
        <a:xfrm>
          <a:off x="78105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156210</xdr:rowOff>
    </xdr:from>
    <xdr:to>
      <xdr:col>45</xdr:col>
      <xdr:colOff>177800</xdr:colOff>
      <xdr:row>63</xdr:row>
      <xdr:rowOff>170180</xdr:rowOff>
    </xdr:to>
    <xdr:cxnSp macro="">
      <xdr:nvCxnSpPr>
        <xdr:cNvPr id="234" name="直線コネクタ 233"/>
        <xdr:cNvCxnSpPr/>
      </xdr:nvCxnSpPr>
      <xdr:spPr>
        <a:xfrm flipV="1">
          <a:off x="7861300" y="1095756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36"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37"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26687</xdr:rowOff>
    </xdr:from>
    <xdr:ext cx="469744" cy="259045"/>
    <xdr:sp macro="" textlink="">
      <xdr:nvSpPr>
        <xdr:cNvPr id="238" name="n_1mainValue【体育館・プール】&#10;一人当たり面積"/>
        <xdr:cNvSpPr txBox="1"/>
      </xdr:nvSpPr>
      <xdr:spPr>
        <a:xfrm>
          <a:off x="9391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26687</xdr:rowOff>
    </xdr:from>
    <xdr:ext cx="469744" cy="259045"/>
    <xdr:sp macro="" textlink="">
      <xdr:nvSpPr>
        <xdr:cNvPr id="239" name="n_2mainValue【体育館・プール】&#10;一人当たり面積"/>
        <xdr:cNvSpPr txBox="1"/>
      </xdr:nvSpPr>
      <xdr:spPr>
        <a:xfrm>
          <a:off x="8515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40657</xdr:rowOff>
    </xdr:from>
    <xdr:ext cx="469744" cy="259045"/>
    <xdr:sp macro="" textlink="">
      <xdr:nvSpPr>
        <xdr:cNvPr id="240" name="n_3mainValue【体育館・プール】&#10;一人当たり面積"/>
        <xdr:cNvSpPr txBox="1"/>
      </xdr:nvSpPr>
      <xdr:spPr>
        <a:xfrm>
          <a:off x="7626427" y="1101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0"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0" name="楕円 279"/>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281" name="【福祉施設】&#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282" name="楕円 281"/>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78105</xdr:rowOff>
    </xdr:to>
    <xdr:cxnSp macro="">
      <xdr:nvCxnSpPr>
        <xdr:cNvPr id="283" name="直線コネクタ 282"/>
        <xdr:cNvCxnSpPr/>
      </xdr:nvCxnSpPr>
      <xdr:spPr>
        <a:xfrm flipV="1">
          <a:off x="3797300" y="140970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284" name="楕円 283"/>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144780</xdr:rowOff>
    </xdr:to>
    <xdr:cxnSp macro="">
      <xdr:nvCxnSpPr>
        <xdr:cNvPr id="285" name="直線コネクタ 284"/>
        <xdr:cNvCxnSpPr/>
      </xdr:nvCxnSpPr>
      <xdr:spPr>
        <a:xfrm flipV="1">
          <a:off x="2908300" y="141370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286" name="楕円 285"/>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83</xdr:row>
      <xdr:rowOff>13336</xdr:rowOff>
    </xdr:to>
    <xdr:cxnSp macro="">
      <xdr:nvCxnSpPr>
        <xdr:cNvPr id="287" name="直線コネクタ 286"/>
        <xdr:cNvCxnSpPr/>
      </xdr:nvCxnSpPr>
      <xdr:spPr>
        <a:xfrm flipV="1">
          <a:off x="2019300" y="14203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88"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9"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0"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145432</xdr:rowOff>
    </xdr:from>
    <xdr:ext cx="405111" cy="259045"/>
    <xdr:sp macro="" textlink="">
      <xdr:nvSpPr>
        <xdr:cNvPr id="291" name="n_1mainValue【福祉施設】&#10;有形固定資産減価償却率"/>
        <xdr:cNvSpPr txBox="1"/>
      </xdr:nvSpPr>
      <xdr:spPr>
        <a:xfrm>
          <a:off x="35820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92" name="n_2main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80663</xdr:rowOff>
    </xdr:from>
    <xdr:ext cx="405111" cy="259045"/>
    <xdr:sp macro="" textlink="">
      <xdr:nvSpPr>
        <xdr:cNvPr id="293" name="n_3mainValue【福祉施設】&#10;有形固定資産減価償却率"/>
        <xdr:cNvSpPr txBox="1"/>
      </xdr:nvSpPr>
      <xdr:spPr>
        <a:xfrm>
          <a:off x="1816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2"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48261</xdr:rowOff>
    </xdr:from>
    <xdr:to>
      <xdr:col>55</xdr:col>
      <xdr:colOff>50800</xdr:colOff>
      <xdr:row>82</xdr:row>
      <xdr:rowOff>149861</xdr:rowOff>
    </xdr:to>
    <xdr:sp macro="" textlink="">
      <xdr:nvSpPr>
        <xdr:cNvPr id="332" name="楕円 331"/>
        <xdr:cNvSpPr/>
      </xdr:nvSpPr>
      <xdr:spPr>
        <a:xfrm>
          <a:off x="10426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71138</xdr:rowOff>
    </xdr:from>
    <xdr:ext cx="469744" cy="259045"/>
    <xdr:sp macro="" textlink="">
      <xdr:nvSpPr>
        <xdr:cNvPr id="333" name="【福祉施設】&#10;一人当たり面積該当値テキスト"/>
        <xdr:cNvSpPr txBox="1"/>
      </xdr:nvSpPr>
      <xdr:spPr>
        <a:xfrm>
          <a:off x="10515600"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48261</xdr:rowOff>
    </xdr:from>
    <xdr:to>
      <xdr:col>50</xdr:col>
      <xdr:colOff>165100</xdr:colOff>
      <xdr:row>82</xdr:row>
      <xdr:rowOff>149861</xdr:rowOff>
    </xdr:to>
    <xdr:sp macro="" textlink="">
      <xdr:nvSpPr>
        <xdr:cNvPr id="334" name="楕円 333"/>
        <xdr:cNvSpPr/>
      </xdr:nvSpPr>
      <xdr:spPr>
        <a:xfrm>
          <a:off x="958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99061</xdr:rowOff>
    </xdr:from>
    <xdr:to>
      <xdr:col>55</xdr:col>
      <xdr:colOff>0</xdr:colOff>
      <xdr:row>82</xdr:row>
      <xdr:rowOff>99061</xdr:rowOff>
    </xdr:to>
    <xdr:cxnSp macro="">
      <xdr:nvCxnSpPr>
        <xdr:cNvPr id="335" name="直線コネクタ 334"/>
        <xdr:cNvCxnSpPr/>
      </xdr:nvCxnSpPr>
      <xdr:spPr>
        <a:xfrm>
          <a:off x="9639300" y="1415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48261</xdr:rowOff>
    </xdr:from>
    <xdr:to>
      <xdr:col>46</xdr:col>
      <xdr:colOff>38100</xdr:colOff>
      <xdr:row>82</xdr:row>
      <xdr:rowOff>149861</xdr:rowOff>
    </xdr:to>
    <xdr:sp macro="" textlink="">
      <xdr:nvSpPr>
        <xdr:cNvPr id="336" name="楕円 335"/>
        <xdr:cNvSpPr/>
      </xdr:nvSpPr>
      <xdr:spPr>
        <a:xfrm>
          <a:off x="8699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99061</xdr:rowOff>
    </xdr:from>
    <xdr:to>
      <xdr:col>50</xdr:col>
      <xdr:colOff>114300</xdr:colOff>
      <xdr:row>82</xdr:row>
      <xdr:rowOff>99061</xdr:rowOff>
    </xdr:to>
    <xdr:cxnSp macro="">
      <xdr:nvCxnSpPr>
        <xdr:cNvPr id="337" name="直線コネクタ 336"/>
        <xdr:cNvCxnSpPr/>
      </xdr:nvCxnSpPr>
      <xdr:spPr>
        <a:xfrm>
          <a:off x="8750300" y="1415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17780</xdr:rowOff>
    </xdr:from>
    <xdr:to>
      <xdr:col>41</xdr:col>
      <xdr:colOff>101600</xdr:colOff>
      <xdr:row>84</xdr:row>
      <xdr:rowOff>119380</xdr:rowOff>
    </xdr:to>
    <xdr:sp macro="" textlink="">
      <xdr:nvSpPr>
        <xdr:cNvPr id="338" name="楕円 337"/>
        <xdr:cNvSpPr/>
      </xdr:nvSpPr>
      <xdr:spPr>
        <a:xfrm>
          <a:off x="781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99061</xdr:rowOff>
    </xdr:from>
    <xdr:to>
      <xdr:col>45</xdr:col>
      <xdr:colOff>177800</xdr:colOff>
      <xdr:row>84</xdr:row>
      <xdr:rowOff>68580</xdr:rowOff>
    </xdr:to>
    <xdr:cxnSp macro="">
      <xdr:nvCxnSpPr>
        <xdr:cNvPr id="339" name="直線コネクタ 338"/>
        <xdr:cNvCxnSpPr/>
      </xdr:nvCxnSpPr>
      <xdr:spPr>
        <a:xfrm flipV="1">
          <a:off x="7861300" y="14157961"/>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40"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41"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42" name="n_3aveValue【福祉施設】&#10;一人当たり面積"/>
        <xdr:cNvSpPr txBox="1"/>
      </xdr:nvSpPr>
      <xdr:spPr>
        <a:xfrm>
          <a:off x="7626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166388</xdr:rowOff>
    </xdr:from>
    <xdr:ext cx="469744" cy="259045"/>
    <xdr:sp macro="" textlink="">
      <xdr:nvSpPr>
        <xdr:cNvPr id="343" name="n_1mainValue【福祉施設】&#10;一人当たり面積"/>
        <xdr:cNvSpPr txBox="1"/>
      </xdr:nvSpPr>
      <xdr:spPr>
        <a:xfrm>
          <a:off x="93917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166388</xdr:rowOff>
    </xdr:from>
    <xdr:ext cx="469744" cy="259045"/>
    <xdr:sp macro="" textlink="">
      <xdr:nvSpPr>
        <xdr:cNvPr id="344" name="n_2mainValue【福祉施設】&#10;一人当たり面積"/>
        <xdr:cNvSpPr txBox="1"/>
      </xdr:nvSpPr>
      <xdr:spPr>
        <a:xfrm>
          <a:off x="85154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45" name="n_3mainValue【福祉施設】&#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40095</xdr:rowOff>
    </xdr:from>
    <xdr:to>
      <xdr:col>24</xdr:col>
      <xdr:colOff>114300</xdr:colOff>
      <xdr:row>102</xdr:row>
      <xdr:rowOff>141695</xdr:rowOff>
    </xdr:to>
    <xdr:sp macro="" textlink="">
      <xdr:nvSpPr>
        <xdr:cNvPr id="386" name="楕円 385"/>
        <xdr:cNvSpPr/>
      </xdr:nvSpPr>
      <xdr:spPr>
        <a:xfrm>
          <a:off x="4584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62972</xdr:rowOff>
    </xdr:from>
    <xdr:ext cx="405111" cy="259045"/>
    <xdr:sp macro="" textlink="">
      <xdr:nvSpPr>
        <xdr:cNvPr id="387" name="【市民会館】&#10;有形固定資産減価償却率該当値テキスト"/>
        <xdr:cNvSpPr txBox="1"/>
      </xdr:nvSpPr>
      <xdr:spPr>
        <a:xfrm>
          <a:off x="4673600" y="173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71120</xdr:rowOff>
    </xdr:from>
    <xdr:to>
      <xdr:col>20</xdr:col>
      <xdr:colOff>38100</xdr:colOff>
      <xdr:row>103</xdr:row>
      <xdr:rowOff>1270</xdr:rowOff>
    </xdr:to>
    <xdr:sp macro="" textlink="">
      <xdr:nvSpPr>
        <xdr:cNvPr id="388" name="楕円 387"/>
        <xdr:cNvSpPr/>
      </xdr:nvSpPr>
      <xdr:spPr>
        <a:xfrm>
          <a:off x="3746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90895</xdr:rowOff>
    </xdr:from>
    <xdr:to>
      <xdr:col>24</xdr:col>
      <xdr:colOff>63500</xdr:colOff>
      <xdr:row>102</xdr:row>
      <xdr:rowOff>121920</xdr:rowOff>
    </xdr:to>
    <xdr:cxnSp macro="">
      <xdr:nvCxnSpPr>
        <xdr:cNvPr id="389" name="直線コネクタ 388"/>
        <xdr:cNvCxnSpPr/>
      </xdr:nvCxnSpPr>
      <xdr:spPr>
        <a:xfrm flipV="1">
          <a:off x="3797300" y="175787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105411</xdr:rowOff>
    </xdr:from>
    <xdr:to>
      <xdr:col>15</xdr:col>
      <xdr:colOff>101600</xdr:colOff>
      <xdr:row>103</xdr:row>
      <xdr:rowOff>35561</xdr:rowOff>
    </xdr:to>
    <xdr:sp macro="" textlink="">
      <xdr:nvSpPr>
        <xdr:cNvPr id="390" name="楕円 389"/>
        <xdr:cNvSpPr/>
      </xdr:nvSpPr>
      <xdr:spPr>
        <a:xfrm>
          <a:off x="2857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121920</xdr:rowOff>
    </xdr:from>
    <xdr:to>
      <xdr:col>19</xdr:col>
      <xdr:colOff>177800</xdr:colOff>
      <xdr:row>102</xdr:row>
      <xdr:rowOff>156211</xdr:rowOff>
    </xdr:to>
    <xdr:cxnSp macro="">
      <xdr:nvCxnSpPr>
        <xdr:cNvPr id="391" name="直線コネクタ 390"/>
        <xdr:cNvCxnSpPr/>
      </xdr:nvCxnSpPr>
      <xdr:spPr>
        <a:xfrm flipV="1">
          <a:off x="2908300" y="176098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392" name="楕円 391"/>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156211</xdr:rowOff>
    </xdr:from>
    <xdr:to>
      <xdr:col>15</xdr:col>
      <xdr:colOff>50800</xdr:colOff>
      <xdr:row>103</xdr:row>
      <xdr:rowOff>19050</xdr:rowOff>
    </xdr:to>
    <xdr:cxnSp macro="">
      <xdr:nvCxnSpPr>
        <xdr:cNvPr id="393" name="直線コネクタ 392"/>
        <xdr:cNvCxnSpPr/>
      </xdr:nvCxnSpPr>
      <xdr:spPr>
        <a:xfrm flipV="1">
          <a:off x="2019300" y="17644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17797</xdr:rowOff>
    </xdr:from>
    <xdr:ext cx="405111" cy="259045"/>
    <xdr:sp macro="" textlink="">
      <xdr:nvSpPr>
        <xdr:cNvPr id="397" name="n_1mainValue【市民会館】&#10;有形固定資産減価償却率"/>
        <xdr:cNvSpPr txBox="1"/>
      </xdr:nvSpPr>
      <xdr:spPr>
        <a:xfrm>
          <a:off x="3582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52088</xdr:rowOff>
    </xdr:from>
    <xdr:ext cx="405111" cy="259045"/>
    <xdr:sp macro="" textlink="">
      <xdr:nvSpPr>
        <xdr:cNvPr id="398" name="n_2mainValue【市民会館】&#10;有形固定資産減価償却率"/>
        <xdr:cNvSpPr txBox="1"/>
      </xdr:nvSpPr>
      <xdr:spPr>
        <a:xfrm>
          <a:off x="2705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399" name="n_3mainValue【市民会館】&#10;有形固定資産減価償却率"/>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4"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133986</xdr:rowOff>
    </xdr:from>
    <xdr:to>
      <xdr:col>55</xdr:col>
      <xdr:colOff>50800</xdr:colOff>
      <xdr:row>107</xdr:row>
      <xdr:rowOff>64136</xdr:rowOff>
    </xdr:to>
    <xdr:sp macro="" textlink="">
      <xdr:nvSpPr>
        <xdr:cNvPr id="434" name="楕円 433"/>
        <xdr:cNvSpPr/>
      </xdr:nvSpPr>
      <xdr:spPr>
        <a:xfrm>
          <a:off x="10426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48913</xdr:rowOff>
    </xdr:from>
    <xdr:ext cx="469744" cy="259045"/>
    <xdr:sp macro="" textlink="">
      <xdr:nvSpPr>
        <xdr:cNvPr id="435" name="【市民会館】&#10;一人当たり面積該当値テキスト"/>
        <xdr:cNvSpPr txBox="1"/>
      </xdr:nvSpPr>
      <xdr:spPr>
        <a:xfrm>
          <a:off x="10515600" y="182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133986</xdr:rowOff>
    </xdr:from>
    <xdr:to>
      <xdr:col>50</xdr:col>
      <xdr:colOff>165100</xdr:colOff>
      <xdr:row>107</xdr:row>
      <xdr:rowOff>64136</xdr:rowOff>
    </xdr:to>
    <xdr:sp macro="" textlink="">
      <xdr:nvSpPr>
        <xdr:cNvPr id="436" name="楕円 435"/>
        <xdr:cNvSpPr/>
      </xdr:nvSpPr>
      <xdr:spPr>
        <a:xfrm>
          <a:off x="9588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13336</xdr:rowOff>
    </xdr:from>
    <xdr:to>
      <xdr:col>55</xdr:col>
      <xdr:colOff>0</xdr:colOff>
      <xdr:row>107</xdr:row>
      <xdr:rowOff>13336</xdr:rowOff>
    </xdr:to>
    <xdr:cxnSp macro="">
      <xdr:nvCxnSpPr>
        <xdr:cNvPr id="437" name="直線コネクタ 436"/>
        <xdr:cNvCxnSpPr/>
      </xdr:nvCxnSpPr>
      <xdr:spPr>
        <a:xfrm>
          <a:off x="9639300" y="18358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38" name="楕円 437"/>
        <xdr:cNvSpPr/>
      </xdr:nvSpPr>
      <xdr:spPr>
        <a:xfrm>
          <a:off x="8699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13336</xdr:rowOff>
    </xdr:from>
    <xdr:to>
      <xdr:col>50</xdr:col>
      <xdr:colOff>114300</xdr:colOff>
      <xdr:row>107</xdr:row>
      <xdr:rowOff>13336</xdr:rowOff>
    </xdr:to>
    <xdr:cxnSp macro="">
      <xdr:nvCxnSpPr>
        <xdr:cNvPr id="439" name="直線コネクタ 438"/>
        <xdr:cNvCxnSpPr/>
      </xdr:nvCxnSpPr>
      <xdr:spPr>
        <a:xfrm>
          <a:off x="8750300" y="1835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42545</xdr:rowOff>
    </xdr:from>
    <xdr:to>
      <xdr:col>41</xdr:col>
      <xdr:colOff>101600</xdr:colOff>
      <xdr:row>107</xdr:row>
      <xdr:rowOff>144145</xdr:rowOff>
    </xdr:to>
    <xdr:sp macro="" textlink="">
      <xdr:nvSpPr>
        <xdr:cNvPr id="440" name="楕円 439"/>
        <xdr:cNvSpPr/>
      </xdr:nvSpPr>
      <xdr:spPr>
        <a:xfrm>
          <a:off x="7810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13336</xdr:rowOff>
    </xdr:from>
    <xdr:to>
      <xdr:col>45</xdr:col>
      <xdr:colOff>177800</xdr:colOff>
      <xdr:row>107</xdr:row>
      <xdr:rowOff>93345</xdr:rowOff>
    </xdr:to>
    <xdr:cxnSp macro="">
      <xdr:nvCxnSpPr>
        <xdr:cNvPr id="441" name="直線コネクタ 440"/>
        <xdr:cNvCxnSpPr/>
      </xdr:nvCxnSpPr>
      <xdr:spPr>
        <a:xfrm flipV="1">
          <a:off x="7861300" y="183584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42"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43"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44"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55263</xdr:rowOff>
    </xdr:from>
    <xdr:ext cx="469744" cy="259045"/>
    <xdr:sp macro="" textlink="">
      <xdr:nvSpPr>
        <xdr:cNvPr id="445" name="n_1mainValue【市民会館】&#10;一人当たり面積"/>
        <xdr:cNvSpPr txBox="1"/>
      </xdr:nvSpPr>
      <xdr:spPr>
        <a:xfrm>
          <a:off x="93917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55263</xdr:rowOff>
    </xdr:from>
    <xdr:ext cx="469744" cy="259045"/>
    <xdr:sp macro="" textlink="">
      <xdr:nvSpPr>
        <xdr:cNvPr id="446" name="n_2mainValue【市民会館】&#10;一人当たり面積"/>
        <xdr:cNvSpPr txBox="1"/>
      </xdr:nvSpPr>
      <xdr:spPr>
        <a:xfrm>
          <a:off x="8515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135272</xdr:rowOff>
    </xdr:from>
    <xdr:ext cx="469744" cy="259045"/>
    <xdr:sp macro="" textlink="">
      <xdr:nvSpPr>
        <xdr:cNvPr id="447" name="n_3mainValue【市民会館】&#10;一人当たり面積"/>
        <xdr:cNvSpPr txBox="1"/>
      </xdr:nvSpPr>
      <xdr:spPr>
        <a:xfrm>
          <a:off x="7626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77"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137795</xdr:rowOff>
    </xdr:from>
    <xdr:to>
      <xdr:col>85</xdr:col>
      <xdr:colOff>177800</xdr:colOff>
      <xdr:row>35</xdr:row>
      <xdr:rowOff>67945</xdr:rowOff>
    </xdr:to>
    <xdr:sp macro="" textlink="">
      <xdr:nvSpPr>
        <xdr:cNvPr id="487" name="楕円 486"/>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160672</xdr:rowOff>
    </xdr:from>
    <xdr:ext cx="405111" cy="259045"/>
    <xdr:sp macro="" textlink="">
      <xdr:nvSpPr>
        <xdr:cNvPr id="488" name="【一般廃棄物処理施設】&#10;有形固定資産減価償却率該当値テキスト"/>
        <xdr:cNvSpPr txBox="1"/>
      </xdr:nvSpPr>
      <xdr:spPr>
        <a:xfrm>
          <a:off x="16357600"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xdr:rowOff>
    </xdr:from>
    <xdr:to>
      <xdr:col>81</xdr:col>
      <xdr:colOff>101600</xdr:colOff>
      <xdr:row>35</xdr:row>
      <xdr:rowOff>117475</xdr:rowOff>
    </xdr:to>
    <xdr:sp macro="" textlink="">
      <xdr:nvSpPr>
        <xdr:cNvPr id="489" name="楕円 488"/>
        <xdr:cNvSpPr/>
      </xdr:nvSpPr>
      <xdr:spPr>
        <a:xfrm>
          <a:off x="15430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17145</xdr:rowOff>
    </xdr:from>
    <xdr:to>
      <xdr:col>85</xdr:col>
      <xdr:colOff>127000</xdr:colOff>
      <xdr:row>35</xdr:row>
      <xdr:rowOff>66675</xdr:rowOff>
    </xdr:to>
    <xdr:cxnSp macro="">
      <xdr:nvCxnSpPr>
        <xdr:cNvPr id="490" name="直線コネクタ 489"/>
        <xdr:cNvCxnSpPr/>
      </xdr:nvCxnSpPr>
      <xdr:spPr>
        <a:xfrm flipV="1">
          <a:off x="15481300" y="60178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114935</xdr:rowOff>
    </xdr:from>
    <xdr:to>
      <xdr:col>76</xdr:col>
      <xdr:colOff>165100</xdr:colOff>
      <xdr:row>35</xdr:row>
      <xdr:rowOff>45085</xdr:rowOff>
    </xdr:to>
    <xdr:sp macro="" textlink="">
      <xdr:nvSpPr>
        <xdr:cNvPr id="491" name="楕円 490"/>
        <xdr:cNvSpPr/>
      </xdr:nvSpPr>
      <xdr:spPr>
        <a:xfrm>
          <a:off x="14541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35</xdr:row>
      <xdr:rowOff>66675</xdr:rowOff>
    </xdr:to>
    <xdr:cxnSp macro="">
      <xdr:nvCxnSpPr>
        <xdr:cNvPr id="492" name="直線コネクタ 491"/>
        <xdr:cNvCxnSpPr/>
      </xdr:nvCxnSpPr>
      <xdr:spPr>
        <a:xfrm>
          <a:off x="14592300" y="59950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166370</xdr:rowOff>
    </xdr:from>
    <xdr:to>
      <xdr:col>72</xdr:col>
      <xdr:colOff>38100</xdr:colOff>
      <xdr:row>35</xdr:row>
      <xdr:rowOff>96520</xdr:rowOff>
    </xdr:to>
    <xdr:sp macro="" textlink="">
      <xdr:nvSpPr>
        <xdr:cNvPr id="493" name="楕円 492"/>
        <xdr:cNvSpPr/>
      </xdr:nvSpPr>
      <xdr:spPr>
        <a:xfrm>
          <a:off x="13652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165735</xdr:rowOff>
    </xdr:from>
    <xdr:to>
      <xdr:col>76</xdr:col>
      <xdr:colOff>114300</xdr:colOff>
      <xdr:row>35</xdr:row>
      <xdr:rowOff>45720</xdr:rowOff>
    </xdr:to>
    <xdr:cxnSp macro="">
      <xdr:nvCxnSpPr>
        <xdr:cNvPr id="494" name="直線コネクタ 493"/>
        <xdr:cNvCxnSpPr/>
      </xdr:nvCxnSpPr>
      <xdr:spPr>
        <a:xfrm flipV="1">
          <a:off x="13703300" y="59950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95"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96"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97" name="n_3aveValue【一般廃棄物処理施設】&#10;有形固定資産減価償却率"/>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134002</xdr:rowOff>
    </xdr:from>
    <xdr:ext cx="405111" cy="259045"/>
    <xdr:sp macro="" textlink="">
      <xdr:nvSpPr>
        <xdr:cNvPr id="498" name="n_1mainValue【一般廃棄物処理施設】&#10;有形固定資産減価償却率"/>
        <xdr:cNvSpPr txBox="1"/>
      </xdr:nvSpPr>
      <xdr:spPr>
        <a:xfrm>
          <a:off x="152660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61612</xdr:rowOff>
    </xdr:from>
    <xdr:ext cx="405111" cy="259045"/>
    <xdr:sp macro="" textlink="">
      <xdr:nvSpPr>
        <xdr:cNvPr id="499" name="n_2mainValue【一般廃棄物処理施設】&#10;有形固定資産減価償却率"/>
        <xdr:cNvSpPr txBox="1"/>
      </xdr:nvSpPr>
      <xdr:spPr>
        <a:xfrm>
          <a:off x="14389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113047</xdr:rowOff>
    </xdr:from>
    <xdr:ext cx="405111" cy="259045"/>
    <xdr:sp macro="" textlink="">
      <xdr:nvSpPr>
        <xdr:cNvPr id="500" name="n_3mainValue【一般廃棄物処理施設】&#10;有形固定資産減価償却率"/>
        <xdr:cNvSpPr txBox="1"/>
      </xdr:nvSpPr>
      <xdr:spPr>
        <a:xfrm>
          <a:off x="13500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31"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94710</xdr:rowOff>
    </xdr:from>
    <xdr:to>
      <xdr:col>116</xdr:col>
      <xdr:colOff>114300</xdr:colOff>
      <xdr:row>39</xdr:row>
      <xdr:rowOff>24860</xdr:rowOff>
    </xdr:to>
    <xdr:sp macro="" textlink="">
      <xdr:nvSpPr>
        <xdr:cNvPr id="541" name="楕円 540"/>
        <xdr:cNvSpPr/>
      </xdr:nvSpPr>
      <xdr:spPr>
        <a:xfrm>
          <a:off x="22110700" y="66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73137</xdr:rowOff>
    </xdr:from>
    <xdr:ext cx="534377" cy="259045"/>
    <xdr:sp macro="" textlink="">
      <xdr:nvSpPr>
        <xdr:cNvPr id="542" name="【一般廃棄物処理施設】&#10;一人当たり有形固定資産（償却資産）額該当値テキスト"/>
        <xdr:cNvSpPr txBox="1"/>
      </xdr:nvSpPr>
      <xdr:spPr>
        <a:xfrm>
          <a:off x="22199600" y="65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100816</xdr:rowOff>
    </xdr:from>
    <xdr:to>
      <xdr:col>112</xdr:col>
      <xdr:colOff>38100</xdr:colOff>
      <xdr:row>39</xdr:row>
      <xdr:rowOff>30966</xdr:rowOff>
    </xdr:to>
    <xdr:sp macro="" textlink="">
      <xdr:nvSpPr>
        <xdr:cNvPr id="543" name="楕円 542"/>
        <xdr:cNvSpPr/>
      </xdr:nvSpPr>
      <xdr:spPr>
        <a:xfrm>
          <a:off x="21272500" y="66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145510</xdr:rowOff>
    </xdr:from>
    <xdr:to>
      <xdr:col>116</xdr:col>
      <xdr:colOff>63500</xdr:colOff>
      <xdr:row>38</xdr:row>
      <xdr:rowOff>151616</xdr:rowOff>
    </xdr:to>
    <xdr:cxnSp macro="">
      <xdr:nvCxnSpPr>
        <xdr:cNvPr id="544" name="直線コネクタ 543"/>
        <xdr:cNvCxnSpPr/>
      </xdr:nvCxnSpPr>
      <xdr:spPr>
        <a:xfrm flipV="1">
          <a:off x="21323300" y="6660610"/>
          <a:ext cx="8382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148757</xdr:rowOff>
    </xdr:from>
    <xdr:to>
      <xdr:col>107</xdr:col>
      <xdr:colOff>101600</xdr:colOff>
      <xdr:row>39</xdr:row>
      <xdr:rowOff>78907</xdr:rowOff>
    </xdr:to>
    <xdr:sp macro="" textlink="">
      <xdr:nvSpPr>
        <xdr:cNvPr id="545" name="楕円 544"/>
        <xdr:cNvSpPr/>
      </xdr:nvSpPr>
      <xdr:spPr>
        <a:xfrm>
          <a:off x="20383500" y="66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151616</xdr:rowOff>
    </xdr:from>
    <xdr:to>
      <xdr:col>111</xdr:col>
      <xdr:colOff>177800</xdr:colOff>
      <xdr:row>39</xdr:row>
      <xdr:rowOff>28107</xdr:rowOff>
    </xdr:to>
    <xdr:cxnSp macro="">
      <xdr:nvCxnSpPr>
        <xdr:cNvPr id="546" name="直線コネクタ 545"/>
        <xdr:cNvCxnSpPr/>
      </xdr:nvCxnSpPr>
      <xdr:spPr>
        <a:xfrm flipV="1">
          <a:off x="20434300" y="6666716"/>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151402</xdr:rowOff>
    </xdr:from>
    <xdr:to>
      <xdr:col>102</xdr:col>
      <xdr:colOff>165100</xdr:colOff>
      <xdr:row>39</xdr:row>
      <xdr:rowOff>81552</xdr:rowOff>
    </xdr:to>
    <xdr:sp macro="" textlink="">
      <xdr:nvSpPr>
        <xdr:cNvPr id="547" name="楕円 546"/>
        <xdr:cNvSpPr/>
      </xdr:nvSpPr>
      <xdr:spPr>
        <a:xfrm>
          <a:off x="19494500" y="66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28107</xdr:rowOff>
    </xdr:from>
    <xdr:to>
      <xdr:col>107</xdr:col>
      <xdr:colOff>50800</xdr:colOff>
      <xdr:row>39</xdr:row>
      <xdr:rowOff>30752</xdr:rowOff>
    </xdr:to>
    <xdr:cxnSp macro="">
      <xdr:nvCxnSpPr>
        <xdr:cNvPr id="548" name="直線コネクタ 547"/>
        <xdr:cNvCxnSpPr/>
      </xdr:nvCxnSpPr>
      <xdr:spPr>
        <a:xfrm flipV="1">
          <a:off x="19545300" y="6714657"/>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49"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50"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51"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22093</xdr:rowOff>
    </xdr:from>
    <xdr:ext cx="534377" cy="259045"/>
    <xdr:sp macro="" textlink="">
      <xdr:nvSpPr>
        <xdr:cNvPr id="552" name="n_1mainValue【一般廃棄物処理施設】&#10;一人当たり有形固定資産（償却資産）額"/>
        <xdr:cNvSpPr txBox="1"/>
      </xdr:nvSpPr>
      <xdr:spPr>
        <a:xfrm>
          <a:off x="21043411" y="670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70034</xdr:rowOff>
    </xdr:from>
    <xdr:ext cx="534377" cy="259045"/>
    <xdr:sp macro="" textlink="">
      <xdr:nvSpPr>
        <xdr:cNvPr id="553" name="n_2mainValue【一般廃棄物処理施設】&#10;一人当たり有形固定資産（償却資産）額"/>
        <xdr:cNvSpPr txBox="1"/>
      </xdr:nvSpPr>
      <xdr:spPr>
        <a:xfrm>
          <a:off x="20167111" y="6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72679</xdr:rowOff>
    </xdr:from>
    <xdr:ext cx="534377" cy="259045"/>
    <xdr:sp macro="" textlink="">
      <xdr:nvSpPr>
        <xdr:cNvPr id="554" name="n_3mainValue【一般廃棄物処理施設】&#10;一人当たり有形固定資産（償却資産）額"/>
        <xdr:cNvSpPr txBox="1"/>
      </xdr:nvSpPr>
      <xdr:spPr>
        <a:xfrm>
          <a:off x="19278111" y="67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93" name="楕円 592"/>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94" name="【保健センター・保健所】&#10;有形固定資産減価償却率該当値テキスト"/>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118745</xdr:rowOff>
    </xdr:from>
    <xdr:to>
      <xdr:col>81</xdr:col>
      <xdr:colOff>101600</xdr:colOff>
      <xdr:row>61</xdr:row>
      <xdr:rowOff>48895</xdr:rowOff>
    </xdr:to>
    <xdr:sp macro="" textlink="">
      <xdr:nvSpPr>
        <xdr:cNvPr id="595" name="楕円 594"/>
        <xdr:cNvSpPr/>
      </xdr:nvSpPr>
      <xdr:spPr>
        <a:xfrm>
          <a:off x="1543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169545</xdr:rowOff>
    </xdr:to>
    <xdr:cxnSp macro="">
      <xdr:nvCxnSpPr>
        <xdr:cNvPr id="596" name="直線コネクタ 595"/>
        <xdr:cNvCxnSpPr/>
      </xdr:nvCxnSpPr>
      <xdr:spPr>
        <a:xfrm flipV="1">
          <a:off x="15481300" y="104051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597" name="楕円 596"/>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169545</xdr:rowOff>
    </xdr:from>
    <xdr:to>
      <xdr:col>81</xdr:col>
      <xdr:colOff>50800</xdr:colOff>
      <xdr:row>61</xdr:row>
      <xdr:rowOff>43815</xdr:rowOff>
    </xdr:to>
    <xdr:cxnSp macro="">
      <xdr:nvCxnSpPr>
        <xdr:cNvPr id="598" name="直線コネクタ 597"/>
        <xdr:cNvCxnSpPr/>
      </xdr:nvCxnSpPr>
      <xdr:spPr>
        <a:xfrm flipV="1">
          <a:off x="14592300" y="104565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599" name="楕円 598"/>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89535</xdr:rowOff>
    </xdr:to>
    <xdr:cxnSp macro="">
      <xdr:nvCxnSpPr>
        <xdr:cNvPr id="600" name="直線コネクタ 599"/>
        <xdr:cNvCxnSpPr/>
      </xdr:nvCxnSpPr>
      <xdr:spPr>
        <a:xfrm flipV="1">
          <a:off x="13703300" y="105022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01"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02"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603"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40022</xdr:rowOff>
    </xdr:from>
    <xdr:ext cx="405111" cy="259045"/>
    <xdr:sp macro="" textlink="">
      <xdr:nvSpPr>
        <xdr:cNvPr id="604" name="n_1mainValue【保健センター・保健所】&#10;有形固定資産減価償却率"/>
        <xdr:cNvSpPr txBox="1"/>
      </xdr:nvSpPr>
      <xdr:spPr>
        <a:xfrm>
          <a:off x="15266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605" name="n_2mainValue【保健センター・保健所】&#10;有形固定資産減価償却率"/>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606" name="n_3mainValue【保健センター・保健所】&#10;有形固定資産減価償却率"/>
        <xdr:cNvSpPr txBox="1"/>
      </xdr:nvSpPr>
      <xdr:spPr>
        <a:xfrm>
          <a:off x="13500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35"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120650</xdr:rowOff>
    </xdr:from>
    <xdr:to>
      <xdr:col>116</xdr:col>
      <xdr:colOff>114300</xdr:colOff>
      <xdr:row>57</xdr:row>
      <xdr:rowOff>50800</xdr:rowOff>
    </xdr:to>
    <xdr:sp macro="" textlink="">
      <xdr:nvSpPr>
        <xdr:cNvPr id="645" name="楕円 644"/>
        <xdr:cNvSpPr/>
      </xdr:nvSpPr>
      <xdr:spPr>
        <a:xfrm>
          <a:off x="22110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143527</xdr:rowOff>
    </xdr:from>
    <xdr:ext cx="469744" cy="259045"/>
    <xdr:sp macro="" textlink="">
      <xdr:nvSpPr>
        <xdr:cNvPr id="646" name="【保健センター・保健所】&#10;一人当たり面積該当値テキスト"/>
        <xdr:cNvSpPr txBox="1"/>
      </xdr:nvSpPr>
      <xdr:spPr>
        <a:xfrm>
          <a:off x="22199600"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120650</xdr:rowOff>
    </xdr:from>
    <xdr:to>
      <xdr:col>112</xdr:col>
      <xdr:colOff>38100</xdr:colOff>
      <xdr:row>57</xdr:row>
      <xdr:rowOff>50800</xdr:rowOff>
    </xdr:to>
    <xdr:sp macro="" textlink="">
      <xdr:nvSpPr>
        <xdr:cNvPr id="647" name="楕円 646"/>
        <xdr:cNvSpPr/>
      </xdr:nvSpPr>
      <xdr:spPr>
        <a:xfrm>
          <a:off x="2127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0</xdr:rowOff>
    </xdr:from>
    <xdr:to>
      <xdr:col>116</xdr:col>
      <xdr:colOff>63500</xdr:colOff>
      <xdr:row>57</xdr:row>
      <xdr:rowOff>0</xdr:rowOff>
    </xdr:to>
    <xdr:cxnSp macro="">
      <xdr:nvCxnSpPr>
        <xdr:cNvPr id="648" name="直線コネクタ 647"/>
        <xdr:cNvCxnSpPr/>
      </xdr:nvCxnSpPr>
      <xdr:spPr>
        <a:xfrm>
          <a:off x="21323300" y="9772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120650</xdr:rowOff>
    </xdr:from>
    <xdr:to>
      <xdr:col>107</xdr:col>
      <xdr:colOff>101600</xdr:colOff>
      <xdr:row>57</xdr:row>
      <xdr:rowOff>50800</xdr:rowOff>
    </xdr:to>
    <xdr:sp macro="" textlink="">
      <xdr:nvSpPr>
        <xdr:cNvPr id="649" name="楕円 648"/>
        <xdr:cNvSpPr/>
      </xdr:nvSpPr>
      <xdr:spPr>
        <a:xfrm>
          <a:off x="20383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0</xdr:rowOff>
    </xdr:from>
    <xdr:to>
      <xdr:col>111</xdr:col>
      <xdr:colOff>177800</xdr:colOff>
      <xdr:row>57</xdr:row>
      <xdr:rowOff>0</xdr:rowOff>
    </xdr:to>
    <xdr:cxnSp macro="">
      <xdr:nvCxnSpPr>
        <xdr:cNvPr id="650" name="直線コネクタ 649"/>
        <xdr:cNvCxnSpPr/>
      </xdr:nvCxnSpPr>
      <xdr:spPr>
        <a:xfrm>
          <a:off x="20434300" y="9772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101600</xdr:rowOff>
    </xdr:from>
    <xdr:to>
      <xdr:col>102</xdr:col>
      <xdr:colOff>165100</xdr:colOff>
      <xdr:row>58</xdr:row>
      <xdr:rowOff>31750</xdr:rowOff>
    </xdr:to>
    <xdr:sp macro="" textlink="">
      <xdr:nvSpPr>
        <xdr:cNvPr id="651" name="楕円 650"/>
        <xdr:cNvSpPr/>
      </xdr:nvSpPr>
      <xdr:spPr>
        <a:xfrm>
          <a:off x="19494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0</xdr:rowOff>
    </xdr:from>
    <xdr:to>
      <xdr:col>107</xdr:col>
      <xdr:colOff>50800</xdr:colOff>
      <xdr:row>57</xdr:row>
      <xdr:rowOff>152400</xdr:rowOff>
    </xdr:to>
    <xdr:cxnSp macro="">
      <xdr:nvCxnSpPr>
        <xdr:cNvPr id="652" name="直線コネクタ 651"/>
        <xdr:cNvCxnSpPr/>
      </xdr:nvCxnSpPr>
      <xdr:spPr>
        <a:xfrm flipV="1">
          <a:off x="19545300" y="9772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53"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54" name="n_2aveValue【保健センター・保健所】&#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80027</xdr:rowOff>
    </xdr:from>
    <xdr:ext cx="469744" cy="259045"/>
    <xdr:sp macro="" textlink="">
      <xdr:nvSpPr>
        <xdr:cNvPr id="655" name="n_3aveValue【保健センター・保健所】&#10;一人当たり面積"/>
        <xdr:cNvSpPr txBox="1"/>
      </xdr:nvSpPr>
      <xdr:spPr>
        <a:xfrm>
          <a:off x="19310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67327</xdr:rowOff>
    </xdr:from>
    <xdr:ext cx="469744" cy="259045"/>
    <xdr:sp macro="" textlink="">
      <xdr:nvSpPr>
        <xdr:cNvPr id="656" name="n_1mainValue【保健センター・保健所】&#10;一人当たり面積"/>
        <xdr:cNvSpPr txBox="1"/>
      </xdr:nvSpPr>
      <xdr:spPr>
        <a:xfrm>
          <a:off x="21075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67327</xdr:rowOff>
    </xdr:from>
    <xdr:ext cx="469744" cy="259045"/>
    <xdr:sp macro="" textlink="">
      <xdr:nvSpPr>
        <xdr:cNvPr id="657" name="n_2mainValue【保健センター・保健所】&#10;一人当たり面積"/>
        <xdr:cNvSpPr txBox="1"/>
      </xdr:nvSpPr>
      <xdr:spPr>
        <a:xfrm>
          <a:off x="20199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48277</xdr:rowOff>
    </xdr:from>
    <xdr:ext cx="469744" cy="259045"/>
    <xdr:sp macro="" textlink="">
      <xdr:nvSpPr>
        <xdr:cNvPr id="658" name="n_3mainValue【保健センター・保健所】&#10;一人当たり面積"/>
        <xdr:cNvSpPr txBox="1"/>
      </xdr:nvSpPr>
      <xdr:spPr>
        <a:xfrm>
          <a:off x="19310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39878</xdr:rowOff>
    </xdr:from>
    <xdr:to>
      <xdr:col>85</xdr:col>
      <xdr:colOff>177800</xdr:colOff>
      <xdr:row>80</xdr:row>
      <xdr:rowOff>141478</xdr:rowOff>
    </xdr:to>
    <xdr:sp macro="" textlink="">
      <xdr:nvSpPr>
        <xdr:cNvPr id="696" name="楕円 695"/>
        <xdr:cNvSpPr/>
      </xdr:nvSpPr>
      <xdr:spPr>
        <a:xfrm>
          <a:off x="162687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62755</xdr:rowOff>
    </xdr:from>
    <xdr:ext cx="405111" cy="259045"/>
    <xdr:sp macro="" textlink="">
      <xdr:nvSpPr>
        <xdr:cNvPr id="697" name="【消防施設】&#10;有形固定資産減価償却率該当値テキスト"/>
        <xdr:cNvSpPr txBox="1"/>
      </xdr:nvSpPr>
      <xdr:spPr>
        <a:xfrm>
          <a:off x="16357600" y="1360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87885</xdr:rowOff>
    </xdr:from>
    <xdr:to>
      <xdr:col>81</xdr:col>
      <xdr:colOff>101600</xdr:colOff>
      <xdr:row>81</xdr:row>
      <xdr:rowOff>18035</xdr:rowOff>
    </xdr:to>
    <xdr:sp macro="" textlink="">
      <xdr:nvSpPr>
        <xdr:cNvPr id="698" name="楕円 697"/>
        <xdr:cNvSpPr/>
      </xdr:nvSpPr>
      <xdr:spPr>
        <a:xfrm>
          <a:off x="15430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90678</xdr:rowOff>
    </xdr:from>
    <xdr:to>
      <xdr:col>85</xdr:col>
      <xdr:colOff>127000</xdr:colOff>
      <xdr:row>80</xdr:row>
      <xdr:rowOff>138685</xdr:rowOff>
    </xdr:to>
    <xdr:cxnSp macro="">
      <xdr:nvCxnSpPr>
        <xdr:cNvPr id="699" name="直線コネクタ 698"/>
        <xdr:cNvCxnSpPr/>
      </xdr:nvCxnSpPr>
      <xdr:spPr>
        <a:xfrm flipV="1">
          <a:off x="15481300" y="13806678"/>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129032</xdr:rowOff>
    </xdr:from>
    <xdr:to>
      <xdr:col>76</xdr:col>
      <xdr:colOff>165100</xdr:colOff>
      <xdr:row>81</xdr:row>
      <xdr:rowOff>59182</xdr:rowOff>
    </xdr:to>
    <xdr:sp macro="" textlink="">
      <xdr:nvSpPr>
        <xdr:cNvPr id="700" name="楕円 699"/>
        <xdr:cNvSpPr/>
      </xdr:nvSpPr>
      <xdr:spPr>
        <a:xfrm>
          <a:off x="14541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138685</xdr:rowOff>
    </xdr:from>
    <xdr:to>
      <xdr:col>81</xdr:col>
      <xdr:colOff>50800</xdr:colOff>
      <xdr:row>81</xdr:row>
      <xdr:rowOff>8382</xdr:rowOff>
    </xdr:to>
    <xdr:cxnSp macro="">
      <xdr:nvCxnSpPr>
        <xdr:cNvPr id="701" name="直線コネクタ 700"/>
        <xdr:cNvCxnSpPr/>
      </xdr:nvCxnSpPr>
      <xdr:spPr>
        <a:xfrm flipV="1">
          <a:off x="14592300" y="138546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xdr:rowOff>
    </xdr:from>
    <xdr:to>
      <xdr:col>72</xdr:col>
      <xdr:colOff>38100</xdr:colOff>
      <xdr:row>81</xdr:row>
      <xdr:rowOff>104902</xdr:rowOff>
    </xdr:to>
    <xdr:sp macro="" textlink="">
      <xdr:nvSpPr>
        <xdr:cNvPr id="702" name="楕円 701"/>
        <xdr:cNvSpPr/>
      </xdr:nvSpPr>
      <xdr:spPr>
        <a:xfrm>
          <a:off x="13652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xdr:rowOff>
    </xdr:from>
    <xdr:to>
      <xdr:col>76</xdr:col>
      <xdr:colOff>114300</xdr:colOff>
      <xdr:row>81</xdr:row>
      <xdr:rowOff>54102</xdr:rowOff>
    </xdr:to>
    <xdr:cxnSp macro="">
      <xdr:nvCxnSpPr>
        <xdr:cNvPr id="703" name="直線コネクタ 702"/>
        <xdr:cNvCxnSpPr/>
      </xdr:nvCxnSpPr>
      <xdr:spPr>
        <a:xfrm flipV="1">
          <a:off x="13703300" y="13895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704"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705"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102888</xdr:rowOff>
    </xdr:from>
    <xdr:ext cx="405111" cy="259045"/>
    <xdr:sp macro="" textlink="">
      <xdr:nvSpPr>
        <xdr:cNvPr id="706" name="n_3aveValue【消防施設】&#10;有形固定資産減価償却率"/>
        <xdr:cNvSpPr txBox="1"/>
      </xdr:nvSpPr>
      <xdr:spPr>
        <a:xfrm>
          <a:off x="13500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34562</xdr:rowOff>
    </xdr:from>
    <xdr:ext cx="405111" cy="259045"/>
    <xdr:sp macro="" textlink="">
      <xdr:nvSpPr>
        <xdr:cNvPr id="707" name="n_1mainValue【消防施設】&#10;有形固定資産減価償却率"/>
        <xdr:cNvSpPr txBox="1"/>
      </xdr:nvSpPr>
      <xdr:spPr>
        <a:xfrm>
          <a:off x="152660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75709</xdr:rowOff>
    </xdr:from>
    <xdr:ext cx="405111" cy="259045"/>
    <xdr:sp macro="" textlink="">
      <xdr:nvSpPr>
        <xdr:cNvPr id="708" name="n_2mainValue【消防施設】&#10;有形固定資産減価償却率"/>
        <xdr:cNvSpPr txBox="1"/>
      </xdr:nvSpPr>
      <xdr:spPr>
        <a:xfrm>
          <a:off x="14389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121429</xdr:rowOff>
    </xdr:from>
    <xdr:ext cx="405111" cy="259045"/>
    <xdr:sp macro="" textlink="">
      <xdr:nvSpPr>
        <xdr:cNvPr id="709" name="n_3mainValue【消防施設】&#10;有形固定資産減価償却率"/>
        <xdr:cNvSpPr txBox="1"/>
      </xdr:nvSpPr>
      <xdr:spPr>
        <a:xfrm>
          <a:off x="13500744" y="1366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46" name="楕円 745"/>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747" name="【消防施設】&#10;一人当たり面積該当値テキスト"/>
        <xdr:cNvSpPr txBox="1"/>
      </xdr:nvSpPr>
      <xdr:spPr>
        <a:xfrm>
          <a:off x="22199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48" name="楕円 747"/>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749" name="直線コネクタ 748"/>
        <xdr:cNvCxnSpPr/>
      </xdr:nvCxnSpPr>
      <xdr:spPr>
        <a:xfrm>
          <a:off x="21323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750" name="楕円 749"/>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150113</xdr:rowOff>
    </xdr:to>
    <xdr:cxnSp macro="">
      <xdr:nvCxnSpPr>
        <xdr:cNvPr id="751" name="直線コネクタ 750"/>
        <xdr:cNvCxnSpPr/>
      </xdr:nvCxnSpPr>
      <xdr:spPr>
        <a:xfrm flipV="1">
          <a:off x="20434300" y="143713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52" name="楕円 751"/>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84</xdr:row>
      <xdr:rowOff>152400</xdr:rowOff>
    </xdr:to>
    <xdr:cxnSp macro="">
      <xdr:nvCxnSpPr>
        <xdr:cNvPr id="753" name="直線コネクタ 752"/>
        <xdr:cNvCxnSpPr/>
      </xdr:nvCxnSpPr>
      <xdr:spPr>
        <a:xfrm flipV="1">
          <a:off x="19545300" y="14380463"/>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55"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6"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757"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20590</xdr:rowOff>
    </xdr:from>
    <xdr:ext cx="469744" cy="259045"/>
    <xdr:sp macro="" textlink="">
      <xdr:nvSpPr>
        <xdr:cNvPr id="758" name="n_2mainValue【消防施設】&#10;一人当たり面積"/>
        <xdr:cNvSpPr txBox="1"/>
      </xdr:nvSpPr>
      <xdr:spPr>
        <a:xfrm>
          <a:off x="20199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59"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99" name="楕円 798"/>
        <xdr:cNvSpPr/>
      </xdr:nvSpPr>
      <xdr:spPr>
        <a:xfrm>
          <a:off x="162687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652</xdr:rowOff>
    </xdr:from>
    <xdr:ext cx="405111" cy="259045"/>
    <xdr:sp macro="" textlink="">
      <xdr:nvSpPr>
        <xdr:cNvPr id="800" name="【庁舎】&#10;有形固定資産減価償却率該当値テキスト"/>
        <xdr:cNvSpPr txBox="1"/>
      </xdr:nvSpPr>
      <xdr:spPr>
        <a:xfrm>
          <a:off x="16357600"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801" name="楕円 800"/>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28575</xdr:rowOff>
    </xdr:from>
    <xdr:to>
      <xdr:col>85</xdr:col>
      <xdr:colOff>127000</xdr:colOff>
      <xdr:row>104</xdr:row>
      <xdr:rowOff>76200</xdr:rowOff>
    </xdr:to>
    <xdr:cxnSp macro="">
      <xdr:nvCxnSpPr>
        <xdr:cNvPr id="802" name="直線コネクタ 801"/>
        <xdr:cNvCxnSpPr/>
      </xdr:nvCxnSpPr>
      <xdr:spPr>
        <a:xfrm flipV="1">
          <a:off x="15481300" y="17859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88264</xdr:rowOff>
    </xdr:from>
    <xdr:to>
      <xdr:col>76</xdr:col>
      <xdr:colOff>165100</xdr:colOff>
      <xdr:row>105</xdr:row>
      <xdr:rowOff>18414</xdr:rowOff>
    </xdr:to>
    <xdr:sp macro="" textlink="">
      <xdr:nvSpPr>
        <xdr:cNvPr id="803" name="楕円 802"/>
        <xdr:cNvSpPr/>
      </xdr:nvSpPr>
      <xdr:spPr>
        <a:xfrm>
          <a:off x="14541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139064</xdr:rowOff>
    </xdr:to>
    <xdr:cxnSp macro="">
      <xdr:nvCxnSpPr>
        <xdr:cNvPr id="804" name="直線コネクタ 803"/>
        <xdr:cNvCxnSpPr/>
      </xdr:nvCxnSpPr>
      <xdr:spPr>
        <a:xfrm flipV="1">
          <a:off x="14592300" y="179070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805" name="楕円 804"/>
        <xdr:cNvSpPr/>
      </xdr:nvSpPr>
      <xdr:spPr>
        <a:xfrm>
          <a:off x="1365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139064</xdr:rowOff>
    </xdr:from>
    <xdr:to>
      <xdr:col>76</xdr:col>
      <xdr:colOff>114300</xdr:colOff>
      <xdr:row>104</xdr:row>
      <xdr:rowOff>163830</xdr:rowOff>
    </xdr:to>
    <xdr:cxnSp macro="">
      <xdr:nvCxnSpPr>
        <xdr:cNvPr id="806" name="直線コネクタ 805"/>
        <xdr:cNvCxnSpPr/>
      </xdr:nvCxnSpPr>
      <xdr:spPr>
        <a:xfrm flipV="1">
          <a:off x="13703300" y="179698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07"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808"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809" name="n_3aveValue【庁舎】&#10;有形固定資産減価償却率"/>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810" name="n_1mainValue【庁舎】&#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34941</xdr:rowOff>
    </xdr:from>
    <xdr:ext cx="405111" cy="259045"/>
    <xdr:sp macro="" textlink="">
      <xdr:nvSpPr>
        <xdr:cNvPr id="811" name="n_2mainValue【庁舎】&#10;有形固定資産減価償却率"/>
        <xdr:cNvSpPr txBox="1"/>
      </xdr:nvSpPr>
      <xdr:spPr>
        <a:xfrm>
          <a:off x="143897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812" name="n_3mainValue【庁舎】&#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41"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851" name="楕円 850"/>
        <xdr:cNvSpPr/>
      </xdr:nvSpPr>
      <xdr:spPr>
        <a:xfrm>
          <a:off x="22110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166388</xdr:rowOff>
    </xdr:from>
    <xdr:ext cx="469744" cy="259045"/>
    <xdr:sp macro="" textlink="">
      <xdr:nvSpPr>
        <xdr:cNvPr id="852" name="【庁舎】&#10;一人当たり面積該当値テキスト"/>
        <xdr:cNvSpPr txBox="1"/>
      </xdr:nvSpPr>
      <xdr:spPr>
        <a:xfrm>
          <a:off x="22199600"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143511</xdr:rowOff>
    </xdr:from>
    <xdr:to>
      <xdr:col>112</xdr:col>
      <xdr:colOff>38100</xdr:colOff>
      <xdr:row>105</xdr:row>
      <xdr:rowOff>73661</xdr:rowOff>
    </xdr:to>
    <xdr:sp macro="" textlink="">
      <xdr:nvSpPr>
        <xdr:cNvPr id="853" name="楕円 852"/>
        <xdr:cNvSpPr/>
      </xdr:nvSpPr>
      <xdr:spPr>
        <a:xfrm>
          <a:off x="2127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22861</xdr:rowOff>
    </xdr:from>
    <xdr:to>
      <xdr:col>116</xdr:col>
      <xdr:colOff>63500</xdr:colOff>
      <xdr:row>105</xdr:row>
      <xdr:rowOff>22861</xdr:rowOff>
    </xdr:to>
    <xdr:cxnSp macro="">
      <xdr:nvCxnSpPr>
        <xdr:cNvPr id="854" name="直線コネクタ 853"/>
        <xdr:cNvCxnSpPr/>
      </xdr:nvCxnSpPr>
      <xdr:spPr>
        <a:xfrm>
          <a:off x="21323300" y="18025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55" name="楕円 854"/>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22861</xdr:rowOff>
    </xdr:from>
    <xdr:to>
      <xdr:col>111</xdr:col>
      <xdr:colOff>177800</xdr:colOff>
      <xdr:row>105</xdr:row>
      <xdr:rowOff>26670</xdr:rowOff>
    </xdr:to>
    <xdr:cxnSp macro="">
      <xdr:nvCxnSpPr>
        <xdr:cNvPr id="856" name="直線コネクタ 855"/>
        <xdr:cNvCxnSpPr/>
      </xdr:nvCxnSpPr>
      <xdr:spPr>
        <a:xfrm flipV="1">
          <a:off x="20434300" y="18025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857" name="楕円 856"/>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118111</xdr:rowOff>
    </xdr:to>
    <xdr:cxnSp macro="">
      <xdr:nvCxnSpPr>
        <xdr:cNvPr id="858" name="直線コネクタ 857"/>
        <xdr:cNvCxnSpPr/>
      </xdr:nvCxnSpPr>
      <xdr:spPr>
        <a:xfrm flipV="1">
          <a:off x="19545300" y="18028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59"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60"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61"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90188</xdr:rowOff>
    </xdr:from>
    <xdr:ext cx="469744" cy="259045"/>
    <xdr:sp macro="" textlink="">
      <xdr:nvSpPr>
        <xdr:cNvPr id="862" name="n_1mainValue【庁舎】&#10;一人当たり面積"/>
        <xdr:cNvSpPr txBox="1"/>
      </xdr:nvSpPr>
      <xdr:spPr>
        <a:xfrm>
          <a:off x="21075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63" name="n_2main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13988</xdr:rowOff>
    </xdr:from>
    <xdr:ext cx="469744" cy="259045"/>
    <xdr:sp macro="" textlink="">
      <xdr:nvSpPr>
        <xdr:cNvPr id="864" name="n_3mainValue【庁舎】&#10;一人当たり面積"/>
        <xdr:cNvSpPr txBox="1"/>
      </xdr:nvSpPr>
      <xdr:spPr>
        <a:xfrm>
          <a:off x="19310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一般廃棄物処理施設の有形固定資産減価償却率は、類似団体と比較して高い水準にある。本市の一般廃棄物処理施設である環境清美工場は竣工から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年以上経過しており、建替えに向け、候補地の選定等を進める一方で、現在の施設についても延命化を行っていく。</a:t>
          </a:r>
          <a:endParaRPr lang="ja-JP" altLang="ja-JP" sz="1400">
            <a:effectLst/>
          </a:endParaRPr>
        </a:p>
        <a:p>
          <a:r>
            <a:rPr kumimoji="1" lang="ja-JP" altLang="ja-JP" sz="1100">
              <a:solidFill>
                <a:schemeClr val="dk1"/>
              </a:solidFill>
              <a:effectLst/>
              <a:latin typeface="+mn-lt"/>
              <a:ea typeface="+mn-ea"/>
              <a:cs typeface="+mn-cs"/>
            </a:rPr>
            <a:t>　庁舎の有形固定資産減価償却率については、類似団体平均のよりやや高い水準にある</a:t>
          </a:r>
          <a:r>
            <a:rPr kumimoji="1" lang="ja-JP" altLang="en-US" sz="1100">
              <a:solidFill>
                <a:schemeClr val="dk1"/>
              </a:solidFill>
              <a:effectLst/>
              <a:latin typeface="+mn-lt"/>
              <a:ea typeface="+mn-ea"/>
              <a:cs typeface="+mn-cs"/>
            </a:rPr>
            <a:t>が、本庁舎の耐震化を令和元年度から進めており、令和２年度末で工事が完了する。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357,171
353,820
276.94
128,019,010
127,407,039
464,082
75,616,623
201,773,602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ja-JP" altLang="en-US" sz="1100">
              <a:solidFill>
                <a:schemeClr val="dk1"/>
              </a:solidFill>
              <a:effectLst/>
              <a:latin typeface="+mn-lt"/>
              <a:ea typeface="+mn-ea"/>
              <a:cs typeface="+mn-cs"/>
            </a:rPr>
            <a:t>市民税や固定資産税等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により分子となる基準財政収入額が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社会福祉費</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により分母となる基準財政需要額も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、単年度ベースでは</a:t>
          </a:r>
          <a:r>
            <a:rPr kumimoji="1" lang="ja-JP" altLang="en-US" sz="1100">
              <a:solidFill>
                <a:schemeClr val="dk1"/>
              </a:solidFill>
              <a:effectLst/>
              <a:latin typeface="+mn-lt"/>
              <a:ea typeface="+mn-ea"/>
              <a:cs typeface="+mn-cs"/>
            </a:rPr>
            <a:t>ほぼ同額となった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a:t>
          </a:r>
          <a:r>
            <a:rPr kumimoji="1" lang="ja-JP" altLang="en-US" sz="1100">
              <a:solidFill>
                <a:schemeClr val="dk1"/>
              </a:solidFill>
              <a:effectLst/>
              <a:latin typeface="+mn-lt"/>
              <a:ea typeface="+mn-ea"/>
              <a:cs typeface="+mn-cs"/>
            </a:rPr>
            <a:t>においても、</a:t>
          </a:r>
          <a:r>
            <a:rPr kumimoji="1" lang="en-US" altLang="ja-JP" sz="1100">
              <a:solidFill>
                <a:schemeClr val="dk1"/>
              </a:solidFill>
              <a:effectLst/>
              <a:latin typeface="+mn-lt"/>
              <a:ea typeface="+mn-ea"/>
              <a:cs typeface="+mn-cs"/>
            </a:rPr>
            <a:t>0.77</a:t>
          </a:r>
          <a:r>
            <a:rPr kumimoji="1" lang="ja-JP" altLang="en-US" sz="1100">
              <a:solidFill>
                <a:schemeClr val="dk1"/>
              </a:solidFill>
              <a:effectLst/>
              <a:latin typeface="+mn-lt"/>
              <a:ea typeface="+mn-ea"/>
              <a:cs typeface="+mn-cs"/>
            </a:rPr>
            <a:t>と変動しなかった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財源確保の取組を強化し、また税収入の増加につながるよう戦略的に本市の経済基盤を強化しつつ、人事管理の適正化等による簡素で効率的な行政運営、公債費の縮減等、財政規律の一層の強化により、財政基盤の安定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2" name="直線コネクタ 71"/>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51099</xdr:rowOff>
    </xdr:from>
    <xdr:ext cx="762000" cy="259045"/>
    <xdr:sp macro="" textlink="">
      <xdr:nvSpPr>
        <xdr:cNvPr id="89" name="財政力該当値テキスト"/>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165399</xdr:rowOff>
    </xdr:from>
    <xdr:ext cx="736600" cy="259045"/>
    <xdr:sp macro="" textlink="">
      <xdr:nvSpPr>
        <xdr:cNvPr id="91" name="テキスト ボックス 90"/>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前年度と比較し、市税や</a:t>
          </a:r>
          <a:r>
            <a:rPr kumimoji="1" lang="ja-JP" altLang="en-US" sz="1100">
              <a:solidFill>
                <a:schemeClr val="dk1"/>
              </a:solidFill>
              <a:effectLst/>
              <a:latin typeface="+mn-lt"/>
              <a:ea typeface="+mn-ea"/>
              <a:cs typeface="+mn-cs"/>
            </a:rPr>
            <a:t>消費税</a:t>
          </a:r>
          <a:r>
            <a:rPr kumimoji="1" lang="ja-JP" altLang="ja-JP" sz="1100">
              <a:solidFill>
                <a:schemeClr val="dk1"/>
              </a:solidFill>
              <a:effectLst/>
              <a:latin typeface="+mn-lt"/>
              <a:ea typeface="+mn-ea"/>
              <a:cs typeface="+mn-cs"/>
            </a:rPr>
            <a:t>交付金等の増加により分母</a:t>
          </a:r>
          <a:r>
            <a:rPr kumimoji="1" lang="ja-JP" altLang="en-US" sz="1100">
              <a:solidFill>
                <a:schemeClr val="dk1"/>
              </a:solidFill>
              <a:effectLst/>
              <a:latin typeface="+mn-lt"/>
              <a:ea typeface="+mn-ea"/>
              <a:cs typeface="+mn-cs"/>
            </a:rPr>
            <a:t>となる経常一般財源</a:t>
          </a:r>
          <a:r>
            <a:rPr kumimoji="1" lang="ja-JP" altLang="ja-JP" sz="1100">
              <a:solidFill>
                <a:schemeClr val="dk1"/>
              </a:solidFill>
              <a:effectLst/>
              <a:latin typeface="+mn-lt"/>
              <a:ea typeface="+mn-ea"/>
              <a:cs typeface="+mn-cs"/>
            </a:rPr>
            <a:t>が増加したが</a:t>
          </a:r>
          <a:r>
            <a:rPr kumimoji="1" lang="ja-JP" altLang="en-US" sz="1100">
              <a:solidFill>
                <a:schemeClr val="dk1"/>
              </a:solidFill>
              <a:effectLst/>
              <a:latin typeface="+mn-lt"/>
              <a:ea typeface="+mn-ea"/>
              <a:cs typeface="+mn-cs"/>
            </a:rPr>
            <a:t>、公債費償還額や社会保障費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り分子となる経常</a:t>
          </a:r>
          <a:r>
            <a:rPr kumimoji="1" lang="ja-JP" altLang="ja-JP" sz="1100">
              <a:solidFill>
                <a:schemeClr val="dk1"/>
              </a:solidFill>
              <a:effectLst/>
              <a:latin typeface="+mn-lt"/>
              <a:ea typeface="+mn-ea"/>
              <a:cs typeface="+mn-cs"/>
            </a:rPr>
            <a:t>経費充当一般財源</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増加したため、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ポイントの悪化となった。</a:t>
          </a:r>
          <a:endParaRPr lang="ja-JP" altLang="ja-JP" sz="1400">
            <a:effectLst/>
          </a:endParaRPr>
        </a:p>
        <a:p>
          <a:r>
            <a:rPr kumimoji="1" lang="ja-JP" altLang="ja-JP" sz="1100">
              <a:solidFill>
                <a:schemeClr val="dk1"/>
              </a:solidFill>
              <a:effectLst/>
              <a:latin typeface="+mn-lt"/>
              <a:ea typeface="+mn-ea"/>
              <a:cs typeface="+mn-cs"/>
            </a:rPr>
            <a:t>　類似団体平均と比較しても依然として高い水準であるため、歳入においては、市税等債権回収の強化、受益者負担の見直し等、財源確保の取組を強化し、歳出においては、人事管理の適正化に取り組むことにより人件費の抑制に努め、市債発行の抑制による公債費の縮減等、義務的経費の縮減に引き続き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65532</xdr:rowOff>
    </xdr:from>
    <xdr:to>
      <xdr:col>23</xdr:col>
      <xdr:colOff>133350</xdr:colOff>
      <xdr:row>67</xdr:row>
      <xdr:rowOff>70358</xdr:rowOff>
    </xdr:to>
    <xdr:cxnSp macro="">
      <xdr:nvCxnSpPr>
        <xdr:cNvPr id="130" name="直線コネクタ 129"/>
        <xdr:cNvCxnSpPr/>
      </xdr:nvCxnSpPr>
      <xdr:spPr>
        <a:xfrm>
          <a:off x="4114800" y="115526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65532</xdr:rowOff>
    </xdr:from>
    <xdr:to>
      <xdr:col>19</xdr:col>
      <xdr:colOff>133350</xdr:colOff>
      <xdr:row>67</xdr:row>
      <xdr:rowOff>75184</xdr:rowOff>
    </xdr:to>
    <xdr:cxnSp macro="">
      <xdr:nvCxnSpPr>
        <xdr:cNvPr id="133" name="直線コネクタ 132"/>
        <xdr:cNvCxnSpPr/>
      </xdr:nvCxnSpPr>
      <xdr:spPr>
        <a:xfrm flipV="1">
          <a:off x="3225800" y="115526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67</xdr:row>
      <xdr:rowOff>75184</xdr:rowOff>
    </xdr:to>
    <xdr:cxnSp macro="">
      <xdr:nvCxnSpPr>
        <xdr:cNvPr id="136" name="直線コネクタ 135"/>
        <xdr:cNvCxnSpPr/>
      </xdr:nvCxnSpPr>
      <xdr:spPr>
        <a:xfrm>
          <a:off x="2336800" y="1137412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66</xdr:row>
      <xdr:rowOff>154940</xdr:rowOff>
    </xdr:to>
    <xdr:cxnSp macro="">
      <xdr:nvCxnSpPr>
        <xdr:cNvPr id="139" name="直線コネクタ 138"/>
        <xdr:cNvCxnSpPr/>
      </xdr:nvCxnSpPr>
      <xdr:spPr>
        <a:xfrm flipV="1">
          <a:off x="1447800" y="113741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19558</xdr:rowOff>
    </xdr:from>
    <xdr:to>
      <xdr:col>23</xdr:col>
      <xdr:colOff>184150</xdr:colOff>
      <xdr:row>67</xdr:row>
      <xdr:rowOff>121158</xdr:rowOff>
    </xdr:to>
    <xdr:sp macro="" textlink="">
      <xdr:nvSpPr>
        <xdr:cNvPr id="149" name="楕円 148"/>
        <xdr:cNvSpPr/>
      </xdr:nvSpPr>
      <xdr:spPr>
        <a:xfrm>
          <a:off x="49022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86885</xdr:rowOff>
    </xdr:from>
    <xdr:ext cx="762000" cy="259045"/>
    <xdr:sp macro="" textlink="">
      <xdr:nvSpPr>
        <xdr:cNvPr id="150" name="財政構造の弾力性該当値テキスト"/>
        <xdr:cNvSpPr txBox="1"/>
      </xdr:nvSpPr>
      <xdr:spPr>
        <a:xfrm>
          <a:off x="5041900" y="1140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14732</xdr:rowOff>
    </xdr:from>
    <xdr:to>
      <xdr:col>19</xdr:col>
      <xdr:colOff>184150</xdr:colOff>
      <xdr:row>67</xdr:row>
      <xdr:rowOff>116332</xdr:rowOff>
    </xdr:to>
    <xdr:sp macro="" textlink="">
      <xdr:nvSpPr>
        <xdr:cNvPr id="151" name="楕円 150"/>
        <xdr:cNvSpPr/>
      </xdr:nvSpPr>
      <xdr:spPr>
        <a:xfrm>
          <a:off x="4064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101109</xdr:rowOff>
    </xdr:from>
    <xdr:ext cx="736600" cy="259045"/>
    <xdr:sp macro="" textlink="">
      <xdr:nvSpPr>
        <xdr:cNvPr id="152" name="テキスト ボックス 151"/>
        <xdr:cNvSpPr txBox="1"/>
      </xdr:nvSpPr>
      <xdr:spPr>
        <a:xfrm>
          <a:off x="3733800" y="1158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24384</xdr:rowOff>
    </xdr:from>
    <xdr:to>
      <xdr:col>15</xdr:col>
      <xdr:colOff>133350</xdr:colOff>
      <xdr:row>67</xdr:row>
      <xdr:rowOff>125984</xdr:rowOff>
    </xdr:to>
    <xdr:sp macro="" textlink="">
      <xdr:nvSpPr>
        <xdr:cNvPr id="153" name="楕円 152"/>
        <xdr:cNvSpPr/>
      </xdr:nvSpPr>
      <xdr:spPr>
        <a:xfrm>
          <a:off x="3175000" y="115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110761</xdr:rowOff>
    </xdr:from>
    <xdr:ext cx="762000" cy="259045"/>
    <xdr:sp macro="" textlink="">
      <xdr:nvSpPr>
        <xdr:cNvPr id="154" name="テキスト ボックス 153"/>
        <xdr:cNvSpPr txBox="1"/>
      </xdr:nvSpPr>
      <xdr:spPr>
        <a:xfrm>
          <a:off x="2844800" y="1159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5" name="楕円 154"/>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6" name="テキスト ボックス 155"/>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104140</xdr:rowOff>
    </xdr:from>
    <xdr:to>
      <xdr:col>7</xdr:col>
      <xdr:colOff>31750</xdr:colOff>
      <xdr:row>67</xdr:row>
      <xdr:rowOff>34290</xdr:rowOff>
    </xdr:to>
    <xdr:sp macro="" textlink="">
      <xdr:nvSpPr>
        <xdr:cNvPr id="157" name="楕円 156"/>
        <xdr:cNvSpPr/>
      </xdr:nvSpPr>
      <xdr:spPr>
        <a:xfrm>
          <a:off x="1397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19067</xdr:rowOff>
    </xdr:from>
    <xdr:ext cx="762000" cy="259045"/>
    <xdr:sp macro="" textlink="">
      <xdr:nvSpPr>
        <xdr:cNvPr id="158" name="テキスト ボックス 157"/>
        <xdr:cNvSpPr txBox="1"/>
      </xdr:nvSpPr>
      <xdr:spPr>
        <a:xfrm>
          <a:off x="1066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前年度と比較し、人件費は超過勤務手当の大幅縮減により減少したが、物件費は</a:t>
          </a:r>
          <a:r>
            <a:rPr lang="ja-JP" altLang="ja-JP" sz="1100">
              <a:solidFill>
                <a:schemeClr val="dk1"/>
              </a:solidFill>
              <a:effectLst/>
              <a:latin typeface="+mn-lt"/>
              <a:ea typeface="+mn-ea"/>
              <a:cs typeface="+mn-cs"/>
            </a:rPr>
            <a:t>児童・生徒向けタブレット端末導入台数増加や</a:t>
          </a:r>
          <a:r>
            <a:rPr lang="ja-JP" altLang="en-US" sz="1100">
              <a:solidFill>
                <a:schemeClr val="dk1"/>
              </a:solidFill>
              <a:effectLst/>
              <a:latin typeface="+mn-lt"/>
              <a:ea typeface="+mn-ea"/>
              <a:cs typeface="+mn-cs"/>
            </a:rPr>
            <a:t>認定こども園等の</a:t>
          </a:r>
          <a:r>
            <a:rPr lang="ja-JP" altLang="ja-JP" sz="1100">
              <a:solidFill>
                <a:schemeClr val="dk1"/>
              </a:solidFill>
              <a:effectLst/>
              <a:latin typeface="+mn-lt"/>
              <a:ea typeface="+mn-ea"/>
              <a:cs typeface="+mn-cs"/>
            </a:rPr>
            <a:t>運営経費増加により、</a:t>
          </a:r>
          <a:r>
            <a:rPr kumimoji="1" lang="ja-JP" altLang="ja-JP" sz="1100">
              <a:solidFill>
                <a:schemeClr val="dk1"/>
              </a:solidFill>
              <a:effectLst/>
              <a:latin typeface="+mn-lt"/>
              <a:ea typeface="+mn-ea"/>
              <a:cs typeface="+mn-cs"/>
            </a:rPr>
            <a:t>１人当たり</a:t>
          </a:r>
          <a:r>
            <a:rPr kumimoji="1" lang="en-US" altLang="ja-JP" sz="1100">
              <a:solidFill>
                <a:schemeClr val="dk1"/>
              </a:solidFill>
              <a:effectLst/>
              <a:latin typeface="+mn-lt"/>
              <a:ea typeface="+mn-ea"/>
              <a:cs typeface="+mn-cs"/>
            </a:rPr>
            <a:t>948</a:t>
          </a:r>
          <a:r>
            <a:rPr kumimoji="1" lang="ja-JP" altLang="ja-JP" sz="1100">
              <a:solidFill>
                <a:schemeClr val="dk1"/>
              </a:solidFill>
              <a:effectLst/>
              <a:latin typeface="+mn-lt"/>
              <a:ea typeface="+mn-ea"/>
              <a:cs typeface="+mn-cs"/>
            </a:rPr>
            <a:t>円の増加となった。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類似団体に比べ</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い理由</a:t>
          </a:r>
          <a:r>
            <a:rPr kumimoji="1" lang="ja-JP" altLang="ja-JP" sz="1100">
              <a:solidFill>
                <a:schemeClr val="dk1"/>
              </a:solidFill>
              <a:effectLst/>
              <a:latin typeface="+mn-lt"/>
              <a:ea typeface="+mn-ea"/>
              <a:cs typeface="+mn-cs"/>
            </a:rPr>
            <a:t>は、ごみ収集業務、保育所・幼稚園・</a:t>
          </a:r>
          <a:r>
            <a:rPr kumimoji="1" lang="ja-JP" altLang="en-US" sz="1100">
              <a:solidFill>
                <a:schemeClr val="dk1"/>
              </a:solidFill>
              <a:effectLst/>
              <a:latin typeface="+mn-lt"/>
              <a:ea typeface="+mn-ea"/>
              <a:cs typeface="+mn-cs"/>
            </a:rPr>
            <a:t>認定</a:t>
          </a:r>
          <a:r>
            <a:rPr kumimoji="1" lang="ja-JP" altLang="ja-JP" sz="1100">
              <a:solidFill>
                <a:schemeClr val="dk1"/>
              </a:solidFill>
              <a:effectLst/>
              <a:latin typeface="+mn-lt"/>
              <a:ea typeface="+mn-ea"/>
              <a:cs typeface="+mn-cs"/>
            </a:rPr>
            <a:t>こども園の運営を直営で行っており、</a:t>
          </a:r>
          <a:r>
            <a:rPr kumimoji="1" lang="ja-JP" altLang="en-US" sz="1100">
              <a:solidFill>
                <a:schemeClr val="dk1"/>
              </a:solidFill>
              <a:effectLst/>
              <a:latin typeface="+mn-lt"/>
              <a:ea typeface="+mn-ea"/>
              <a:cs typeface="+mn-cs"/>
            </a:rPr>
            <a:t>人件費を含めた運営経費</a:t>
          </a:r>
          <a:r>
            <a:rPr kumimoji="1" lang="ja-JP" altLang="ja-JP" sz="1100">
              <a:solidFill>
                <a:schemeClr val="dk1"/>
              </a:solidFill>
              <a:effectLst/>
              <a:latin typeface="+mn-lt"/>
              <a:ea typeface="+mn-ea"/>
              <a:cs typeface="+mn-cs"/>
            </a:rPr>
            <a:t>が類似団体と比較して</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ためと考えられる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90605</xdr:rowOff>
    </xdr:from>
    <xdr:to>
      <xdr:col>23</xdr:col>
      <xdr:colOff>133350</xdr:colOff>
      <xdr:row>82</xdr:row>
      <xdr:rowOff>103315</xdr:rowOff>
    </xdr:to>
    <xdr:cxnSp macro="">
      <xdr:nvCxnSpPr>
        <xdr:cNvPr id="193" name="直線コネクタ 192"/>
        <xdr:cNvCxnSpPr/>
      </xdr:nvCxnSpPr>
      <xdr:spPr>
        <a:xfrm>
          <a:off x="4114800" y="14149505"/>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60779</xdr:rowOff>
    </xdr:from>
    <xdr:to>
      <xdr:col>19</xdr:col>
      <xdr:colOff>133350</xdr:colOff>
      <xdr:row>82</xdr:row>
      <xdr:rowOff>90605</xdr:rowOff>
    </xdr:to>
    <xdr:cxnSp macro="">
      <xdr:nvCxnSpPr>
        <xdr:cNvPr id="196" name="直線コネクタ 195"/>
        <xdr:cNvCxnSpPr/>
      </xdr:nvCxnSpPr>
      <xdr:spPr>
        <a:xfrm>
          <a:off x="3225800" y="14119679"/>
          <a:ext cx="889000" cy="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60779</xdr:rowOff>
    </xdr:from>
    <xdr:to>
      <xdr:col>15</xdr:col>
      <xdr:colOff>82550</xdr:colOff>
      <xdr:row>82</xdr:row>
      <xdr:rowOff>92590</xdr:rowOff>
    </xdr:to>
    <xdr:cxnSp macro="">
      <xdr:nvCxnSpPr>
        <xdr:cNvPr id="199" name="直線コネクタ 198"/>
        <xdr:cNvCxnSpPr/>
      </xdr:nvCxnSpPr>
      <xdr:spPr>
        <a:xfrm flipV="1">
          <a:off x="2336800" y="14119679"/>
          <a:ext cx="889000" cy="3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32787</xdr:rowOff>
    </xdr:from>
    <xdr:to>
      <xdr:col>11</xdr:col>
      <xdr:colOff>31750</xdr:colOff>
      <xdr:row>82</xdr:row>
      <xdr:rowOff>92590</xdr:rowOff>
    </xdr:to>
    <xdr:cxnSp macro="">
      <xdr:nvCxnSpPr>
        <xdr:cNvPr id="202" name="直線コネクタ 201"/>
        <xdr:cNvCxnSpPr/>
      </xdr:nvCxnSpPr>
      <xdr:spPr>
        <a:xfrm>
          <a:off x="1447800" y="14091687"/>
          <a:ext cx="889000" cy="5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52515</xdr:rowOff>
    </xdr:from>
    <xdr:to>
      <xdr:col>23</xdr:col>
      <xdr:colOff>184150</xdr:colOff>
      <xdr:row>82</xdr:row>
      <xdr:rowOff>154115</xdr:rowOff>
    </xdr:to>
    <xdr:sp macro="" textlink="">
      <xdr:nvSpPr>
        <xdr:cNvPr id="212" name="楕円 211"/>
        <xdr:cNvSpPr/>
      </xdr:nvSpPr>
      <xdr:spPr>
        <a:xfrm>
          <a:off x="4902200" y="141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24592</xdr:rowOff>
    </xdr:from>
    <xdr:ext cx="762000" cy="259045"/>
    <xdr:sp macro="" textlink="">
      <xdr:nvSpPr>
        <xdr:cNvPr id="213" name="人件費・物件費等の状況該当値テキスト"/>
        <xdr:cNvSpPr txBox="1"/>
      </xdr:nvSpPr>
      <xdr:spPr>
        <a:xfrm>
          <a:off x="5041900" y="1408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39805</xdr:rowOff>
    </xdr:from>
    <xdr:to>
      <xdr:col>19</xdr:col>
      <xdr:colOff>184150</xdr:colOff>
      <xdr:row>82</xdr:row>
      <xdr:rowOff>141405</xdr:rowOff>
    </xdr:to>
    <xdr:sp macro="" textlink="">
      <xdr:nvSpPr>
        <xdr:cNvPr id="214" name="楕円 213"/>
        <xdr:cNvSpPr/>
      </xdr:nvSpPr>
      <xdr:spPr>
        <a:xfrm>
          <a:off x="4064000" y="140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126182</xdr:rowOff>
    </xdr:from>
    <xdr:ext cx="736600" cy="259045"/>
    <xdr:sp macro="" textlink="">
      <xdr:nvSpPr>
        <xdr:cNvPr id="215" name="テキスト ボックス 214"/>
        <xdr:cNvSpPr txBox="1"/>
      </xdr:nvSpPr>
      <xdr:spPr>
        <a:xfrm>
          <a:off x="3733800" y="1418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9979</xdr:rowOff>
    </xdr:from>
    <xdr:to>
      <xdr:col>15</xdr:col>
      <xdr:colOff>133350</xdr:colOff>
      <xdr:row>82</xdr:row>
      <xdr:rowOff>111579</xdr:rowOff>
    </xdr:to>
    <xdr:sp macro="" textlink="">
      <xdr:nvSpPr>
        <xdr:cNvPr id="216" name="楕円 215"/>
        <xdr:cNvSpPr/>
      </xdr:nvSpPr>
      <xdr:spPr>
        <a:xfrm>
          <a:off x="3175000" y="140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96356</xdr:rowOff>
    </xdr:from>
    <xdr:ext cx="762000" cy="259045"/>
    <xdr:sp macro="" textlink="">
      <xdr:nvSpPr>
        <xdr:cNvPr id="217" name="テキスト ボックス 216"/>
        <xdr:cNvSpPr txBox="1"/>
      </xdr:nvSpPr>
      <xdr:spPr>
        <a:xfrm>
          <a:off x="2844800" y="141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41790</xdr:rowOff>
    </xdr:from>
    <xdr:to>
      <xdr:col>11</xdr:col>
      <xdr:colOff>82550</xdr:colOff>
      <xdr:row>82</xdr:row>
      <xdr:rowOff>143390</xdr:rowOff>
    </xdr:to>
    <xdr:sp macro="" textlink="">
      <xdr:nvSpPr>
        <xdr:cNvPr id="218" name="楕円 217"/>
        <xdr:cNvSpPr/>
      </xdr:nvSpPr>
      <xdr:spPr>
        <a:xfrm>
          <a:off x="2286000" y="141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128167</xdr:rowOff>
    </xdr:from>
    <xdr:ext cx="762000" cy="259045"/>
    <xdr:sp macro="" textlink="">
      <xdr:nvSpPr>
        <xdr:cNvPr id="219" name="テキスト ボックス 218"/>
        <xdr:cNvSpPr txBox="1"/>
      </xdr:nvSpPr>
      <xdr:spPr>
        <a:xfrm>
          <a:off x="1955800" y="1418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153437</xdr:rowOff>
    </xdr:from>
    <xdr:to>
      <xdr:col>7</xdr:col>
      <xdr:colOff>31750</xdr:colOff>
      <xdr:row>82</xdr:row>
      <xdr:rowOff>83587</xdr:rowOff>
    </xdr:to>
    <xdr:sp macro="" textlink="">
      <xdr:nvSpPr>
        <xdr:cNvPr id="220" name="楕円 219"/>
        <xdr:cNvSpPr/>
      </xdr:nvSpPr>
      <xdr:spPr>
        <a:xfrm>
          <a:off x="1397000" y="140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68364</xdr:rowOff>
    </xdr:from>
    <xdr:ext cx="762000" cy="259045"/>
    <xdr:sp macro="" textlink="">
      <xdr:nvSpPr>
        <xdr:cNvPr id="221" name="テキスト ボックス 220"/>
        <xdr:cNvSpPr txBox="1"/>
      </xdr:nvSpPr>
      <xdr:spPr>
        <a:xfrm>
          <a:off x="1066800" y="1412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本市においては平成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年度まで継続して給料カット（</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）を行っていたため、平成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日時点ラスパイレス指数）は</a:t>
          </a:r>
          <a:r>
            <a:rPr kumimoji="1" lang="en-US" altLang="ja-JP" sz="1100">
              <a:solidFill>
                <a:schemeClr val="dk1"/>
              </a:solidFill>
              <a:effectLst/>
              <a:latin typeface="+mn-lt"/>
              <a:ea typeface="+mn-ea"/>
              <a:cs typeface="+mn-cs"/>
            </a:rPr>
            <a:t>97.6</a:t>
          </a:r>
          <a:r>
            <a:rPr kumimoji="1" lang="ja-JP" altLang="ja-JP" sz="1100">
              <a:solidFill>
                <a:schemeClr val="dk1"/>
              </a:solidFill>
              <a:effectLst/>
              <a:latin typeface="+mn-lt"/>
              <a:ea typeface="+mn-ea"/>
              <a:cs typeface="+mn-cs"/>
            </a:rPr>
            <a:t>と低い指数となっている。平成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年度においては給料カットの終了に伴い、</a:t>
          </a:r>
          <a:r>
            <a:rPr kumimoji="1" lang="en-US" altLang="ja-JP" sz="1100">
              <a:solidFill>
                <a:schemeClr val="dk1"/>
              </a:solidFill>
              <a:effectLst/>
              <a:latin typeface="+mn-lt"/>
              <a:ea typeface="+mn-ea"/>
              <a:cs typeface="+mn-cs"/>
            </a:rPr>
            <a:t>101.3</a:t>
          </a:r>
          <a:r>
            <a:rPr kumimoji="1" lang="ja-JP" altLang="ja-JP" sz="1100">
              <a:solidFill>
                <a:schemeClr val="dk1"/>
              </a:solidFill>
              <a:effectLst/>
              <a:latin typeface="+mn-lt"/>
              <a:ea typeface="+mn-ea"/>
              <a:cs typeface="+mn-cs"/>
            </a:rPr>
            <a:t>と高い指数となった。平成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年度においては、わたりの解消等により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101.0</a:t>
          </a:r>
          <a:r>
            <a:rPr lang="ja-JP" altLang="ja-JP" sz="1100">
              <a:solidFill>
                <a:schemeClr val="dk1"/>
              </a:solidFill>
              <a:effectLst/>
              <a:latin typeface="+mn-lt"/>
              <a:ea typeface="+mn-ea"/>
              <a:cs typeface="+mn-cs"/>
            </a:rPr>
            <a:t>ポイントとなった。平成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日時点ラスパイレス指数）については平成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年度における給与カット（</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）の影響等により</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98.1</a:t>
          </a:r>
          <a:r>
            <a:rPr lang="ja-JP" altLang="ja-JP" sz="1100">
              <a:solidFill>
                <a:schemeClr val="dk1"/>
              </a:solidFill>
              <a:effectLst/>
              <a:latin typeface="+mn-lt"/>
              <a:ea typeface="+mn-ea"/>
              <a:cs typeface="+mn-cs"/>
            </a:rPr>
            <a:t>と低い指数となった。</a:t>
          </a:r>
          <a:endParaRPr lang="ja-JP" altLang="ja-JP" sz="1000">
            <a:effectLst/>
          </a:endParaRPr>
        </a:p>
        <a:p>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164041</xdr:rowOff>
    </xdr:from>
    <xdr:to>
      <xdr:col>81</xdr:col>
      <xdr:colOff>44450</xdr:colOff>
      <xdr:row>86</xdr:row>
      <xdr:rowOff>81491</xdr:rowOff>
    </xdr:to>
    <xdr:cxnSp macro="">
      <xdr:nvCxnSpPr>
        <xdr:cNvPr id="255" name="直線コネクタ 254"/>
        <xdr:cNvCxnSpPr/>
      </xdr:nvCxnSpPr>
      <xdr:spPr>
        <a:xfrm flipV="1">
          <a:off x="16179800" y="14222941"/>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81491</xdr:rowOff>
    </xdr:to>
    <xdr:cxnSp macro="">
      <xdr:nvCxnSpPr>
        <xdr:cNvPr id="258" name="直線コネクタ 257"/>
        <xdr:cNvCxnSpPr/>
      </xdr:nvCxnSpPr>
      <xdr:spPr>
        <a:xfrm>
          <a:off x="15290800" y="148060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121709</xdr:rowOff>
    </xdr:to>
    <xdr:cxnSp macro="">
      <xdr:nvCxnSpPr>
        <xdr:cNvPr id="261" name="直線コネクタ 260"/>
        <xdr:cNvCxnSpPr/>
      </xdr:nvCxnSpPr>
      <xdr:spPr>
        <a:xfrm flipV="1">
          <a:off x="14401800" y="148060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86</xdr:row>
      <xdr:rowOff>121709</xdr:rowOff>
    </xdr:to>
    <xdr:cxnSp macro="">
      <xdr:nvCxnSpPr>
        <xdr:cNvPr id="264" name="直線コネクタ 263"/>
        <xdr:cNvCxnSpPr/>
      </xdr:nvCxnSpPr>
      <xdr:spPr>
        <a:xfrm>
          <a:off x="13512800" y="14122400"/>
          <a:ext cx="889000" cy="7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113241</xdr:rowOff>
    </xdr:from>
    <xdr:to>
      <xdr:col>81</xdr:col>
      <xdr:colOff>95250</xdr:colOff>
      <xdr:row>83</xdr:row>
      <xdr:rowOff>43391</xdr:rowOff>
    </xdr:to>
    <xdr:sp macro="" textlink="">
      <xdr:nvSpPr>
        <xdr:cNvPr id="274" name="楕円 273"/>
        <xdr:cNvSpPr/>
      </xdr:nvSpPr>
      <xdr:spPr>
        <a:xfrm>
          <a:off x="169672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129768</xdr:rowOff>
    </xdr:from>
    <xdr:ext cx="762000" cy="259045"/>
    <xdr:sp macro="" textlink="">
      <xdr:nvSpPr>
        <xdr:cNvPr id="275" name="給与水準   （国との比較）該当値テキスト"/>
        <xdr:cNvSpPr txBox="1"/>
      </xdr:nvSpPr>
      <xdr:spPr>
        <a:xfrm>
          <a:off x="17106900" y="1401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6" name="楕円 275"/>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7" name="テキスト ボックス 276"/>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8" name="楕円 277"/>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9" name="テキスト ボックス 278"/>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1" name="テキスト ボックス 280"/>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2" name="楕円 281"/>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3" name="テキスト ボックス 282"/>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人当たりの職員数については、前年度に比べ人口が減少したものの、職員数も大幅に減少したため平成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年度並みの数値となった。</a:t>
          </a:r>
          <a:endParaRPr lang="ja-JP" altLang="ja-JP" sz="900">
            <a:effectLst/>
          </a:endParaRPr>
        </a:p>
        <a:p>
          <a:r>
            <a:rPr kumimoji="1" lang="ja-JP" altLang="ja-JP" sz="1100">
              <a:solidFill>
                <a:schemeClr val="dk1"/>
              </a:solidFill>
              <a:effectLst/>
              <a:latin typeface="+mn-lt"/>
              <a:ea typeface="+mn-ea"/>
              <a:cs typeface="+mn-cs"/>
            </a:rPr>
            <a:t>　しかし、類似団体内平均値と比較すると依然として職員数は多い傾向にあり、これらは保育所・認定こども園・幼稚園などの幼保施設、清掃業務などの直営比率の高さが要因と思われる。そのため、幼保施設や清掃業務等については民間委託の拡大、その他の部門についても効率的な組織運営による職員の適正配置を進め、更なる適正化に取り組んでいる。</a:t>
          </a:r>
          <a:r>
            <a:rPr kumimoji="1" lang="en-US" altLang="ja-JP" sz="1100">
              <a:solidFill>
                <a:schemeClr val="dk1"/>
              </a:solidFill>
              <a:effectLst/>
              <a:latin typeface="+mn-lt"/>
              <a:ea typeface="+mn-ea"/>
              <a:cs typeface="+mn-cs"/>
            </a:rPr>
            <a:t> </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148772</xdr:rowOff>
    </xdr:from>
    <xdr:to>
      <xdr:col>81</xdr:col>
      <xdr:colOff>44450</xdr:colOff>
      <xdr:row>64</xdr:row>
      <xdr:rowOff>29028</xdr:rowOff>
    </xdr:to>
    <xdr:cxnSp macro="">
      <xdr:nvCxnSpPr>
        <xdr:cNvPr id="320" name="直線コネクタ 319"/>
        <xdr:cNvCxnSpPr/>
      </xdr:nvCxnSpPr>
      <xdr:spPr>
        <a:xfrm flipV="1">
          <a:off x="16179800" y="1095012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138430</xdr:rowOff>
    </xdr:from>
    <xdr:to>
      <xdr:col>77</xdr:col>
      <xdr:colOff>44450</xdr:colOff>
      <xdr:row>64</xdr:row>
      <xdr:rowOff>29028</xdr:rowOff>
    </xdr:to>
    <xdr:cxnSp macro="">
      <xdr:nvCxnSpPr>
        <xdr:cNvPr id="323" name="直線コネクタ 322"/>
        <xdr:cNvCxnSpPr/>
      </xdr:nvCxnSpPr>
      <xdr:spPr>
        <a:xfrm>
          <a:off x="15290800" y="109397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138430</xdr:rowOff>
    </xdr:from>
    <xdr:to>
      <xdr:col>72</xdr:col>
      <xdr:colOff>203200</xdr:colOff>
      <xdr:row>63</xdr:row>
      <xdr:rowOff>138430</xdr:rowOff>
    </xdr:to>
    <xdr:cxnSp macro="">
      <xdr:nvCxnSpPr>
        <xdr:cNvPr id="326" name="直線コネクタ 325"/>
        <xdr:cNvCxnSpPr/>
      </xdr:nvCxnSpPr>
      <xdr:spPr>
        <a:xfrm>
          <a:off x="14401800" y="1093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63</xdr:row>
      <xdr:rowOff>138430</xdr:rowOff>
    </xdr:to>
    <xdr:cxnSp macro="">
      <xdr:nvCxnSpPr>
        <xdr:cNvPr id="329" name="直線コネクタ 328"/>
        <xdr:cNvCxnSpPr/>
      </xdr:nvCxnSpPr>
      <xdr:spPr>
        <a:xfrm>
          <a:off x="13512800" y="1093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97972</xdr:rowOff>
    </xdr:from>
    <xdr:to>
      <xdr:col>81</xdr:col>
      <xdr:colOff>95250</xdr:colOff>
      <xdr:row>64</xdr:row>
      <xdr:rowOff>28122</xdr:rowOff>
    </xdr:to>
    <xdr:sp macro="" textlink="">
      <xdr:nvSpPr>
        <xdr:cNvPr id="339" name="楕円 338"/>
        <xdr:cNvSpPr/>
      </xdr:nvSpPr>
      <xdr:spPr>
        <a:xfrm>
          <a:off x="169672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70049</xdr:rowOff>
    </xdr:from>
    <xdr:ext cx="762000" cy="259045"/>
    <xdr:sp macro="" textlink="">
      <xdr:nvSpPr>
        <xdr:cNvPr id="340" name="定員管理の状況該当値テキスト"/>
        <xdr:cNvSpPr txBox="1"/>
      </xdr:nvSpPr>
      <xdr:spPr>
        <a:xfrm>
          <a:off x="17106900" y="108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149678</xdr:rowOff>
    </xdr:from>
    <xdr:to>
      <xdr:col>77</xdr:col>
      <xdr:colOff>95250</xdr:colOff>
      <xdr:row>64</xdr:row>
      <xdr:rowOff>79828</xdr:rowOff>
    </xdr:to>
    <xdr:sp macro="" textlink="">
      <xdr:nvSpPr>
        <xdr:cNvPr id="341" name="楕円 340"/>
        <xdr:cNvSpPr/>
      </xdr:nvSpPr>
      <xdr:spPr>
        <a:xfrm>
          <a:off x="16129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64605</xdr:rowOff>
    </xdr:from>
    <xdr:ext cx="736600" cy="259045"/>
    <xdr:sp macro="" textlink="">
      <xdr:nvSpPr>
        <xdr:cNvPr id="342" name="テキスト ボックス 341"/>
        <xdr:cNvSpPr txBox="1"/>
      </xdr:nvSpPr>
      <xdr:spPr>
        <a:xfrm>
          <a:off x="15798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87630</xdr:rowOff>
    </xdr:from>
    <xdr:to>
      <xdr:col>73</xdr:col>
      <xdr:colOff>44450</xdr:colOff>
      <xdr:row>64</xdr:row>
      <xdr:rowOff>17780</xdr:rowOff>
    </xdr:to>
    <xdr:sp macro="" textlink="">
      <xdr:nvSpPr>
        <xdr:cNvPr id="343" name="楕円 342"/>
        <xdr:cNvSpPr/>
      </xdr:nvSpPr>
      <xdr:spPr>
        <a:xfrm>
          <a:off x="15240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2557</xdr:rowOff>
    </xdr:from>
    <xdr:ext cx="762000" cy="259045"/>
    <xdr:sp macro="" textlink="">
      <xdr:nvSpPr>
        <xdr:cNvPr id="344" name="テキスト ボックス 343"/>
        <xdr:cNvSpPr txBox="1"/>
      </xdr:nvSpPr>
      <xdr:spPr>
        <a:xfrm>
          <a:off x="14909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87630</xdr:rowOff>
    </xdr:from>
    <xdr:to>
      <xdr:col>68</xdr:col>
      <xdr:colOff>203200</xdr:colOff>
      <xdr:row>64</xdr:row>
      <xdr:rowOff>17780</xdr:rowOff>
    </xdr:to>
    <xdr:sp macro="" textlink="">
      <xdr:nvSpPr>
        <xdr:cNvPr id="345" name="楕円 344"/>
        <xdr:cNvSpPr/>
      </xdr:nvSpPr>
      <xdr:spPr>
        <a:xfrm>
          <a:off x="14351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2557</xdr:rowOff>
    </xdr:from>
    <xdr:ext cx="762000" cy="259045"/>
    <xdr:sp macro="" textlink="">
      <xdr:nvSpPr>
        <xdr:cNvPr id="346" name="テキスト ボックス 345"/>
        <xdr:cNvSpPr txBox="1"/>
      </xdr:nvSpPr>
      <xdr:spPr>
        <a:xfrm>
          <a:off x="14020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47" name="楕円 346"/>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48" name="テキスト ボックス 347"/>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実質公債費比率については、単年度では</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カ年平均でも</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主な要因として、</a:t>
          </a:r>
          <a:r>
            <a:rPr kumimoji="1" lang="ja-JP" altLang="en-US" sz="1100">
              <a:solidFill>
                <a:schemeClr val="dk1"/>
              </a:solidFill>
              <a:effectLst/>
              <a:latin typeface="+mn-lt"/>
              <a:ea typeface="+mn-ea"/>
              <a:cs typeface="+mn-cs"/>
            </a:rPr>
            <a:t>公債費償還金に充当する財産収入が増加</a:t>
          </a:r>
          <a:r>
            <a:rPr kumimoji="1" lang="ja-JP" altLang="ja-JP" sz="1100">
              <a:solidFill>
                <a:schemeClr val="dk1"/>
              </a:solidFill>
              <a:effectLst/>
              <a:latin typeface="+mn-lt"/>
              <a:ea typeface="+mn-ea"/>
              <a:cs typeface="+mn-cs"/>
            </a:rPr>
            <a:t>したこと、分母と</a:t>
          </a:r>
          <a:r>
            <a:rPr kumimoji="1" lang="ja-JP" altLang="en-US" sz="1100">
              <a:solidFill>
                <a:schemeClr val="dk1"/>
              </a:solidFill>
              <a:effectLst/>
              <a:latin typeface="+mn-lt"/>
              <a:ea typeface="+mn-ea"/>
              <a:cs typeface="+mn-cs"/>
            </a:rPr>
            <a:t>な標準財政規模が</a:t>
          </a:r>
          <a:r>
            <a:rPr kumimoji="1" lang="ja-JP" altLang="ja-JP" sz="1100">
              <a:solidFill>
                <a:schemeClr val="dk1"/>
              </a:solidFill>
              <a:effectLst/>
              <a:latin typeface="+mn-lt"/>
              <a:ea typeface="+mn-ea"/>
              <a:cs typeface="+mn-cs"/>
            </a:rPr>
            <a:t>増加したこと等が挙げられる。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114554</xdr:rowOff>
    </xdr:to>
    <xdr:cxnSp macro="">
      <xdr:nvCxnSpPr>
        <xdr:cNvPr id="380" name="直線コネクタ 379"/>
        <xdr:cNvCxnSpPr/>
      </xdr:nvCxnSpPr>
      <xdr:spPr>
        <a:xfrm flipV="1">
          <a:off x="16179800" y="740968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114554</xdr:rowOff>
    </xdr:from>
    <xdr:to>
      <xdr:col>77</xdr:col>
      <xdr:colOff>44450</xdr:colOff>
      <xdr:row>43</xdr:row>
      <xdr:rowOff>153162</xdr:rowOff>
    </xdr:to>
    <xdr:cxnSp macro="">
      <xdr:nvCxnSpPr>
        <xdr:cNvPr id="383" name="直線コネクタ 382"/>
        <xdr:cNvCxnSpPr/>
      </xdr:nvCxnSpPr>
      <xdr:spPr>
        <a:xfrm flipV="1">
          <a:off x="15290800" y="74869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153162</xdr:rowOff>
    </xdr:from>
    <xdr:to>
      <xdr:col>72</xdr:col>
      <xdr:colOff>203200</xdr:colOff>
      <xdr:row>44</xdr:row>
      <xdr:rowOff>10668</xdr:rowOff>
    </xdr:to>
    <xdr:cxnSp macro="">
      <xdr:nvCxnSpPr>
        <xdr:cNvPr id="386" name="直線コネクタ 385"/>
        <xdr:cNvCxnSpPr/>
      </xdr:nvCxnSpPr>
      <xdr:spPr>
        <a:xfrm flipV="1">
          <a:off x="14401800" y="75255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1016</xdr:rowOff>
    </xdr:from>
    <xdr:to>
      <xdr:col>68</xdr:col>
      <xdr:colOff>152400</xdr:colOff>
      <xdr:row>44</xdr:row>
      <xdr:rowOff>10668</xdr:rowOff>
    </xdr:to>
    <xdr:cxnSp macro="">
      <xdr:nvCxnSpPr>
        <xdr:cNvPr id="389" name="直線コネクタ 388"/>
        <xdr:cNvCxnSpPr/>
      </xdr:nvCxnSpPr>
      <xdr:spPr>
        <a:xfrm>
          <a:off x="13512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399" name="楕円 398"/>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400"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63754</xdr:rowOff>
    </xdr:from>
    <xdr:to>
      <xdr:col>77</xdr:col>
      <xdr:colOff>95250</xdr:colOff>
      <xdr:row>43</xdr:row>
      <xdr:rowOff>165354</xdr:rowOff>
    </xdr:to>
    <xdr:sp macro="" textlink="">
      <xdr:nvSpPr>
        <xdr:cNvPr id="401" name="楕円 400"/>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150131</xdr:rowOff>
    </xdr:from>
    <xdr:ext cx="736600" cy="259045"/>
    <xdr:sp macro="" textlink="">
      <xdr:nvSpPr>
        <xdr:cNvPr id="402" name="テキスト ボックス 401"/>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102362</xdr:rowOff>
    </xdr:from>
    <xdr:to>
      <xdr:col>73</xdr:col>
      <xdr:colOff>44450</xdr:colOff>
      <xdr:row>44</xdr:row>
      <xdr:rowOff>32512</xdr:rowOff>
    </xdr:to>
    <xdr:sp macro="" textlink="">
      <xdr:nvSpPr>
        <xdr:cNvPr id="403" name="楕円 402"/>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17289</xdr:rowOff>
    </xdr:from>
    <xdr:ext cx="762000" cy="259045"/>
    <xdr:sp macro="" textlink="">
      <xdr:nvSpPr>
        <xdr:cNvPr id="404" name="テキスト ボックス 403"/>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5" name="楕円 404"/>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6" name="テキスト ボックス 405"/>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407" name="楕円 406"/>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408" name="テキスト ボックス 407"/>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a:t>
          </a:r>
          <a:r>
            <a:rPr kumimoji="1" lang="en-US" altLang="ja-JP" sz="1100">
              <a:solidFill>
                <a:schemeClr val="dk1"/>
              </a:solidFill>
              <a:effectLst/>
              <a:latin typeface="+mn-lt"/>
              <a:ea typeface="+mn-ea"/>
              <a:cs typeface="+mn-cs"/>
            </a:rPr>
            <a:t>153.0</a:t>
          </a:r>
          <a:r>
            <a:rPr kumimoji="1" lang="ja-JP" altLang="ja-JP"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ポイントの改善となった。</a:t>
          </a:r>
          <a:endParaRPr lang="ja-JP" altLang="ja-JP" sz="1400">
            <a:effectLst/>
          </a:endParaRPr>
        </a:p>
        <a:p>
          <a:r>
            <a:rPr kumimoji="1" lang="ja-JP" altLang="ja-JP" sz="1100">
              <a:solidFill>
                <a:schemeClr val="dk1"/>
              </a:solidFill>
              <a:effectLst/>
              <a:latin typeface="+mn-lt"/>
              <a:ea typeface="+mn-ea"/>
              <a:cs typeface="+mn-cs"/>
            </a:rPr>
            <a:t>　主な要因として、新たな市債の借入を抑制したことにより、地方債現在高や公営企業債等繰入見込額が減少し、将来負担額が大きく減少したことが挙げられる。</a:t>
          </a:r>
          <a:r>
            <a:rPr kumimoji="1" lang="ja-JP" altLang="en-US" sz="1100">
              <a:solidFill>
                <a:schemeClr val="dk1"/>
              </a:solidFill>
              <a:effectLst/>
              <a:latin typeface="+mn-lt"/>
              <a:ea typeface="+mn-ea"/>
              <a:cs typeface="+mn-cs"/>
            </a:rPr>
            <a:t>また、職員数の適正化により、退職手当負担見込額が減少したことも大きな要因と考えられる。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847</xdr:rowOff>
    </xdr:from>
    <xdr:to>
      <xdr:col>81</xdr:col>
      <xdr:colOff>44450</xdr:colOff>
      <xdr:row>21</xdr:row>
      <xdr:rowOff>65998</xdr:rowOff>
    </xdr:to>
    <xdr:cxnSp macro="">
      <xdr:nvCxnSpPr>
        <xdr:cNvPr id="442" name="直線コネクタ 441"/>
        <xdr:cNvCxnSpPr/>
      </xdr:nvCxnSpPr>
      <xdr:spPr>
        <a:xfrm flipV="1">
          <a:off x="16179800" y="3601297"/>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65998</xdr:rowOff>
    </xdr:from>
    <xdr:to>
      <xdr:col>77</xdr:col>
      <xdr:colOff>44450</xdr:colOff>
      <xdr:row>21</xdr:row>
      <xdr:rowOff>106214</xdr:rowOff>
    </xdr:to>
    <xdr:cxnSp macro="">
      <xdr:nvCxnSpPr>
        <xdr:cNvPr id="445" name="直線コネクタ 444"/>
        <xdr:cNvCxnSpPr/>
      </xdr:nvCxnSpPr>
      <xdr:spPr>
        <a:xfrm flipV="1">
          <a:off x="15290800" y="366644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106214</xdr:rowOff>
    </xdr:from>
    <xdr:to>
      <xdr:col>72</xdr:col>
      <xdr:colOff>203200</xdr:colOff>
      <xdr:row>21</xdr:row>
      <xdr:rowOff>149648</xdr:rowOff>
    </xdr:to>
    <xdr:cxnSp macro="">
      <xdr:nvCxnSpPr>
        <xdr:cNvPr id="448" name="直線コネクタ 447"/>
        <xdr:cNvCxnSpPr/>
      </xdr:nvCxnSpPr>
      <xdr:spPr>
        <a:xfrm flipV="1">
          <a:off x="14401800" y="37066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149648</xdr:rowOff>
    </xdr:from>
    <xdr:to>
      <xdr:col>68</xdr:col>
      <xdr:colOff>152400</xdr:colOff>
      <xdr:row>22</xdr:row>
      <xdr:rowOff>69892</xdr:rowOff>
    </xdr:to>
    <xdr:cxnSp macro="">
      <xdr:nvCxnSpPr>
        <xdr:cNvPr id="451" name="直線コネクタ 450"/>
        <xdr:cNvCxnSpPr/>
      </xdr:nvCxnSpPr>
      <xdr:spPr>
        <a:xfrm flipV="1">
          <a:off x="13512800" y="375009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121497</xdr:rowOff>
    </xdr:from>
    <xdr:to>
      <xdr:col>81</xdr:col>
      <xdr:colOff>95250</xdr:colOff>
      <xdr:row>21</xdr:row>
      <xdr:rowOff>51647</xdr:rowOff>
    </xdr:to>
    <xdr:sp macro="" textlink="">
      <xdr:nvSpPr>
        <xdr:cNvPr id="461" name="楕円 460"/>
        <xdr:cNvSpPr/>
      </xdr:nvSpPr>
      <xdr:spPr>
        <a:xfrm>
          <a:off x="169672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17374</xdr:rowOff>
    </xdr:from>
    <xdr:ext cx="762000" cy="259045"/>
    <xdr:sp macro="" textlink="">
      <xdr:nvSpPr>
        <xdr:cNvPr id="462" name="将来負担の状況該当値テキスト"/>
        <xdr:cNvSpPr txBox="1"/>
      </xdr:nvSpPr>
      <xdr:spPr>
        <a:xfrm>
          <a:off x="17106900" y="344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15198</xdr:rowOff>
    </xdr:from>
    <xdr:to>
      <xdr:col>77</xdr:col>
      <xdr:colOff>95250</xdr:colOff>
      <xdr:row>21</xdr:row>
      <xdr:rowOff>116798</xdr:rowOff>
    </xdr:to>
    <xdr:sp macro="" textlink="">
      <xdr:nvSpPr>
        <xdr:cNvPr id="463" name="楕円 462"/>
        <xdr:cNvSpPr/>
      </xdr:nvSpPr>
      <xdr:spPr>
        <a:xfrm>
          <a:off x="16129000" y="36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101575</xdr:rowOff>
    </xdr:from>
    <xdr:ext cx="736600" cy="259045"/>
    <xdr:sp macro="" textlink="">
      <xdr:nvSpPr>
        <xdr:cNvPr id="464" name="テキスト ボックス 463"/>
        <xdr:cNvSpPr txBox="1"/>
      </xdr:nvSpPr>
      <xdr:spPr>
        <a:xfrm>
          <a:off x="15798800" y="370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55414</xdr:rowOff>
    </xdr:from>
    <xdr:to>
      <xdr:col>73</xdr:col>
      <xdr:colOff>44450</xdr:colOff>
      <xdr:row>21</xdr:row>
      <xdr:rowOff>157014</xdr:rowOff>
    </xdr:to>
    <xdr:sp macro="" textlink="">
      <xdr:nvSpPr>
        <xdr:cNvPr id="465" name="楕円 464"/>
        <xdr:cNvSpPr/>
      </xdr:nvSpPr>
      <xdr:spPr>
        <a:xfrm>
          <a:off x="15240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141791</xdr:rowOff>
    </xdr:from>
    <xdr:ext cx="762000" cy="259045"/>
    <xdr:sp macro="" textlink="">
      <xdr:nvSpPr>
        <xdr:cNvPr id="466" name="テキスト ボックス 465"/>
        <xdr:cNvSpPr txBox="1"/>
      </xdr:nvSpPr>
      <xdr:spPr>
        <a:xfrm>
          <a:off x="14909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98848</xdr:rowOff>
    </xdr:from>
    <xdr:to>
      <xdr:col>68</xdr:col>
      <xdr:colOff>203200</xdr:colOff>
      <xdr:row>22</xdr:row>
      <xdr:rowOff>28998</xdr:rowOff>
    </xdr:to>
    <xdr:sp macro="" textlink="">
      <xdr:nvSpPr>
        <xdr:cNvPr id="467" name="楕円 466"/>
        <xdr:cNvSpPr/>
      </xdr:nvSpPr>
      <xdr:spPr>
        <a:xfrm>
          <a:off x="143510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13775</xdr:rowOff>
    </xdr:from>
    <xdr:ext cx="762000" cy="259045"/>
    <xdr:sp macro="" textlink="">
      <xdr:nvSpPr>
        <xdr:cNvPr id="468" name="テキスト ボックス 467"/>
        <xdr:cNvSpPr txBox="1"/>
      </xdr:nvSpPr>
      <xdr:spPr>
        <a:xfrm>
          <a:off x="14020800" y="3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19092</xdr:rowOff>
    </xdr:from>
    <xdr:to>
      <xdr:col>64</xdr:col>
      <xdr:colOff>152400</xdr:colOff>
      <xdr:row>22</xdr:row>
      <xdr:rowOff>120692</xdr:rowOff>
    </xdr:to>
    <xdr:sp macro="" textlink="">
      <xdr:nvSpPr>
        <xdr:cNvPr id="469" name="楕円 468"/>
        <xdr:cNvSpPr/>
      </xdr:nvSpPr>
      <xdr:spPr>
        <a:xfrm>
          <a:off x="13462000" y="37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105469</xdr:rowOff>
    </xdr:from>
    <xdr:ext cx="762000" cy="259045"/>
    <xdr:sp macro="" textlink="">
      <xdr:nvSpPr>
        <xdr:cNvPr id="470" name="テキスト ボックス 469"/>
        <xdr:cNvSpPr txBox="1"/>
      </xdr:nvSpPr>
      <xdr:spPr>
        <a:xfrm>
          <a:off x="13131800" y="387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357,171
353,820
276.94
128,019,010
127,407,039
464,082
75,616,623
201,773,602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ごみ収集業務、保育所・幼稚園・こども園運営等を直営で行っており、職員数が類似団体と比較して多くなっているため、類似団体と比較して人件費が</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比率は前年度に比べ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超過勤務手当を大幅に縮減したため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定員適正化計画に基づく職員数の削減、民間委託化等業務運営の見直し等により、行財政改革の取組を通じて、人件費の削減に努める。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39</xdr:row>
      <xdr:rowOff>1270</xdr:rowOff>
    </xdr:to>
    <xdr:cxnSp macro="">
      <xdr:nvCxnSpPr>
        <xdr:cNvPr id="66" name="直線コネクタ 65"/>
        <xdr:cNvCxnSpPr/>
      </xdr:nvCxnSpPr>
      <xdr:spPr>
        <a:xfrm flipV="1">
          <a:off x="3987800" y="6626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39</xdr:row>
      <xdr:rowOff>1270</xdr:rowOff>
    </xdr:to>
    <xdr:cxnSp macro="">
      <xdr:nvCxnSpPr>
        <xdr:cNvPr id="69" name="直線コネクタ 68"/>
        <xdr:cNvCxnSpPr/>
      </xdr:nvCxnSpPr>
      <xdr:spPr>
        <a:xfrm>
          <a:off x="3098800" y="667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157480</xdr:rowOff>
    </xdr:to>
    <xdr:cxnSp macro="">
      <xdr:nvCxnSpPr>
        <xdr:cNvPr id="72" name="直線コネクタ 71"/>
        <xdr:cNvCxnSpPr/>
      </xdr:nvCxnSpPr>
      <xdr:spPr>
        <a:xfrm>
          <a:off x="2209800" y="6550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88900</xdr:rowOff>
    </xdr:to>
    <xdr:cxnSp macro="">
      <xdr:nvCxnSpPr>
        <xdr:cNvPr id="75" name="直線コネクタ 74"/>
        <xdr:cNvCxnSpPr/>
      </xdr:nvCxnSpPr>
      <xdr:spPr>
        <a:xfrm flipV="1">
          <a:off x="1320800" y="655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類似団体に比べて高い理由は、</a:t>
          </a:r>
          <a:r>
            <a:rPr lang="ja-JP" altLang="ja-JP" sz="1100">
              <a:solidFill>
                <a:schemeClr val="dk1"/>
              </a:solidFill>
              <a:effectLst/>
              <a:latin typeface="+mn-lt"/>
              <a:ea typeface="+mn-ea"/>
              <a:cs typeface="+mn-cs"/>
            </a:rPr>
            <a:t>幼稚園から認定こども園への移行実績が多く、全ての公立認定こども園、保育所、中学校での給食提供による調理業務委託や非正規職員の雇用が多いためと考えられる。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lang="ja-JP" altLang="ja-JP" sz="1100">
              <a:solidFill>
                <a:schemeClr val="dk1"/>
              </a:solidFill>
              <a:effectLst/>
              <a:latin typeface="+mn-lt"/>
              <a:ea typeface="+mn-ea"/>
              <a:cs typeface="+mn-cs"/>
            </a:rPr>
            <a:t>児童・生徒向けタブレット端末導入</a:t>
          </a:r>
          <a:r>
            <a:rPr lang="ja-JP" altLang="en-US" sz="1100">
              <a:solidFill>
                <a:schemeClr val="dk1"/>
              </a:solidFill>
              <a:effectLst/>
              <a:latin typeface="+mn-lt"/>
              <a:ea typeface="+mn-ea"/>
              <a:cs typeface="+mn-cs"/>
            </a:rPr>
            <a:t>台数増加や</a:t>
          </a:r>
          <a:r>
            <a:rPr lang="ja-JP" altLang="ja-JP" sz="1100">
              <a:solidFill>
                <a:schemeClr val="dk1"/>
              </a:solidFill>
              <a:effectLst/>
              <a:latin typeface="+mn-lt"/>
              <a:ea typeface="+mn-ea"/>
              <a:cs typeface="+mn-cs"/>
            </a:rPr>
            <a:t>ごみ収集業務の委託対象エリアを拡大</a:t>
          </a:r>
          <a:r>
            <a:rPr lang="ja-JP" altLang="en-US" sz="1100">
              <a:solidFill>
                <a:schemeClr val="dk1"/>
              </a:solidFill>
              <a:effectLst/>
              <a:latin typeface="+mn-lt"/>
              <a:ea typeface="+mn-ea"/>
              <a:cs typeface="+mn-cs"/>
            </a:rPr>
            <a:t>等により、比率は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16</xdr:row>
      <xdr:rowOff>165100</xdr:rowOff>
    </xdr:to>
    <xdr:cxnSp macro="">
      <xdr:nvCxnSpPr>
        <xdr:cNvPr id="127" name="直線コネクタ 126"/>
        <xdr:cNvCxnSpPr/>
      </xdr:nvCxnSpPr>
      <xdr:spPr>
        <a:xfrm>
          <a:off x="15671800" y="2844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101600</xdr:rowOff>
    </xdr:to>
    <xdr:cxnSp macro="">
      <xdr:nvCxnSpPr>
        <xdr:cNvPr id="130" name="直線コネクタ 129"/>
        <xdr:cNvCxnSpPr/>
      </xdr:nvCxnSpPr>
      <xdr:spPr>
        <a:xfrm>
          <a:off x="14782800" y="283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139700</xdr:rowOff>
    </xdr:to>
    <xdr:cxnSp macro="">
      <xdr:nvCxnSpPr>
        <xdr:cNvPr id="133" name="直線コネクタ 132"/>
        <xdr:cNvCxnSpPr/>
      </xdr:nvCxnSpPr>
      <xdr:spPr>
        <a:xfrm flipV="1">
          <a:off x="13893800" y="283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139700</xdr:rowOff>
    </xdr:to>
    <xdr:cxnSp macro="">
      <xdr:nvCxnSpPr>
        <xdr:cNvPr id="136" name="直線コネクタ 135"/>
        <xdr:cNvCxnSpPr/>
      </xdr:nvCxnSpPr>
      <xdr:spPr>
        <a:xfrm>
          <a:off x="13004800" y="281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7"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137177</xdr:rowOff>
    </xdr:from>
    <xdr:ext cx="736600" cy="259045"/>
    <xdr:sp macro="" textlink="">
      <xdr:nvSpPr>
        <xdr:cNvPr id="149" name="テキスト ボックス 148"/>
        <xdr:cNvSpPr txBox="1"/>
      </xdr:nvSpPr>
      <xdr:spPr>
        <a:xfrm>
          <a:off x="15290800" y="288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53" name="テキスト ボックス 152"/>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5" name="テキスト ボックス 154"/>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介護給付や障害者支援等の</a:t>
          </a:r>
          <a:r>
            <a:rPr kumimoji="1" lang="ja-JP" altLang="ja-JP" sz="1100">
              <a:solidFill>
                <a:schemeClr val="dk1"/>
              </a:solidFill>
              <a:effectLst/>
              <a:latin typeface="+mn-lt"/>
              <a:ea typeface="+mn-ea"/>
              <a:cs typeface="+mn-cs"/>
            </a:rPr>
            <a:t>社会保障関係費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加となったものの、少子化による児童手当、児童扶養手当等の給付費が減少したことで、比率は変動しなかった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なお、子ども関連の扶助費が減少する分、物件費等で子育て支援施策の拡大をしている。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社会保障関係費が</a:t>
          </a:r>
          <a:r>
            <a:rPr kumimoji="1" lang="ja-JP" altLang="ja-JP" sz="1100">
              <a:solidFill>
                <a:schemeClr val="dk1"/>
              </a:solidFill>
              <a:effectLst/>
              <a:latin typeface="+mn-lt"/>
              <a:ea typeface="+mn-ea"/>
              <a:cs typeface="+mn-cs"/>
            </a:rPr>
            <a:t>高水準で推移することが予想される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公認会計士</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社会福祉法人等の監査を強化することで、不正請求の抑制に努め</a:t>
          </a:r>
          <a:r>
            <a:rPr lang="ja-JP" altLang="en-US" sz="1100">
              <a:solidFill>
                <a:schemeClr val="dk1"/>
              </a:solidFill>
              <a:effectLst/>
              <a:latin typeface="+mn-lt"/>
              <a:ea typeface="+mn-ea"/>
              <a:cs typeface="+mn-cs"/>
            </a:rPr>
            <a:t>る等、</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負担</a:t>
          </a:r>
          <a:r>
            <a:rPr kumimoji="1" lang="ja-JP" altLang="ja-JP" sz="1100">
              <a:solidFill>
                <a:schemeClr val="dk1"/>
              </a:solidFill>
              <a:effectLst/>
              <a:latin typeface="+mn-lt"/>
              <a:ea typeface="+mn-ea"/>
              <a:cs typeface="+mn-cs"/>
            </a:rPr>
            <a:t>増加に対応していく。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114300</xdr:rowOff>
    </xdr:to>
    <xdr:cxnSp macro="">
      <xdr:nvCxnSpPr>
        <xdr:cNvPr id="188" name="直線コネクタ 187"/>
        <xdr:cNvCxnSpPr/>
      </xdr:nvCxnSpPr>
      <xdr:spPr>
        <a:xfrm>
          <a:off x="3987800" y="971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114300</xdr:rowOff>
    </xdr:to>
    <xdr:cxnSp macro="">
      <xdr:nvCxnSpPr>
        <xdr:cNvPr id="191" name="直線コネクタ 190"/>
        <xdr:cNvCxnSpPr/>
      </xdr:nvCxnSpPr>
      <xdr:spPr>
        <a:xfrm>
          <a:off x="3098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101600</xdr:rowOff>
    </xdr:to>
    <xdr:cxnSp macro="">
      <xdr:nvCxnSpPr>
        <xdr:cNvPr id="194" name="直線コネクタ 193"/>
        <xdr:cNvCxnSpPr/>
      </xdr:nvCxnSpPr>
      <xdr:spPr>
        <a:xfrm>
          <a:off x="2209800" y="958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114300</xdr:rowOff>
    </xdr:to>
    <xdr:cxnSp macro="">
      <xdr:nvCxnSpPr>
        <xdr:cNvPr id="197" name="直線コネクタ 196"/>
        <xdr:cNvCxnSpPr/>
      </xdr:nvCxnSpPr>
      <xdr:spPr>
        <a:xfrm flipV="1">
          <a:off x="1320800" y="9588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7" name="楕円 206"/>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8"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09" name="楕円 208"/>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10" name="テキスト ボックス 209"/>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1" name="楕円 210"/>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2" name="テキスト ボックス 211"/>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3" name="楕円 212"/>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4" name="テキスト ボックス 213"/>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5" name="楕円 214"/>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6" name="テキスト ボックス 215"/>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前年度に比べ、</a:t>
          </a:r>
          <a:r>
            <a:rPr kumimoji="1" lang="ja-JP" altLang="ja-JP" sz="1100">
              <a:solidFill>
                <a:schemeClr val="dk1"/>
              </a:solidFill>
              <a:effectLst/>
              <a:latin typeface="+mn-lt"/>
              <a:ea typeface="+mn-ea"/>
              <a:cs typeface="+mn-cs"/>
            </a:rPr>
            <a:t>社会保障関係費増加に伴う介護保険特別会計への繰出金や後期高齢者医療療養給付費等が増加し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、比率は</a:t>
          </a:r>
          <a:r>
            <a:rPr lang="en-US" altLang="ja-JP" sz="1100">
              <a:solidFill>
                <a:schemeClr val="dk1"/>
              </a:solidFill>
              <a:effectLst/>
              <a:latin typeface="+mn-lt"/>
              <a:ea typeface="+mn-ea"/>
              <a:cs typeface="+mn-cs"/>
            </a:rPr>
            <a:t>0</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　今後も高齢化等に伴う社会保障関係費の増加等により特別会計への負担増が予想されるが、給付費の適正化、予防事業の強化等により負担額の抑制に努める。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81280</xdr:rowOff>
    </xdr:to>
    <xdr:cxnSp macro="">
      <xdr:nvCxnSpPr>
        <xdr:cNvPr id="249" name="直線コネクタ 248"/>
        <xdr:cNvCxnSpPr/>
      </xdr:nvCxnSpPr>
      <xdr:spPr>
        <a:xfrm>
          <a:off x="15671800" y="965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58420</xdr:rowOff>
    </xdr:to>
    <xdr:cxnSp macro="">
      <xdr:nvCxnSpPr>
        <xdr:cNvPr id="252" name="直線コネクタ 251"/>
        <xdr:cNvCxnSpPr/>
      </xdr:nvCxnSpPr>
      <xdr:spPr>
        <a:xfrm>
          <a:off x="14782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20320</xdr:rowOff>
    </xdr:to>
    <xdr:cxnSp macro="">
      <xdr:nvCxnSpPr>
        <xdr:cNvPr id="255" name="直線コネクタ 254"/>
        <xdr:cNvCxnSpPr/>
      </xdr:nvCxnSpPr>
      <xdr:spPr>
        <a:xfrm>
          <a:off x="13893800" y="956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138430</xdr:rowOff>
    </xdr:to>
    <xdr:cxnSp macro="">
      <xdr:nvCxnSpPr>
        <xdr:cNvPr id="258" name="直線コネクタ 257"/>
        <xdr:cNvCxnSpPr/>
      </xdr:nvCxnSpPr>
      <xdr:spPr>
        <a:xfrm>
          <a:off x="13004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8" name="楕円 26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9"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0" name="楕円 269"/>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1" name="テキスト ボックス 270"/>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4" name="楕円 273"/>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5" name="テキスト ボックス 274"/>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6" name="楕円 275"/>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7" name="テキスト ボックス 276"/>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類似団体に比べて</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理由は、事業や補助金の見直し等を行うことにより経費総額を抑制し、財政健全化に努めて</a:t>
          </a:r>
          <a:r>
            <a:rPr kumimoji="1" lang="ja-JP" altLang="en-US" sz="1100">
              <a:solidFill>
                <a:schemeClr val="dk1"/>
              </a:solidFill>
              <a:effectLst/>
              <a:latin typeface="+mn-lt"/>
              <a:ea typeface="+mn-ea"/>
              <a:cs typeface="+mn-cs"/>
            </a:rPr>
            <a:t>いるためと思われる。一方で、民間保育所や認定こども園の待機児童対策等の重要な施策に対しては、補助金内容を充実させている。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病院事業会計への負担が</a:t>
          </a:r>
          <a:r>
            <a:rPr kumimoji="1" lang="ja-JP" altLang="ja-JP" sz="1100">
              <a:solidFill>
                <a:schemeClr val="dk1"/>
              </a:solidFill>
              <a:effectLst/>
              <a:latin typeface="+mn-lt"/>
              <a:ea typeface="+mn-ea"/>
              <a:cs typeface="+mn-cs"/>
            </a:rPr>
            <a:t>増加となったものの、</a:t>
          </a:r>
          <a:r>
            <a:rPr kumimoji="1" lang="ja-JP" altLang="en-US" sz="1100">
              <a:solidFill>
                <a:schemeClr val="dk1"/>
              </a:solidFill>
              <a:effectLst/>
              <a:latin typeface="+mn-lt"/>
              <a:ea typeface="+mn-ea"/>
              <a:cs typeface="+mn-cs"/>
            </a:rPr>
            <a:t>社会福祉協議会の補助対象職員減等の影響もあり</a:t>
          </a:r>
          <a:r>
            <a:rPr kumimoji="1" lang="ja-JP" altLang="ja-JP" sz="1100">
              <a:solidFill>
                <a:schemeClr val="dk1"/>
              </a:solidFill>
              <a:effectLst/>
              <a:latin typeface="+mn-lt"/>
              <a:ea typeface="+mn-ea"/>
              <a:cs typeface="+mn-cs"/>
            </a:rPr>
            <a:t>、比率は変動しなかった。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88900</xdr:rowOff>
    </xdr:to>
    <xdr:cxnSp macro="">
      <xdr:nvCxnSpPr>
        <xdr:cNvPr id="310" name="直線コネクタ 309"/>
        <xdr:cNvCxnSpPr/>
      </xdr:nvCxnSpPr>
      <xdr:spPr>
        <a:xfrm>
          <a:off x="15671800" y="591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88900</xdr:rowOff>
    </xdr:to>
    <xdr:cxnSp macro="">
      <xdr:nvCxnSpPr>
        <xdr:cNvPr id="313" name="直線コネクタ 312"/>
        <xdr:cNvCxnSpPr/>
      </xdr:nvCxnSpPr>
      <xdr:spPr>
        <a:xfrm>
          <a:off x="14782800" y="591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139700</xdr:rowOff>
    </xdr:to>
    <xdr:cxnSp macro="">
      <xdr:nvCxnSpPr>
        <xdr:cNvPr id="316" name="直線コネクタ 315"/>
        <xdr:cNvCxnSpPr/>
      </xdr:nvCxnSpPr>
      <xdr:spPr>
        <a:xfrm flipV="1">
          <a:off x="13893800" y="591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139700</xdr:rowOff>
    </xdr:from>
    <xdr:to>
      <xdr:col>69</xdr:col>
      <xdr:colOff>92075</xdr:colOff>
      <xdr:row>35</xdr:row>
      <xdr:rowOff>31750</xdr:rowOff>
    </xdr:to>
    <xdr:cxnSp macro="">
      <xdr:nvCxnSpPr>
        <xdr:cNvPr id="319" name="直線コネクタ 318"/>
        <xdr:cNvCxnSpPr/>
      </xdr:nvCxnSpPr>
      <xdr:spPr>
        <a:xfrm flipV="1">
          <a:off x="13004800" y="596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29" name="楕円 328"/>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0" name="補助費等該当値テキスト"/>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1" name="楕円 330"/>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2" name="テキスト ボックス 331"/>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3" name="楕円 332"/>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4" name="テキスト ボックス 333"/>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88900</xdr:rowOff>
    </xdr:from>
    <xdr:to>
      <xdr:col>69</xdr:col>
      <xdr:colOff>142875</xdr:colOff>
      <xdr:row>35</xdr:row>
      <xdr:rowOff>19050</xdr:rowOff>
    </xdr:to>
    <xdr:sp macro="" textlink="">
      <xdr:nvSpPr>
        <xdr:cNvPr id="335" name="楕円 334"/>
        <xdr:cNvSpPr/>
      </xdr:nvSpPr>
      <xdr:spPr>
        <a:xfrm>
          <a:off x="13843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29227</xdr:rowOff>
    </xdr:from>
    <xdr:ext cx="762000" cy="259045"/>
    <xdr:sp macro="" textlink="">
      <xdr:nvSpPr>
        <xdr:cNvPr id="336" name="テキスト ボックス 335"/>
        <xdr:cNvSpPr txBox="1"/>
      </xdr:nvSpPr>
      <xdr:spPr>
        <a:xfrm>
          <a:off x="13512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37" name="楕円 336"/>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38" name="テキスト ボックス 337"/>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過去の大型投資的事業の実施による地方債残高が多く、利子支払額が多い。前年度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比べ、</a:t>
          </a:r>
          <a:r>
            <a:rPr lang="ja-JP" altLang="en-US" sz="1100">
              <a:solidFill>
                <a:schemeClr val="dk1"/>
              </a:solidFill>
              <a:effectLst/>
              <a:latin typeface="+mn-lt"/>
              <a:ea typeface="+mn-ea"/>
              <a:cs typeface="+mn-cs"/>
            </a:rPr>
            <a:t>利率見直しにより利子支払額は減少したものの、元金支払額が増加したため、比率は</a:t>
          </a:r>
          <a:r>
            <a:rPr lang="en-US" altLang="ja-JP" sz="1100">
              <a:solidFill>
                <a:schemeClr val="dk1"/>
              </a:solidFill>
              <a:effectLst/>
              <a:latin typeface="+mn-lt"/>
              <a:ea typeface="+mn-ea"/>
              <a:cs typeface="+mn-cs"/>
            </a:rPr>
            <a:t>0</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依然として、土地開発公社等の第三セクター等改革推進債等により、類似団体平均を</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ポイント上回っているため、今後も普通建設事業の精査による市債発行の適正化を図り、市債残高の抑制に努め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31750</xdr:rowOff>
    </xdr:from>
    <xdr:to>
      <xdr:col>24</xdr:col>
      <xdr:colOff>25400</xdr:colOff>
      <xdr:row>81</xdr:row>
      <xdr:rowOff>39370</xdr:rowOff>
    </xdr:to>
    <xdr:cxnSp macro="">
      <xdr:nvCxnSpPr>
        <xdr:cNvPr id="371" name="直線コネクタ 370"/>
        <xdr:cNvCxnSpPr/>
      </xdr:nvCxnSpPr>
      <xdr:spPr>
        <a:xfrm>
          <a:off x="3987800" y="13919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31750</xdr:rowOff>
    </xdr:from>
    <xdr:to>
      <xdr:col>19</xdr:col>
      <xdr:colOff>187325</xdr:colOff>
      <xdr:row>81</xdr:row>
      <xdr:rowOff>115570</xdr:rowOff>
    </xdr:to>
    <xdr:cxnSp macro="">
      <xdr:nvCxnSpPr>
        <xdr:cNvPr id="374" name="直線コネクタ 373"/>
        <xdr:cNvCxnSpPr/>
      </xdr:nvCxnSpPr>
      <xdr:spPr>
        <a:xfrm flipV="1">
          <a:off x="3098800" y="1391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1270</xdr:rowOff>
    </xdr:from>
    <xdr:to>
      <xdr:col>15</xdr:col>
      <xdr:colOff>98425</xdr:colOff>
      <xdr:row>81</xdr:row>
      <xdr:rowOff>115570</xdr:rowOff>
    </xdr:to>
    <xdr:cxnSp macro="">
      <xdr:nvCxnSpPr>
        <xdr:cNvPr id="377" name="直線コネクタ 376"/>
        <xdr:cNvCxnSpPr/>
      </xdr:nvCxnSpPr>
      <xdr:spPr>
        <a:xfrm>
          <a:off x="2209800" y="1388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1270</xdr:rowOff>
    </xdr:from>
    <xdr:to>
      <xdr:col>11</xdr:col>
      <xdr:colOff>9525</xdr:colOff>
      <xdr:row>81</xdr:row>
      <xdr:rowOff>54611</xdr:rowOff>
    </xdr:to>
    <xdr:cxnSp macro="">
      <xdr:nvCxnSpPr>
        <xdr:cNvPr id="380" name="直線コネクタ 379"/>
        <xdr:cNvCxnSpPr/>
      </xdr:nvCxnSpPr>
      <xdr:spPr>
        <a:xfrm flipV="1">
          <a:off x="1320800" y="13888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160020</xdr:rowOff>
    </xdr:from>
    <xdr:to>
      <xdr:col>24</xdr:col>
      <xdr:colOff>76200</xdr:colOff>
      <xdr:row>81</xdr:row>
      <xdr:rowOff>90170</xdr:rowOff>
    </xdr:to>
    <xdr:sp macro="" textlink="">
      <xdr:nvSpPr>
        <xdr:cNvPr id="390" name="楕円 389"/>
        <xdr:cNvSpPr/>
      </xdr:nvSpPr>
      <xdr:spPr>
        <a:xfrm>
          <a:off x="47752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68597</xdr:rowOff>
    </xdr:from>
    <xdr:ext cx="762000" cy="259045"/>
    <xdr:sp macro="" textlink="">
      <xdr:nvSpPr>
        <xdr:cNvPr id="391" name="公債費該当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152400</xdr:rowOff>
    </xdr:from>
    <xdr:to>
      <xdr:col>20</xdr:col>
      <xdr:colOff>38100</xdr:colOff>
      <xdr:row>81</xdr:row>
      <xdr:rowOff>82550</xdr:rowOff>
    </xdr:to>
    <xdr:sp macro="" textlink="">
      <xdr:nvSpPr>
        <xdr:cNvPr id="392" name="楕円 391"/>
        <xdr:cNvSpPr/>
      </xdr:nvSpPr>
      <xdr:spPr>
        <a:xfrm>
          <a:off x="3937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67327</xdr:rowOff>
    </xdr:from>
    <xdr:ext cx="736600" cy="259045"/>
    <xdr:sp macro="" textlink="">
      <xdr:nvSpPr>
        <xdr:cNvPr id="393" name="テキスト ボックス 392"/>
        <xdr:cNvSpPr txBox="1"/>
      </xdr:nvSpPr>
      <xdr:spPr>
        <a:xfrm>
          <a:off x="3606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64770</xdr:rowOff>
    </xdr:from>
    <xdr:to>
      <xdr:col>15</xdr:col>
      <xdr:colOff>149225</xdr:colOff>
      <xdr:row>81</xdr:row>
      <xdr:rowOff>166370</xdr:rowOff>
    </xdr:to>
    <xdr:sp macro="" textlink="">
      <xdr:nvSpPr>
        <xdr:cNvPr id="394" name="楕円 393"/>
        <xdr:cNvSpPr/>
      </xdr:nvSpPr>
      <xdr:spPr>
        <a:xfrm>
          <a:off x="3048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151147</xdr:rowOff>
    </xdr:from>
    <xdr:ext cx="762000" cy="259045"/>
    <xdr:sp macro="" textlink="">
      <xdr:nvSpPr>
        <xdr:cNvPr id="395" name="テキスト ボックス 394"/>
        <xdr:cNvSpPr txBox="1"/>
      </xdr:nvSpPr>
      <xdr:spPr>
        <a:xfrm>
          <a:off x="2717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121920</xdr:rowOff>
    </xdr:from>
    <xdr:to>
      <xdr:col>11</xdr:col>
      <xdr:colOff>60325</xdr:colOff>
      <xdr:row>81</xdr:row>
      <xdr:rowOff>52070</xdr:rowOff>
    </xdr:to>
    <xdr:sp macro="" textlink="">
      <xdr:nvSpPr>
        <xdr:cNvPr id="396" name="楕円 395"/>
        <xdr:cNvSpPr/>
      </xdr:nvSpPr>
      <xdr:spPr>
        <a:xfrm>
          <a:off x="2159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36847</xdr:rowOff>
    </xdr:from>
    <xdr:ext cx="762000" cy="259045"/>
    <xdr:sp macro="" textlink="">
      <xdr:nvSpPr>
        <xdr:cNvPr id="397" name="テキスト ボックス 396"/>
        <xdr:cNvSpPr txBox="1"/>
      </xdr:nvSpPr>
      <xdr:spPr>
        <a:xfrm>
          <a:off x="1828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3811</xdr:rowOff>
    </xdr:from>
    <xdr:to>
      <xdr:col>6</xdr:col>
      <xdr:colOff>171450</xdr:colOff>
      <xdr:row>81</xdr:row>
      <xdr:rowOff>105411</xdr:rowOff>
    </xdr:to>
    <xdr:sp macro="" textlink="">
      <xdr:nvSpPr>
        <xdr:cNvPr id="398" name="楕円 397"/>
        <xdr:cNvSpPr/>
      </xdr:nvSpPr>
      <xdr:spPr>
        <a:xfrm>
          <a:off x="1270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90188</xdr:rowOff>
    </xdr:from>
    <xdr:ext cx="762000" cy="259045"/>
    <xdr:sp macro="" textlink="">
      <xdr:nvSpPr>
        <xdr:cNvPr id="399" name="テキスト ボックス 398"/>
        <xdr:cNvSpPr txBox="1"/>
      </xdr:nvSpPr>
      <xdr:spPr>
        <a:xfrm>
          <a:off x="939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歳入においては</a:t>
          </a:r>
          <a:r>
            <a:rPr kumimoji="1" lang="ja-JP" altLang="ja-JP" sz="1100">
              <a:solidFill>
                <a:schemeClr val="dk1"/>
              </a:solidFill>
              <a:effectLst/>
              <a:latin typeface="+mn-lt"/>
              <a:ea typeface="+mn-ea"/>
              <a:cs typeface="+mn-cs"/>
            </a:rPr>
            <a:t>市</a:t>
          </a:r>
          <a:r>
            <a:rPr kumimoji="1" lang="ja-JP" altLang="en-US" sz="1100">
              <a:solidFill>
                <a:schemeClr val="dk1"/>
              </a:solidFill>
              <a:effectLst/>
              <a:latin typeface="+mn-lt"/>
              <a:ea typeface="+mn-ea"/>
              <a:cs typeface="+mn-cs"/>
            </a:rPr>
            <a:t>民</a:t>
          </a:r>
          <a:r>
            <a:rPr kumimoji="1" lang="ja-JP" altLang="ja-JP" sz="1100">
              <a:solidFill>
                <a:schemeClr val="dk1"/>
              </a:solidFill>
              <a:effectLst/>
              <a:latin typeface="+mn-lt"/>
              <a:ea typeface="+mn-ea"/>
              <a:cs typeface="+mn-cs"/>
            </a:rPr>
            <a:t>税、地方消費税交付金</a:t>
          </a:r>
          <a:r>
            <a:rPr kumimoji="1" lang="ja-JP" altLang="en-US" sz="1100">
              <a:solidFill>
                <a:schemeClr val="dk1"/>
              </a:solidFill>
              <a:effectLst/>
              <a:latin typeface="+mn-lt"/>
              <a:ea typeface="+mn-ea"/>
              <a:cs typeface="+mn-cs"/>
            </a:rPr>
            <a:t>、減収補填</a:t>
          </a:r>
          <a:r>
            <a:rPr kumimoji="1" lang="ja-JP" altLang="ja-JP" sz="1100">
              <a:solidFill>
                <a:schemeClr val="dk1"/>
              </a:solidFill>
              <a:effectLst/>
              <a:latin typeface="+mn-lt"/>
              <a:ea typeface="+mn-ea"/>
              <a:cs typeface="+mn-cs"/>
            </a:rPr>
            <a:t>債の増加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により、分母となる経常一般財源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一方歳出においては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職員給料等の人件費を削減したものの、</a:t>
          </a:r>
          <a:r>
            <a:rPr kumimoji="1" lang="ja-JP" altLang="ja-JP" sz="1100">
              <a:solidFill>
                <a:schemeClr val="dk1"/>
              </a:solidFill>
              <a:effectLst/>
              <a:latin typeface="+mn-lt"/>
              <a:ea typeface="+mn-ea"/>
              <a:cs typeface="+mn-cs"/>
            </a:rPr>
            <a:t>介護保険特別会計への繰出金や後期高齢者医療療養給付費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分子となる経常経費充当一般財源が増加し、</a:t>
          </a:r>
          <a:r>
            <a:rPr kumimoji="1" lang="ja-JP" altLang="en-US" sz="1100">
              <a:solidFill>
                <a:schemeClr val="dk1"/>
              </a:solidFill>
              <a:effectLst/>
              <a:latin typeface="+mn-lt"/>
              <a:ea typeface="+mn-ea"/>
              <a:cs typeface="+mn-cs"/>
            </a:rPr>
            <a:t>比率は変動しなかった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改善を進めるべく、職員数の</a:t>
          </a:r>
          <a:r>
            <a:rPr kumimoji="1" lang="ja-JP" altLang="en-US" sz="1100">
              <a:solidFill>
                <a:schemeClr val="dk1"/>
              </a:solidFill>
              <a:effectLst/>
              <a:latin typeface="+mn-lt"/>
              <a:ea typeface="+mn-ea"/>
              <a:cs typeface="+mn-cs"/>
            </a:rPr>
            <a:t>適正化</a:t>
          </a:r>
          <a:r>
            <a:rPr kumimoji="1" lang="ja-JP" altLang="ja-JP" sz="1100">
              <a:solidFill>
                <a:schemeClr val="dk1"/>
              </a:solidFill>
              <a:effectLst/>
              <a:latin typeface="+mn-lt"/>
              <a:ea typeface="+mn-ea"/>
              <a:cs typeface="+mn-cs"/>
            </a:rPr>
            <a:t>や事業の内容・手法の見直し等を推進し、財政の健全化に努める。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77</xdr:row>
      <xdr:rowOff>170435</xdr:rowOff>
    </xdr:to>
    <xdr:cxnSp macro="">
      <xdr:nvCxnSpPr>
        <xdr:cNvPr id="430" name="直線コネクタ 429"/>
        <xdr:cNvCxnSpPr/>
      </xdr:nvCxnSpPr>
      <xdr:spPr>
        <a:xfrm>
          <a:off x="15671800" y="13372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77</xdr:row>
      <xdr:rowOff>170435</xdr:rowOff>
    </xdr:to>
    <xdr:cxnSp macro="">
      <xdr:nvCxnSpPr>
        <xdr:cNvPr id="433" name="直線コネクタ 432"/>
        <xdr:cNvCxnSpPr/>
      </xdr:nvCxnSpPr>
      <xdr:spPr>
        <a:xfrm>
          <a:off x="14782800" y="133309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129287</xdr:rowOff>
    </xdr:to>
    <xdr:cxnSp macro="">
      <xdr:nvCxnSpPr>
        <xdr:cNvPr id="436" name="直線コネクタ 435"/>
        <xdr:cNvCxnSpPr/>
      </xdr:nvCxnSpPr>
      <xdr:spPr>
        <a:xfrm>
          <a:off x="13893800" y="132212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78994</xdr:rowOff>
    </xdr:to>
    <xdr:cxnSp macro="">
      <xdr:nvCxnSpPr>
        <xdr:cNvPr id="439" name="直線コネクタ 438"/>
        <xdr:cNvCxnSpPr/>
      </xdr:nvCxnSpPr>
      <xdr:spPr>
        <a:xfrm flipV="1">
          <a:off x="13004800" y="13221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9" name="楕円 448"/>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50"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1" name="楕円 450"/>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2" name="テキスト ボックス 451"/>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3" name="楕円 452"/>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4" name="テキスト ボックス 453"/>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5" name="楕円 454"/>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56" name="テキスト ボックス 455"/>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7" name="楕円 456"/>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8" name="テキスト ボックス 457"/>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104262</xdr:rowOff>
    </xdr:from>
    <xdr:to>
      <xdr:col>29</xdr:col>
      <xdr:colOff>127000</xdr:colOff>
      <xdr:row>14</xdr:row>
      <xdr:rowOff>105131</xdr:rowOff>
    </xdr:to>
    <xdr:cxnSp macro="">
      <xdr:nvCxnSpPr>
        <xdr:cNvPr id="48" name="直線コネクタ 47"/>
        <xdr:cNvCxnSpPr/>
      </xdr:nvCxnSpPr>
      <xdr:spPr bwMode="auto">
        <a:xfrm>
          <a:off x="5003800" y="2552187"/>
          <a:ext cx="647700" cy="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104262</xdr:rowOff>
    </xdr:from>
    <xdr:to>
      <xdr:col>26</xdr:col>
      <xdr:colOff>50800</xdr:colOff>
      <xdr:row>14</xdr:row>
      <xdr:rowOff>132288</xdr:rowOff>
    </xdr:to>
    <xdr:cxnSp macro="">
      <xdr:nvCxnSpPr>
        <xdr:cNvPr id="51" name="直線コネクタ 50"/>
        <xdr:cNvCxnSpPr/>
      </xdr:nvCxnSpPr>
      <xdr:spPr bwMode="auto">
        <a:xfrm flipV="1">
          <a:off x="4305300" y="2552187"/>
          <a:ext cx="698500" cy="2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125019</xdr:rowOff>
    </xdr:from>
    <xdr:to>
      <xdr:col>22</xdr:col>
      <xdr:colOff>114300</xdr:colOff>
      <xdr:row>14</xdr:row>
      <xdr:rowOff>132288</xdr:rowOff>
    </xdr:to>
    <xdr:cxnSp macro="">
      <xdr:nvCxnSpPr>
        <xdr:cNvPr id="54" name="直線コネクタ 53"/>
        <xdr:cNvCxnSpPr/>
      </xdr:nvCxnSpPr>
      <xdr:spPr bwMode="auto">
        <a:xfrm>
          <a:off x="3606800" y="2572944"/>
          <a:ext cx="698500" cy="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125019</xdr:rowOff>
    </xdr:from>
    <xdr:to>
      <xdr:col>18</xdr:col>
      <xdr:colOff>177800</xdr:colOff>
      <xdr:row>14</xdr:row>
      <xdr:rowOff>131648</xdr:rowOff>
    </xdr:to>
    <xdr:cxnSp macro="">
      <xdr:nvCxnSpPr>
        <xdr:cNvPr id="57" name="直線コネクタ 56"/>
        <xdr:cNvCxnSpPr/>
      </xdr:nvCxnSpPr>
      <xdr:spPr bwMode="auto">
        <a:xfrm flipV="1">
          <a:off x="2908300" y="2572944"/>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54331</xdr:rowOff>
    </xdr:from>
    <xdr:to>
      <xdr:col>29</xdr:col>
      <xdr:colOff>177800</xdr:colOff>
      <xdr:row>14</xdr:row>
      <xdr:rowOff>155931</xdr:rowOff>
    </xdr:to>
    <xdr:sp macro="" textlink="">
      <xdr:nvSpPr>
        <xdr:cNvPr id="67" name="楕円 66"/>
        <xdr:cNvSpPr/>
      </xdr:nvSpPr>
      <xdr:spPr bwMode="auto">
        <a:xfrm>
          <a:off x="5600700" y="250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70858</xdr:rowOff>
    </xdr:from>
    <xdr:ext cx="762000" cy="259045"/>
    <xdr:sp macro="" textlink="">
      <xdr:nvSpPr>
        <xdr:cNvPr id="68" name="人口1人当たり決算額の推移該当値テキスト130"/>
        <xdr:cNvSpPr txBox="1"/>
      </xdr:nvSpPr>
      <xdr:spPr>
        <a:xfrm>
          <a:off x="5740400" y="234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53462</xdr:rowOff>
    </xdr:from>
    <xdr:to>
      <xdr:col>26</xdr:col>
      <xdr:colOff>101600</xdr:colOff>
      <xdr:row>14</xdr:row>
      <xdr:rowOff>155062</xdr:rowOff>
    </xdr:to>
    <xdr:sp macro="" textlink="">
      <xdr:nvSpPr>
        <xdr:cNvPr id="69" name="楕円 68"/>
        <xdr:cNvSpPr/>
      </xdr:nvSpPr>
      <xdr:spPr bwMode="auto">
        <a:xfrm>
          <a:off x="4953000" y="250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165239</xdr:rowOff>
    </xdr:from>
    <xdr:ext cx="736600" cy="259045"/>
    <xdr:sp macro="" textlink="">
      <xdr:nvSpPr>
        <xdr:cNvPr id="70" name="テキスト ボックス 69"/>
        <xdr:cNvSpPr txBox="1"/>
      </xdr:nvSpPr>
      <xdr:spPr>
        <a:xfrm>
          <a:off x="4622800" y="2270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81488</xdr:rowOff>
    </xdr:from>
    <xdr:to>
      <xdr:col>22</xdr:col>
      <xdr:colOff>165100</xdr:colOff>
      <xdr:row>15</xdr:row>
      <xdr:rowOff>11638</xdr:rowOff>
    </xdr:to>
    <xdr:sp macro="" textlink="">
      <xdr:nvSpPr>
        <xdr:cNvPr id="71" name="楕円 70"/>
        <xdr:cNvSpPr/>
      </xdr:nvSpPr>
      <xdr:spPr bwMode="auto">
        <a:xfrm>
          <a:off x="4254500" y="2529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21815</xdr:rowOff>
    </xdr:from>
    <xdr:ext cx="762000" cy="259045"/>
    <xdr:sp macro="" textlink="">
      <xdr:nvSpPr>
        <xdr:cNvPr id="72" name="テキスト ボックス 71"/>
        <xdr:cNvSpPr txBox="1"/>
      </xdr:nvSpPr>
      <xdr:spPr>
        <a:xfrm>
          <a:off x="3924300" y="229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74219</xdr:rowOff>
    </xdr:from>
    <xdr:to>
      <xdr:col>19</xdr:col>
      <xdr:colOff>38100</xdr:colOff>
      <xdr:row>15</xdr:row>
      <xdr:rowOff>4369</xdr:rowOff>
    </xdr:to>
    <xdr:sp macro="" textlink="">
      <xdr:nvSpPr>
        <xdr:cNvPr id="73" name="楕円 72"/>
        <xdr:cNvSpPr/>
      </xdr:nvSpPr>
      <xdr:spPr bwMode="auto">
        <a:xfrm>
          <a:off x="3556000" y="252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14546</xdr:rowOff>
    </xdr:from>
    <xdr:ext cx="762000" cy="259045"/>
    <xdr:sp macro="" textlink="">
      <xdr:nvSpPr>
        <xdr:cNvPr id="74" name="テキスト ボックス 73"/>
        <xdr:cNvSpPr txBox="1"/>
      </xdr:nvSpPr>
      <xdr:spPr>
        <a:xfrm>
          <a:off x="3225800" y="229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80848</xdr:rowOff>
    </xdr:from>
    <xdr:to>
      <xdr:col>15</xdr:col>
      <xdr:colOff>101600</xdr:colOff>
      <xdr:row>15</xdr:row>
      <xdr:rowOff>10998</xdr:rowOff>
    </xdr:to>
    <xdr:sp macro="" textlink="">
      <xdr:nvSpPr>
        <xdr:cNvPr id="75" name="楕円 74"/>
        <xdr:cNvSpPr/>
      </xdr:nvSpPr>
      <xdr:spPr bwMode="auto">
        <a:xfrm>
          <a:off x="28575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21175</xdr:rowOff>
    </xdr:from>
    <xdr:ext cx="762000" cy="259045"/>
    <xdr:sp macro="" textlink="">
      <xdr:nvSpPr>
        <xdr:cNvPr id="76" name="テキスト ボックス 75"/>
        <xdr:cNvSpPr txBox="1"/>
      </xdr:nvSpPr>
      <xdr:spPr>
        <a:xfrm>
          <a:off x="2527300" y="22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211902</xdr:rowOff>
    </xdr:from>
    <xdr:to>
      <xdr:col>29</xdr:col>
      <xdr:colOff>127000</xdr:colOff>
      <xdr:row>34</xdr:row>
      <xdr:rowOff>266309</xdr:rowOff>
    </xdr:to>
    <xdr:cxnSp macro="">
      <xdr:nvCxnSpPr>
        <xdr:cNvPr id="108" name="直線コネクタ 107"/>
        <xdr:cNvCxnSpPr/>
      </xdr:nvCxnSpPr>
      <xdr:spPr bwMode="auto">
        <a:xfrm>
          <a:off x="5003800" y="6479352"/>
          <a:ext cx="6477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139710</xdr:rowOff>
    </xdr:from>
    <xdr:to>
      <xdr:col>26</xdr:col>
      <xdr:colOff>50800</xdr:colOff>
      <xdr:row>34</xdr:row>
      <xdr:rowOff>211902</xdr:rowOff>
    </xdr:to>
    <xdr:cxnSp macro="">
      <xdr:nvCxnSpPr>
        <xdr:cNvPr id="111" name="直線コネクタ 110"/>
        <xdr:cNvCxnSpPr/>
      </xdr:nvCxnSpPr>
      <xdr:spPr bwMode="auto">
        <a:xfrm>
          <a:off x="4305300" y="6407160"/>
          <a:ext cx="698500" cy="7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105786</xdr:rowOff>
    </xdr:from>
    <xdr:to>
      <xdr:col>22</xdr:col>
      <xdr:colOff>114300</xdr:colOff>
      <xdr:row>34</xdr:row>
      <xdr:rowOff>139710</xdr:rowOff>
    </xdr:to>
    <xdr:cxnSp macro="">
      <xdr:nvCxnSpPr>
        <xdr:cNvPr id="114" name="直線コネクタ 113"/>
        <xdr:cNvCxnSpPr/>
      </xdr:nvCxnSpPr>
      <xdr:spPr bwMode="auto">
        <a:xfrm>
          <a:off x="3606800" y="6373236"/>
          <a:ext cx="698500" cy="3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105786</xdr:rowOff>
    </xdr:from>
    <xdr:to>
      <xdr:col>18</xdr:col>
      <xdr:colOff>177800</xdr:colOff>
      <xdr:row>34</xdr:row>
      <xdr:rowOff>124623</xdr:rowOff>
    </xdr:to>
    <xdr:cxnSp macro="">
      <xdr:nvCxnSpPr>
        <xdr:cNvPr id="117" name="直線コネクタ 116"/>
        <xdr:cNvCxnSpPr/>
      </xdr:nvCxnSpPr>
      <xdr:spPr bwMode="auto">
        <a:xfrm flipV="1">
          <a:off x="2908300" y="6373236"/>
          <a:ext cx="698500" cy="1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215509</xdr:rowOff>
    </xdr:from>
    <xdr:to>
      <xdr:col>29</xdr:col>
      <xdr:colOff>177800</xdr:colOff>
      <xdr:row>34</xdr:row>
      <xdr:rowOff>317109</xdr:rowOff>
    </xdr:to>
    <xdr:sp macro="" textlink="">
      <xdr:nvSpPr>
        <xdr:cNvPr id="127" name="楕円 126"/>
        <xdr:cNvSpPr/>
      </xdr:nvSpPr>
      <xdr:spPr bwMode="auto">
        <a:xfrm>
          <a:off x="5600700" y="648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60586</xdr:rowOff>
    </xdr:from>
    <xdr:ext cx="762000" cy="259045"/>
    <xdr:sp macro="" textlink="">
      <xdr:nvSpPr>
        <xdr:cNvPr id="128" name="人口1人当たり決算額の推移該当値テキスト445"/>
        <xdr:cNvSpPr txBox="1"/>
      </xdr:nvSpPr>
      <xdr:spPr>
        <a:xfrm>
          <a:off x="5740400" y="632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161102</xdr:rowOff>
    </xdr:from>
    <xdr:to>
      <xdr:col>26</xdr:col>
      <xdr:colOff>101600</xdr:colOff>
      <xdr:row>34</xdr:row>
      <xdr:rowOff>262702</xdr:rowOff>
    </xdr:to>
    <xdr:sp macro="" textlink="">
      <xdr:nvSpPr>
        <xdr:cNvPr id="129" name="楕円 128"/>
        <xdr:cNvSpPr/>
      </xdr:nvSpPr>
      <xdr:spPr bwMode="auto">
        <a:xfrm>
          <a:off x="4953000" y="642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272879</xdr:rowOff>
    </xdr:from>
    <xdr:ext cx="736600" cy="259045"/>
    <xdr:sp macro="" textlink="">
      <xdr:nvSpPr>
        <xdr:cNvPr id="130" name="テキスト ボックス 129"/>
        <xdr:cNvSpPr txBox="1"/>
      </xdr:nvSpPr>
      <xdr:spPr>
        <a:xfrm>
          <a:off x="4622800" y="619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88910</xdr:rowOff>
    </xdr:from>
    <xdr:to>
      <xdr:col>22</xdr:col>
      <xdr:colOff>165100</xdr:colOff>
      <xdr:row>34</xdr:row>
      <xdr:rowOff>190510</xdr:rowOff>
    </xdr:to>
    <xdr:sp macro="" textlink="">
      <xdr:nvSpPr>
        <xdr:cNvPr id="131" name="楕円 130"/>
        <xdr:cNvSpPr/>
      </xdr:nvSpPr>
      <xdr:spPr bwMode="auto">
        <a:xfrm>
          <a:off x="4254500" y="635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200687</xdr:rowOff>
    </xdr:from>
    <xdr:ext cx="762000" cy="259045"/>
    <xdr:sp macro="" textlink="">
      <xdr:nvSpPr>
        <xdr:cNvPr id="132" name="テキスト ボックス 131"/>
        <xdr:cNvSpPr txBox="1"/>
      </xdr:nvSpPr>
      <xdr:spPr>
        <a:xfrm>
          <a:off x="3924300" y="612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54986</xdr:rowOff>
    </xdr:from>
    <xdr:to>
      <xdr:col>19</xdr:col>
      <xdr:colOff>38100</xdr:colOff>
      <xdr:row>34</xdr:row>
      <xdr:rowOff>156586</xdr:rowOff>
    </xdr:to>
    <xdr:sp macro="" textlink="">
      <xdr:nvSpPr>
        <xdr:cNvPr id="133" name="楕円 132"/>
        <xdr:cNvSpPr/>
      </xdr:nvSpPr>
      <xdr:spPr bwMode="auto">
        <a:xfrm>
          <a:off x="3556000" y="632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166763</xdr:rowOff>
    </xdr:from>
    <xdr:ext cx="762000" cy="259045"/>
    <xdr:sp macro="" textlink="">
      <xdr:nvSpPr>
        <xdr:cNvPr id="134" name="テキスト ボックス 133"/>
        <xdr:cNvSpPr txBox="1"/>
      </xdr:nvSpPr>
      <xdr:spPr>
        <a:xfrm>
          <a:off x="3225800" y="609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73823</xdr:rowOff>
    </xdr:from>
    <xdr:to>
      <xdr:col>15</xdr:col>
      <xdr:colOff>101600</xdr:colOff>
      <xdr:row>34</xdr:row>
      <xdr:rowOff>175423</xdr:rowOff>
    </xdr:to>
    <xdr:sp macro="" textlink="">
      <xdr:nvSpPr>
        <xdr:cNvPr id="135" name="楕円 134"/>
        <xdr:cNvSpPr/>
      </xdr:nvSpPr>
      <xdr:spPr bwMode="auto">
        <a:xfrm>
          <a:off x="2857500" y="634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185600</xdr:rowOff>
    </xdr:from>
    <xdr:ext cx="762000" cy="259045"/>
    <xdr:sp macro="" textlink="">
      <xdr:nvSpPr>
        <xdr:cNvPr id="136" name="テキスト ボックス 135"/>
        <xdr:cNvSpPr txBox="1"/>
      </xdr:nvSpPr>
      <xdr:spPr>
        <a:xfrm>
          <a:off x="2527300" y="611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357,171
353,820
276.94
128,019,010
127,407,039
464,082
75,616,623
201,773,602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50660</xdr:rowOff>
    </xdr:from>
    <xdr:to>
      <xdr:col>24</xdr:col>
      <xdr:colOff>63500</xdr:colOff>
      <xdr:row>33</xdr:row>
      <xdr:rowOff>87198</xdr:rowOff>
    </xdr:to>
    <xdr:cxnSp macro="">
      <xdr:nvCxnSpPr>
        <xdr:cNvPr id="61" name="直線コネクタ 60"/>
        <xdr:cNvCxnSpPr/>
      </xdr:nvCxnSpPr>
      <xdr:spPr>
        <a:xfrm flipV="1">
          <a:off x="3797300" y="5708510"/>
          <a:ext cx="8382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68948</xdr:rowOff>
    </xdr:from>
    <xdr:to>
      <xdr:col>19</xdr:col>
      <xdr:colOff>177800</xdr:colOff>
      <xdr:row>33</xdr:row>
      <xdr:rowOff>87198</xdr:rowOff>
    </xdr:to>
    <xdr:cxnSp macro="">
      <xdr:nvCxnSpPr>
        <xdr:cNvPr id="64" name="直線コネクタ 63"/>
        <xdr:cNvCxnSpPr/>
      </xdr:nvCxnSpPr>
      <xdr:spPr>
        <a:xfrm>
          <a:off x="2908300" y="5726798"/>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68948</xdr:rowOff>
    </xdr:from>
    <xdr:to>
      <xdr:col>15</xdr:col>
      <xdr:colOff>50800</xdr:colOff>
      <xdr:row>33</xdr:row>
      <xdr:rowOff>70091</xdr:rowOff>
    </xdr:to>
    <xdr:cxnSp macro="">
      <xdr:nvCxnSpPr>
        <xdr:cNvPr id="67" name="直線コネクタ 66"/>
        <xdr:cNvCxnSpPr/>
      </xdr:nvCxnSpPr>
      <xdr:spPr>
        <a:xfrm flipV="1">
          <a:off x="2019300" y="57267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11113</xdr:rowOff>
    </xdr:from>
    <xdr:to>
      <xdr:col>10</xdr:col>
      <xdr:colOff>114300</xdr:colOff>
      <xdr:row>33</xdr:row>
      <xdr:rowOff>70091</xdr:rowOff>
    </xdr:to>
    <xdr:cxnSp macro="">
      <xdr:nvCxnSpPr>
        <xdr:cNvPr id="70" name="直線コネクタ 69"/>
        <xdr:cNvCxnSpPr/>
      </xdr:nvCxnSpPr>
      <xdr:spPr>
        <a:xfrm>
          <a:off x="1130300" y="5668963"/>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171310</xdr:rowOff>
    </xdr:from>
    <xdr:to>
      <xdr:col>24</xdr:col>
      <xdr:colOff>114300</xdr:colOff>
      <xdr:row>33</xdr:row>
      <xdr:rowOff>101460</xdr:rowOff>
    </xdr:to>
    <xdr:sp macro="" textlink="">
      <xdr:nvSpPr>
        <xdr:cNvPr id="80" name="楕円 79"/>
        <xdr:cNvSpPr/>
      </xdr:nvSpPr>
      <xdr:spPr>
        <a:xfrm>
          <a:off x="4584700" y="56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22737</xdr:rowOff>
    </xdr:from>
    <xdr:ext cx="534377" cy="259045"/>
    <xdr:sp macro="" textlink="">
      <xdr:nvSpPr>
        <xdr:cNvPr id="81" name="人件費該当値テキスト"/>
        <xdr:cNvSpPr txBox="1"/>
      </xdr:nvSpPr>
      <xdr:spPr>
        <a:xfrm>
          <a:off x="4686300" y="55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36398</xdr:rowOff>
    </xdr:from>
    <xdr:to>
      <xdr:col>20</xdr:col>
      <xdr:colOff>38100</xdr:colOff>
      <xdr:row>33</xdr:row>
      <xdr:rowOff>137998</xdr:rowOff>
    </xdr:to>
    <xdr:sp macro="" textlink="">
      <xdr:nvSpPr>
        <xdr:cNvPr id="82" name="楕円 81"/>
        <xdr:cNvSpPr/>
      </xdr:nvSpPr>
      <xdr:spPr>
        <a:xfrm>
          <a:off x="3746500" y="56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154525</xdr:rowOff>
    </xdr:from>
    <xdr:ext cx="534377" cy="259045"/>
    <xdr:sp macro="" textlink="">
      <xdr:nvSpPr>
        <xdr:cNvPr id="83" name="テキスト ボックス 82"/>
        <xdr:cNvSpPr txBox="1"/>
      </xdr:nvSpPr>
      <xdr:spPr>
        <a:xfrm>
          <a:off x="3530111" y="54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18148</xdr:rowOff>
    </xdr:from>
    <xdr:to>
      <xdr:col>15</xdr:col>
      <xdr:colOff>101600</xdr:colOff>
      <xdr:row>33</xdr:row>
      <xdr:rowOff>119748</xdr:rowOff>
    </xdr:to>
    <xdr:sp macro="" textlink="">
      <xdr:nvSpPr>
        <xdr:cNvPr id="84" name="楕円 83"/>
        <xdr:cNvSpPr/>
      </xdr:nvSpPr>
      <xdr:spPr>
        <a:xfrm>
          <a:off x="2857500" y="567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136275</xdr:rowOff>
    </xdr:from>
    <xdr:ext cx="534377" cy="259045"/>
    <xdr:sp macro="" textlink="">
      <xdr:nvSpPr>
        <xdr:cNvPr id="85" name="テキスト ボックス 84"/>
        <xdr:cNvSpPr txBox="1"/>
      </xdr:nvSpPr>
      <xdr:spPr>
        <a:xfrm>
          <a:off x="2641111" y="54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19291</xdr:rowOff>
    </xdr:from>
    <xdr:to>
      <xdr:col>10</xdr:col>
      <xdr:colOff>165100</xdr:colOff>
      <xdr:row>33</xdr:row>
      <xdr:rowOff>120891</xdr:rowOff>
    </xdr:to>
    <xdr:sp macro="" textlink="">
      <xdr:nvSpPr>
        <xdr:cNvPr id="86" name="楕円 85"/>
        <xdr:cNvSpPr/>
      </xdr:nvSpPr>
      <xdr:spPr>
        <a:xfrm>
          <a:off x="1968500" y="56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137418</xdr:rowOff>
    </xdr:from>
    <xdr:ext cx="534377" cy="259045"/>
    <xdr:sp macro="" textlink="">
      <xdr:nvSpPr>
        <xdr:cNvPr id="87" name="テキスト ボックス 86"/>
        <xdr:cNvSpPr txBox="1"/>
      </xdr:nvSpPr>
      <xdr:spPr>
        <a:xfrm>
          <a:off x="1752111" y="54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131763</xdr:rowOff>
    </xdr:from>
    <xdr:to>
      <xdr:col>6</xdr:col>
      <xdr:colOff>38100</xdr:colOff>
      <xdr:row>33</xdr:row>
      <xdr:rowOff>61913</xdr:rowOff>
    </xdr:to>
    <xdr:sp macro="" textlink="">
      <xdr:nvSpPr>
        <xdr:cNvPr id="88" name="楕円 87"/>
        <xdr:cNvSpPr/>
      </xdr:nvSpPr>
      <xdr:spPr>
        <a:xfrm>
          <a:off x="1079500" y="56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78440</xdr:rowOff>
    </xdr:from>
    <xdr:ext cx="534377" cy="259045"/>
    <xdr:sp macro="" textlink="">
      <xdr:nvSpPr>
        <xdr:cNvPr id="89" name="テキスト ボックス 88"/>
        <xdr:cNvSpPr txBox="1"/>
      </xdr:nvSpPr>
      <xdr:spPr>
        <a:xfrm>
          <a:off x="863111" y="53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107112</xdr:rowOff>
    </xdr:from>
    <xdr:to>
      <xdr:col>24</xdr:col>
      <xdr:colOff>63500</xdr:colOff>
      <xdr:row>57</xdr:row>
      <xdr:rowOff>126416</xdr:rowOff>
    </xdr:to>
    <xdr:cxnSp macro="">
      <xdr:nvCxnSpPr>
        <xdr:cNvPr id="119" name="直線コネクタ 118"/>
        <xdr:cNvCxnSpPr/>
      </xdr:nvCxnSpPr>
      <xdr:spPr>
        <a:xfrm flipV="1">
          <a:off x="3797300" y="987976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126416</xdr:rowOff>
    </xdr:from>
    <xdr:to>
      <xdr:col>19</xdr:col>
      <xdr:colOff>177800</xdr:colOff>
      <xdr:row>57</xdr:row>
      <xdr:rowOff>147333</xdr:rowOff>
    </xdr:to>
    <xdr:cxnSp macro="">
      <xdr:nvCxnSpPr>
        <xdr:cNvPr id="122" name="直線コネクタ 121"/>
        <xdr:cNvCxnSpPr/>
      </xdr:nvCxnSpPr>
      <xdr:spPr>
        <a:xfrm flipV="1">
          <a:off x="2908300" y="9899066"/>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119977</xdr:rowOff>
    </xdr:from>
    <xdr:to>
      <xdr:col>15</xdr:col>
      <xdr:colOff>50800</xdr:colOff>
      <xdr:row>57</xdr:row>
      <xdr:rowOff>147333</xdr:rowOff>
    </xdr:to>
    <xdr:cxnSp macro="">
      <xdr:nvCxnSpPr>
        <xdr:cNvPr id="125" name="直線コネクタ 124"/>
        <xdr:cNvCxnSpPr/>
      </xdr:nvCxnSpPr>
      <xdr:spPr>
        <a:xfrm>
          <a:off x="2019300" y="9892627"/>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119977</xdr:rowOff>
    </xdr:from>
    <xdr:to>
      <xdr:col>10</xdr:col>
      <xdr:colOff>114300</xdr:colOff>
      <xdr:row>58</xdr:row>
      <xdr:rowOff>3124</xdr:rowOff>
    </xdr:to>
    <xdr:cxnSp macro="">
      <xdr:nvCxnSpPr>
        <xdr:cNvPr id="128" name="直線コネクタ 127"/>
        <xdr:cNvCxnSpPr/>
      </xdr:nvCxnSpPr>
      <xdr:spPr>
        <a:xfrm flipV="1">
          <a:off x="1130300" y="9892627"/>
          <a:ext cx="889000" cy="5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56312</xdr:rowOff>
    </xdr:from>
    <xdr:to>
      <xdr:col>24</xdr:col>
      <xdr:colOff>114300</xdr:colOff>
      <xdr:row>57</xdr:row>
      <xdr:rowOff>157912</xdr:rowOff>
    </xdr:to>
    <xdr:sp macro="" textlink="">
      <xdr:nvSpPr>
        <xdr:cNvPr id="138" name="楕円 137"/>
        <xdr:cNvSpPr/>
      </xdr:nvSpPr>
      <xdr:spPr>
        <a:xfrm>
          <a:off x="4584700" y="98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79189</xdr:rowOff>
    </xdr:from>
    <xdr:ext cx="534377" cy="259045"/>
    <xdr:sp macro="" textlink="">
      <xdr:nvSpPr>
        <xdr:cNvPr id="139" name="物件費該当値テキスト"/>
        <xdr:cNvSpPr txBox="1"/>
      </xdr:nvSpPr>
      <xdr:spPr>
        <a:xfrm>
          <a:off x="4686300" y="96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75616</xdr:rowOff>
    </xdr:from>
    <xdr:to>
      <xdr:col>20</xdr:col>
      <xdr:colOff>38100</xdr:colOff>
      <xdr:row>58</xdr:row>
      <xdr:rowOff>5766</xdr:rowOff>
    </xdr:to>
    <xdr:sp macro="" textlink="">
      <xdr:nvSpPr>
        <xdr:cNvPr id="140" name="楕円 139"/>
        <xdr:cNvSpPr/>
      </xdr:nvSpPr>
      <xdr:spPr>
        <a:xfrm>
          <a:off x="3746500" y="98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22293</xdr:rowOff>
    </xdr:from>
    <xdr:ext cx="534377" cy="259045"/>
    <xdr:sp macro="" textlink="">
      <xdr:nvSpPr>
        <xdr:cNvPr id="141" name="テキスト ボックス 140"/>
        <xdr:cNvSpPr txBox="1"/>
      </xdr:nvSpPr>
      <xdr:spPr>
        <a:xfrm>
          <a:off x="3530111" y="96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96533</xdr:rowOff>
    </xdr:from>
    <xdr:to>
      <xdr:col>15</xdr:col>
      <xdr:colOff>101600</xdr:colOff>
      <xdr:row>58</xdr:row>
      <xdr:rowOff>26683</xdr:rowOff>
    </xdr:to>
    <xdr:sp macro="" textlink="">
      <xdr:nvSpPr>
        <xdr:cNvPr id="142" name="楕円 141"/>
        <xdr:cNvSpPr/>
      </xdr:nvSpPr>
      <xdr:spPr>
        <a:xfrm>
          <a:off x="2857500" y="98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43210</xdr:rowOff>
    </xdr:from>
    <xdr:ext cx="534377" cy="259045"/>
    <xdr:sp macro="" textlink="">
      <xdr:nvSpPr>
        <xdr:cNvPr id="143" name="テキスト ボックス 142"/>
        <xdr:cNvSpPr txBox="1"/>
      </xdr:nvSpPr>
      <xdr:spPr>
        <a:xfrm>
          <a:off x="2641111" y="964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69177</xdr:rowOff>
    </xdr:from>
    <xdr:to>
      <xdr:col>10</xdr:col>
      <xdr:colOff>165100</xdr:colOff>
      <xdr:row>57</xdr:row>
      <xdr:rowOff>170777</xdr:rowOff>
    </xdr:to>
    <xdr:sp macro="" textlink="">
      <xdr:nvSpPr>
        <xdr:cNvPr id="144" name="楕円 143"/>
        <xdr:cNvSpPr/>
      </xdr:nvSpPr>
      <xdr:spPr>
        <a:xfrm>
          <a:off x="1968500" y="98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15854</xdr:rowOff>
    </xdr:from>
    <xdr:ext cx="534377" cy="259045"/>
    <xdr:sp macro="" textlink="">
      <xdr:nvSpPr>
        <xdr:cNvPr id="145" name="テキスト ボックス 144"/>
        <xdr:cNvSpPr txBox="1"/>
      </xdr:nvSpPr>
      <xdr:spPr>
        <a:xfrm>
          <a:off x="1752111" y="961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123774</xdr:rowOff>
    </xdr:from>
    <xdr:to>
      <xdr:col>6</xdr:col>
      <xdr:colOff>38100</xdr:colOff>
      <xdr:row>58</xdr:row>
      <xdr:rowOff>53924</xdr:rowOff>
    </xdr:to>
    <xdr:sp macro="" textlink="">
      <xdr:nvSpPr>
        <xdr:cNvPr id="146" name="楕円 145"/>
        <xdr:cNvSpPr/>
      </xdr:nvSpPr>
      <xdr:spPr>
        <a:xfrm>
          <a:off x="1079500" y="98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45051</xdr:rowOff>
    </xdr:from>
    <xdr:ext cx="534377" cy="259045"/>
    <xdr:sp macro="" textlink="">
      <xdr:nvSpPr>
        <xdr:cNvPr id="147" name="テキスト ボックス 146"/>
        <xdr:cNvSpPr txBox="1"/>
      </xdr:nvSpPr>
      <xdr:spPr>
        <a:xfrm>
          <a:off x="863111" y="99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34327</xdr:rowOff>
    </xdr:from>
    <xdr:to>
      <xdr:col>24</xdr:col>
      <xdr:colOff>63500</xdr:colOff>
      <xdr:row>77</xdr:row>
      <xdr:rowOff>61213</xdr:rowOff>
    </xdr:to>
    <xdr:cxnSp macro="">
      <xdr:nvCxnSpPr>
        <xdr:cNvPr id="178" name="直線コネクタ 177"/>
        <xdr:cNvCxnSpPr/>
      </xdr:nvCxnSpPr>
      <xdr:spPr>
        <a:xfrm>
          <a:off x="3797300" y="13235977"/>
          <a:ext cx="838200" cy="2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34327</xdr:rowOff>
    </xdr:from>
    <xdr:to>
      <xdr:col>19</xdr:col>
      <xdr:colOff>177800</xdr:colOff>
      <xdr:row>77</xdr:row>
      <xdr:rowOff>72862</xdr:rowOff>
    </xdr:to>
    <xdr:cxnSp macro="">
      <xdr:nvCxnSpPr>
        <xdr:cNvPr id="181" name="直線コネクタ 180"/>
        <xdr:cNvCxnSpPr/>
      </xdr:nvCxnSpPr>
      <xdr:spPr>
        <a:xfrm flipV="1">
          <a:off x="2908300" y="13235977"/>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72862</xdr:rowOff>
    </xdr:from>
    <xdr:to>
      <xdr:col>15</xdr:col>
      <xdr:colOff>50800</xdr:colOff>
      <xdr:row>77</xdr:row>
      <xdr:rowOff>77543</xdr:rowOff>
    </xdr:to>
    <xdr:cxnSp macro="">
      <xdr:nvCxnSpPr>
        <xdr:cNvPr id="184" name="直線コネクタ 183"/>
        <xdr:cNvCxnSpPr/>
      </xdr:nvCxnSpPr>
      <xdr:spPr>
        <a:xfrm flipV="1">
          <a:off x="2019300" y="13274512"/>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77543</xdr:rowOff>
    </xdr:from>
    <xdr:to>
      <xdr:col>10</xdr:col>
      <xdr:colOff>114300</xdr:colOff>
      <xdr:row>77</xdr:row>
      <xdr:rowOff>103668</xdr:rowOff>
    </xdr:to>
    <xdr:cxnSp macro="">
      <xdr:nvCxnSpPr>
        <xdr:cNvPr id="187" name="直線コネクタ 186"/>
        <xdr:cNvCxnSpPr/>
      </xdr:nvCxnSpPr>
      <xdr:spPr>
        <a:xfrm flipV="1">
          <a:off x="1130300" y="1327919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10413</xdr:rowOff>
    </xdr:from>
    <xdr:to>
      <xdr:col>24</xdr:col>
      <xdr:colOff>114300</xdr:colOff>
      <xdr:row>77</xdr:row>
      <xdr:rowOff>112013</xdr:rowOff>
    </xdr:to>
    <xdr:sp macro="" textlink="">
      <xdr:nvSpPr>
        <xdr:cNvPr id="197" name="楕円 196"/>
        <xdr:cNvSpPr/>
      </xdr:nvSpPr>
      <xdr:spPr>
        <a:xfrm>
          <a:off x="4584700" y="132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160290</xdr:rowOff>
    </xdr:from>
    <xdr:ext cx="469744" cy="259045"/>
    <xdr:sp macro="" textlink="">
      <xdr:nvSpPr>
        <xdr:cNvPr id="198" name="維持補修費該当値テキスト"/>
        <xdr:cNvSpPr txBox="1"/>
      </xdr:nvSpPr>
      <xdr:spPr>
        <a:xfrm>
          <a:off x="4686300" y="1319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154977</xdr:rowOff>
    </xdr:from>
    <xdr:to>
      <xdr:col>20</xdr:col>
      <xdr:colOff>38100</xdr:colOff>
      <xdr:row>77</xdr:row>
      <xdr:rowOff>85127</xdr:rowOff>
    </xdr:to>
    <xdr:sp macro="" textlink="">
      <xdr:nvSpPr>
        <xdr:cNvPr id="199" name="楕円 198"/>
        <xdr:cNvSpPr/>
      </xdr:nvSpPr>
      <xdr:spPr>
        <a:xfrm>
          <a:off x="3746500" y="131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76254</xdr:rowOff>
    </xdr:from>
    <xdr:ext cx="469744" cy="259045"/>
    <xdr:sp macro="" textlink="">
      <xdr:nvSpPr>
        <xdr:cNvPr id="200" name="テキスト ボックス 199"/>
        <xdr:cNvSpPr txBox="1"/>
      </xdr:nvSpPr>
      <xdr:spPr>
        <a:xfrm>
          <a:off x="3562428" y="1327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22062</xdr:rowOff>
    </xdr:from>
    <xdr:to>
      <xdr:col>15</xdr:col>
      <xdr:colOff>101600</xdr:colOff>
      <xdr:row>77</xdr:row>
      <xdr:rowOff>123662</xdr:rowOff>
    </xdr:to>
    <xdr:sp macro="" textlink="">
      <xdr:nvSpPr>
        <xdr:cNvPr id="201" name="楕円 200"/>
        <xdr:cNvSpPr/>
      </xdr:nvSpPr>
      <xdr:spPr>
        <a:xfrm>
          <a:off x="2857500" y="132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114789</xdr:rowOff>
    </xdr:from>
    <xdr:ext cx="469744" cy="259045"/>
    <xdr:sp macro="" textlink="">
      <xdr:nvSpPr>
        <xdr:cNvPr id="202" name="テキスト ボックス 201"/>
        <xdr:cNvSpPr txBox="1"/>
      </xdr:nvSpPr>
      <xdr:spPr>
        <a:xfrm>
          <a:off x="2673428" y="1331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26743</xdr:rowOff>
    </xdr:from>
    <xdr:to>
      <xdr:col>10</xdr:col>
      <xdr:colOff>165100</xdr:colOff>
      <xdr:row>77</xdr:row>
      <xdr:rowOff>128343</xdr:rowOff>
    </xdr:to>
    <xdr:sp macro="" textlink="">
      <xdr:nvSpPr>
        <xdr:cNvPr id="203" name="楕円 202"/>
        <xdr:cNvSpPr/>
      </xdr:nvSpPr>
      <xdr:spPr>
        <a:xfrm>
          <a:off x="1968500" y="132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119470</xdr:rowOff>
    </xdr:from>
    <xdr:ext cx="469744" cy="259045"/>
    <xdr:sp macro="" textlink="">
      <xdr:nvSpPr>
        <xdr:cNvPr id="204" name="テキスト ボックス 203"/>
        <xdr:cNvSpPr txBox="1"/>
      </xdr:nvSpPr>
      <xdr:spPr>
        <a:xfrm>
          <a:off x="1784428" y="1332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52868</xdr:rowOff>
    </xdr:from>
    <xdr:to>
      <xdr:col>6</xdr:col>
      <xdr:colOff>38100</xdr:colOff>
      <xdr:row>77</xdr:row>
      <xdr:rowOff>154468</xdr:rowOff>
    </xdr:to>
    <xdr:sp macro="" textlink="">
      <xdr:nvSpPr>
        <xdr:cNvPr id="205" name="楕円 204"/>
        <xdr:cNvSpPr/>
      </xdr:nvSpPr>
      <xdr:spPr>
        <a:xfrm>
          <a:off x="1079500" y="132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145595</xdr:rowOff>
    </xdr:from>
    <xdr:ext cx="469744" cy="259045"/>
    <xdr:sp macro="" textlink="">
      <xdr:nvSpPr>
        <xdr:cNvPr id="206" name="テキスト ボックス 205"/>
        <xdr:cNvSpPr txBox="1"/>
      </xdr:nvSpPr>
      <xdr:spPr>
        <a:xfrm>
          <a:off x="895428" y="1334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41351</xdr:rowOff>
    </xdr:from>
    <xdr:to>
      <xdr:col>24</xdr:col>
      <xdr:colOff>63500</xdr:colOff>
      <xdr:row>96</xdr:row>
      <xdr:rowOff>54851</xdr:rowOff>
    </xdr:to>
    <xdr:cxnSp macro="">
      <xdr:nvCxnSpPr>
        <xdr:cNvPr id="236" name="直線コネクタ 235"/>
        <xdr:cNvCxnSpPr/>
      </xdr:nvCxnSpPr>
      <xdr:spPr>
        <a:xfrm>
          <a:off x="3797300" y="16500551"/>
          <a:ext cx="8382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41351</xdr:rowOff>
    </xdr:from>
    <xdr:to>
      <xdr:col>19</xdr:col>
      <xdr:colOff>177800</xdr:colOff>
      <xdr:row>96</xdr:row>
      <xdr:rowOff>66878</xdr:rowOff>
    </xdr:to>
    <xdr:cxnSp macro="">
      <xdr:nvCxnSpPr>
        <xdr:cNvPr id="239" name="直線コネクタ 238"/>
        <xdr:cNvCxnSpPr/>
      </xdr:nvCxnSpPr>
      <xdr:spPr>
        <a:xfrm flipV="1">
          <a:off x="2908300" y="1650055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66878</xdr:rowOff>
    </xdr:from>
    <xdr:to>
      <xdr:col>15</xdr:col>
      <xdr:colOff>50800</xdr:colOff>
      <xdr:row>96</xdr:row>
      <xdr:rowOff>117577</xdr:rowOff>
    </xdr:to>
    <xdr:cxnSp macro="">
      <xdr:nvCxnSpPr>
        <xdr:cNvPr id="242" name="直線コネクタ 241"/>
        <xdr:cNvCxnSpPr/>
      </xdr:nvCxnSpPr>
      <xdr:spPr>
        <a:xfrm flipV="1">
          <a:off x="2019300" y="16526078"/>
          <a:ext cx="889000" cy="5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117577</xdr:rowOff>
    </xdr:from>
    <xdr:to>
      <xdr:col>10</xdr:col>
      <xdr:colOff>114300</xdr:colOff>
      <xdr:row>96</xdr:row>
      <xdr:rowOff>134607</xdr:rowOff>
    </xdr:to>
    <xdr:cxnSp macro="">
      <xdr:nvCxnSpPr>
        <xdr:cNvPr id="245" name="直線コネクタ 244"/>
        <xdr:cNvCxnSpPr/>
      </xdr:nvCxnSpPr>
      <xdr:spPr>
        <a:xfrm flipV="1">
          <a:off x="1130300" y="1657677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4051</xdr:rowOff>
    </xdr:from>
    <xdr:to>
      <xdr:col>24</xdr:col>
      <xdr:colOff>114300</xdr:colOff>
      <xdr:row>96</xdr:row>
      <xdr:rowOff>105651</xdr:rowOff>
    </xdr:to>
    <xdr:sp macro="" textlink="">
      <xdr:nvSpPr>
        <xdr:cNvPr id="255" name="楕円 254"/>
        <xdr:cNvSpPr/>
      </xdr:nvSpPr>
      <xdr:spPr>
        <a:xfrm>
          <a:off x="4584700" y="164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153928</xdr:rowOff>
    </xdr:from>
    <xdr:ext cx="534377" cy="259045"/>
    <xdr:sp macro="" textlink="">
      <xdr:nvSpPr>
        <xdr:cNvPr id="256" name="扶助費該当値テキスト"/>
        <xdr:cNvSpPr txBox="1"/>
      </xdr:nvSpPr>
      <xdr:spPr>
        <a:xfrm>
          <a:off x="4686300" y="1644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162001</xdr:rowOff>
    </xdr:from>
    <xdr:to>
      <xdr:col>20</xdr:col>
      <xdr:colOff>38100</xdr:colOff>
      <xdr:row>96</xdr:row>
      <xdr:rowOff>92151</xdr:rowOff>
    </xdr:to>
    <xdr:sp macro="" textlink="">
      <xdr:nvSpPr>
        <xdr:cNvPr id="257" name="楕円 256"/>
        <xdr:cNvSpPr/>
      </xdr:nvSpPr>
      <xdr:spPr>
        <a:xfrm>
          <a:off x="3746500" y="164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83278</xdr:rowOff>
    </xdr:from>
    <xdr:ext cx="599010" cy="259045"/>
    <xdr:sp macro="" textlink="">
      <xdr:nvSpPr>
        <xdr:cNvPr id="258" name="テキスト ボックス 257"/>
        <xdr:cNvSpPr txBox="1"/>
      </xdr:nvSpPr>
      <xdr:spPr>
        <a:xfrm>
          <a:off x="3497795" y="1654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16078</xdr:rowOff>
    </xdr:from>
    <xdr:to>
      <xdr:col>15</xdr:col>
      <xdr:colOff>101600</xdr:colOff>
      <xdr:row>96</xdr:row>
      <xdr:rowOff>117678</xdr:rowOff>
    </xdr:to>
    <xdr:sp macro="" textlink="">
      <xdr:nvSpPr>
        <xdr:cNvPr id="259" name="楕円 258"/>
        <xdr:cNvSpPr/>
      </xdr:nvSpPr>
      <xdr:spPr>
        <a:xfrm>
          <a:off x="2857500" y="164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108805</xdr:rowOff>
    </xdr:from>
    <xdr:ext cx="534377" cy="259045"/>
    <xdr:sp macro="" textlink="">
      <xdr:nvSpPr>
        <xdr:cNvPr id="260" name="テキスト ボックス 259"/>
        <xdr:cNvSpPr txBox="1"/>
      </xdr:nvSpPr>
      <xdr:spPr>
        <a:xfrm>
          <a:off x="2641111" y="165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66777</xdr:rowOff>
    </xdr:from>
    <xdr:to>
      <xdr:col>10</xdr:col>
      <xdr:colOff>165100</xdr:colOff>
      <xdr:row>96</xdr:row>
      <xdr:rowOff>168377</xdr:rowOff>
    </xdr:to>
    <xdr:sp macro="" textlink="">
      <xdr:nvSpPr>
        <xdr:cNvPr id="261" name="楕円 260"/>
        <xdr:cNvSpPr/>
      </xdr:nvSpPr>
      <xdr:spPr>
        <a:xfrm>
          <a:off x="1968500" y="165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159504</xdr:rowOff>
    </xdr:from>
    <xdr:ext cx="534377" cy="259045"/>
    <xdr:sp macro="" textlink="">
      <xdr:nvSpPr>
        <xdr:cNvPr id="262" name="テキスト ボックス 261"/>
        <xdr:cNvSpPr txBox="1"/>
      </xdr:nvSpPr>
      <xdr:spPr>
        <a:xfrm>
          <a:off x="1752111" y="166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83807</xdr:rowOff>
    </xdr:from>
    <xdr:to>
      <xdr:col>6</xdr:col>
      <xdr:colOff>38100</xdr:colOff>
      <xdr:row>97</xdr:row>
      <xdr:rowOff>13957</xdr:rowOff>
    </xdr:to>
    <xdr:sp macro="" textlink="">
      <xdr:nvSpPr>
        <xdr:cNvPr id="263" name="楕円 262"/>
        <xdr:cNvSpPr/>
      </xdr:nvSpPr>
      <xdr:spPr>
        <a:xfrm>
          <a:off x="1079500" y="165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5084</xdr:rowOff>
    </xdr:from>
    <xdr:ext cx="534377" cy="259045"/>
    <xdr:sp macro="" textlink="">
      <xdr:nvSpPr>
        <xdr:cNvPr id="264" name="テキスト ボックス 263"/>
        <xdr:cNvSpPr txBox="1"/>
      </xdr:nvSpPr>
      <xdr:spPr>
        <a:xfrm>
          <a:off x="863111" y="1663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21990</xdr:rowOff>
    </xdr:from>
    <xdr:to>
      <xdr:col>55</xdr:col>
      <xdr:colOff>0</xdr:colOff>
      <xdr:row>37</xdr:row>
      <xdr:rowOff>30296</xdr:rowOff>
    </xdr:to>
    <xdr:cxnSp macro="">
      <xdr:nvCxnSpPr>
        <xdr:cNvPr id="293" name="直線コネクタ 292"/>
        <xdr:cNvCxnSpPr/>
      </xdr:nvCxnSpPr>
      <xdr:spPr>
        <a:xfrm flipV="1">
          <a:off x="9639300" y="6365640"/>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16618</xdr:rowOff>
    </xdr:from>
    <xdr:to>
      <xdr:col>50</xdr:col>
      <xdr:colOff>114300</xdr:colOff>
      <xdr:row>37</xdr:row>
      <xdr:rowOff>30296</xdr:rowOff>
    </xdr:to>
    <xdr:cxnSp macro="">
      <xdr:nvCxnSpPr>
        <xdr:cNvPr id="296" name="直線コネクタ 295"/>
        <xdr:cNvCxnSpPr/>
      </xdr:nvCxnSpPr>
      <xdr:spPr>
        <a:xfrm>
          <a:off x="8750300" y="6360268"/>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16618</xdr:rowOff>
    </xdr:from>
    <xdr:to>
      <xdr:col>45</xdr:col>
      <xdr:colOff>177800</xdr:colOff>
      <xdr:row>37</xdr:row>
      <xdr:rowOff>28562</xdr:rowOff>
    </xdr:to>
    <xdr:cxnSp macro="">
      <xdr:nvCxnSpPr>
        <xdr:cNvPr id="299" name="直線コネクタ 298"/>
        <xdr:cNvCxnSpPr/>
      </xdr:nvCxnSpPr>
      <xdr:spPr>
        <a:xfrm flipV="1">
          <a:off x="7861300" y="6360268"/>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124327</xdr:rowOff>
    </xdr:from>
    <xdr:to>
      <xdr:col>41</xdr:col>
      <xdr:colOff>50800</xdr:colOff>
      <xdr:row>37</xdr:row>
      <xdr:rowOff>28562</xdr:rowOff>
    </xdr:to>
    <xdr:cxnSp macro="">
      <xdr:nvCxnSpPr>
        <xdr:cNvPr id="302" name="直線コネクタ 301"/>
        <xdr:cNvCxnSpPr/>
      </xdr:nvCxnSpPr>
      <xdr:spPr>
        <a:xfrm>
          <a:off x="6972300" y="6296527"/>
          <a:ext cx="889000" cy="7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142640</xdr:rowOff>
    </xdr:from>
    <xdr:to>
      <xdr:col>55</xdr:col>
      <xdr:colOff>50800</xdr:colOff>
      <xdr:row>37</xdr:row>
      <xdr:rowOff>72790</xdr:rowOff>
    </xdr:to>
    <xdr:sp macro="" textlink="">
      <xdr:nvSpPr>
        <xdr:cNvPr id="312" name="楕円 311"/>
        <xdr:cNvSpPr/>
      </xdr:nvSpPr>
      <xdr:spPr>
        <a:xfrm>
          <a:off x="10426700" y="63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57567</xdr:rowOff>
    </xdr:from>
    <xdr:ext cx="534377" cy="259045"/>
    <xdr:sp macro="" textlink="">
      <xdr:nvSpPr>
        <xdr:cNvPr id="313" name="補助費等該当値テキスト"/>
        <xdr:cNvSpPr txBox="1"/>
      </xdr:nvSpPr>
      <xdr:spPr>
        <a:xfrm>
          <a:off x="10528300" y="62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150946</xdr:rowOff>
    </xdr:from>
    <xdr:to>
      <xdr:col>50</xdr:col>
      <xdr:colOff>165100</xdr:colOff>
      <xdr:row>37</xdr:row>
      <xdr:rowOff>81096</xdr:rowOff>
    </xdr:to>
    <xdr:sp macro="" textlink="">
      <xdr:nvSpPr>
        <xdr:cNvPr id="314" name="楕円 313"/>
        <xdr:cNvSpPr/>
      </xdr:nvSpPr>
      <xdr:spPr>
        <a:xfrm>
          <a:off x="9588500" y="63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72223</xdr:rowOff>
    </xdr:from>
    <xdr:ext cx="534377" cy="259045"/>
    <xdr:sp macro="" textlink="">
      <xdr:nvSpPr>
        <xdr:cNvPr id="315" name="テキスト ボックス 314"/>
        <xdr:cNvSpPr txBox="1"/>
      </xdr:nvSpPr>
      <xdr:spPr>
        <a:xfrm>
          <a:off x="9372111" y="641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137268</xdr:rowOff>
    </xdr:from>
    <xdr:to>
      <xdr:col>46</xdr:col>
      <xdr:colOff>38100</xdr:colOff>
      <xdr:row>37</xdr:row>
      <xdr:rowOff>67418</xdr:rowOff>
    </xdr:to>
    <xdr:sp macro="" textlink="">
      <xdr:nvSpPr>
        <xdr:cNvPr id="316" name="楕円 315"/>
        <xdr:cNvSpPr/>
      </xdr:nvSpPr>
      <xdr:spPr>
        <a:xfrm>
          <a:off x="8699500" y="63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58545</xdr:rowOff>
    </xdr:from>
    <xdr:ext cx="534377" cy="259045"/>
    <xdr:sp macro="" textlink="">
      <xdr:nvSpPr>
        <xdr:cNvPr id="317" name="テキスト ボックス 316"/>
        <xdr:cNvSpPr txBox="1"/>
      </xdr:nvSpPr>
      <xdr:spPr>
        <a:xfrm>
          <a:off x="8483111" y="64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149212</xdr:rowOff>
    </xdr:from>
    <xdr:to>
      <xdr:col>41</xdr:col>
      <xdr:colOff>101600</xdr:colOff>
      <xdr:row>37</xdr:row>
      <xdr:rowOff>79362</xdr:rowOff>
    </xdr:to>
    <xdr:sp macro="" textlink="">
      <xdr:nvSpPr>
        <xdr:cNvPr id="318" name="楕円 317"/>
        <xdr:cNvSpPr/>
      </xdr:nvSpPr>
      <xdr:spPr>
        <a:xfrm>
          <a:off x="7810500" y="6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70489</xdr:rowOff>
    </xdr:from>
    <xdr:ext cx="534377" cy="259045"/>
    <xdr:sp macro="" textlink="">
      <xdr:nvSpPr>
        <xdr:cNvPr id="319" name="テキスト ボックス 318"/>
        <xdr:cNvSpPr txBox="1"/>
      </xdr:nvSpPr>
      <xdr:spPr>
        <a:xfrm>
          <a:off x="7594111" y="64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73527</xdr:rowOff>
    </xdr:from>
    <xdr:to>
      <xdr:col>36</xdr:col>
      <xdr:colOff>165100</xdr:colOff>
      <xdr:row>37</xdr:row>
      <xdr:rowOff>3677</xdr:rowOff>
    </xdr:to>
    <xdr:sp macro="" textlink="">
      <xdr:nvSpPr>
        <xdr:cNvPr id="320" name="楕円 319"/>
        <xdr:cNvSpPr/>
      </xdr:nvSpPr>
      <xdr:spPr>
        <a:xfrm>
          <a:off x="6921500" y="62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166254</xdr:rowOff>
    </xdr:from>
    <xdr:ext cx="534377" cy="259045"/>
    <xdr:sp macro="" textlink="">
      <xdr:nvSpPr>
        <xdr:cNvPr id="321" name="テキスト ボックス 320"/>
        <xdr:cNvSpPr txBox="1"/>
      </xdr:nvSpPr>
      <xdr:spPr>
        <a:xfrm>
          <a:off x="6705111" y="633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66281</xdr:rowOff>
    </xdr:from>
    <xdr:to>
      <xdr:col>55</xdr:col>
      <xdr:colOff>0</xdr:colOff>
      <xdr:row>58</xdr:row>
      <xdr:rowOff>170904</xdr:rowOff>
    </xdr:to>
    <xdr:cxnSp macro="">
      <xdr:nvCxnSpPr>
        <xdr:cNvPr id="351" name="直線コネクタ 350"/>
        <xdr:cNvCxnSpPr/>
      </xdr:nvCxnSpPr>
      <xdr:spPr>
        <a:xfrm flipV="1">
          <a:off x="9639300" y="10010381"/>
          <a:ext cx="838200" cy="1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96800</xdr:rowOff>
    </xdr:from>
    <xdr:to>
      <xdr:col>50</xdr:col>
      <xdr:colOff>114300</xdr:colOff>
      <xdr:row>58</xdr:row>
      <xdr:rowOff>170904</xdr:rowOff>
    </xdr:to>
    <xdr:cxnSp macro="">
      <xdr:nvCxnSpPr>
        <xdr:cNvPr id="354" name="直線コネクタ 353"/>
        <xdr:cNvCxnSpPr/>
      </xdr:nvCxnSpPr>
      <xdr:spPr>
        <a:xfrm>
          <a:off x="8750300" y="10040900"/>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96800</xdr:rowOff>
    </xdr:from>
    <xdr:to>
      <xdr:col>45</xdr:col>
      <xdr:colOff>177800</xdr:colOff>
      <xdr:row>58</xdr:row>
      <xdr:rowOff>106591</xdr:rowOff>
    </xdr:to>
    <xdr:cxnSp macro="">
      <xdr:nvCxnSpPr>
        <xdr:cNvPr id="357" name="直線コネクタ 356"/>
        <xdr:cNvCxnSpPr/>
      </xdr:nvCxnSpPr>
      <xdr:spPr>
        <a:xfrm flipV="1">
          <a:off x="7861300" y="10040900"/>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106591</xdr:rowOff>
    </xdr:from>
    <xdr:to>
      <xdr:col>41</xdr:col>
      <xdr:colOff>50800</xdr:colOff>
      <xdr:row>58</xdr:row>
      <xdr:rowOff>109334</xdr:rowOff>
    </xdr:to>
    <xdr:cxnSp macro="">
      <xdr:nvCxnSpPr>
        <xdr:cNvPr id="360" name="直線コネクタ 359"/>
        <xdr:cNvCxnSpPr/>
      </xdr:nvCxnSpPr>
      <xdr:spPr>
        <a:xfrm flipV="1">
          <a:off x="6972300" y="1005069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15481</xdr:rowOff>
    </xdr:from>
    <xdr:to>
      <xdr:col>55</xdr:col>
      <xdr:colOff>50800</xdr:colOff>
      <xdr:row>58</xdr:row>
      <xdr:rowOff>117081</xdr:rowOff>
    </xdr:to>
    <xdr:sp macro="" textlink="">
      <xdr:nvSpPr>
        <xdr:cNvPr id="370" name="楕円 369"/>
        <xdr:cNvSpPr/>
      </xdr:nvSpPr>
      <xdr:spPr>
        <a:xfrm>
          <a:off x="10426700" y="99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101858</xdr:rowOff>
    </xdr:from>
    <xdr:ext cx="534377" cy="259045"/>
    <xdr:sp macro="" textlink="">
      <xdr:nvSpPr>
        <xdr:cNvPr id="371" name="普通建設事業費該当値テキスト"/>
        <xdr:cNvSpPr txBox="1"/>
      </xdr:nvSpPr>
      <xdr:spPr>
        <a:xfrm>
          <a:off x="10528300" y="98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120104</xdr:rowOff>
    </xdr:from>
    <xdr:to>
      <xdr:col>50</xdr:col>
      <xdr:colOff>165100</xdr:colOff>
      <xdr:row>59</xdr:row>
      <xdr:rowOff>50254</xdr:rowOff>
    </xdr:to>
    <xdr:sp macro="" textlink="">
      <xdr:nvSpPr>
        <xdr:cNvPr id="372" name="楕円 371"/>
        <xdr:cNvSpPr/>
      </xdr:nvSpPr>
      <xdr:spPr>
        <a:xfrm>
          <a:off x="9588500" y="100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41381</xdr:rowOff>
    </xdr:from>
    <xdr:ext cx="534377" cy="259045"/>
    <xdr:sp macro="" textlink="">
      <xdr:nvSpPr>
        <xdr:cNvPr id="373" name="テキスト ボックス 372"/>
        <xdr:cNvSpPr txBox="1"/>
      </xdr:nvSpPr>
      <xdr:spPr>
        <a:xfrm>
          <a:off x="9372111" y="101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46000</xdr:rowOff>
    </xdr:from>
    <xdr:to>
      <xdr:col>46</xdr:col>
      <xdr:colOff>38100</xdr:colOff>
      <xdr:row>58</xdr:row>
      <xdr:rowOff>147600</xdr:rowOff>
    </xdr:to>
    <xdr:sp macro="" textlink="">
      <xdr:nvSpPr>
        <xdr:cNvPr id="374" name="楕円 373"/>
        <xdr:cNvSpPr/>
      </xdr:nvSpPr>
      <xdr:spPr>
        <a:xfrm>
          <a:off x="8699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138727</xdr:rowOff>
    </xdr:from>
    <xdr:ext cx="534377" cy="259045"/>
    <xdr:sp macro="" textlink="">
      <xdr:nvSpPr>
        <xdr:cNvPr id="375" name="テキスト ボックス 374"/>
        <xdr:cNvSpPr txBox="1"/>
      </xdr:nvSpPr>
      <xdr:spPr>
        <a:xfrm>
          <a:off x="8483111" y="100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55791</xdr:rowOff>
    </xdr:from>
    <xdr:to>
      <xdr:col>41</xdr:col>
      <xdr:colOff>101600</xdr:colOff>
      <xdr:row>58</xdr:row>
      <xdr:rowOff>157391</xdr:rowOff>
    </xdr:to>
    <xdr:sp macro="" textlink="">
      <xdr:nvSpPr>
        <xdr:cNvPr id="376" name="楕円 375"/>
        <xdr:cNvSpPr/>
      </xdr:nvSpPr>
      <xdr:spPr>
        <a:xfrm>
          <a:off x="7810500" y="9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148518</xdr:rowOff>
    </xdr:from>
    <xdr:ext cx="534377" cy="259045"/>
    <xdr:sp macro="" textlink="">
      <xdr:nvSpPr>
        <xdr:cNvPr id="377" name="テキスト ボックス 376"/>
        <xdr:cNvSpPr txBox="1"/>
      </xdr:nvSpPr>
      <xdr:spPr>
        <a:xfrm>
          <a:off x="7594111" y="100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58534</xdr:rowOff>
    </xdr:from>
    <xdr:to>
      <xdr:col>36</xdr:col>
      <xdr:colOff>165100</xdr:colOff>
      <xdr:row>58</xdr:row>
      <xdr:rowOff>160134</xdr:rowOff>
    </xdr:to>
    <xdr:sp macro="" textlink="">
      <xdr:nvSpPr>
        <xdr:cNvPr id="378" name="楕円 377"/>
        <xdr:cNvSpPr/>
      </xdr:nvSpPr>
      <xdr:spPr>
        <a:xfrm>
          <a:off x="6921500" y="10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151261</xdr:rowOff>
    </xdr:from>
    <xdr:ext cx="534377" cy="259045"/>
    <xdr:sp macro="" textlink="">
      <xdr:nvSpPr>
        <xdr:cNvPr id="379" name="テキスト ボックス 378"/>
        <xdr:cNvSpPr txBox="1"/>
      </xdr:nvSpPr>
      <xdr:spPr>
        <a:xfrm>
          <a:off x="6705111" y="100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76476</xdr:rowOff>
    </xdr:from>
    <xdr:to>
      <xdr:col>55</xdr:col>
      <xdr:colOff>0</xdr:colOff>
      <xdr:row>79</xdr:row>
      <xdr:rowOff>14557</xdr:rowOff>
    </xdr:to>
    <xdr:cxnSp macro="">
      <xdr:nvCxnSpPr>
        <xdr:cNvPr id="410" name="直線コネクタ 409"/>
        <xdr:cNvCxnSpPr/>
      </xdr:nvCxnSpPr>
      <xdr:spPr>
        <a:xfrm flipV="1">
          <a:off x="9639300" y="13278126"/>
          <a:ext cx="838200" cy="2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108283</xdr:rowOff>
    </xdr:from>
    <xdr:to>
      <xdr:col>50</xdr:col>
      <xdr:colOff>114300</xdr:colOff>
      <xdr:row>79</xdr:row>
      <xdr:rowOff>14557</xdr:rowOff>
    </xdr:to>
    <xdr:cxnSp macro="">
      <xdr:nvCxnSpPr>
        <xdr:cNvPr id="413" name="直線コネクタ 412"/>
        <xdr:cNvCxnSpPr/>
      </xdr:nvCxnSpPr>
      <xdr:spPr>
        <a:xfrm>
          <a:off x="8750300" y="1348138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33596</xdr:rowOff>
    </xdr:from>
    <xdr:to>
      <xdr:col>45</xdr:col>
      <xdr:colOff>177800</xdr:colOff>
      <xdr:row>78</xdr:row>
      <xdr:rowOff>108283</xdr:rowOff>
    </xdr:to>
    <xdr:cxnSp macro="">
      <xdr:nvCxnSpPr>
        <xdr:cNvPr id="416" name="直線コネクタ 415"/>
        <xdr:cNvCxnSpPr/>
      </xdr:nvCxnSpPr>
      <xdr:spPr>
        <a:xfrm>
          <a:off x="7861300" y="13406696"/>
          <a:ext cx="889000" cy="7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142639</xdr:rowOff>
    </xdr:from>
    <xdr:to>
      <xdr:col>41</xdr:col>
      <xdr:colOff>50800</xdr:colOff>
      <xdr:row>78</xdr:row>
      <xdr:rowOff>33596</xdr:rowOff>
    </xdr:to>
    <xdr:cxnSp macro="">
      <xdr:nvCxnSpPr>
        <xdr:cNvPr id="419" name="直線コネクタ 418"/>
        <xdr:cNvCxnSpPr/>
      </xdr:nvCxnSpPr>
      <xdr:spPr>
        <a:xfrm>
          <a:off x="6972300" y="13344289"/>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25676</xdr:rowOff>
    </xdr:from>
    <xdr:to>
      <xdr:col>55</xdr:col>
      <xdr:colOff>50800</xdr:colOff>
      <xdr:row>77</xdr:row>
      <xdr:rowOff>127276</xdr:rowOff>
    </xdr:to>
    <xdr:sp macro="" textlink="">
      <xdr:nvSpPr>
        <xdr:cNvPr id="429" name="楕円 428"/>
        <xdr:cNvSpPr/>
      </xdr:nvSpPr>
      <xdr:spPr>
        <a:xfrm>
          <a:off x="10426700" y="132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48553</xdr:rowOff>
    </xdr:from>
    <xdr:ext cx="534377" cy="259045"/>
    <xdr:sp macro="" textlink="">
      <xdr:nvSpPr>
        <xdr:cNvPr id="430" name="普通建設事業費 （ うち新規整備　）該当値テキスト"/>
        <xdr:cNvSpPr txBox="1"/>
      </xdr:nvSpPr>
      <xdr:spPr>
        <a:xfrm>
          <a:off x="10528300" y="130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135207</xdr:rowOff>
    </xdr:from>
    <xdr:to>
      <xdr:col>50</xdr:col>
      <xdr:colOff>165100</xdr:colOff>
      <xdr:row>79</xdr:row>
      <xdr:rowOff>65357</xdr:rowOff>
    </xdr:to>
    <xdr:sp macro="" textlink="">
      <xdr:nvSpPr>
        <xdr:cNvPr id="431" name="楕円 430"/>
        <xdr:cNvSpPr/>
      </xdr:nvSpPr>
      <xdr:spPr>
        <a:xfrm>
          <a:off x="9588500" y="135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56484</xdr:rowOff>
    </xdr:from>
    <xdr:ext cx="469744" cy="259045"/>
    <xdr:sp macro="" textlink="">
      <xdr:nvSpPr>
        <xdr:cNvPr id="432" name="テキスト ボックス 431"/>
        <xdr:cNvSpPr txBox="1"/>
      </xdr:nvSpPr>
      <xdr:spPr>
        <a:xfrm>
          <a:off x="9404428" y="1360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57483</xdr:rowOff>
    </xdr:from>
    <xdr:to>
      <xdr:col>46</xdr:col>
      <xdr:colOff>38100</xdr:colOff>
      <xdr:row>78</xdr:row>
      <xdr:rowOff>159083</xdr:rowOff>
    </xdr:to>
    <xdr:sp macro="" textlink="">
      <xdr:nvSpPr>
        <xdr:cNvPr id="433" name="楕円 432"/>
        <xdr:cNvSpPr/>
      </xdr:nvSpPr>
      <xdr:spPr>
        <a:xfrm>
          <a:off x="8699500" y="134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150210</xdr:rowOff>
    </xdr:from>
    <xdr:ext cx="469744" cy="259045"/>
    <xdr:sp macro="" textlink="">
      <xdr:nvSpPr>
        <xdr:cNvPr id="434" name="テキスト ボックス 433"/>
        <xdr:cNvSpPr txBox="1"/>
      </xdr:nvSpPr>
      <xdr:spPr>
        <a:xfrm>
          <a:off x="8515428" y="1352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154246</xdr:rowOff>
    </xdr:from>
    <xdr:to>
      <xdr:col>41</xdr:col>
      <xdr:colOff>101600</xdr:colOff>
      <xdr:row>78</xdr:row>
      <xdr:rowOff>84396</xdr:rowOff>
    </xdr:to>
    <xdr:sp macro="" textlink="">
      <xdr:nvSpPr>
        <xdr:cNvPr id="435" name="楕円 434"/>
        <xdr:cNvSpPr/>
      </xdr:nvSpPr>
      <xdr:spPr>
        <a:xfrm>
          <a:off x="7810500" y="133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75523</xdr:rowOff>
    </xdr:from>
    <xdr:ext cx="469744" cy="259045"/>
    <xdr:sp macro="" textlink="">
      <xdr:nvSpPr>
        <xdr:cNvPr id="436" name="テキスト ボックス 435"/>
        <xdr:cNvSpPr txBox="1"/>
      </xdr:nvSpPr>
      <xdr:spPr>
        <a:xfrm>
          <a:off x="7626428" y="1344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91839</xdr:rowOff>
    </xdr:from>
    <xdr:to>
      <xdr:col>36</xdr:col>
      <xdr:colOff>165100</xdr:colOff>
      <xdr:row>78</xdr:row>
      <xdr:rowOff>21989</xdr:rowOff>
    </xdr:to>
    <xdr:sp macro="" textlink="">
      <xdr:nvSpPr>
        <xdr:cNvPr id="437" name="楕円 436"/>
        <xdr:cNvSpPr/>
      </xdr:nvSpPr>
      <xdr:spPr>
        <a:xfrm>
          <a:off x="6921500" y="132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13116</xdr:rowOff>
    </xdr:from>
    <xdr:ext cx="469744" cy="259045"/>
    <xdr:sp macro="" textlink="">
      <xdr:nvSpPr>
        <xdr:cNvPr id="438" name="テキスト ボックス 437"/>
        <xdr:cNvSpPr txBox="1"/>
      </xdr:nvSpPr>
      <xdr:spPr>
        <a:xfrm>
          <a:off x="6737428" y="133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79387</xdr:rowOff>
    </xdr:from>
    <xdr:to>
      <xdr:col>55</xdr:col>
      <xdr:colOff>0</xdr:colOff>
      <xdr:row>97</xdr:row>
      <xdr:rowOff>123907</xdr:rowOff>
    </xdr:to>
    <xdr:cxnSp macro="">
      <xdr:nvCxnSpPr>
        <xdr:cNvPr id="467" name="直線コネクタ 466"/>
        <xdr:cNvCxnSpPr/>
      </xdr:nvCxnSpPr>
      <xdr:spPr>
        <a:xfrm>
          <a:off x="9639300" y="16710037"/>
          <a:ext cx="8382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32658</xdr:rowOff>
    </xdr:from>
    <xdr:to>
      <xdr:col>50</xdr:col>
      <xdr:colOff>114300</xdr:colOff>
      <xdr:row>97</xdr:row>
      <xdr:rowOff>79387</xdr:rowOff>
    </xdr:to>
    <xdr:cxnSp macro="">
      <xdr:nvCxnSpPr>
        <xdr:cNvPr id="470" name="直線コネクタ 469"/>
        <xdr:cNvCxnSpPr/>
      </xdr:nvCxnSpPr>
      <xdr:spPr>
        <a:xfrm>
          <a:off x="8750300" y="16663308"/>
          <a:ext cx="889000" cy="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32658</xdr:rowOff>
    </xdr:from>
    <xdr:to>
      <xdr:col>45</xdr:col>
      <xdr:colOff>177800</xdr:colOff>
      <xdr:row>97</xdr:row>
      <xdr:rowOff>97047</xdr:rowOff>
    </xdr:to>
    <xdr:cxnSp macro="">
      <xdr:nvCxnSpPr>
        <xdr:cNvPr id="473" name="直線コネクタ 472"/>
        <xdr:cNvCxnSpPr/>
      </xdr:nvCxnSpPr>
      <xdr:spPr>
        <a:xfrm flipV="1">
          <a:off x="7861300" y="16663308"/>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97047</xdr:rowOff>
    </xdr:from>
    <xdr:to>
      <xdr:col>41</xdr:col>
      <xdr:colOff>50800</xdr:colOff>
      <xdr:row>97</xdr:row>
      <xdr:rowOff>149740</xdr:rowOff>
    </xdr:to>
    <xdr:cxnSp macro="">
      <xdr:nvCxnSpPr>
        <xdr:cNvPr id="476" name="直線コネクタ 475"/>
        <xdr:cNvCxnSpPr/>
      </xdr:nvCxnSpPr>
      <xdr:spPr>
        <a:xfrm flipV="1">
          <a:off x="6972300" y="16727697"/>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73107</xdr:rowOff>
    </xdr:from>
    <xdr:to>
      <xdr:col>55</xdr:col>
      <xdr:colOff>50800</xdr:colOff>
      <xdr:row>98</xdr:row>
      <xdr:rowOff>3257</xdr:rowOff>
    </xdr:to>
    <xdr:sp macro="" textlink="">
      <xdr:nvSpPr>
        <xdr:cNvPr id="486" name="楕円 485"/>
        <xdr:cNvSpPr/>
      </xdr:nvSpPr>
      <xdr:spPr>
        <a:xfrm>
          <a:off x="10426700" y="167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159484</xdr:rowOff>
    </xdr:from>
    <xdr:ext cx="534377" cy="259045"/>
    <xdr:sp macro="" textlink="">
      <xdr:nvSpPr>
        <xdr:cNvPr id="487" name="普通建設事業費 （ うち更新整備　）該当値テキスト"/>
        <xdr:cNvSpPr txBox="1"/>
      </xdr:nvSpPr>
      <xdr:spPr>
        <a:xfrm>
          <a:off x="10528300" y="166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28587</xdr:rowOff>
    </xdr:from>
    <xdr:to>
      <xdr:col>50</xdr:col>
      <xdr:colOff>165100</xdr:colOff>
      <xdr:row>97</xdr:row>
      <xdr:rowOff>130187</xdr:rowOff>
    </xdr:to>
    <xdr:sp macro="" textlink="">
      <xdr:nvSpPr>
        <xdr:cNvPr id="488" name="楕円 487"/>
        <xdr:cNvSpPr/>
      </xdr:nvSpPr>
      <xdr:spPr>
        <a:xfrm>
          <a:off x="9588500" y="166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121314</xdr:rowOff>
    </xdr:from>
    <xdr:ext cx="534377" cy="259045"/>
    <xdr:sp macro="" textlink="">
      <xdr:nvSpPr>
        <xdr:cNvPr id="489" name="テキスト ボックス 488"/>
        <xdr:cNvSpPr txBox="1"/>
      </xdr:nvSpPr>
      <xdr:spPr>
        <a:xfrm>
          <a:off x="9372111" y="167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153308</xdr:rowOff>
    </xdr:from>
    <xdr:to>
      <xdr:col>46</xdr:col>
      <xdr:colOff>38100</xdr:colOff>
      <xdr:row>97</xdr:row>
      <xdr:rowOff>83458</xdr:rowOff>
    </xdr:to>
    <xdr:sp macro="" textlink="">
      <xdr:nvSpPr>
        <xdr:cNvPr id="490" name="楕円 489"/>
        <xdr:cNvSpPr/>
      </xdr:nvSpPr>
      <xdr:spPr>
        <a:xfrm>
          <a:off x="8699500" y="166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74585</xdr:rowOff>
    </xdr:from>
    <xdr:ext cx="534377" cy="259045"/>
    <xdr:sp macro="" textlink="">
      <xdr:nvSpPr>
        <xdr:cNvPr id="491" name="テキスト ボックス 490"/>
        <xdr:cNvSpPr txBox="1"/>
      </xdr:nvSpPr>
      <xdr:spPr>
        <a:xfrm>
          <a:off x="8483111" y="167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46247</xdr:rowOff>
    </xdr:from>
    <xdr:to>
      <xdr:col>41</xdr:col>
      <xdr:colOff>101600</xdr:colOff>
      <xdr:row>97</xdr:row>
      <xdr:rowOff>147847</xdr:rowOff>
    </xdr:to>
    <xdr:sp macro="" textlink="">
      <xdr:nvSpPr>
        <xdr:cNvPr id="492" name="楕円 491"/>
        <xdr:cNvSpPr/>
      </xdr:nvSpPr>
      <xdr:spPr>
        <a:xfrm>
          <a:off x="7810500" y="166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138974</xdr:rowOff>
    </xdr:from>
    <xdr:ext cx="534377" cy="259045"/>
    <xdr:sp macro="" textlink="">
      <xdr:nvSpPr>
        <xdr:cNvPr id="493" name="テキスト ボックス 492"/>
        <xdr:cNvSpPr txBox="1"/>
      </xdr:nvSpPr>
      <xdr:spPr>
        <a:xfrm>
          <a:off x="7594111" y="1676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98940</xdr:rowOff>
    </xdr:from>
    <xdr:to>
      <xdr:col>36</xdr:col>
      <xdr:colOff>165100</xdr:colOff>
      <xdr:row>98</xdr:row>
      <xdr:rowOff>29090</xdr:rowOff>
    </xdr:to>
    <xdr:sp macro="" textlink="">
      <xdr:nvSpPr>
        <xdr:cNvPr id="494" name="楕円 493"/>
        <xdr:cNvSpPr/>
      </xdr:nvSpPr>
      <xdr:spPr>
        <a:xfrm>
          <a:off x="6921500" y="167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20217</xdr:rowOff>
    </xdr:from>
    <xdr:ext cx="534377" cy="259045"/>
    <xdr:sp macro="" textlink="">
      <xdr:nvSpPr>
        <xdr:cNvPr id="495" name="テキスト ボックス 494"/>
        <xdr:cNvSpPr txBox="1"/>
      </xdr:nvSpPr>
      <xdr:spPr>
        <a:xfrm>
          <a:off x="6705111" y="168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13818</xdr:rowOff>
    </xdr:from>
    <xdr:to>
      <xdr:col>85</xdr:col>
      <xdr:colOff>127000</xdr:colOff>
      <xdr:row>39</xdr:row>
      <xdr:rowOff>35687</xdr:rowOff>
    </xdr:to>
    <xdr:cxnSp macro="">
      <xdr:nvCxnSpPr>
        <xdr:cNvPr id="524" name="直線コネクタ 523"/>
        <xdr:cNvCxnSpPr/>
      </xdr:nvCxnSpPr>
      <xdr:spPr>
        <a:xfrm flipV="1">
          <a:off x="15481300" y="6700368"/>
          <a:ext cx="8382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35687</xdr:rowOff>
    </xdr:from>
    <xdr:to>
      <xdr:col>81</xdr:col>
      <xdr:colOff>50800</xdr:colOff>
      <xdr:row>39</xdr:row>
      <xdr:rowOff>43574</xdr:rowOff>
    </xdr:to>
    <xdr:cxnSp macro="">
      <xdr:nvCxnSpPr>
        <xdr:cNvPr id="527" name="直線コネクタ 526"/>
        <xdr:cNvCxnSpPr/>
      </xdr:nvCxnSpPr>
      <xdr:spPr>
        <a:xfrm flipV="1">
          <a:off x="14592300" y="6722237"/>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43421</xdr:rowOff>
    </xdr:from>
    <xdr:to>
      <xdr:col>76</xdr:col>
      <xdr:colOff>114300</xdr:colOff>
      <xdr:row>39</xdr:row>
      <xdr:rowOff>43574</xdr:rowOff>
    </xdr:to>
    <xdr:cxnSp macro="">
      <xdr:nvCxnSpPr>
        <xdr:cNvPr id="530" name="直線コネクタ 529"/>
        <xdr:cNvCxnSpPr/>
      </xdr:nvCxnSpPr>
      <xdr:spPr>
        <a:xfrm>
          <a:off x="13703300" y="672997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35573</xdr:rowOff>
    </xdr:from>
    <xdr:to>
      <xdr:col>71</xdr:col>
      <xdr:colOff>177800</xdr:colOff>
      <xdr:row>39</xdr:row>
      <xdr:rowOff>43421</xdr:rowOff>
    </xdr:to>
    <xdr:cxnSp macro="">
      <xdr:nvCxnSpPr>
        <xdr:cNvPr id="533" name="直線コネクタ 532"/>
        <xdr:cNvCxnSpPr/>
      </xdr:nvCxnSpPr>
      <xdr:spPr>
        <a:xfrm>
          <a:off x="12814300" y="672212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134468</xdr:rowOff>
    </xdr:from>
    <xdr:to>
      <xdr:col>85</xdr:col>
      <xdr:colOff>177800</xdr:colOff>
      <xdr:row>39</xdr:row>
      <xdr:rowOff>64618</xdr:rowOff>
    </xdr:to>
    <xdr:sp macro="" textlink="">
      <xdr:nvSpPr>
        <xdr:cNvPr id="543" name="楕円 542"/>
        <xdr:cNvSpPr/>
      </xdr:nvSpPr>
      <xdr:spPr>
        <a:xfrm>
          <a:off x="16268700" y="66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156337</xdr:rowOff>
    </xdr:from>
    <xdr:to>
      <xdr:col>81</xdr:col>
      <xdr:colOff>101600</xdr:colOff>
      <xdr:row>39</xdr:row>
      <xdr:rowOff>86487</xdr:rowOff>
    </xdr:to>
    <xdr:sp macro="" textlink="">
      <xdr:nvSpPr>
        <xdr:cNvPr id="545" name="楕円 544"/>
        <xdr:cNvSpPr/>
      </xdr:nvSpPr>
      <xdr:spPr>
        <a:xfrm>
          <a:off x="15430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77614</xdr:rowOff>
    </xdr:from>
    <xdr:ext cx="378565" cy="259045"/>
    <xdr:sp macro="" textlink="">
      <xdr:nvSpPr>
        <xdr:cNvPr id="546" name="テキスト ボックス 545"/>
        <xdr:cNvSpPr txBox="1"/>
      </xdr:nvSpPr>
      <xdr:spPr>
        <a:xfrm>
          <a:off x="15292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164224</xdr:rowOff>
    </xdr:from>
    <xdr:to>
      <xdr:col>76</xdr:col>
      <xdr:colOff>165100</xdr:colOff>
      <xdr:row>39</xdr:row>
      <xdr:rowOff>94374</xdr:rowOff>
    </xdr:to>
    <xdr:sp macro="" textlink="">
      <xdr:nvSpPr>
        <xdr:cNvPr id="547" name="楕円 546"/>
        <xdr:cNvSpPr/>
      </xdr:nvSpPr>
      <xdr:spPr>
        <a:xfrm>
          <a:off x="14541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85501</xdr:rowOff>
    </xdr:from>
    <xdr:ext cx="313932" cy="259045"/>
    <xdr:sp macro="" textlink="">
      <xdr:nvSpPr>
        <xdr:cNvPr id="548" name="テキスト ボックス 547"/>
        <xdr:cNvSpPr txBox="1"/>
      </xdr:nvSpPr>
      <xdr:spPr>
        <a:xfrm>
          <a:off x="14435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164071</xdr:rowOff>
    </xdr:from>
    <xdr:to>
      <xdr:col>72</xdr:col>
      <xdr:colOff>38100</xdr:colOff>
      <xdr:row>39</xdr:row>
      <xdr:rowOff>94221</xdr:rowOff>
    </xdr:to>
    <xdr:sp macro="" textlink="">
      <xdr:nvSpPr>
        <xdr:cNvPr id="549" name="楕円 548"/>
        <xdr:cNvSpPr/>
      </xdr:nvSpPr>
      <xdr:spPr>
        <a:xfrm>
          <a:off x="136525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85348</xdr:rowOff>
    </xdr:from>
    <xdr:ext cx="313932" cy="259045"/>
    <xdr:sp macro="" textlink="">
      <xdr:nvSpPr>
        <xdr:cNvPr id="550" name="テキスト ボックス 549"/>
        <xdr:cNvSpPr txBox="1"/>
      </xdr:nvSpPr>
      <xdr:spPr>
        <a:xfrm>
          <a:off x="13546333" y="6771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156223</xdr:rowOff>
    </xdr:from>
    <xdr:to>
      <xdr:col>67</xdr:col>
      <xdr:colOff>101600</xdr:colOff>
      <xdr:row>39</xdr:row>
      <xdr:rowOff>86373</xdr:rowOff>
    </xdr:to>
    <xdr:sp macro="" textlink="">
      <xdr:nvSpPr>
        <xdr:cNvPr id="551" name="楕円 550"/>
        <xdr:cNvSpPr/>
      </xdr:nvSpPr>
      <xdr:spPr>
        <a:xfrm>
          <a:off x="127635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77500</xdr:rowOff>
    </xdr:from>
    <xdr:ext cx="378565" cy="259045"/>
    <xdr:sp macro="" textlink="">
      <xdr:nvSpPr>
        <xdr:cNvPr id="552" name="テキスト ボックス 551"/>
        <xdr:cNvSpPr txBox="1"/>
      </xdr:nvSpPr>
      <xdr:spPr>
        <a:xfrm>
          <a:off x="12625017" y="676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159388</xdr:rowOff>
    </xdr:from>
    <xdr:to>
      <xdr:col>85</xdr:col>
      <xdr:colOff>127000</xdr:colOff>
      <xdr:row>72</xdr:row>
      <xdr:rowOff>168961</xdr:rowOff>
    </xdr:to>
    <xdr:cxnSp macro="">
      <xdr:nvCxnSpPr>
        <xdr:cNvPr id="627" name="直線コネクタ 626"/>
        <xdr:cNvCxnSpPr/>
      </xdr:nvCxnSpPr>
      <xdr:spPr>
        <a:xfrm flipV="1">
          <a:off x="15481300" y="12503788"/>
          <a:ext cx="8382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152816</xdr:rowOff>
    </xdr:from>
    <xdr:to>
      <xdr:col>81</xdr:col>
      <xdr:colOff>50800</xdr:colOff>
      <xdr:row>72</xdr:row>
      <xdr:rowOff>168961</xdr:rowOff>
    </xdr:to>
    <xdr:cxnSp macro="">
      <xdr:nvCxnSpPr>
        <xdr:cNvPr id="630" name="直線コネクタ 629"/>
        <xdr:cNvCxnSpPr/>
      </xdr:nvCxnSpPr>
      <xdr:spPr>
        <a:xfrm>
          <a:off x="14592300" y="12497216"/>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152816</xdr:rowOff>
    </xdr:from>
    <xdr:to>
      <xdr:col>76</xdr:col>
      <xdr:colOff>114300</xdr:colOff>
      <xdr:row>73</xdr:row>
      <xdr:rowOff>13256</xdr:rowOff>
    </xdr:to>
    <xdr:cxnSp macro="">
      <xdr:nvCxnSpPr>
        <xdr:cNvPr id="633" name="直線コネクタ 632"/>
        <xdr:cNvCxnSpPr/>
      </xdr:nvCxnSpPr>
      <xdr:spPr>
        <a:xfrm flipV="1">
          <a:off x="13703300" y="12497216"/>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2397</xdr:rowOff>
    </xdr:from>
    <xdr:to>
      <xdr:col>71</xdr:col>
      <xdr:colOff>177800</xdr:colOff>
      <xdr:row>73</xdr:row>
      <xdr:rowOff>13256</xdr:rowOff>
    </xdr:to>
    <xdr:cxnSp macro="">
      <xdr:nvCxnSpPr>
        <xdr:cNvPr id="636" name="直線コネクタ 635"/>
        <xdr:cNvCxnSpPr/>
      </xdr:nvCxnSpPr>
      <xdr:spPr>
        <a:xfrm>
          <a:off x="12814300" y="12518247"/>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108588</xdr:rowOff>
    </xdr:from>
    <xdr:to>
      <xdr:col>85</xdr:col>
      <xdr:colOff>177800</xdr:colOff>
      <xdr:row>73</xdr:row>
      <xdr:rowOff>38738</xdr:rowOff>
    </xdr:to>
    <xdr:sp macro="" textlink="">
      <xdr:nvSpPr>
        <xdr:cNvPr id="646" name="楕円 645"/>
        <xdr:cNvSpPr/>
      </xdr:nvSpPr>
      <xdr:spPr>
        <a:xfrm>
          <a:off x="16268700" y="124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131465</xdr:rowOff>
    </xdr:from>
    <xdr:ext cx="534377" cy="259045"/>
    <xdr:sp macro="" textlink="">
      <xdr:nvSpPr>
        <xdr:cNvPr id="647" name="公債費該当値テキスト"/>
        <xdr:cNvSpPr txBox="1"/>
      </xdr:nvSpPr>
      <xdr:spPr>
        <a:xfrm>
          <a:off x="16370300" y="123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118161</xdr:rowOff>
    </xdr:from>
    <xdr:to>
      <xdr:col>81</xdr:col>
      <xdr:colOff>101600</xdr:colOff>
      <xdr:row>73</xdr:row>
      <xdr:rowOff>48311</xdr:rowOff>
    </xdr:to>
    <xdr:sp macro="" textlink="">
      <xdr:nvSpPr>
        <xdr:cNvPr id="648" name="楕円 647"/>
        <xdr:cNvSpPr/>
      </xdr:nvSpPr>
      <xdr:spPr>
        <a:xfrm>
          <a:off x="15430500" y="124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64838</xdr:rowOff>
    </xdr:from>
    <xdr:ext cx="534377" cy="259045"/>
    <xdr:sp macro="" textlink="">
      <xdr:nvSpPr>
        <xdr:cNvPr id="649" name="テキスト ボックス 648"/>
        <xdr:cNvSpPr txBox="1"/>
      </xdr:nvSpPr>
      <xdr:spPr>
        <a:xfrm>
          <a:off x="15214111" y="1223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102016</xdr:rowOff>
    </xdr:from>
    <xdr:to>
      <xdr:col>76</xdr:col>
      <xdr:colOff>165100</xdr:colOff>
      <xdr:row>73</xdr:row>
      <xdr:rowOff>32166</xdr:rowOff>
    </xdr:to>
    <xdr:sp macro="" textlink="">
      <xdr:nvSpPr>
        <xdr:cNvPr id="650" name="楕円 649"/>
        <xdr:cNvSpPr/>
      </xdr:nvSpPr>
      <xdr:spPr>
        <a:xfrm>
          <a:off x="14541500" y="12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48693</xdr:rowOff>
    </xdr:from>
    <xdr:ext cx="534377" cy="259045"/>
    <xdr:sp macro="" textlink="">
      <xdr:nvSpPr>
        <xdr:cNvPr id="651" name="テキスト ボックス 650"/>
        <xdr:cNvSpPr txBox="1"/>
      </xdr:nvSpPr>
      <xdr:spPr>
        <a:xfrm>
          <a:off x="14325111" y="1222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133906</xdr:rowOff>
    </xdr:from>
    <xdr:to>
      <xdr:col>72</xdr:col>
      <xdr:colOff>38100</xdr:colOff>
      <xdr:row>73</xdr:row>
      <xdr:rowOff>64056</xdr:rowOff>
    </xdr:to>
    <xdr:sp macro="" textlink="">
      <xdr:nvSpPr>
        <xdr:cNvPr id="652" name="楕円 651"/>
        <xdr:cNvSpPr/>
      </xdr:nvSpPr>
      <xdr:spPr>
        <a:xfrm>
          <a:off x="13652500" y="124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80583</xdr:rowOff>
    </xdr:from>
    <xdr:ext cx="534377" cy="259045"/>
    <xdr:sp macro="" textlink="">
      <xdr:nvSpPr>
        <xdr:cNvPr id="653" name="テキスト ボックス 652"/>
        <xdr:cNvSpPr txBox="1"/>
      </xdr:nvSpPr>
      <xdr:spPr>
        <a:xfrm>
          <a:off x="13436111" y="122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123047</xdr:rowOff>
    </xdr:from>
    <xdr:to>
      <xdr:col>67</xdr:col>
      <xdr:colOff>101600</xdr:colOff>
      <xdr:row>73</xdr:row>
      <xdr:rowOff>53197</xdr:rowOff>
    </xdr:to>
    <xdr:sp macro="" textlink="">
      <xdr:nvSpPr>
        <xdr:cNvPr id="654" name="楕円 653"/>
        <xdr:cNvSpPr/>
      </xdr:nvSpPr>
      <xdr:spPr>
        <a:xfrm>
          <a:off x="12763500" y="1246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69724</xdr:rowOff>
    </xdr:from>
    <xdr:ext cx="534377" cy="259045"/>
    <xdr:sp macro="" textlink="">
      <xdr:nvSpPr>
        <xdr:cNvPr id="655" name="テキスト ボックス 654"/>
        <xdr:cNvSpPr txBox="1"/>
      </xdr:nvSpPr>
      <xdr:spPr>
        <a:xfrm>
          <a:off x="12547111" y="1224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107834</xdr:rowOff>
    </xdr:from>
    <xdr:to>
      <xdr:col>85</xdr:col>
      <xdr:colOff>127000</xdr:colOff>
      <xdr:row>98</xdr:row>
      <xdr:rowOff>110623</xdr:rowOff>
    </xdr:to>
    <xdr:cxnSp macro="">
      <xdr:nvCxnSpPr>
        <xdr:cNvPr id="682" name="直線コネクタ 681"/>
        <xdr:cNvCxnSpPr/>
      </xdr:nvCxnSpPr>
      <xdr:spPr>
        <a:xfrm>
          <a:off x="15481300" y="16909934"/>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107834</xdr:rowOff>
    </xdr:from>
    <xdr:to>
      <xdr:col>81</xdr:col>
      <xdr:colOff>50800</xdr:colOff>
      <xdr:row>98</xdr:row>
      <xdr:rowOff>109204</xdr:rowOff>
    </xdr:to>
    <xdr:cxnSp macro="">
      <xdr:nvCxnSpPr>
        <xdr:cNvPr id="685" name="直線コネクタ 684"/>
        <xdr:cNvCxnSpPr/>
      </xdr:nvCxnSpPr>
      <xdr:spPr>
        <a:xfrm flipV="1">
          <a:off x="14592300" y="16909934"/>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74823</xdr:rowOff>
    </xdr:from>
    <xdr:to>
      <xdr:col>76</xdr:col>
      <xdr:colOff>114300</xdr:colOff>
      <xdr:row>98</xdr:row>
      <xdr:rowOff>109204</xdr:rowOff>
    </xdr:to>
    <xdr:cxnSp macro="">
      <xdr:nvCxnSpPr>
        <xdr:cNvPr id="688" name="直線コネクタ 687"/>
        <xdr:cNvCxnSpPr/>
      </xdr:nvCxnSpPr>
      <xdr:spPr>
        <a:xfrm>
          <a:off x="13703300" y="16876923"/>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35092</xdr:rowOff>
    </xdr:from>
    <xdr:to>
      <xdr:col>71</xdr:col>
      <xdr:colOff>177800</xdr:colOff>
      <xdr:row>98</xdr:row>
      <xdr:rowOff>74823</xdr:rowOff>
    </xdr:to>
    <xdr:cxnSp macro="">
      <xdr:nvCxnSpPr>
        <xdr:cNvPr id="691" name="直線コネクタ 690"/>
        <xdr:cNvCxnSpPr/>
      </xdr:nvCxnSpPr>
      <xdr:spPr>
        <a:xfrm>
          <a:off x="12814300" y="16837192"/>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59823</xdr:rowOff>
    </xdr:from>
    <xdr:to>
      <xdr:col>85</xdr:col>
      <xdr:colOff>177800</xdr:colOff>
      <xdr:row>98</xdr:row>
      <xdr:rowOff>161423</xdr:rowOff>
    </xdr:to>
    <xdr:sp macro="" textlink="">
      <xdr:nvSpPr>
        <xdr:cNvPr id="701" name="楕円 700"/>
        <xdr:cNvSpPr/>
      </xdr:nvSpPr>
      <xdr:spPr>
        <a:xfrm>
          <a:off x="16268700" y="168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146200</xdr:rowOff>
    </xdr:from>
    <xdr:ext cx="378565" cy="259045"/>
    <xdr:sp macro="" textlink="">
      <xdr:nvSpPr>
        <xdr:cNvPr id="702" name="積立金該当値テキスト"/>
        <xdr:cNvSpPr txBox="1"/>
      </xdr:nvSpPr>
      <xdr:spPr>
        <a:xfrm>
          <a:off x="16370300" y="1677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57034</xdr:rowOff>
    </xdr:from>
    <xdr:to>
      <xdr:col>81</xdr:col>
      <xdr:colOff>101600</xdr:colOff>
      <xdr:row>98</xdr:row>
      <xdr:rowOff>158634</xdr:rowOff>
    </xdr:to>
    <xdr:sp macro="" textlink="">
      <xdr:nvSpPr>
        <xdr:cNvPr id="703" name="楕円 702"/>
        <xdr:cNvSpPr/>
      </xdr:nvSpPr>
      <xdr:spPr>
        <a:xfrm>
          <a:off x="15430500" y="168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149761</xdr:rowOff>
    </xdr:from>
    <xdr:ext cx="378565" cy="259045"/>
    <xdr:sp macro="" textlink="">
      <xdr:nvSpPr>
        <xdr:cNvPr id="704" name="テキスト ボックス 703"/>
        <xdr:cNvSpPr txBox="1"/>
      </xdr:nvSpPr>
      <xdr:spPr>
        <a:xfrm>
          <a:off x="15292017" y="16951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58404</xdr:rowOff>
    </xdr:from>
    <xdr:to>
      <xdr:col>76</xdr:col>
      <xdr:colOff>165100</xdr:colOff>
      <xdr:row>98</xdr:row>
      <xdr:rowOff>160004</xdr:rowOff>
    </xdr:to>
    <xdr:sp macro="" textlink="">
      <xdr:nvSpPr>
        <xdr:cNvPr id="705" name="楕円 704"/>
        <xdr:cNvSpPr/>
      </xdr:nvSpPr>
      <xdr:spPr>
        <a:xfrm>
          <a:off x="14541500" y="168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151131</xdr:rowOff>
    </xdr:from>
    <xdr:ext cx="378565" cy="259045"/>
    <xdr:sp macro="" textlink="">
      <xdr:nvSpPr>
        <xdr:cNvPr id="706" name="テキスト ボックス 705"/>
        <xdr:cNvSpPr txBox="1"/>
      </xdr:nvSpPr>
      <xdr:spPr>
        <a:xfrm>
          <a:off x="14403017" y="1695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24023</xdr:rowOff>
    </xdr:from>
    <xdr:to>
      <xdr:col>72</xdr:col>
      <xdr:colOff>38100</xdr:colOff>
      <xdr:row>98</xdr:row>
      <xdr:rowOff>125623</xdr:rowOff>
    </xdr:to>
    <xdr:sp macro="" textlink="">
      <xdr:nvSpPr>
        <xdr:cNvPr id="707" name="楕円 706"/>
        <xdr:cNvSpPr/>
      </xdr:nvSpPr>
      <xdr:spPr>
        <a:xfrm>
          <a:off x="13652500" y="168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116750</xdr:rowOff>
    </xdr:from>
    <xdr:ext cx="469744" cy="259045"/>
    <xdr:sp macro="" textlink="">
      <xdr:nvSpPr>
        <xdr:cNvPr id="708" name="テキスト ボックス 707"/>
        <xdr:cNvSpPr txBox="1"/>
      </xdr:nvSpPr>
      <xdr:spPr>
        <a:xfrm>
          <a:off x="13468428" y="169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155742</xdr:rowOff>
    </xdr:from>
    <xdr:to>
      <xdr:col>67</xdr:col>
      <xdr:colOff>101600</xdr:colOff>
      <xdr:row>98</xdr:row>
      <xdr:rowOff>85892</xdr:rowOff>
    </xdr:to>
    <xdr:sp macro="" textlink="">
      <xdr:nvSpPr>
        <xdr:cNvPr id="709" name="楕円 708"/>
        <xdr:cNvSpPr/>
      </xdr:nvSpPr>
      <xdr:spPr>
        <a:xfrm>
          <a:off x="12763500" y="167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77019</xdr:rowOff>
    </xdr:from>
    <xdr:ext cx="469744" cy="259045"/>
    <xdr:sp macro="" textlink="">
      <xdr:nvSpPr>
        <xdr:cNvPr id="710" name="テキスト ボックス 709"/>
        <xdr:cNvSpPr txBox="1"/>
      </xdr:nvSpPr>
      <xdr:spPr>
        <a:xfrm>
          <a:off x="12579428" y="1687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8614</xdr:rowOff>
    </xdr:from>
    <xdr:to>
      <xdr:col>116</xdr:col>
      <xdr:colOff>63500</xdr:colOff>
      <xdr:row>59</xdr:row>
      <xdr:rowOff>17073</xdr:rowOff>
    </xdr:to>
    <xdr:cxnSp macro="">
      <xdr:nvCxnSpPr>
        <xdr:cNvPr id="800" name="直線コネクタ 799"/>
        <xdr:cNvCxnSpPr/>
      </xdr:nvCxnSpPr>
      <xdr:spPr>
        <a:xfrm>
          <a:off x="21323300" y="10124164"/>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167360</xdr:rowOff>
    </xdr:from>
    <xdr:to>
      <xdr:col>111</xdr:col>
      <xdr:colOff>177800</xdr:colOff>
      <xdr:row>59</xdr:row>
      <xdr:rowOff>8614</xdr:rowOff>
    </xdr:to>
    <xdr:cxnSp macro="">
      <xdr:nvCxnSpPr>
        <xdr:cNvPr id="803" name="直線コネクタ 802"/>
        <xdr:cNvCxnSpPr/>
      </xdr:nvCxnSpPr>
      <xdr:spPr>
        <a:xfrm>
          <a:off x="20434300" y="10111460"/>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162527</xdr:rowOff>
    </xdr:from>
    <xdr:to>
      <xdr:col>107</xdr:col>
      <xdr:colOff>50800</xdr:colOff>
      <xdr:row>58</xdr:row>
      <xdr:rowOff>167360</xdr:rowOff>
    </xdr:to>
    <xdr:cxnSp macro="">
      <xdr:nvCxnSpPr>
        <xdr:cNvPr id="806" name="直線コネクタ 805"/>
        <xdr:cNvCxnSpPr/>
      </xdr:nvCxnSpPr>
      <xdr:spPr>
        <a:xfrm>
          <a:off x="19545300" y="10106627"/>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162527</xdr:rowOff>
    </xdr:from>
    <xdr:to>
      <xdr:col>102</xdr:col>
      <xdr:colOff>114300</xdr:colOff>
      <xdr:row>58</xdr:row>
      <xdr:rowOff>167687</xdr:rowOff>
    </xdr:to>
    <xdr:cxnSp macro="">
      <xdr:nvCxnSpPr>
        <xdr:cNvPr id="809" name="直線コネクタ 808"/>
        <xdr:cNvCxnSpPr/>
      </xdr:nvCxnSpPr>
      <xdr:spPr>
        <a:xfrm flipV="1">
          <a:off x="18656300" y="10106627"/>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137723</xdr:rowOff>
    </xdr:from>
    <xdr:to>
      <xdr:col>116</xdr:col>
      <xdr:colOff>114300</xdr:colOff>
      <xdr:row>59</xdr:row>
      <xdr:rowOff>67873</xdr:rowOff>
    </xdr:to>
    <xdr:sp macro="" textlink="">
      <xdr:nvSpPr>
        <xdr:cNvPr id="819" name="楕円 818"/>
        <xdr:cNvSpPr/>
      </xdr:nvSpPr>
      <xdr:spPr>
        <a:xfrm>
          <a:off x="22110700" y="100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52650</xdr:rowOff>
    </xdr:from>
    <xdr:ext cx="469744" cy="259045"/>
    <xdr:sp macro="" textlink="">
      <xdr:nvSpPr>
        <xdr:cNvPr id="820" name="貸付金該当値テキスト"/>
        <xdr:cNvSpPr txBox="1"/>
      </xdr:nvSpPr>
      <xdr:spPr>
        <a:xfrm>
          <a:off x="22212300" y="999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129264</xdr:rowOff>
    </xdr:from>
    <xdr:to>
      <xdr:col>112</xdr:col>
      <xdr:colOff>38100</xdr:colOff>
      <xdr:row>59</xdr:row>
      <xdr:rowOff>59414</xdr:rowOff>
    </xdr:to>
    <xdr:sp macro="" textlink="">
      <xdr:nvSpPr>
        <xdr:cNvPr id="821" name="楕円 820"/>
        <xdr:cNvSpPr/>
      </xdr:nvSpPr>
      <xdr:spPr>
        <a:xfrm>
          <a:off x="21272500" y="1007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50541</xdr:rowOff>
    </xdr:from>
    <xdr:ext cx="469744" cy="259045"/>
    <xdr:sp macro="" textlink="">
      <xdr:nvSpPr>
        <xdr:cNvPr id="822" name="テキスト ボックス 821"/>
        <xdr:cNvSpPr txBox="1"/>
      </xdr:nvSpPr>
      <xdr:spPr>
        <a:xfrm>
          <a:off x="21088428" y="1016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116560</xdr:rowOff>
    </xdr:from>
    <xdr:to>
      <xdr:col>107</xdr:col>
      <xdr:colOff>101600</xdr:colOff>
      <xdr:row>59</xdr:row>
      <xdr:rowOff>46710</xdr:rowOff>
    </xdr:to>
    <xdr:sp macro="" textlink="">
      <xdr:nvSpPr>
        <xdr:cNvPr id="823" name="楕円 822"/>
        <xdr:cNvSpPr/>
      </xdr:nvSpPr>
      <xdr:spPr>
        <a:xfrm>
          <a:off x="20383500" y="10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37837</xdr:rowOff>
    </xdr:from>
    <xdr:ext cx="469744" cy="259045"/>
    <xdr:sp macro="" textlink="">
      <xdr:nvSpPr>
        <xdr:cNvPr id="824" name="テキスト ボックス 823"/>
        <xdr:cNvSpPr txBox="1"/>
      </xdr:nvSpPr>
      <xdr:spPr>
        <a:xfrm>
          <a:off x="20199428" y="101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111727</xdr:rowOff>
    </xdr:from>
    <xdr:to>
      <xdr:col>102</xdr:col>
      <xdr:colOff>165100</xdr:colOff>
      <xdr:row>59</xdr:row>
      <xdr:rowOff>41877</xdr:rowOff>
    </xdr:to>
    <xdr:sp macro="" textlink="">
      <xdr:nvSpPr>
        <xdr:cNvPr id="825" name="楕円 824"/>
        <xdr:cNvSpPr/>
      </xdr:nvSpPr>
      <xdr:spPr>
        <a:xfrm>
          <a:off x="19494500" y="100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33004</xdr:rowOff>
    </xdr:from>
    <xdr:ext cx="469744" cy="259045"/>
    <xdr:sp macro="" textlink="">
      <xdr:nvSpPr>
        <xdr:cNvPr id="826" name="テキスト ボックス 825"/>
        <xdr:cNvSpPr txBox="1"/>
      </xdr:nvSpPr>
      <xdr:spPr>
        <a:xfrm>
          <a:off x="19310428" y="1014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116887</xdr:rowOff>
    </xdr:from>
    <xdr:to>
      <xdr:col>98</xdr:col>
      <xdr:colOff>38100</xdr:colOff>
      <xdr:row>59</xdr:row>
      <xdr:rowOff>47037</xdr:rowOff>
    </xdr:to>
    <xdr:sp macro="" textlink="">
      <xdr:nvSpPr>
        <xdr:cNvPr id="827" name="楕円 826"/>
        <xdr:cNvSpPr/>
      </xdr:nvSpPr>
      <xdr:spPr>
        <a:xfrm>
          <a:off x="18605500" y="100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38164</xdr:rowOff>
    </xdr:from>
    <xdr:ext cx="469744" cy="259045"/>
    <xdr:sp macro="" textlink="">
      <xdr:nvSpPr>
        <xdr:cNvPr id="828" name="テキスト ボックス 827"/>
        <xdr:cNvSpPr txBox="1"/>
      </xdr:nvSpPr>
      <xdr:spPr>
        <a:xfrm>
          <a:off x="18421428" y="1015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88609</xdr:rowOff>
    </xdr:from>
    <xdr:to>
      <xdr:col>116</xdr:col>
      <xdr:colOff>63500</xdr:colOff>
      <xdr:row>76</xdr:row>
      <xdr:rowOff>129680</xdr:rowOff>
    </xdr:to>
    <xdr:cxnSp macro="">
      <xdr:nvCxnSpPr>
        <xdr:cNvPr id="858" name="直線コネクタ 857"/>
        <xdr:cNvCxnSpPr/>
      </xdr:nvCxnSpPr>
      <xdr:spPr>
        <a:xfrm flipV="1">
          <a:off x="21323300" y="13118809"/>
          <a:ext cx="8382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120307</xdr:rowOff>
    </xdr:from>
    <xdr:to>
      <xdr:col>111</xdr:col>
      <xdr:colOff>177800</xdr:colOff>
      <xdr:row>76</xdr:row>
      <xdr:rowOff>129680</xdr:rowOff>
    </xdr:to>
    <xdr:cxnSp macro="">
      <xdr:nvCxnSpPr>
        <xdr:cNvPr id="861" name="直線コネクタ 860"/>
        <xdr:cNvCxnSpPr/>
      </xdr:nvCxnSpPr>
      <xdr:spPr>
        <a:xfrm>
          <a:off x="20434300" y="13150507"/>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111201</xdr:rowOff>
    </xdr:from>
    <xdr:to>
      <xdr:col>107</xdr:col>
      <xdr:colOff>50800</xdr:colOff>
      <xdr:row>76</xdr:row>
      <xdr:rowOff>120307</xdr:rowOff>
    </xdr:to>
    <xdr:cxnSp macro="">
      <xdr:nvCxnSpPr>
        <xdr:cNvPr id="864" name="直線コネクタ 863"/>
        <xdr:cNvCxnSpPr/>
      </xdr:nvCxnSpPr>
      <xdr:spPr>
        <a:xfrm>
          <a:off x="19545300" y="13141401"/>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111201</xdr:rowOff>
    </xdr:from>
    <xdr:to>
      <xdr:col>102</xdr:col>
      <xdr:colOff>114300</xdr:colOff>
      <xdr:row>77</xdr:row>
      <xdr:rowOff>54051</xdr:rowOff>
    </xdr:to>
    <xdr:cxnSp macro="">
      <xdr:nvCxnSpPr>
        <xdr:cNvPr id="867" name="直線コネクタ 866"/>
        <xdr:cNvCxnSpPr/>
      </xdr:nvCxnSpPr>
      <xdr:spPr>
        <a:xfrm flipV="1">
          <a:off x="18656300" y="1314140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37809</xdr:rowOff>
    </xdr:from>
    <xdr:to>
      <xdr:col>116</xdr:col>
      <xdr:colOff>114300</xdr:colOff>
      <xdr:row>76</xdr:row>
      <xdr:rowOff>139409</xdr:rowOff>
    </xdr:to>
    <xdr:sp macro="" textlink="">
      <xdr:nvSpPr>
        <xdr:cNvPr id="877" name="楕円 876"/>
        <xdr:cNvSpPr/>
      </xdr:nvSpPr>
      <xdr:spPr>
        <a:xfrm>
          <a:off x="22110700" y="130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16236</xdr:rowOff>
    </xdr:from>
    <xdr:ext cx="534377" cy="259045"/>
    <xdr:sp macro="" textlink="">
      <xdr:nvSpPr>
        <xdr:cNvPr id="878" name="繰出金該当値テキスト"/>
        <xdr:cNvSpPr txBox="1"/>
      </xdr:nvSpPr>
      <xdr:spPr>
        <a:xfrm>
          <a:off x="22212300" y="130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78880</xdr:rowOff>
    </xdr:from>
    <xdr:to>
      <xdr:col>112</xdr:col>
      <xdr:colOff>38100</xdr:colOff>
      <xdr:row>77</xdr:row>
      <xdr:rowOff>9030</xdr:rowOff>
    </xdr:to>
    <xdr:sp macro="" textlink="">
      <xdr:nvSpPr>
        <xdr:cNvPr id="879" name="楕円 878"/>
        <xdr:cNvSpPr/>
      </xdr:nvSpPr>
      <xdr:spPr>
        <a:xfrm>
          <a:off x="21272500" y="131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157</xdr:rowOff>
    </xdr:from>
    <xdr:ext cx="534377" cy="259045"/>
    <xdr:sp macro="" textlink="">
      <xdr:nvSpPr>
        <xdr:cNvPr id="880" name="テキスト ボックス 879"/>
        <xdr:cNvSpPr txBox="1"/>
      </xdr:nvSpPr>
      <xdr:spPr>
        <a:xfrm>
          <a:off x="21056111" y="132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69507</xdr:rowOff>
    </xdr:from>
    <xdr:to>
      <xdr:col>107</xdr:col>
      <xdr:colOff>101600</xdr:colOff>
      <xdr:row>76</xdr:row>
      <xdr:rowOff>171107</xdr:rowOff>
    </xdr:to>
    <xdr:sp macro="" textlink="">
      <xdr:nvSpPr>
        <xdr:cNvPr id="881" name="楕円 880"/>
        <xdr:cNvSpPr/>
      </xdr:nvSpPr>
      <xdr:spPr>
        <a:xfrm>
          <a:off x="20383500" y="130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162234</xdr:rowOff>
    </xdr:from>
    <xdr:ext cx="534377" cy="259045"/>
    <xdr:sp macro="" textlink="">
      <xdr:nvSpPr>
        <xdr:cNvPr id="882" name="テキスト ボックス 881"/>
        <xdr:cNvSpPr txBox="1"/>
      </xdr:nvSpPr>
      <xdr:spPr>
        <a:xfrm>
          <a:off x="20167111" y="131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60401</xdr:rowOff>
    </xdr:from>
    <xdr:to>
      <xdr:col>102</xdr:col>
      <xdr:colOff>165100</xdr:colOff>
      <xdr:row>76</xdr:row>
      <xdr:rowOff>162001</xdr:rowOff>
    </xdr:to>
    <xdr:sp macro="" textlink="">
      <xdr:nvSpPr>
        <xdr:cNvPr id="883" name="楕円 882"/>
        <xdr:cNvSpPr/>
      </xdr:nvSpPr>
      <xdr:spPr>
        <a:xfrm>
          <a:off x="19494500" y="130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153128</xdr:rowOff>
    </xdr:from>
    <xdr:ext cx="534377" cy="259045"/>
    <xdr:sp macro="" textlink="">
      <xdr:nvSpPr>
        <xdr:cNvPr id="884" name="テキスト ボックス 883"/>
        <xdr:cNvSpPr txBox="1"/>
      </xdr:nvSpPr>
      <xdr:spPr>
        <a:xfrm>
          <a:off x="19278111" y="131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3251</xdr:rowOff>
    </xdr:from>
    <xdr:to>
      <xdr:col>98</xdr:col>
      <xdr:colOff>38100</xdr:colOff>
      <xdr:row>77</xdr:row>
      <xdr:rowOff>104851</xdr:rowOff>
    </xdr:to>
    <xdr:sp macro="" textlink="">
      <xdr:nvSpPr>
        <xdr:cNvPr id="885" name="楕円 884"/>
        <xdr:cNvSpPr/>
      </xdr:nvSpPr>
      <xdr:spPr>
        <a:xfrm>
          <a:off x="18605500" y="132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95978</xdr:rowOff>
    </xdr:from>
    <xdr:ext cx="534377" cy="259045"/>
    <xdr:sp macro="" textlink="">
      <xdr:nvSpPr>
        <xdr:cNvPr id="886" name="テキスト ボックス 885"/>
        <xdr:cNvSpPr txBox="1"/>
      </xdr:nvSpPr>
      <xdr:spPr>
        <a:xfrm>
          <a:off x="18389111" y="132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人件費、公債費について、類似団体と比較して、住民一人当たりのコストが高い傾向が続いている。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普通建設事業費</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近鉄西大寺駅土地区画整理</a:t>
          </a:r>
          <a:r>
            <a:rPr kumimoji="1" lang="ja-JP" altLang="ja-JP" sz="1100">
              <a:solidFill>
                <a:schemeClr val="dk1"/>
              </a:solidFill>
              <a:effectLst/>
              <a:latin typeface="+mn-lt"/>
              <a:ea typeface="+mn-ea"/>
              <a:cs typeface="+mn-cs"/>
            </a:rPr>
            <a:t>・駅前広場整備</a:t>
          </a:r>
          <a:r>
            <a:rPr kumimoji="1" lang="ja-JP" altLang="en-US" sz="1100">
              <a:solidFill>
                <a:schemeClr val="dk1"/>
              </a:solidFill>
              <a:effectLst/>
              <a:latin typeface="+mn-lt"/>
              <a:ea typeface="+mn-ea"/>
              <a:cs typeface="+mn-cs"/>
            </a:rPr>
            <a:t>事業や小中学校空調設備整備事業等の実施により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前年度に比べ大幅に</a:t>
          </a:r>
          <a:r>
            <a:rPr kumimoji="1" lang="ja-JP" altLang="ja-JP" sz="1100">
              <a:solidFill>
                <a:schemeClr val="dk1"/>
              </a:solidFill>
              <a:effectLst/>
              <a:latin typeface="+mn-lt"/>
              <a:ea typeface="+mn-ea"/>
              <a:cs typeface="+mn-cs"/>
            </a:rPr>
            <a:t>増加となった。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費について、</a:t>
          </a:r>
          <a:r>
            <a:rPr lang="ja-JP" altLang="ja-JP" sz="1100">
              <a:solidFill>
                <a:schemeClr val="dk1"/>
              </a:solidFill>
              <a:effectLst/>
              <a:latin typeface="+mn-lt"/>
              <a:ea typeface="+mn-ea"/>
              <a:cs typeface="+mn-cs"/>
            </a:rPr>
            <a:t>児童・生徒向けタブレット端末</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導入台数増加やごみ収集業務委託対象エリア</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拡大</a:t>
          </a:r>
          <a:r>
            <a:rPr lang="ja-JP" altLang="en-US" sz="1100">
              <a:solidFill>
                <a:schemeClr val="dk1"/>
              </a:solidFill>
              <a:effectLst/>
              <a:latin typeface="+mn-lt"/>
              <a:ea typeface="+mn-ea"/>
              <a:cs typeface="+mn-cs"/>
            </a:rPr>
            <a:t>、住民票等のコンビニ交付システム導入等により、前年度に比べ</a:t>
          </a:r>
          <a:r>
            <a:rPr kumimoji="1" lang="ja-JP" altLang="ja-JP" sz="1100">
              <a:solidFill>
                <a:schemeClr val="dk1"/>
              </a:solidFill>
              <a:effectLst/>
              <a:latin typeface="+mn-lt"/>
              <a:ea typeface="+mn-ea"/>
              <a:cs typeface="+mn-cs"/>
            </a:rPr>
            <a:t>増加となった。</a:t>
          </a:r>
          <a:endParaRPr lang="ja-JP" altLang="ja-JP" sz="1400">
            <a:effectLst/>
          </a:endParaRPr>
        </a:p>
        <a:p>
          <a:r>
            <a:rPr kumimoji="1" lang="ja-JP" altLang="ja-JP" sz="1100">
              <a:solidFill>
                <a:schemeClr val="dk1"/>
              </a:solidFill>
              <a:effectLst/>
              <a:latin typeface="+mn-lt"/>
              <a:ea typeface="+mn-ea"/>
              <a:cs typeface="+mn-cs"/>
            </a:rPr>
            <a:t>　一方で</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国の臨時福祉給付金等給付事業の終了や児童手当支給経費の減少により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前年度に比べ</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357,171
353,820
276.94
128,019,010
127,407,039
464,082
75,616,623
201,773,602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112486</xdr:rowOff>
    </xdr:from>
    <xdr:to>
      <xdr:col>24</xdr:col>
      <xdr:colOff>63500</xdr:colOff>
      <xdr:row>34</xdr:row>
      <xdr:rowOff>170180</xdr:rowOff>
    </xdr:to>
    <xdr:cxnSp macro="">
      <xdr:nvCxnSpPr>
        <xdr:cNvPr id="63" name="直線コネクタ 62"/>
        <xdr:cNvCxnSpPr/>
      </xdr:nvCxnSpPr>
      <xdr:spPr>
        <a:xfrm flipV="1">
          <a:off x="3797300" y="5941786"/>
          <a:ext cx="8382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170180</xdr:rowOff>
    </xdr:from>
    <xdr:to>
      <xdr:col>19</xdr:col>
      <xdr:colOff>177800</xdr:colOff>
      <xdr:row>35</xdr:row>
      <xdr:rowOff>907</xdr:rowOff>
    </xdr:to>
    <xdr:cxnSp macro="">
      <xdr:nvCxnSpPr>
        <xdr:cNvPr id="66" name="直線コネクタ 65"/>
        <xdr:cNvCxnSpPr/>
      </xdr:nvCxnSpPr>
      <xdr:spPr>
        <a:xfrm flipV="1">
          <a:off x="2908300" y="59994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7983</xdr:rowOff>
    </xdr:from>
    <xdr:to>
      <xdr:col>15</xdr:col>
      <xdr:colOff>50800</xdr:colOff>
      <xdr:row>35</xdr:row>
      <xdr:rowOff>907</xdr:rowOff>
    </xdr:to>
    <xdr:cxnSp macro="">
      <xdr:nvCxnSpPr>
        <xdr:cNvPr id="69" name="直線コネクタ 68"/>
        <xdr:cNvCxnSpPr/>
      </xdr:nvCxnSpPr>
      <xdr:spPr>
        <a:xfrm>
          <a:off x="2019300" y="5837283"/>
          <a:ext cx="8890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7983</xdr:rowOff>
    </xdr:from>
    <xdr:to>
      <xdr:col>10</xdr:col>
      <xdr:colOff>114300</xdr:colOff>
      <xdr:row>34</xdr:row>
      <xdr:rowOff>88537</xdr:rowOff>
    </xdr:to>
    <xdr:cxnSp macro="">
      <xdr:nvCxnSpPr>
        <xdr:cNvPr id="72" name="直線コネクタ 71"/>
        <xdr:cNvCxnSpPr/>
      </xdr:nvCxnSpPr>
      <xdr:spPr>
        <a:xfrm flipV="1">
          <a:off x="1130300" y="5837283"/>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61686</xdr:rowOff>
    </xdr:from>
    <xdr:to>
      <xdr:col>24</xdr:col>
      <xdr:colOff>114300</xdr:colOff>
      <xdr:row>34</xdr:row>
      <xdr:rowOff>163286</xdr:rowOff>
    </xdr:to>
    <xdr:sp macro="" textlink="">
      <xdr:nvSpPr>
        <xdr:cNvPr id="82" name="楕円 81"/>
        <xdr:cNvSpPr/>
      </xdr:nvSpPr>
      <xdr:spPr>
        <a:xfrm>
          <a:off x="4584700" y="58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84563</xdr:rowOff>
    </xdr:from>
    <xdr:ext cx="469744" cy="259045"/>
    <xdr:sp macro="" textlink="">
      <xdr:nvSpPr>
        <xdr:cNvPr id="83" name="議会費該当値テキスト"/>
        <xdr:cNvSpPr txBox="1"/>
      </xdr:nvSpPr>
      <xdr:spPr>
        <a:xfrm>
          <a:off x="4686300" y="574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119380</xdr:rowOff>
    </xdr:from>
    <xdr:to>
      <xdr:col>20</xdr:col>
      <xdr:colOff>38100</xdr:colOff>
      <xdr:row>35</xdr:row>
      <xdr:rowOff>49530</xdr:rowOff>
    </xdr:to>
    <xdr:sp macro="" textlink="">
      <xdr:nvSpPr>
        <xdr:cNvPr id="84" name="楕円 83"/>
        <xdr:cNvSpPr/>
      </xdr:nvSpPr>
      <xdr:spPr>
        <a:xfrm>
          <a:off x="3746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85" name="テキスト ボックス 84"/>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121557</xdr:rowOff>
    </xdr:from>
    <xdr:to>
      <xdr:col>15</xdr:col>
      <xdr:colOff>101600</xdr:colOff>
      <xdr:row>35</xdr:row>
      <xdr:rowOff>51707</xdr:rowOff>
    </xdr:to>
    <xdr:sp macro="" textlink="">
      <xdr:nvSpPr>
        <xdr:cNvPr id="86" name="楕円 85"/>
        <xdr:cNvSpPr/>
      </xdr:nvSpPr>
      <xdr:spPr>
        <a:xfrm>
          <a:off x="2857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68234</xdr:rowOff>
    </xdr:from>
    <xdr:ext cx="469744" cy="259045"/>
    <xdr:sp macro="" textlink="">
      <xdr:nvSpPr>
        <xdr:cNvPr id="87" name="テキスト ボックス 86"/>
        <xdr:cNvSpPr txBox="1"/>
      </xdr:nvSpPr>
      <xdr:spPr>
        <a:xfrm>
          <a:off x="2673428"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128633</xdr:rowOff>
    </xdr:from>
    <xdr:to>
      <xdr:col>10</xdr:col>
      <xdr:colOff>165100</xdr:colOff>
      <xdr:row>34</xdr:row>
      <xdr:rowOff>58783</xdr:rowOff>
    </xdr:to>
    <xdr:sp macro="" textlink="">
      <xdr:nvSpPr>
        <xdr:cNvPr id="88" name="楕円 87"/>
        <xdr:cNvSpPr/>
      </xdr:nvSpPr>
      <xdr:spPr>
        <a:xfrm>
          <a:off x="1968500" y="57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75310</xdr:rowOff>
    </xdr:from>
    <xdr:ext cx="469744" cy="259045"/>
    <xdr:sp macro="" textlink="">
      <xdr:nvSpPr>
        <xdr:cNvPr id="89" name="テキスト ボックス 88"/>
        <xdr:cNvSpPr txBox="1"/>
      </xdr:nvSpPr>
      <xdr:spPr>
        <a:xfrm>
          <a:off x="1784428" y="556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37737</xdr:rowOff>
    </xdr:from>
    <xdr:to>
      <xdr:col>6</xdr:col>
      <xdr:colOff>38100</xdr:colOff>
      <xdr:row>34</xdr:row>
      <xdr:rowOff>139337</xdr:rowOff>
    </xdr:to>
    <xdr:sp macro="" textlink="">
      <xdr:nvSpPr>
        <xdr:cNvPr id="90" name="楕円 89"/>
        <xdr:cNvSpPr/>
      </xdr:nvSpPr>
      <xdr:spPr>
        <a:xfrm>
          <a:off x="1079500" y="58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155864</xdr:rowOff>
    </xdr:from>
    <xdr:ext cx="469744" cy="259045"/>
    <xdr:sp macro="" textlink="">
      <xdr:nvSpPr>
        <xdr:cNvPr id="91" name="テキスト ボックス 90"/>
        <xdr:cNvSpPr txBox="1"/>
      </xdr:nvSpPr>
      <xdr:spPr>
        <a:xfrm>
          <a:off x="895428" y="56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14518</xdr:rowOff>
    </xdr:from>
    <xdr:to>
      <xdr:col>24</xdr:col>
      <xdr:colOff>63500</xdr:colOff>
      <xdr:row>57</xdr:row>
      <xdr:rowOff>28349</xdr:rowOff>
    </xdr:to>
    <xdr:cxnSp macro="">
      <xdr:nvCxnSpPr>
        <xdr:cNvPr id="119" name="直線コネクタ 118"/>
        <xdr:cNvCxnSpPr/>
      </xdr:nvCxnSpPr>
      <xdr:spPr>
        <a:xfrm flipV="1">
          <a:off x="3797300" y="9787168"/>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158468</xdr:rowOff>
    </xdr:from>
    <xdr:to>
      <xdr:col>19</xdr:col>
      <xdr:colOff>177800</xdr:colOff>
      <xdr:row>57</xdr:row>
      <xdr:rowOff>28349</xdr:rowOff>
    </xdr:to>
    <xdr:cxnSp macro="">
      <xdr:nvCxnSpPr>
        <xdr:cNvPr id="122" name="直線コネクタ 121"/>
        <xdr:cNvCxnSpPr/>
      </xdr:nvCxnSpPr>
      <xdr:spPr>
        <a:xfrm>
          <a:off x="2908300" y="9759668"/>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144021</xdr:rowOff>
    </xdr:from>
    <xdr:to>
      <xdr:col>15</xdr:col>
      <xdr:colOff>50800</xdr:colOff>
      <xdr:row>56</xdr:row>
      <xdr:rowOff>158468</xdr:rowOff>
    </xdr:to>
    <xdr:cxnSp macro="">
      <xdr:nvCxnSpPr>
        <xdr:cNvPr id="125" name="直線コネクタ 124"/>
        <xdr:cNvCxnSpPr/>
      </xdr:nvCxnSpPr>
      <xdr:spPr>
        <a:xfrm>
          <a:off x="2019300" y="9745221"/>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113319</xdr:rowOff>
    </xdr:from>
    <xdr:to>
      <xdr:col>10</xdr:col>
      <xdr:colOff>114300</xdr:colOff>
      <xdr:row>56</xdr:row>
      <xdr:rowOff>144021</xdr:rowOff>
    </xdr:to>
    <xdr:cxnSp macro="">
      <xdr:nvCxnSpPr>
        <xdr:cNvPr id="128" name="直線コネクタ 127"/>
        <xdr:cNvCxnSpPr/>
      </xdr:nvCxnSpPr>
      <xdr:spPr>
        <a:xfrm>
          <a:off x="1130300" y="9714519"/>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135168</xdr:rowOff>
    </xdr:from>
    <xdr:to>
      <xdr:col>24</xdr:col>
      <xdr:colOff>114300</xdr:colOff>
      <xdr:row>57</xdr:row>
      <xdr:rowOff>65318</xdr:rowOff>
    </xdr:to>
    <xdr:sp macro="" textlink="">
      <xdr:nvSpPr>
        <xdr:cNvPr id="138" name="楕円 137"/>
        <xdr:cNvSpPr/>
      </xdr:nvSpPr>
      <xdr:spPr>
        <a:xfrm>
          <a:off x="4584700" y="97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113595</xdr:rowOff>
    </xdr:from>
    <xdr:ext cx="534377" cy="259045"/>
    <xdr:sp macro="" textlink="">
      <xdr:nvSpPr>
        <xdr:cNvPr id="139" name="総務費該当値テキスト"/>
        <xdr:cNvSpPr txBox="1"/>
      </xdr:nvSpPr>
      <xdr:spPr>
        <a:xfrm>
          <a:off x="4686300"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148999</xdr:rowOff>
    </xdr:from>
    <xdr:to>
      <xdr:col>20</xdr:col>
      <xdr:colOff>38100</xdr:colOff>
      <xdr:row>57</xdr:row>
      <xdr:rowOff>79149</xdr:rowOff>
    </xdr:to>
    <xdr:sp macro="" textlink="">
      <xdr:nvSpPr>
        <xdr:cNvPr id="140" name="楕円 139"/>
        <xdr:cNvSpPr/>
      </xdr:nvSpPr>
      <xdr:spPr>
        <a:xfrm>
          <a:off x="3746500" y="97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70276</xdr:rowOff>
    </xdr:from>
    <xdr:ext cx="534377" cy="259045"/>
    <xdr:sp macro="" textlink="">
      <xdr:nvSpPr>
        <xdr:cNvPr id="141" name="テキスト ボックス 140"/>
        <xdr:cNvSpPr txBox="1"/>
      </xdr:nvSpPr>
      <xdr:spPr>
        <a:xfrm>
          <a:off x="3530111" y="984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107668</xdr:rowOff>
    </xdr:from>
    <xdr:to>
      <xdr:col>15</xdr:col>
      <xdr:colOff>101600</xdr:colOff>
      <xdr:row>57</xdr:row>
      <xdr:rowOff>37818</xdr:rowOff>
    </xdr:to>
    <xdr:sp macro="" textlink="">
      <xdr:nvSpPr>
        <xdr:cNvPr id="142" name="楕円 141"/>
        <xdr:cNvSpPr/>
      </xdr:nvSpPr>
      <xdr:spPr>
        <a:xfrm>
          <a:off x="2857500" y="97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28945</xdr:rowOff>
    </xdr:from>
    <xdr:ext cx="534377" cy="259045"/>
    <xdr:sp macro="" textlink="">
      <xdr:nvSpPr>
        <xdr:cNvPr id="143" name="テキスト ボックス 142"/>
        <xdr:cNvSpPr txBox="1"/>
      </xdr:nvSpPr>
      <xdr:spPr>
        <a:xfrm>
          <a:off x="2641111" y="980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93221</xdr:rowOff>
    </xdr:from>
    <xdr:to>
      <xdr:col>10</xdr:col>
      <xdr:colOff>165100</xdr:colOff>
      <xdr:row>57</xdr:row>
      <xdr:rowOff>23371</xdr:rowOff>
    </xdr:to>
    <xdr:sp macro="" textlink="">
      <xdr:nvSpPr>
        <xdr:cNvPr id="144" name="楕円 143"/>
        <xdr:cNvSpPr/>
      </xdr:nvSpPr>
      <xdr:spPr>
        <a:xfrm>
          <a:off x="1968500" y="96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14498</xdr:rowOff>
    </xdr:from>
    <xdr:ext cx="534377" cy="259045"/>
    <xdr:sp macro="" textlink="">
      <xdr:nvSpPr>
        <xdr:cNvPr id="145" name="テキスト ボックス 144"/>
        <xdr:cNvSpPr txBox="1"/>
      </xdr:nvSpPr>
      <xdr:spPr>
        <a:xfrm>
          <a:off x="1752111" y="97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62519</xdr:rowOff>
    </xdr:from>
    <xdr:to>
      <xdr:col>6</xdr:col>
      <xdr:colOff>38100</xdr:colOff>
      <xdr:row>56</xdr:row>
      <xdr:rowOff>164119</xdr:rowOff>
    </xdr:to>
    <xdr:sp macro="" textlink="">
      <xdr:nvSpPr>
        <xdr:cNvPr id="146" name="楕円 145"/>
        <xdr:cNvSpPr/>
      </xdr:nvSpPr>
      <xdr:spPr>
        <a:xfrm>
          <a:off x="1079500" y="96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155246</xdr:rowOff>
    </xdr:from>
    <xdr:ext cx="534377" cy="259045"/>
    <xdr:sp macro="" textlink="">
      <xdr:nvSpPr>
        <xdr:cNvPr id="147" name="テキスト ボックス 146"/>
        <xdr:cNvSpPr txBox="1"/>
      </xdr:nvSpPr>
      <xdr:spPr>
        <a:xfrm>
          <a:off x="863111" y="975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71120</xdr:rowOff>
    </xdr:from>
    <xdr:to>
      <xdr:col>24</xdr:col>
      <xdr:colOff>63500</xdr:colOff>
      <xdr:row>76</xdr:row>
      <xdr:rowOff>93904</xdr:rowOff>
    </xdr:to>
    <xdr:cxnSp macro="">
      <xdr:nvCxnSpPr>
        <xdr:cNvPr id="177" name="直線コネクタ 176"/>
        <xdr:cNvCxnSpPr/>
      </xdr:nvCxnSpPr>
      <xdr:spPr>
        <a:xfrm flipV="1">
          <a:off x="3797300" y="13101320"/>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93904</xdr:rowOff>
    </xdr:from>
    <xdr:to>
      <xdr:col>19</xdr:col>
      <xdr:colOff>177800</xdr:colOff>
      <xdr:row>76</xdr:row>
      <xdr:rowOff>131445</xdr:rowOff>
    </xdr:to>
    <xdr:cxnSp macro="">
      <xdr:nvCxnSpPr>
        <xdr:cNvPr id="180" name="直線コネクタ 179"/>
        <xdr:cNvCxnSpPr/>
      </xdr:nvCxnSpPr>
      <xdr:spPr>
        <a:xfrm flipV="1">
          <a:off x="2908300" y="13124104"/>
          <a:ext cx="8890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131445</xdr:rowOff>
    </xdr:from>
    <xdr:to>
      <xdr:col>15</xdr:col>
      <xdr:colOff>50800</xdr:colOff>
      <xdr:row>77</xdr:row>
      <xdr:rowOff>44298</xdr:rowOff>
    </xdr:to>
    <xdr:cxnSp macro="">
      <xdr:nvCxnSpPr>
        <xdr:cNvPr id="183" name="直線コネクタ 182"/>
        <xdr:cNvCxnSpPr/>
      </xdr:nvCxnSpPr>
      <xdr:spPr>
        <a:xfrm flipV="1">
          <a:off x="2019300" y="13161645"/>
          <a:ext cx="889000" cy="8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44298</xdr:rowOff>
    </xdr:from>
    <xdr:to>
      <xdr:col>10</xdr:col>
      <xdr:colOff>114300</xdr:colOff>
      <xdr:row>77</xdr:row>
      <xdr:rowOff>70231</xdr:rowOff>
    </xdr:to>
    <xdr:cxnSp macro="">
      <xdr:nvCxnSpPr>
        <xdr:cNvPr id="186" name="直線コネクタ 185"/>
        <xdr:cNvCxnSpPr/>
      </xdr:nvCxnSpPr>
      <xdr:spPr>
        <a:xfrm flipV="1">
          <a:off x="1130300" y="13245948"/>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20320</xdr:rowOff>
    </xdr:from>
    <xdr:to>
      <xdr:col>24</xdr:col>
      <xdr:colOff>114300</xdr:colOff>
      <xdr:row>76</xdr:row>
      <xdr:rowOff>121920</xdr:rowOff>
    </xdr:to>
    <xdr:sp macro="" textlink="">
      <xdr:nvSpPr>
        <xdr:cNvPr id="196" name="楕円 195"/>
        <xdr:cNvSpPr/>
      </xdr:nvSpPr>
      <xdr:spPr>
        <a:xfrm>
          <a:off x="45847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170197</xdr:rowOff>
    </xdr:from>
    <xdr:ext cx="599010" cy="259045"/>
    <xdr:sp macro="" textlink="">
      <xdr:nvSpPr>
        <xdr:cNvPr id="197" name="民生費該当値テキスト"/>
        <xdr:cNvSpPr txBox="1"/>
      </xdr:nvSpPr>
      <xdr:spPr>
        <a:xfrm>
          <a:off x="4686300" y="1302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43104</xdr:rowOff>
    </xdr:from>
    <xdr:to>
      <xdr:col>20</xdr:col>
      <xdr:colOff>38100</xdr:colOff>
      <xdr:row>76</xdr:row>
      <xdr:rowOff>144704</xdr:rowOff>
    </xdr:to>
    <xdr:sp macro="" textlink="">
      <xdr:nvSpPr>
        <xdr:cNvPr id="198" name="楕円 197"/>
        <xdr:cNvSpPr/>
      </xdr:nvSpPr>
      <xdr:spPr>
        <a:xfrm>
          <a:off x="3746500" y="130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135831</xdr:rowOff>
    </xdr:from>
    <xdr:ext cx="599010" cy="259045"/>
    <xdr:sp macro="" textlink="">
      <xdr:nvSpPr>
        <xdr:cNvPr id="199" name="テキスト ボックス 198"/>
        <xdr:cNvSpPr txBox="1"/>
      </xdr:nvSpPr>
      <xdr:spPr>
        <a:xfrm>
          <a:off x="3497795" y="1316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80645</xdr:rowOff>
    </xdr:from>
    <xdr:to>
      <xdr:col>15</xdr:col>
      <xdr:colOff>101600</xdr:colOff>
      <xdr:row>77</xdr:row>
      <xdr:rowOff>10795</xdr:rowOff>
    </xdr:to>
    <xdr:sp macro="" textlink="">
      <xdr:nvSpPr>
        <xdr:cNvPr id="200" name="楕円 199"/>
        <xdr:cNvSpPr/>
      </xdr:nvSpPr>
      <xdr:spPr>
        <a:xfrm>
          <a:off x="2857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1922</xdr:rowOff>
    </xdr:from>
    <xdr:ext cx="599010" cy="259045"/>
    <xdr:sp macro="" textlink="">
      <xdr:nvSpPr>
        <xdr:cNvPr id="201" name="テキスト ボックス 200"/>
        <xdr:cNvSpPr txBox="1"/>
      </xdr:nvSpPr>
      <xdr:spPr>
        <a:xfrm>
          <a:off x="2608795" y="1320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164948</xdr:rowOff>
    </xdr:from>
    <xdr:to>
      <xdr:col>10</xdr:col>
      <xdr:colOff>165100</xdr:colOff>
      <xdr:row>77</xdr:row>
      <xdr:rowOff>95098</xdr:rowOff>
    </xdr:to>
    <xdr:sp macro="" textlink="">
      <xdr:nvSpPr>
        <xdr:cNvPr id="202" name="楕円 201"/>
        <xdr:cNvSpPr/>
      </xdr:nvSpPr>
      <xdr:spPr>
        <a:xfrm>
          <a:off x="1968500" y="131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86225</xdr:rowOff>
    </xdr:from>
    <xdr:ext cx="599010" cy="259045"/>
    <xdr:sp macro="" textlink="">
      <xdr:nvSpPr>
        <xdr:cNvPr id="203" name="テキスト ボックス 202"/>
        <xdr:cNvSpPr txBox="1"/>
      </xdr:nvSpPr>
      <xdr:spPr>
        <a:xfrm>
          <a:off x="1719795" y="1328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19431</xdr:rowOff>
    </xdr:from>
    <xdr:to>
      <xdr:col>6</xdr:col>
      <xdr:colOff>38100</xdr:colOff>
      <xdr:row>77</xdr:row>
      <xdr:rowOff>121031</xdr:rowOff>
    </xdr:to>
    <xdr:sp macro="" textlink="">
      <xdr:nvSpPr>
        <xdr:cNvPr id="204" name="楕円 203"/>
        <xdr:cNvSpPr/>
      </xdr:nvSpPr>
      <xdr:spPr>
        <a:xfrm>
          <a:off x="1079500" y="132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112158</xdr:rowOff>
    </xdr:from>
    <xdr:ext cx="599010" cy="259045"/>
    <xdr:sp macro="" textlink="">
      <xdr:nvSpPr>
        <xdr:cNvPr id="205" name="テキスト ボックス 204"/>
        <xdr:cNvSpPr txBox="1"/>
      </xdr:nvSpPr>
      <xdr:spPr>
        <a:xfrm>
          <a:off x="830795" y="133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105279</xdr:rowOff>
    </xdr:from>
    <xdr:to>
      <xdr:col>24</xdr:col>
      <xdr:colOff>63500</xdr:colOff>
      <xdr:row>97</xdr:row>
      <xdr:rowOff>128434</xdr:rowOff>
    </xdr:to>
    <xdr:cxnSp macro="">
      <xdr:nvCxnSpPr>
        <xdr:cNvPr id="237" name="直線コネクタ 236"/>
        <xdr:cNvCxnSpPr/>
      </xdr:nvCxnSpPr>
      <xdr:spPr>
        <a:xfrm>
          <a:off x="3797300" y="16735929"/>
          <a:ext cx="8382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105279</xdr:rowOff>
    </xdr:from>
    <xdr:to>
      <xdr:col>19</xdr:col>
      <xdr:colOff>177800</xdr:colOff>
      <xdr:row>97</xdr:row>
      <xdr:rowOff>107793</xdr:rowOff>
    </xdr:to>
    <xdr:cxnSp macro="">
      <xdr:nvCxnSpPr>
        <xdr:cNvPr id="240" name="直線コネクタ 239"/>
        <xdr:cNvCxnSpPr/>
      </xdr:nvCxnSpPr>
      <xdr:spPr>
        <a:xfrm flipV="1">
          <a:off x="2908300" y="1673592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107793</xdr:rowOff>
    </xdr:from>
    <xdr:to>
      <xdr:col>15</xdr:col>
      <xdr:colOff>50800</xdr:colOff>
      <xdr:row>97</xdr:row>
      <xdr:rowOff>154200</xdr:rowOff>
    </xdr:to>
    <xdr:cxnSp macro="">
      <xdr:nvCxnSpPr>
        <xdr:cNvPr id="243" name="直線コネクタ 242"/>
        <xdr:cNvCxnSpPr/>
      </xdr:nvCxnSpPr>
      <xdr:spPr>
        <a:xfrm flipV="1">
          <a:off x="2019300" y="16738443"/>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116416</xdr:rowOff>
    </xdr:from>
    <xdr:to>
      <xdr:col>10</xdr:col>
      <xdr:colOff>114300</xdr:colOff>
      <xdr:row>97</xdr:row>
      <xdr:rowOff>154200</xdr:rowOff>
    </xdr:to>
    <xdr:cxnSp macro="">
      <xdr:nvCxnSpPr>
        <xdr:cNvPr id="246" name="直線コネクタ 245"/>
        <xdr:cNvCxnSpPr/>
      </xdr:nvCxnSpPr>
      <xdr:spPr>
        <a:xfrm>
          <a:off x="1130300" y="16747066"/>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77634</xdr:rowOff>
    </xdr:from>
    <xdr:to>
      <xdr:col>24</xdr:col>
      <xdr:colOff>114300</xdr:colOff>
      <xdr:row>98</xdr:row>
      <xdr:rowOff>7784</xdr:rowOff>
    </xdr:to>
    <xdr:sp macro="" textlink="">
      <xdr:nvSpPr>
        <xdr:cNvPr id="256" name="楕円 255"/>
        <xdr:cNvSpPr/>
      </xdr:nvSpPr>
      <xdr:spPr>
        <a:xfrm>
          <a:off x="4584700" y="167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56061</xdr:rowOff>
    </xdr:from>
    <xdr:ext cx="534377" cy="259045"/>
    <xdr:sp macro="" textlink="">
      <xdr:nvSpPr>
        <xdr:cNvPr id="257" name="衛生費該当値テキスト"/>
        <xdr:cNvSpPr txBox="1"/>
      </xdr:nvSpPr>
      <xdr:spPr>
        <a:xfrm>
          <a:off x="4686300" y="1668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54479</xdr:rowOff>
    </xdr:from>
    <xdr:to>
      <xdr:col>20</xdr:col>
      <xdr:colOff>38100</xdr:colOff>
      <xdr:row>97</xdr:row>
      <xdr:rowOff>156079</xdr:rowOff>
    </xdr:to>
    <xdr:sp macro="" textlink="">
      <xdr:nvSpPr>
        <xdr:cNvPr id="258" name="楕円 257"/>
        <xdr:cNvSpPr/>
      </xdr:nvSpPr>
      <xdr:spPr>
        <a:xfrm>
          <a:off x="3746500" y="166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147206</xdr:rowOff>
    </xdr:from>
    <xdr:ext cx="534377" cy="259045"/>
    <xdr:sp macro="" textlink="">
      <xdr:nvSpPr>
        <xdr:cNvPr id="259" name="テキスト ボックス 258"/>
        <xdr:cNvSpPr txBox="1"/>
      </xdr:nvSpPr>
      <xdr:spPr>
        <a:xfrm>
          <a:off x="3530111" y="167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56993</xdr:rowOff>
    </xdr:from>
    <xdr:to>
      <xdr:col>15</xdr:col>
      <xdr:colOff>101600</xdr:colOff>
      <xdr:row>97</xdr:row>
      <xdr:rowOff>158593</xdr:rowOff>
    </xdr:to>
    <xdr:sp macro="" textlink="">
      <xdr:nvSpPr>
        <xdr:cNvPr id="260" name="楕円 259"/>
        <xdr:cNvSpPr/>
      </xdr:nvSpPr>
      <xdr:spPr>
        <a:xfrm>
          <a:off x="2857500" y="166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149720</xdr:rowOff>
    </xdr:from>
    <xdr:ext cx="534377" cy="259045"/>
    <xdr:sp macro="" textlink="">
      <xdr:nvSpPr>
        <xdr:cNvPr id="261" name="テキスト ボックス 260"/>
        <xdr:cNvSpPr txBox="1"/>
      </xdr:nvSpPr>
      <xdr:spPr>
        <a:xfrm>
          <a:off x="2641111" y="16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103400</xdr:rowOff>
    </xdr:from>
    <xdr:to>
      <xdr:col>10</xdr:col>
      <xdr:colOff>165100</xdr:colOff>
      <xdr:row>98</xdr:row>
      <xdr:rowOff>33550</xdr:rowOff>
    </xdr:to>
    <xdr:sp macro="" textlink="">
      <xdr:nvSpPr>
        <xdr:cNvPr id="262" name="楕円 261"/>
        <xdr:cNvSpPr/>
      </xdr:nvSpPr>
      <xdr:spPr>
        <a:xfrm>
          <a:off x="1968500" y="16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24677</xdr:rowOff>
    </xdr:from>
    <xdr:ext cx="534377" cy="259045"/>
    <xdr:sp macro="" textlink="">
      <xdr:nvSpPr>
        <xdr:cNvPr id="263" name="テキスト ボックス 262"/>
        <xdr:cNvSpPr txBox="1"/>
      </xdr:nvSpPr>
      <xdr:spPr>
        <a:xfrm>
          <a:off x="1752111" y="168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65616</xdr:rowOff>
    </xdr:from>
    <xdr:to>
      <xdr:col>6</xdr:col>
      <xdr:colOff>38100</xdr:colOff>
      <xdr:row>97</xdr:row>
      <xdr:rowOff>167216</xdr:rowOff>
    </xdr:to>
    <xdr:sp macro="" textlink="">
      <xdr:nvSpPr>
        <xdr:cNvPr id="264" name="楕円 263"/>
        <xdr:cNvSpPr/>
      </xdr:nvSpPr>
      <xdr:spPr>
        <a:xfrm>
          <a:off x="1079500" y="166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158343</xdr:rowOff>
    </xdr:from>
    <xdr:ext cx="534377" cy="259045"/>
    <xdr:sp macro="" textlink="">
      <xdr:nvSpPr>
        <xdr:cNvPr id="265" name="テキスト ボックス 264"/>
        <xdr:cNvSpPr txBox="1"/>
      </xdr:nvSpPr>
      <xdr:spPr>
        <a:xfrm>
          <a:off x="863111" y="167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157074</xdr:rowOff>
    </xdr:from>
    <xdr:to>
      <xdr:col>55</xdr:col>
      <xdr:colOff>0</xdr:colOff>
      <xdr:row>37</xdr:row>
      <xdr:rowOff>163475</xdr:rowOff>
    </xdr:to>
    <xdr:cxnSp macro="">
      <xdr:nvCxnSpPr>
        <xdr:cNvPr id="292" name="直線コネクタ 291"/>
        <xdr:cNvCxnSpPr/>
      </xdr:nvCxnSpPr>
      <xdr:spPr>
        <a:xfrm flipV="1">
          <a:off x="9639300" y="650072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163475</xdr:rowOff>
    </xdr:from>
    <xdr:to>
      <xdr:col>50</xdr:col>
      <xdr:colOff>114300</xdr:colOff>
      <xdr:row>38</xdr:row>
      <xdr:rowOff>6197</xdr:rowOff>
    </xdr:to>
    <xdr:cxnSp macro="">
      <xdr:nvCxnSpPr>
        <xdr:cNvPr id="295" name="直線コネクタ 294"/>
        <xdr:cNvCxnSpPr/>
      </xdr:nvCxnSpPr>
      <xdr:spPr>
        <a:xfrm flipV="1">
          <a:off x="8750300" y="6507125"/>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157988</xdr:rowOff>
    </xdr:from>
    <xdr:to>
      <xdr:col>45</xdr:col>
      <xdr:colOff>177800</xdr:colOff>
      <xdr:row>38</xdr:row>
      <xdr:rowOff>6197</xdr:rowOff>
    </xdr:to>
    <xdr:cxnSp macro="">
      <xdr:nvCxnSpPr>
        <xdr:cNvPr id="298" name="直線コネクタ 297"/>
        <xdr:cNvCxnSpPr/>
      </xdr:nvCxnSpPr>
      <xdr:spPr>
        <a:xfrm>
          <a:off x="7861300" y="650163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142443</xdr:rowOff>
    </xdr:from>
    <xdr:to>
      <xdr:col>41</xdr:col>
      <xdr:colOff>50800</xdr:colOff>
      <xdr:row>37</xdr:row>
      <xdr:rowOff>157988</xdr:rowOff>
    </xdr:to>
    <xdr:cxnSp macro="">
      <xdr:nvCxnSpPr>
        <xdr:cNvPr id="301" name="直線コネクタ 300"/>
        <xdr:cNvCxnSpPr/>
      </xdr:nvCxnSpPr>
      <xdr:spPr>
        <a:xfrm>
          <a:off x="6972300" y="648609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106274</xdr:rowOff>
    </xdr:from>
    <xdr:to>
      <xdr:col>55</xdr:col>
      <xdr:colOff>50800</xdr:colOff>
      <xdr:row>38</xdr:row>
      <xdr:rowOff>36424</xdr:rowOff>
    </xdr:to>
    <xdr:sp macro="" textlink="">
      <xdr:nvSpPr>
        <xdr:cNvPr id="311" name="楕円 310"/>
        <xdr:cNvSpPr/>
      </xdr:nvSpPr>
      <xdr:spPr>
        <a:xfrm>
          <a:off x="104267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84701</xdr:rowOff>
    </xdr:from>
    <xdr:ext cx="378565" cy="259045"/>
    <xdr:sp macro="" textlink="">
      <xdr:nvSpPr>
        <xdr:cNvPr id="312" name="労働費該当値テキスト"/>
        <xdr:cNvSpPr txBox="1"/>
      </xdr:nvSpPr>
      <xdr:spPr>
        <a:xfrm>
          <a:off x="10528300" y="64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112675</xdr:rowOff>
    </xdr:from>
    <xdr:to>
      <xdr:col>50</xdr:col>
      <xdr:colOff>165100</xdr:colOff>
      <xdr:row>38</xdr:row>
      <xdr:rowOff>42825</xdr:rowOff>
    </xdr:to>
    <xdr:sp macro="" textlink="">
      <xdr:nvSpPr>
        <xdr:cNvPr id="313" name="楕円 312"/>
        <xdr:cNvSpPr/>
      </xdr:nvSpPr>
      <xdr:spPr>
        <a:xfrm>
          <a:off x="9588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33952</xdr:rowOff>
    </xdr:from>
    <xdr:ext cx="378565" cy="259045"/>
    <xdr:sp macro="" textlink="">
      <xdr:nvSpPr>
        <xdr:cNvPr id="314" name="テキスト ボックス 313"/>
        <xdr:cNvSpPr txBox="1"/>
      </xdr:nvSpPr>
      <xdr:spPr>
        <a:xfrm>
          <a:off x="9450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126848</xdr:rowOff>
    </xdr:from>
    <xdr:to>
      <xdr:col>46</xdr:col>
      <xdr:colOff>38100</xdr:colOff>
      <xdr:row>38</xdr:row>
      <xdr:rowOff>56998</xdr:rowOff>
    </xdr:to>
    <xdr:sp macro="" textlink="">
      <xdr:nvSpPr>
        <xdr:cNvPr id="315" name="楕円 314"/>
        <xdr:cNvSpPr/>
      </xdr:nvSpPr>
      <xdr:spPr>
        <a:xfrm>
          <a:off x="8699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48124</xdr:rowOff>
    </xdr:from>
    <xdr:ext cx="378565" cy="259045"/>
    <xdr:sp macro="" textlink="">
      <xdr:nvSpPr>
        <xdr:cNvPr id="316" name="テキスト ボックス 315"/>
        <xdr:cNvSpPr txBox="1"/>
      </xdr:nvSpPr>
      <xdr:spPr>
        <a:xfrm>
          <a:off x="8561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107188</xdr:rowOff>
    </xdr:from>
    <xdr:to>
      <xdr:col>41</xdr:col>
      <xdr:colOff>101600</xdr:colOff>
      <xdr:row>38</xdr:row>
      <xdr:rowOff>37338</xdr:rowOff>
    </xdr:to>
    <xdr:sp macro="" textlink="">
      <xdr:nvSpPr>
        <xdr:cNvPr id="317" name="楕円 316"/>
        <xdr:cNvSpPr/>
      </xdr:nvSpPr>
      <xdr:spPr>
        <a:xfrm>
          <a:off x="7810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18" name="テキスト ボックス 317"/>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91643</xdr:rowOff>
    </xdr:from>
    <xdr:to>
      <xdr:col>36</xdr:col>
      <xdr:colOff>165100</xdr:colOff>
      <xdr:row>38</xdr:row>
      <xdr:rowOff>21793</xdr:rowOff>
    </xdr:to>
    <xdr:sp macro="" textlink="">
      <xdr:nvSpPr>
        <xdr:cNvPr id="319" name="楕円 318"/>
        <xdr:cNvSpPr/>
      </xdr:nvSpPr>
      <xdr:spPr>
        <a:xfrm>
          <a:off x="6921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12920</xdr:rowOff>
    </xdr:from>
    <xdr:ext cx="378565" cy="259045"/>
    <xdr:sp macro="" textlink="">
      <xdr:nvSpPr>
        <xdr:cNvPr id="320" name="テキスト ボックス 319"/>
        <xdr:cNvSpPr txBox="1"/>
      </xdr:nvSpPr>
      <xdr:spPr>
        <a:xfrm>
          <a:off x="6783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49678</xdr:rowOff>
    </xdr:from>
    <xdr:to>
      <xdr:col>55</xdr:col>
      <xdr:colOff>0</xdr:colOff>
      <xdr:row>58</xdr:row>
      <xdr:rowOff>54387</xdr:rowOff>
    </xdr:to>
    <xdr:cxnSp macro="">
      <xdr:nvCxnSpPr>
        <xdr:cNvPr id="347" name="直線コネクタ 346"/>
        <xdr:cNvCxnSpPr/>
      </xdr:nvCxnSpPr>
      <xdr:spPr>
        <a:xfrm flipV="1">
          <a:off x="9639300" y="9993778"/>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54387</xdr:rowOff>
    </xdr:from>
    <xdr:to>
      <xdr:col>50</xdr:col>
      <xdr:colOff>114300</xdr:colOff>
      <xdr:row>58</xdr:row>
      <xdr:rowOff>83007</xdr:rowOff>
    </xdr:to>
    <xdr:cxnSp macro="">
      <xdr:nvCxnSpPr>
        <xdr:cNvPr id="350" name="直線コネクタ 349"/>
        <xdr:cNvCxnSpPr/>
      </xdr:nvCxnSpPr>
      <xdr:spPr>
        <a:xfrm flipV="1">
          <a:off x="8750300" y="9998487"/>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75143</xdr:rowOff>
    </xdr:from>
    <xdr:to>
      <xdr:col>45</xdr:col>
      <xdr:colOff>177800</xdr:colOff>
      <xdr:row>58</xdr:row>
      <xdr:rowOff>83007</xdr:rowOff>
    </xdr:to>
    <xdr:cxnSp macro="">
      <xdr:nvCxnSpPr>
        <xdr:cNvPr id="353" name="直線コネクタ 352"/>
        <xdr:cNvCxnSpPr/>
      </xdr:nvCxnSpPr>
      <xdr:spPr>
        <a:xfrm>
          <a:off x="7861300" y="10019243"/>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75098</xdr:rowOff>
    </xdr:from>
    <xdr:to>
      <xdr:col>41</xdr:col>
      <xdr:colOff>50800</xdr:colOff>
      <xdr:row>58</xdr:row>
      <xdr:rowOff>75143</xdr:rowOff>
    </xdr:to>
    <xdr:cxnSp macro="">
      <xdr:nvCxnSpPr>
        <xdr:cNvPr id="356" name="直線コネクタ 355"/>
        <xdr:cNvCxnSpPr/>
      </xdr:nvCxnSpPr>
      <xdr:spPr>
        <a:xfrm>
          <a:off x="6972300" y="1001919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170328</xdr:rowOff>
    </xdr:from>
    <xdr:to>
      <xdr:col>55</xdr:col>
      <xdr:colOff>50800</xdr:colOff>
      <xdr:row>58</xdr:row>
      <xdr:rowOff>100478</xdr:rowOff>
    </xdr:to>
    <xdr:sp macro="" textlink="">
      <xdr:nvSpPr>
        <xdr:cNvPr id="366" name="楕円 365"/>
        <xdr:cNvSpPr/>
      </xdr:nvSpPr>
      <xdr:spPr>
        <a:xfrm>
          <a:off x="10426700" y="99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85255</xdr:rowOff>
    </xdr:from>
    <xdr:ext cx="469744" cy="259045"/>
    <xdr:sp macro="" textlink="">
      <xdr:nvSpPr>
        <xdr:cNvPr id="367" name="農林水産業費該当値テキスト"/>
        <xdr:cNvSpPr txBox="1"/>
      </xdr:nvSpPr>
      <xdr:spPr>
        <a:xfrm>
          <a:off x="10528300" y="985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3587</xdr:rowOff>
    </xdr:from>
    <xdr:to>
      <xdr:col>50</xdr:col>
      <xdr:colOff>165100</xdr:colOff>
      <xdr:row>58</xdr:row>
      <xdr:rowOff>105187</xdr:rowOff>
    </xdr:to>
    <xdr:sp macro="" textlink="">
      <xdr:nvSpPr>
        <xdr:cNvPr id="368" name="楕円 367"/>
        <xdr:cNvSpPr/>
      </xdr:nvSpPr>
      <xdr:spPr>
        <a:xfrm>
          <a:off x="9588500" y="99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96314</xdr:rowOff>
    </xdr:from>
    <xdr:ext cx="469744" cy="259045"/>
    <xdr:sp macro="" textlink="">
      <xdr:nvSpPr>
        <xdr:cNvPr id="369" name="テキスト ボックス 368"/>
        <xdr:cNvSpPr txBox="1"/>
      </xdr:nvSpPr>
      <xdr:spPr>
        <a:xfrm>
          <a:off x="9404428" y="1004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32207</xdr:rowOff>
    </xdr:from>
    <xdr:to>
      <xdr:col>46</xdr:col>
      <xdr:colOff>38100</xdr:colOff>
      <xdr:row>58</xdr:row>
      <xdr:rowOff>133807</xdr:rowOff>
    </xdr:to>
    <xdr:sp macro="" textlink="">
      <xdr:nvSpPr>
        <xdr:cNvPr id="370" name="楕円 369"/>
        <xdr:cNvSpPr/>
      </xdr:nvSpPr>
      <xdr:spPr>
        <a:xfrm>
          <a:off x="8699500" y="99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124934</xdr:rowOff>
    </xdr:from>
    <xdr:ext cx="469744" cy="259045"/>
    <xdr:sp macro="" textlink="">
      <xdr:nvSpPr>
        <xdr:cNvPr id="371" name="テキスト ボックス 370"/>
        <xdr:cNvSpPr txBox="1"/>
      </xdr:nvSpPr>
      <xdr:spPr>
        <a:xfrm>
          <a:off x="8515428" y="1006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24343</xdr:rowOff>
    </xdr:from>
    <xdr:to>
      <xdr:col>41</xdr:col>
      <xdr:colOff>101600</xdr:colOff>
      <xdr:row>58</xdr:row>
      <xdr:rowOff>125943</xdr:rowOff>
    </xdr:to>
    <xdr:sp macro="" textlink="">
      <xdr:nvSpPr>
        <xdr:cNvPr id="372" name="楕円 371"/>
        <xdr:cNvSpPr/>
      </xdr:nvSpPr>
      <xdr:spPr>
        <a:xfrm>
          <a:off x="7810500" y="99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117070</xdr:rowOff>
    </xdr:from>
    <xdr:ext cx="469744" cy="259045"/>
    <xdr:sp macro="" textlink="">
      <xdr:nvSpPr>
        <xdr:cNvPr id="373" name="テキスト ボックス 372"/>
        <xdr:cNvSpPr txBox="1"/>
      </xdr:nvSpPr>
      <xdr:spPr>
        <a:xfrm>
          <a:off x="7626428" y="10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24298</xdr:rowOff>
    </xdr:from>
    <xdr:to>
      <xdr:col>36</xdr:col>
      <xdr:colOff>165100</xdr:colOff>
      <xdr:row>58</xdr:row>
      <xdr:rowOff>125898</xdr:rowOff>
    </xdr:to>
    <xdr:sp macro="" textlink="">
      <xdr:nvSpPr>
        <xdr:cNvPr id="374" name="楕円 373"/>
        <xdr:cNvSpPr/>
      </xdr:nvSpPr>
      <xdr:spPr>
        <a:xfrm>
          <a:off x="6921500" y="99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117025</xdr:rowOff>
    </xdr:from>
    <xdr:ext cx="469744" cy="259045"/>
    <xdr:sp macro="" textlink="">
      <xdr:nvSpPr>
        <xdr:cNvPr id="375" name="テキスト ボックス 374"/>
        <xdr:cNvSpPr txBox="1"/>
      </xdr:nvSpPr>
      <xdr:spPr>
        <a:xfrm>
          <a:off x="6737428" y="1006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170173</xdr:rowOff>
    </xdr:from>
    <xdr:to>
      <xdr:col>55</xdr:col>
      <xdr:colOff>0</xdr:colOff>
      <xdr:row>78</xdr:row>
      <xdr:rowOff>7477</xdr:rowOff>
    </xdr:to>
    <xdr:cxnSp macro="">
      <xdr:nvCxnSpPr>
        <xdr:cNvPr id="402" name="直線コネクタ 401"/>
        <xdr:cNvCxnSpPr/>
      </xdr:nvCxnSpPr>
      <xdr:spPr>
        <a:xfrm>
          <a:off x="9639300" y="13371823"/>
          <a:ext cx="838200" cy="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158262</xdr:rowOff>
    </xdr:from>
    <xdr:to>
      <xdr:col>50</xdr:col>
      <xdr:colOff>114300</xdr:colOff>
      <xdr:row>77</xdr:row>
      <xdr:rowOff>170173</xdr:rowOff>
    </xdr:to>
    <xdr:cxnSp macro="">
      <xdr:nvCxnSpPr>
        <xdr:cNvPr id="405" name="直線コネクタ 404"/>
        <xdr:cNvCxnSpPr/>
      </xdr:nvCxnSpPr>
      <xdr:spPr>
        <a:xfrm>
          <a:off x="8750300" y="13359912"/>
          <a:ext cx="889000" cy="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115765</xdr:rowOff>
    </xdr:from>
    <xdr:to>
      <xdr:col>45</xdr:col>
      <xdr:colOff>177800</xdr:colOff>
      <xdr:row>77</xdr:row>
      <xdr:rowOff>158262</xdr:rowOff>
    </xdr:to>
    <xdr:cxnSp macro="">
      <xdr:nvCxnSpPr>
        <xdr:cNvPr id="408" name="直線コネクタ 407"/>
        <xdr:cNvCxnSpPr/>
      </xdr:nvCxnSpPr>
      <xdr:spPr>
        <a:xfrm>
          <a:off x="7861300" y="13317415"/>
          <a:ext cx="889000" cy="4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115765</xdr:rowOff>
    </xdr:from>
    <xdr:to>
      <xdr:col>41</xdr:col>
      <xdr:colOff>50800</xdr:colOff>
      <xdr:row>77</xdr:row>
      <xdr:rowOff>163795</xdr:rowOff>
    </xdr:to>
    <xdr:cxnSp macro="">
      <xdr:nvCxnSpPr>
        <xdr:cNvPr id="411" name="直線コネクタ 410"/>
        <xdr:cNvCxnSpPr/>
      </xdr:nvCxnSpPr>
      <xdr:spPr>
        <a:xfrm flipV="1">
          <a:off x="6972300" y="13317415"/>
          <a:ext cx="889000" cy="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128127</xdr:rowOff>
    </xdr:from>
    <xdr:to>
      <xdr:col>55</xdr:col>
      <xdr:colOff>50800</xdr:colOff>
      <xdr:row>78</xdr:row>
      <xdr:rowOff>58277</xdr:rowOff>
    </xdr:to>
    <xdr:sp macro="" textlink="">
      <xdr:nvSpPr>
        <xdr:cNvPr id="421" name="楕円 420"/>
        <xdr:cNvSpPr/>
      </xdr:nvSpPr>
      <xdr:spPr>
        <a:xfrm>
          <a:off x="10426700" y="133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43054</xdr:rowOff>
    </xdr:from>
    <xdr:ext cx="469744" cy="259045"/>
    <xdr:sp macro="" textlink="">
      <xdr:nvSpPr>
        <xdr:cNvPr id="422" name="商工費該当値テキスト"/>
        <xdr:cNvSpPr txBox="1"/>
      </xdr:nvSpPr>
      <xdr:spPr>
        <a:xfrm>
          <a:off x="10528300" y="132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119373</xdr:rowOff>
    </xdr:from>
    <xdr:to>
      <xdr:col>50</xdr:col>
      <xdr:colOff>165100</xdr:colOff>
      <xdr:row>78</xdr:row>
      <xdr:rowOff>49523</xdr:rowOff>
    </xdr:to>
    <xdr:sp macro="" textlink="">
      <xdr:nvSpPr>
        <xdr:cNvPr id="423" name="楕円 422"/>
        <xdr:cNvSpPr/>
      </xdr:nvSpPr>
      <xdr:spPr>
        <a:xfrm>
          <a:off x="9588500" y="133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40650</xdr:rowOff>
    </xdr:from>
    <xdr:ext cx="469744" cy="259045"/>
    <xdr:sp macro="" textlink="">
      <xdr:nvSpPr>
        <xdr:cNvPr id="424" name="テキスト ボックス 423"/>
        <xdr:cNvSpPr txBox="1"/>
      </xdr:nvSpPr>
      <xdr:spPr>
        <a:xfrm>
          <a:off x="9404428" y="1341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107462</xdr:rowOff>
    </xdr:from>
    <xdr:to>
      <xdr:col>46</xdr:col>
      <xdr:colOff>38100</xdr:colOff>
      <xdr:row>78</xdr:row>
      <xdr:rowOff>37612</xdr:rowOff>
    </xdr:to>
    <xdr:sp macro="" textlink="">
      <xdr:nvSpPr>
        <xdr:cNvPr id="425" name="楕円 424"/>
        <xdr:cNvSpPr/>
      </xdr:nvSpPr>
      <xdr:spPr>
        <a:xfrm>
          <a:off x="86995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28739</xdr:rowOff>
    </xdr:from>
    <xdr:ext cx="469744" cy="259045"/>
    <xdr:sp macro="" textlink="">
      <xdr:nvSpPr>
        <xdr:cNvPr id="426" name="テキスト ボックス 425"/>
        <xdr:cNvSpPr txBox="1"/>
      </xdr:nvSpPr>
      <xdr:spPr>
        <a:xfrm>
          <a:off x="8515428" y="134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64965</xdr:rowOff>
    </xdr:from>
    <xdr:to>
      <xdr:col>41</xdr:col>
      <xdr:colOff>101600</xdr:colOff>
      <xdr:row>77</xdr:row>
      <xdr:rowOff>166565</xdr:rowOff>
    </xdr:to>
    <xdr:sp macro="" textlink="">
      <xdr:nvSpPr>
        <xdr:cNvPr id="427" name="楕円 426"/>
        <xdr:cNvSpPr/>
      </xdr:nvSpPr>
      <xdr:spPr>
        <a:xfrm>
          <a:off x="7810500" y="132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157692</xdr:rowOff>
    </xdr:from>
    <xdr:ext cx="469744" cy="259045"/>
    <xdr:sp macro="" textlink="">
      <xdr:nvSpPr>
        <xdr:cNvPr id="428" name="テキスト ボックス 427"/>
        <xdr:cNvSpPr txBox="1"/>
      </xdr:nvSpPr>
      <xdr:spPr>
        <a:xfrm>
          <a:off x="7626428" y="133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112995</xdr:rowOff>
    </xdr:from>
    <xdr:to>
      <xdr:col>36</xdr:col>
      <xdr:colOff>165100</xdr:colOff>
      <xdr:row>78</xdr:row>
      <xdr:rowOff>43145</xdr:rowOff>
    </xdr:to>
    <xdr:sp macro="" textlink="">
      <xdr:nvSpPr>
        <xdr:cNvPr id="429" name="楕円 428"/>
        <xdr:cNvSpPr/>
      </xdr:nvSpPr>
      <xdr:spPr>
        <a:xfrm>
          <a:off x="6921500" y="133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34272</xdr:rowOff>
    </xdr:from>
    <xdr:ext cx="469744" cy="259045"/>
    <xdr:sp macro="" textlink="">
      <xdr:nvSpPr>
        <xdr:cNvPr id="430" name="テキスト ボックス 429"/>
        <xdr:cNvSpPr txBox="1"/>
      </xdr:nvSpPr>
      <xdr:spPr>
        <a:xfrm>
          <a:off x="6737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41211</xdr:rowOff>
    </xdr:from>
    <xdr:to>
      <xdr:col>55</xdr:col>
      <xdr:colOff>0</xdr:colOff>
      <xdr:row>98</xdr:row>
      <xdr:rowOff>147434</xdr:rowOff>
    </xdr:to>
    <xdr:cxnSp macro="">
      <xdr:nvCxnSpPr>
        <xdr:cNvPr id="460" name="直線コネクタ 459"/>
        <xdr:cNvCxnSpPr/>
      </xdr:nvCxnSpPr>
      <xdr:spPr>
        <a:xfrm flipV="1">
          <a:off x="9639300" y="16843311"/>
          <a:ext cx="8382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147434</xdr:rowOff>
    </xdr:from>
    <xdr:to>
      <xdr:col>50</xdr:col>
      <xdr:colOff>114300</xdr:colOff>
      <xdr:row>99</xdr:row>
      <xdr:rowOff>17666</xdr:rowOff>
    </xdr:to>
    <xdr:cxnSp macro="">
      <xdr:nvCxnSpPr>
        <xdr:cNvPr id="463" name="直線コネクタ 462"/>
        <xdr:cNvCxnSpPr/>
      </xdr:nvCxnSpPr>
      <xdr:spPr>
        <a:xfrm flipV="1">
          <a:off x="8750300" y="16949534"/>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168275</xdr:rowOff>
    </xdr:from>
    <xdr:to>
      <xdr:col>45</xdr:col>
      <xdr:colOff>177800</xdr:colOff>
      <xdr:row>99</xdr:row>
      <xdr:rowOff>17666</xdr:rowOff>
    </xdr:to>
    <xdr:cxnSp macro="">
      <xdr:nvCxnSpPr>
        <xdr:cNvPr id="466" name="直線コネクタ 465"/>
        <xdr:cNvCxnSpPr/>
      </xdr:nvCxnSpPr>
      <xdr:spPr>
        <a:xfrm>
          <a:off x="7861300" y="16970375"/>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146653</xdr:rowOff>
    </xdr:from>
    <xdr:to>
      <xdr:col>41</xdr:col>
      <xdr:colOff>50800</xdr:colOff>
      <xdr:row>98</xdr:row>
      <xdr:rowOff>168275</xdr:rowOff>
    </xdr:to>
    <xdr:cxnSp macro="">
      <xdr:nvCxnSpPr>
        <xdr:cNvPr id="469" name="直線コネクタ 468"/>
        <xdr:cNvCxnSpPr/>
      </xdr:nvCxnSpPr>
      <xdr:spPr>
        <a:xfrm>
          <a:off x="6972300" y="16948753"/>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161861</xdr:rowOff>
    </xdr:from>
    <xdr:to>
      <xdr:col>55</xdr:col>
      <xdr:colOff>50800</xdr:colOff>
      <xdr:row>98</xdr:row>
      <xdr:rowOff>92011</xdr:rowOff>
    </xdr:to>
    <xdr:sp macro="" textlink="">
      <xdr:nvSpPr>
        <xdr:cNvPr id="479" name="楕円 478"/>
        <xdr:cNvSpPr/>
      </xdr:nvSpPr>
      <xdr:spPr>
        <a:xfrm>
          <a:off x="104267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76788</xdr:rowOff>
    </xdr:from>
    <xdr:ext cx="534377" cy="259045"/>
    <xdr:sp macro="" textlink="">
      <xdr:nvSpPr>
        <xdr:cNvPr id="480" name="土木費該当値テキスト"/>
        <xdr:cNvSpPr txBox="1"/>
      </xdr:nvSpPr>
      <xdr:spPr>
        <a:xfrm>
          <a:off x="10528300" y="167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96634</xdr:rowOff>
    </xdr:from>
    <xdr:to>
      <xdr:col>50</xdr:col>
      <xdr:colOff>165100</xdr:colOff>
      <xdr:row>99</xdr:row>
      <xdr:rowOff>26784</xdr:rowOff>
    </xdr:to>
    <xdr:sp macro="" textlink="">
      <xdr:nvSpPr>
        <xdr:cNvPr id="481" name="楕円 480"/>
        <xdr:cNvSpPr/>
      </xdr:nvSpPr>
      <xdr:spPr>
        <a:xfrm>
          <a:off x="9588500" y="168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17911</xdr:rowOff>
    </xdr:from>
    <xdr:ext cx="534377" cy="259045"/>
    <xdr:sp macro="" textlink="">
      <xdr:nvSpPr>
        <xdr:cNvPr id="482" name="テキスト ボックス 481"/>
        <xdr:cNvSpPr txBox="1"/>
      </xdr:nvSpPr>
      <xdr:spPr>
        <a:xfrm>
          <a:off x="9372111" y="1699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138316</xdr:rowOff>
    </xdr:from>
    <xdr:to>
      <xdr:col>46</xdr:col>
      <xdr:colOff>38100</xdr:colOff>
      <xdr:row>99</xdr:row>
      <xdr:rowOff>68466</xdr:rowOff>
    </xdr:to>
    <xdr:sp macro="" textlink="">
      <xdr:nvSpPr>
        <xdr:cNvPr id="483" name="楕円 482"/>
        <xdr:cNvSpPr/>
      </xdr:nvSpPr>
      <xdr:spPr>
        <a:xfrm>
          <a:off x="8699500" y="169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59593</xdr:rowOff>
    </xdr:from>
    <xdr:ext cx="534377" cy="259045"/>
    <xdr:sp macro="" textlink="">
      <xdr:nvSpPr>
        <xdr:cNvPr id="484" name="テキスト ボックス 483"/>
        <xdr:cNvSpPr txBox="1"/>
      </xdr:nvSpPr>
      <xdr:spPr>
        <a:xfrm>
          <a:off x="8483111" y="170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117475</xdr:rowOff>
    </xdr:from>
    <xdr:to>
      <xdr:col>41</xdr:col>
      <xdr:colOff>101600</xdr:colOff>
      <xdr:row>99</xdr:row>
      <xdr:rowOff>47625</xdr:rowOff>
    </xdr:to>
    <xdr:sp macro="" textlink="">
      <xdr:nvSpPr>
        <xdr:cNvPr id="485" name="楕円 484"/>
        <xdr:cNvSpPr/>
      </xdr:nvSpPr>
      <xdr:spPr>
        <a:xfrm>
          <a:off x="7810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38752</xdr:rowOff>
    </xdr:from>
    <xdr:ext cx="534377" cy="259045"/>
    <xdr:sp macro="" textlink="">
      <xdr:nvSpPr>
        <xdr:cNvPr id="486" name="テキスト ボックス 485"/>
        <xdr:cNvSpPr txBox="1"/>
      </xdr:nvSpPr>
      <xdr:spPr>
        <a:xfrm>
          <a:off x="7594111" y="170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95853</xdr:rowOff>
    </xdr:from>
    <xdr:to>
      <xdr:col>36</xdr:col>
      <xdr:colOff>165100</xdr:colOff>
      <xdr:row>99</xdr:row>
      <xdr:rowOff>26003</xdr:rowOff>
    </xdr:to>
    <xdr:sp macro="" textlink="">
      <xdr:nvSpPr>
        <xdr:cNvPr id="487" name="楕円 486"/>
        <xdr:cNvSpPr/>
      </xdr:nvSpPr>
      <xdr:spPr>
        <a:xfrm>
          <a:off x="6921500" y="168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17130</xdr:rowOff>
    </xdr:from>
    <xdr:ext cx="534377" cy="259045"/>
    <xdr:sp macro="" textlink="">
      <xdr:nvSpPr>
        <xdr:cNvPr id="488" name="テキスト ボックス 487"/>
        <xdr:cNvSpPr txBox="1"/>
      </xdr:nvSpPr>
      <xdr:spPr>
        <a:xfrm>
          <a:off x="6705111" y="169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22243</xdr:rowOff>
    </xdr:from>
    <xdr:to>
      <xdr:col>85</xdr:col>
      <xdr:colOff>127000</xdr:colOff>
      <xdr:row>38</xdr:row>
      <xdr:rowOff>63282</xdr:rowOff>
    </xdr:to>
    <xdr:cxnSp macro="">
      <xdr:nvCxnSpPr>
        <xdr:cNvPr id="520" name="直線コネクタ 519"/>
        <xdr:cNvCxnSpPr/>
      </xdr:nvCxnSpPr>
      <xdr:spPr>
        <a:xfrm flipV="1">
          <a:off x="15481300" y="6537343"/>
          <a:ext cx="8382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161580</xdr:rowOff>
    </xdr:from>
    <xdr:to>
      <xdr:col>81</xdr:col>
      <xdr:colOff>50800</xdr:colOff>
      <xdr:row>38</xdr:row>
      <xdr:rowOff>63282</xdr:rowOff>
    </xdr:to>
    <xdr:cxnSp macro="">
      <xdr:nvCxnSpPr>
        <xdr:cNvPr id="523" name="直線コネクタ 522"/>
        <xdr:cNvCxnSpPr/>
      </xdr:nvCxnSpPr>
      <xdr:spPr>
        <a:xfrm>
          <a:off x="14592300" y="650523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15167</xdr:rowOff>
    </xdr:from>
    <xdr:to>
      <xdr:col>76</xdr:col>
      <xdr:colOff>114300</xdr:colOff>
      <xdr:row>37</xdr:row>
      <xdr:rowOff>161580</xdr:rowOff>
    </xdr:to>
    <xdr:cxnSp macro="">
      <xdr:nvCxnSpPr>
        <xdr:cNvPr id="526" name="直線コネクタ 525"/>
        <xdr:cNvCxnSpPr/>
      </xdr:nvCxnSpPr>
      <xdr:spPr>
        <a:xfrm>
          <a:off x="13703300" y="6187367"/>
          <a:ext cx="889000" cy="3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15167</xdr:rowOff>
    </xdr:from>
    <xdr:to>
      <xdr:col>71</xdr:col>
      <xdr:colOff>177800</xdr:colOff>
      <xdr:row>37</xdr:row>
      <xdr:rowOff>125004</xdr:rowOff>
    </xdr:to>
    <xdr:cxnSp macro="">
      <xdr:nvCxnSpPr>
        <xdr:cNvPr id="529" name="直線コネクタ 528"/>
        <xdr:cNvCxnSpPr/>
      </xdr:nvCxnSpPr>
      <xdr:spPr>
        <a:xfrm flipV="1">
          <a:off x="12814300" y="6187367"/>
          <a:ext cx="889000" cy="28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142893</xdr:rowOff>
    </xdr:from>
    <xdr:to>
      <xdr:col>85</xdr:col>
      <xdr:colOff>177800</xdr:colOff>
      <xdr:row>38</xdr:row>
      <xdr:rowOff>73044</xdr:rowOff>
    </xdr:to>
    <xdr:sp macro="" textlink="">
      <xdr:nvSpPr>
        <xdr:cNvPr id="539" name="楕円 538"/>
        <xdr:cNvSpPr/>
      </xdr:nvSpPr>
      <xdr:spPr>
        <a:xfrm>
          <a:off x="16268700" y="64865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121320</xdr:rowOff>
    </xdr:from>
    <xdr:ext cx="534377" cy="259045"/>
    <xdr:sp macro="" textlink="">
      <xdr:nvSpPr>
        <xdr:cNvPr id="540" name="消防費該当値テキスト"/>
        <xdr:cNvSpPr txBox="1"/>
      </xdr:nvSpPr>
      <xdr:spPr>
        <a:xfrm>
          <a:off x="16370300" y="646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12482</xdr:rowOff>
    </xdr:from>
    <xdr:to>
      <xdr:col>81</xdr:col>
      <xdr:colOff>101600</xdr:colOff>
      <xdr:row>38</xdr:row>
      <xdr:rowOff>114082</xdr:rowOff>
    </xdr:to>
    <xdr:sp macro="" textlink="">
      <xdr:nvSpPr>
        <xdr:cNvPr id="541" name="楕円 540"/>
        <xdr:cNvSpPr/>
      </xdr:nvSpPr>
      <xdr:spPr>
        <a:xfrm>
          <a:off x="15430500" y="6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105209</xdr:rowOff>
    </xdr:from>
    <xdr:ext cx="534377" cy="259045"/>
    <xdr:sp macro="" textlink="">
      <xdr:nvSpPr>
        <xdr:cNvPr id="542" name="テキスト ボックス 541"/>
        <xdr:cNvSpPr txBox="1"/>
      </xdr:nvSpPr>
      <xdr:spPr>
        <a:xfrm>
          <a:off x="15214111" y="662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110780</xdr:rowOff>
    </xdr:from>
    <xdr:to>
      <xdr:col>76</xdr:col>
      <xdr:colOff>165100</xdr:colOff>
      <xdr:row>38</xdr:row>
      <xdr:rowOff>40931</xdr:rowOff>
    </xdr:to>
    <xdr:sp macro="" textlink="">
      <xdr:nvSpPr>
        <xdr:cNvPr id="543" name="楕円 542"/>
        <xdr:cNvSpPr/>
      </xdr:nvSpPr>
      <xdr:spPr>
        <a:xfrm>
          <a:off x="14541500" y="6454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32057</xdr:rowOff>
    </xdr:from>
    <xdr:ext cx="534377" cy="259045"/>
    <xdr:sp macro="" textlink="">
      <xdr:nvSpPr>
        <xdr:cNvPr id="544" name="テキスト ボックス 543"/>
        <xdr:cNvSpPr txBox="1"/>
      </xdr:nvSpPr>
      <xdr:spPr>
        <a:xfrm>
          <a:off x="14325111" y="65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135817</xdr:rowOff>
    </xdr:from>
    <xdr:to>
      <xdr:col>72</xdr:col>
      <xdr:colOff>38100</xdr:colOff>
      <xdr:row>36</xdr:row>
      <xdr:rowOff>65967</xdr:rowOff>
    </xdr:to>
    <xdr:sp macro="" textlink="">
      <xdr:nvSpPr>
        <xdr:cNvPr id="545" name="楕円 544"/>
        <xdr:cNvSpPr/>
      </xdr:nvSpPr>
      <xdr:spPr>
        <a:xfrm>
          <a:off x="13652500" y="61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82494</xdr:rowOff>
    </xdr:from>
    <xdr:ext cx="534377" cy="259045"/>
    <xdr:sp macro="" textlink="">
      <xdr:nvSpPr>
        <xdr:cNvPr id="546" name="テキスト ボックス 545"/>
        <xdr:cNvSpPr txBox="1"/>
      </xdr:nvSpPr>
      <xdr:spPr>
        <a:xfrm>
          <a:off x="13436111" y="591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74204</xdr:rowOff>
    </xdr:from>
    <xdr:to>
      <xdr:col>67</xdr:col>
      <xdr:colOff>101600</xdr:colOff>
      <xdr:row>38</xdr:row>
      <xdr:rowOff>4355</xdr:rowOff>
    </xdr:to>
    <xdr:sp macro="" textlink="">
      <xdr:nvSpPr>
        <xdr:cNvPr id="547" name="楕円 546"/>
        <xdr:cNvSpPr/>
      </xdr:nvSpPr>
      <xdr:spPr>
        <a:xfrm>
          <a:off x="12763500" y="6417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166931</xdr:rowOff>
    </xdr:from>
    <xdr:ext cx="534377" cy="259045"/>
    <xdr:sp macro="" textlink="">
      <xdr:nvSpPr>
        <xdr:cNvPr id="548" name="テキスト ボックス 547"/>
        <xdr:cNvSpPr txBox="1"/>
      </xdr:nvSpPr>
      <xdr:spPr>
        <a:xfrm>
          <a:off x="12547111" y="651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14198</xdr:rowOff>
    </xdr:from>
    <xdr:to>
      <xdr:col>85</xdr:col>
      <xdr:colOff>127000</xdr:colOff>
      <xdr:row>57</xdr:row>
      <xdr:rowOff>28307</xdr:rowOff>
    </xdr:to>
    <xdr:cxnSp macro="">
      <xdr:nvCxnSpPr>
        <xdr:cNvPr id="580" name="直線コネクタ 579"/>
        <xdr:cNvCxnSpPr/>
      </xdr:nvCxnSpPr>
      <xdr:spPr>
        <a:xfrm flipV="1">
          <a:off x="15481300" y="9786848"/>
          <a:ext cx="8382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52930</xdr:rowOff>
    </xdr:from>
    <xdr:to>
      <xdr:col>81</xdr:col>
      <xdr:colOff>50800</xdr:colOff>
      <xdr:row>57</xdr:row>
      <xdr:rowOff>28307</xdr:rowOff>
    </xdr:to>
    <xdr:cxnSp macro="">
      <xdr:nvCxnSpPr>
        <xdr:cNvPr id="583" name="直線コネクタ 582"/>
        <xdr:cNvCxnSpPr/>
      </xdr:nvCxnSpPr>
      <xdr:spPr>
        <a:xfrm>
          <a:off x="14592300" y="9654130"/>
          <a:ext cx="889000" cy="14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52930</xdr:rowOff>
    </xdr:from>
    <xdr:to>
      <xdr:col>76</xdr:col>
      <xdr:colOff>114300</xdr:colOff>
      <xdr:row>56</xdr:row>
      <xdr:rowOff>74320</xdr:rowOff>
    </xdr:to>
    <xdr:cxnSp macro="">
      <xdr:nvCxnSpPr>
        <xdr:cNvPr id="586" name="直線コネクタ 585"/>
        <xdr:cNvCxnSpPr/>
      </xdr:nvCxnSpPr>
      <xdr:spPr>
        <a:xfrm flipV="1">
          <a:off x="13703300" y="9654130"/>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63152</xdr:rowOff>
    </xdr:from>
    <xdr:to>
      <xdr:col>71</xdr:col>
      <xdr:colOff>177800</xdr:colOff>
      <xdr:row>56</xdr:row>
      <xdr:rowOff>74320</xdr:rowOff>
    </xdr:to>
    <xdr:cxnSp macro="">
      <xdr:nvCxnSpPr>
        <xdr:cNvPr id="589" name="直線コネクタ 588"/>
        <xdr:cNvCxnSpPr/>
      </xdr:nvCxnSpPr>
      <xdr:spPr>
        <a:xfrm>
          <a:off x="12814300" y="9664352"/>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134848</xdr:rowOff>
    </xdr:from>
    <xdr:to>
      <xdr:col>85</xdr:col>
      <xdr:colOff>177800</xdr:colOff>
      <xdr:row>57</xdr:row>
      <xdr:rowOff>64998</xdr:rowOff>
    </xdr:to>
    <xdr:sp macro="" textlink="">
      <xdr:nvSpPr>
        <xdr:cNvPr id="599" name="楕円 598"/>
        <xdr:cNvSpPr/>
      </xdr:nvSpPr>
      <xdr:spPr>
        <a:xfrm>
          <a:off x="16268700" y="97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113275</xdr:rowOff>
    </xdr:from>
    <xdr:ext cx="534377" cy="259045"/>
    <xdr:sp macro="" textlink="">
      <xdr:nvSpPr>
        <xdr:cNvPr id="600" name="教育費該当値テキスト"/>
        <xdr:cNvSpPr txBox="1"/>
      </xdr:nvSpPr>
      <xdr:spPr>
        <a:xfrm>
          <a:off x="16370300" y="97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148957</xdr:rowOff>
    </xdr:from>
    <xdr:to>
      <xdr:col>81</xdr:col>
      <xdr:colOff>101600</xdr:colOff>
      <xdr:row>57</xdr:row>
      <xdr:rowOff>79107</xdr:rowOff>
    </xdr:to>
    <xdr:sp macro="" textlink="">
      <xdr:nvSpPr>
        <xdr:cNvPr id="601" name="楕円 600"/>
        <xdr:cNvSpPr/>
      </xdr:nvSpPr>
      <xdr:spPr>
        <a:xfrm>
          <a:off x="15430500" y="97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70234</xdr:rowOff>
    </xdr:from>
    <xdr:ext cx="534377" cy="259045"/>
    <xdr:sp macro="" textlink="">
      <xdr:nvSpPr>
        <xdr:cNvPr id="602" name="テキスト ボックス 601"/>
        <xdr:cNvSpPr txBox="1"/>
      </xdr:nvSpPr>
      <xdr:spPr>
        <a:xfrm>
          <a:off x="15214111" y="98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2130</xdr:rowOff>
    </xdr:from>
    <xdr:to>
      <xdr:col>76</xdr:col>
      <xdr:colOff>165100</xdr:colOff>
      <xdr:row>56</xdr:row>
      <xdr:rowOff>103730</xdr:rowOff>
    </xdr:to>
    <xdr:sp macro="" textlink="">
      <xdr:nvSpPr>
        <xdr:cNvPr id="603" name="楕円 602"/>
        <xdr:cNvSpPr/>
      </xdr:nvSpPr>
      <xdr:spPr>
        <a:xfrm>
          <a:off x="14541500" y="96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94857</xdr:rowOff>
    </xdr:from>
    <xdr:ext cx="534377" cy="259045"/>
    <xdr:sp macro="" textlink="">
      <xdr:nvSpPr>
        <xdr:cNvPr id="604" name="テキスト ボックス 603"/>
        <xdr:cNvSpPr txBox="1"/>
      </xdr:nvSpPr>
      <xdr:spPr>
        <a:xfrm>
          <a:off x="14325111" y="969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23520</xdr:rowOff>
    </xdr:from>
    <xdr:to>
      <xdr:col>72</xdr:col>
      <xdr:colOff>38100</xdr:colOff>
      <xdr:row>56</xdr:row>
      <xdr:rowOff>125120</xdr:rowOff>
    </xdr:to>
    <xdr:sp macro="" textlink="">
      <xdr:nvSpPr>
        <xdr:cNvPr id="605" name="楕円 604"/>
        <xdr:cNvSpPr/>
      </xdr:nvSpPr>
      <xdr:spPr>
        <a:xfrm>
          <a:off x="13652500" y="96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116247</xdr:rowOff>
    </xdr:from>
    <xdr:ext cx="534377" cy="259045"/>
    <xdr:sp macro="" textlink="">
      <xdr:nvSpPr>
        <xdr:cNvPr id="606" name="テキスト ボックス 605"/>
        <xdr:cNvSpPr txBox="1"/>
      </xdr:nvSpPr>
      <xdr:spPr>
        <a:xfrm>
          <a:off x="13436111" y="97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12352</xdr:rowOff>
    </xdr:from>
    <xdr:to>
      <xdr:col>67</xdr:col>
      <xdr:colOff>101600</xdr:colOff>
      <xdr:row>56</xdr:row>
      <xdr:rowOff>113952</xdr:rowOff>
    </xdr:to>
    <xdr:sp macro="" textlink="">
      <xdr:nvSpPr>
        <xdr:cNvPr id="607" name="楕円 606"/>
        <xdr:cNvSpPr/>
      </xdr:nvSpPr>
      <xdr:spPr>
        <a:xfrm>
          <a:off x="12763500" y="96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105079</xdr:rowOff>
    </xdr:from>
    <xdr:ext cx="534377" cy="259045"/>
    <xdr:sp macro="" textlink="">
      <xdr:nvSpPr>
        <xdr:cNvPr id="608" name="テキスト ボックス 607"/>
        <xdr:cNvSpPr txBox="1"/>
      </xdr:nvSpPr>
      <xdr:spPr>
        <a:xfrm>
          <a:off x="12547111" y="97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13818</xdr:rowOff>
    </xdr:from>
    <xdr:to>
      <xdr:col>85</xdr:col>
      <xdr:colOff>127000</xdr:colOff>
      <xdr:row>79</xdr:row>
      <xdr:rowOff>35688</xdr:rowOff>
    </xdr:to>
    <xdr:cxnSp macro="">
      <xdr:nvCxnSpPr>
        <xdr:cNvPr id="637" name="直線コネクタ 636"/>
        <xdr:cNvCxnSpPr/>
      </xdr:nvCxnSpPr>
      <xdr:spPr>
        <a:xfrm flipV="1">
          <a:off x="15481300" y="13558368"/>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35688</xdr:rowOff>
    </xdr:from>
    <xdr:to>
      <xdr:col>81</xdr:col>
      <xdr:colOff>50800</xdr:colOff>
      <xdr:row>79</xdr:row>
      <xdr:rowOff>43574</xdr:rowOff>
    </xdr:to>
    <xdr:cxnSp macro="">
      <xdr:nvCxnSpPr>
        <xdr:cNvPr id="640" name="直線コネクタ 639"/>
        <xdr:cNvCxnSpPr/>
      </xdr:nvCxnSpPr>
      <xdr:spPr>
        <a:xfrm flipV="1">
          <a:off x="14592300" y="13580238"/>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43421</xdr:rowOff>
    </xdr:from>
    <xdr:to>
      <xdr:col>76</xdr:col>
      <xdr:colOff>114300</xdr:colOff>
      <xdr:row>79</xdr:row>
      <xdr:rowOff>43574</xdr:rowOff>
    </xdr:to>
    <xdr:cxnSp macro="">
      <xdr:nvCxnSpPr>
        <xdr:cNvPr id="643" name="直線コネクタ 642"/>
        <xdr:cNvCxnSpPr/>
      </xdr:nvCxnSpPr>
      <xdr:spPr>
        <a:xfrm>
          <a:off x="13703300" y="1358797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35573</xdr:rowOff>
    </xdr:from>
    <xdr:to>
      <xdr:col>71</xdr:col>
      <xdr:colOff>177800</xdr:colOff>
      <xdr:row>79</xdr:row>
      <xdr:rowOff>43421</xdr:rowOff>
    </xdr:to>
    <xdr:cxnSp macro="">
      <xdr:nvCxnSpPr>
        <xdr:cNvPr id="646" name="直線コネクタ 645"/>
        <xdr:cNvCxnSpPr/>
      </xdr:nvCxnSpPr>
      <xdr:spPr>
        <a:xfrm>
          <a:off x="12814300" y="1358012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134468</xdr:rowOff>
    </xdr:from>
    <xdr:to>
      <xdr:col>85</xdr:col>
      <xdr:colOff>177800</xdr:colOff>
      <xdr:row>79</xdr:row>
      <xdr:rowOff>64618</xdr:rowOff>
    </xdr:to>
    <xdr:sp macro="" textlink="">
      <xdr:nvSpPr>
        <xdr:cNvPr id="656" name="楕円 655"/>
        <xdr:cNvSpPr/>
      </xdr:nvSpPr>
      <xdr:spPr>
        <a:xfrm>
          <a:off x="16268700" y="135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7" name="災害復旧費該当値テキスト"/>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156338</xdr:rowOff>
    </xdr:from>
    <xdr:to>
      <xdr:col>81</xdr:col>
      <xdr:colOff>101600</xdr:colOff>
      <xdr:row>79</xdr:row>
      <xdr:rowOff>86488</xdr:rowOff>
    </xdr:to>
    <xdr:sp macro="" textlink="">
      <xdr:nvSpPr>
        <xdr:cNvPr id="658" name="楕円 657"/>
        <xdr:cNvSpPr/>
      </xdr:nvSpPr>
      <xdr:spPr>
        <a:xfrm>
          <a:off x="15430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77615</xdr:rowOff>
    </xdr:from>
    <xdr:ext cx="378565" cy="259045"/>
    <xdr:sp macro="" textlink="">
      <xdr:nvSpPr>
        <xdr:cNvPr id="659" name="テキスト ボックス 658"/>
        <xdr:cNvSpPr txBox="1"/>
      </xdr:nvSpPr>
      <xdr:spPr>
        <a:xfrm>
          <a:off x="15292017" y="1362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164224</xdr:rowOff>
    </xdr:from>
    <xdr:to>
      <xdr:col>76</xdr:col>
      <xdr:colOff>165100</xdr:colOff>
      <xdr:row>79</xdr:row>
      <xdr:rowOff>94374</xdr:rowOff>
    </xdr:to>
    <xdr:sp macro="" textlink="">
      <xdr:nvSpPr>
        <xdr:cNvPr id="660" name="楕円 659"/>
        <xdr:cNvSpPr/>
      </xdr:nvSpPr>
      <xdr:spPr>
        <a:xfrm>
          <a:off x="14541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85501</xdr:rowOff>
    </xdr:from>
    <xdr:ext cx="313932" cy="259045"/>
    <xdr:sp macro="" textlink="">
      <xdr:nvSpPr>
        <xdr:cNvPr id="661" name="テキスト ボックス 660"/>
        <xdr:cNvSpPr txBox="1"/>
      </xdr:nvSpPr>
      <xdr:spPr>
        <a:xfrm>
          <a:off x="14435333" y="13630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164071</xdr:rowOff>
    </xdr:from>
    <xdr:to>
      <xdr:col>72</xdr:col>
      <xdr:colOff>38100</xdr:colOff>
      <xdr:row>79</xdr:row>
      <xdr:rowOff>94221</xdr:rowOff>
    </xdr:to>
    <xdr:sp macro="" textlink="">
      <xdr:nvSpPr>
        <xdr:cNvPr id="662" name="楕円 661"/>
        <xdr:cNvSpPr/>
      </xdr:nvSpPr>
      <xdr:spPr>
        <a:xfrm>
          <a:off x="136525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85348</xdr:rowOff>
    </xdr:from>
    <xdr:ext cx="313932" cy="259045"/>
    <xdr:sp macro="" textlink="">
      <xdr:nvSpPr>
        <xdr:cNvPr id="663" name="テキスト ボックス 662"/>
        <xdr:cNvSpPr txBox="1"/>
      </xdr:nvSpPr>
      <xdr:spPr>
        <a:xfrm>
          <a:off x="13546333" y="13629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156223</xdr:rowOff>
    </xdr:from>
    <xdr:to>
      <xdr:col>67</xdr:col>
      <xdr:colOff>101600</xdr:colOff>
      <xdr:row>79</xdr:row>
      <xdr:rowOff>86373</xdr:rowOff>
    </xdr:to>
    <xdr:sp macro="" textlink="">
      <xdr:nvSpPr>
        <xdr:cNvPr id="664" name="楕円 663"/>
        <xdr:cNvSpPr/>
      </xdr:nvSpPr>
      <xdr:spPr>
        <a:xfrm>
          <a:off x="127635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77500</xdr:rowOff>
    </xdr:from>
    <xdr:ext cx="378565" cy="259045"/>
    <xdr:sp macro="" textlink="">
      <xdr:nvSpPr>
        <xdr:cNvPr id="665" name="テキスト ボックス 664"/>
        <xdr:cNvSpPr txBox="1"/>
      </xdr:nvSpPr>
      <xdr:spPr>
        <a:xfrm>
          <a:off x="12625017" y="136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159389</xdr:rowOff>
    </xdr:from>
    <xdr:to>
      <xdr:col>85</xdr:col>
      <xdr:colOff>127000</xdr:colOff>
      <xdr:row>92</xdr:row>
      <xdr:rowOff>168960</xdr:rowOff>
    </xdr:to>
    <xdr:cxnSp macro="">
      <xdr:nvCxnSpPr>
        <xdr:cNvPr id="691" name="直線コネクタ 690"/>
        <xdr:cNvCxnSpPr/>
      </xdr:nvCxnSpPr>
      <xdr:spPr>
        <a:xfrm flipV="1">
          <a:off x="15481300" y="15932789"/>
          <a:ext cx="8382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152815</xdr:rowOff>
    </xdr:from>
    <xdr:to>
      <xdr:col>81</xdr:col>
      <xdr:colOff>50800</xdr:colOff>
      <xdr:row>92</xdr:row>
      <xdr:rowOff>168960</xdr:rowOff>
    </xdr:to>
    <xdr:cxnSp macro="">
      <xdr:nvCxnSpPr>
        <xdr:cNvPr id="694" name="直線コネクタ 693"/>
        <xdr:cNvCxnSpPr/>
      </xdr:nvCxnSpPr>
      <xdr:spPr>
        <a:xfrm>
          <a:off x="14592300" y="15926215"/>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152815</xdr:rowOff>
    </xdr:from>
    <xdr:to>
      <xdr:col>76</xdr:col>
      <xdr:colOff>114300</xdr:colOff>
      <xdr:row>93</xdr:row>
      <xdr:rowOff>13255</xdr:rowOff>
    </xdr:to>
    <xdr:cxnSp macro="">
      <xdr:nvCxnSpPr>
        <xdr:cNvPr id="697" name="直線コネクタ 696"/>
        <xdr:cNvCxnSpPr/>
      </xdr:nvCxnSpPr>
      <xdr:spPr>
        <a:xfrm flipV="1">
          <a:off x="13703300" y="15926215"/>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2397</xdr:rowOff>
    </xdr:from>
    <xdr:to>
      <xdr:col>71</xdr:col>
      <xdr:colOff>177800</xdr:colOff>
      <xdr:row>93</xdr:row>
      <xdr:rowOff>13255</xdr:rowOff>
    </xdr:to>
    <xdr:cxnSp macro="">
      <xdr:nvCxnSpPr>
        <xdr:cNvPr id="700" name="直線コネクタ 699"/>
        <xdr:cNvCxnSpPr/>
      </xdr:nvCxnSpPr>
      <xdr:spPr>
        <a:xfrm>
          <a:off x="12814300" y="1594724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108589</xdr:rowOff>
    </xdr:from>
    <xdr:to>
      <xdr:col>85</xdr:col>
      <xdr:colOff>177800</xdr:colOff>
      <xdr:row>93</xdr:row>
      <xdr:rowOff>38739</xdr:rowOff>
    </xdr:to>
    <xdr:sp macro="" textlink="">
      <xdr:nvSpPr>
        <xdr:cNvPr id="710" name="楕円 709"/>
        <xdr:cNvSpPr/>
      </xdr:nvSpPr>
      <xdr:spPr>
        <a:xfrm>
          <a:off x="16268700" y="158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131466</xdr:rowOff>
    </xdr:from>
    <xdr:ext cx="534377" cy="259045"/>
    <xdr:sp macro="" textlink="">
      <xdr:nvSpPr>
        <xdr:cNvPr id="711" name="公債費該当値テキスト"/>
        <xdr:cNvSpPr txBox="1"/>
      </xdr:nvSpPr>
      <xdr:spPr>
        <a:xfrm>
          <a:off x="16370300" y="1573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118160</xdr:rowOff>
    </xdr:from>
    <xdr:to>
      <xdr:col>81</xdr:col>
      <xdr:colOff>101600</xdr:colOff>
      <xdr:row>93</xdr:row>
      <xdr:rowOff>48310</xdr:rowOff>
    </xdr:to>
    <xdr:sp macro="" textlink="">
      <xdr:nvSpPr>
        <xdr:cNvPr id="712" name="楕円 711"/>
        <xdr:cNvSpPr/>
      </xdr:nvSpPr>
      <xdr:spPr>
        <a:xfrm>
          <a:off x="15430500" y="158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64837</xdr:rowOff>
    </xdr:from>
    <xdr:ext cx="534377" cy="259045"/>
    <xdr:sp macro="" textlink="">
      <xdr:nvSpPr>
        <xdr:cNvPr id="713" name="テキスト ボックス 712"/>
        <xdr:cNvSpPr txBox="1"/>
      </xdr:nvSpPr>
      <xdr:spPr>
        <a:xfrm>
          <a:off x="15214111" y="1566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102015</xdr:rowOff>
    </xdr:from>
    <xdr:to>
      <xdr:col>76</xdr:col>
      <xdr:colOff>165100</xdr:colOff>
      <xdr:row>93</xdr:row>
      <xdr:rowOff>32165</xdr:rowOff>
    </xdr:to>
    <xdr:sp macro="" textlink="">
      <xdr:nvSpPr>
        <xdr:cNvPr id="714" name="楕円 713"/>
        <xdr:cNvSpPr/>
      </xdr:nvSpPr>
      <xdr:spPr>
        <a:xfrm>
          <a:off x="14541500" y="158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48692</xdr:rowOff>
    </xdr:from>
    <xdr:ext cx="534377" cy="259045"/>
    <xdr:sp macro="" textlink="">
      <xdr:nvSpPr>
        <xdr:cNvPr id="715" name="テキスト ボックス 714"/>
        <xdr:cNvSpPr txBox="1"/>
      </xdr:nvSpPr>
      <xdr:spPr>
        <a:xfrm>
          <a:off x="14325111" y="1565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133905</xdr:rowOff>
    </xdr:from>
    <xdr:to>
      <xdr:col>72</xdr:col>
      <xdr:colOff>38100</xdr:colOff>
      <xdr:row>93</xdr:row>
      <xdr:rowOff>64055</xdr:rowOff>
    </xdr:to>
    <xdr:sp macro="" textlink="">
      <xdr:nvSpPr>
        <xdr:cNvPr id="716" name="楕円 715"/>
        <xdr:cNvSpPr/>
      </xdr:nvSpPr>
      <xdr:spPr>
        <a:xfrm>
          <a:off x="13652500" y="159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80582</xdr:rowOff>
    </xdr:from>
    <xdr:ext cx="534377" cy="259045"/>
    <xdr:sp macro="" textlink="">
      <xdr:nvSpPr>
        <xdr:cNvPr id="717" name="テキスト ボックス 716"/>
        <xdr:cNvSpPr txBox="1"/>
      </xdr:nvSpPr>
      <xdr:spPr>
        <a:xfrm>
          <a:off x="13436111" y="1568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123047</xdr:rowOff>
    </xdr:from>
    <xdr:to>
      <xdr:col>67</xdr:col>
      <xdr:colOff>101600</xdr:colOff>
      <xdr:row>93</xdr:row>
      <xdr:rowOff>53197</xdr:rowOff>
    </xdr:to>
    <xdr:sp macro="" textlink="">
      <xdr:nvSpPr>
        <xdr:cNvPr id="718" name="楕円 717"/>
        <xdr:cNvSpPr/>
      </xdr:nvSpPr>
      <xdr:spPr>
        <a:xfrm>
          <a:off x="12763500" y="158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69724</xdr:rowOff>
    </xdr:from>
    <xdr:ext cx="534377" cy="259045"/>
    <xdr:sp macro="" textlink="">
      <xdr:nvSpPr>
        <xdr:cNvPr id="719" name="テキスト ボックス 718"/>
        <xdr:cNvSpPr txBox="1"/>
      </xdr:nvSpPr>
      <xdr:spPr>
        <a:xfrm>
          <a:off x="12547111" y="1567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35687</xdr:rowOff>
    </xdr:from>
    <xdr:to>
      <xdr:col>116</xdr:col>
      <xdr:colOff>63500</xdr:colOff>
      <xdr:row>39</xdr:row>
      <xdr:rowOff>37592</xdr:rowOff>
    </xdr:to>
    <xdr:cxnSp macro="">
      <xdr:nvCxnSpPr>
        <xdr:cNvPr id="748" name="直線コネクタ 747"/>
        <xdr:cNvCxnSpPr/>
      </xdr:nvCxnSpPr>
      <xdr:spPr>
        <a:xfrm>
          <a:off x="21323300" y="672223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10541</xdr:rowOff>
    </xdr:from>
    <xdr:to>
      <xdr:col>111</xdr:col>
      <xdr:colOff>177800</xdr:colOff>
      <xdr:row>39</xdr:row>
      <xdr:rowOff>35687</xdr:rowOff>
    </xdr:to>
    <xdr:cxnSp macro="">
      <xdr:nvCxnSpPr>
        <xdr:cNvPr id="751" name="直線コネクタ 750"/>
        <xdr:cNvCxnSpPr/>
      </xdr:nvCxnSpPr>
      <xdr:spPr>
        <a:xfrm>
          <a:off x="20434300" y="669709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10541</xdr:rowOff>
    </xdr:from>
    <xdr:to>
      <xdr:col>107</xdr:col>
      <xdr:colOff>50800</xdr:colOff>
      <xdr:row>39</xdr:row>
      <xdr:rowOff>37973</xdr:rowOff>
    </xdr:to>
    <xdr:cxnSp macro="">
      <xdr:nvCxnSpPr>
        <xdr:cNvPr id="754" name="直線コネクタ 753"/>
        <xdr:cNvCxnSpPr/>
      </xdr:nvCxnSpPr>
      <xdr:spPr>
        <a:xfrm flipV="1">
          <a:off x="19545300" y="669709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37973</xdr:rowOff>
    </xdr:from>
    <xdr:to>
      <xdr:col>102</xdr:col>
      <xdr:colOff>114300</xdr:colOff>
      <xdr:row>39</xdr:row>
      <xdr:rowOff>37973</xdr:rowOff>
    </xdr:to>
    <xdr:cxnSp macro="">
      <xdr:nvCxnSpPr>
        <xdr:cNvPr id="757" name="直線コネクタ 756"/>
        <xdr:cNvCxnSpPr/>
      </xdr:nvCxnSpPr>
      <xdr:spPr>
        <a:xfrm>
          <a:off x="18656300" y="6724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158242</xdr:rowOff>
    </xdr:from>
    <xdr:to>
      <xdr:col>116</xdr:col>
      <xdr:colOff>114300</xdr:colOff>
      <xdr:row>39</xdr:row>
      <xdr:rowOff>88392</xdr:rowOff>
    </xdr:to>
    <xdr:sp macro="" textlink="">
      <xdr:nvSpPr>
        <xdr:cNvPr id="767" name="楕円 766"/>
        <xdr:cNvSpPr/>
      </xdr:nvSpPr>
      <xdr:spPr>
        <a:xfrm>
          <a:off x="221107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73169</xdr:rowOff>
    </xdr:from>
    <xdr:ext cx="313932" cy="259045"/>
    <xdr:sp macro="" textlink="">
      <xdr:nvSpPr>
        <xdr:cNvPr id="768" name="諸支出金該当値テキスト"/>
        <xdr:cNvSpPr txBox="1"/>
      </xdr:nvSpPr>
      <xdr:spPr>
        <a:xfrm>
          <a:off x="22212300" y="65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156337</xdr:rowOff>
    </xdr:from>
    <xdr:to>
      <xdr:col>112</xdr:col>
      <xdr:colOff>38100</xdr:colOff>
      <xdr:row>39</xdr:row>
      <xdr:rowOff>86487</xdr:rowOff>
    </xdr:to>
    <xdr:sp macro="" textlink="">
      <xdr:nvSpPr>
        <xdr:cNvPr id="769" name="楕円 768"/>
        <xdr:cNvSpPr/>
      </xdr:nvSpPr>
      <xdr:spPr>
        <a:xfrm>
          <a:off x="21272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77614</xdr:rowOff>
    </xdr:from>
    <xdr:ext cx="313932" cy="259045"/>
    <xdr:sp macro="" textlink="">
      <xdr:nvSpPr>
        <xdr:cNvPr id="770" name="テキスト ボックス 769"/>
        <xdr:cNvSpPr txBox="1"/>
      </xdr:nvSpPr>
      <xdr:spPr>
        <a:xfrm>
          <a:off x="21166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131191</xdr:rowOff>
    </xdr:from>
    <xdr:to>
      <xdr:col>107</xdr:col>
      <xdr:colOff>101600</xdr:colOff>
      <xdr:row>39</xdr:row>
      <xdr:rowOff>61341</xdr:rowOff>
    </xdr:to>
    <xdr:sp macro="" textlink="">
      <xdr:nvSpPr>
        <xdr:cNvPr id="771" name="楕円 770"/>
        <xdr:cNvSpPr/>
      </xdr:nvSpPr>
      <xdr:spPr>
        <a:xfrm>
          <a:off x="20383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52468</xdr:rowOff>
    </xdr:from>
    <xdr:ext cx="313932" cy="259045"/>
    <xdr:sp macro="" textlink="">
      <xdr:nvSpPr>
        <xdr:cNvPr id="772" name="テキスト ボックス 771"/>
        <xdr:cNvSpPr txBox="1"/>
      </xdr:nvSpPr>
      <xdr:spPr>
        <a:xfrm>
          <a:off x="20277333" y="67390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158623</xdr:rowOff>
    </xdr:from>
    <xdr:to>
      <xdr:col>102</xdr:col>
      <xdr:colOff>165100</xdr:colOff>
      <xdr:row>39</xdr:row>
      <xdr:rowOff>88773</xdr:rowOff>
    </xdr:to>
    <xdr:sp macro="" textlink="">
      <xdr:nvSpPr>
        <xdr:cNvPr id="773" name="楕円 772"/>
        <xdr:cNvSpPr/>
      </xdr:nvSpPr>
      <xdr:spPr>
        <a:xfrm>
          <a:off x="19494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79900</xdr:rowOff>
    </xdr:from>
    <xdr:ext cx="313932" cy="259045"/>
    <xdr:sp macro="" textlink="">
      <xdr:nvSpPr>
        <xdr:cNvPr id="774" name="テキスト ボックス 773"/>
        <xdr:cNvSpPr txBox="1"/>
      </xdr:nvSpPr>
      <xdr:spPr>
        <a:xfrm>
          <a:off x="19388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158623</xdr:rowOff>
    </xdr:from>
    <xdr:to>
      <xdr:col>98</xdr:col>
      <xdr:colOff>38100</xdr:colOff>
      <xdr:row>39</xdr:row>
      <xdr:rowOff>88773</xdr:rowOff>
    </xdr:to>
    <xdr:sp macro="" textlink="">
      <xdr:nvSpPr>
        <xdr:cNvPr id="775" name="楕円 774"/>
        <xdr:cNvSpPr/>
      </xdr:nvSpPr>
      <xdr:spPr>
        <a:xfrm>
          <a:off x="18605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79900</xdr:rowOff>
    </xdr:from>
    <xdr:ext cx="313932" cy="259045"/>
    <xdr:sp macro="" textlink="">
      <xdr:nvSpPr>
        <xdr:cNvPr id="776" name="テキスト ボックス 775"/>
        <xdr:cNvSpPr txBox="1"/>
      </xdr:nvSpPr>
      <xdr:spPr>
        <a:xfrm>
          <a:off x="18499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土木</a:t>
          </a:r>
          <a:r>
            <a:rPr kumimoji="1" lang="ja-JP" altLang="ja-JP" sz="1100">
              <a:solidFill>
                <a:schemeClr val="dk1"/>
              </a:solidFill>
              <a:effectLst/>
              <a:latin typeface="+mn-lt"/>
              <a:ea typeface="+mn-ea"/>
              <a:cs typeface="+mn-cs"/>
            </a:rPr>
            <a:t>費について、近鉄西大寺駅土地区画整理</a:t>
          </a:r>
          <a:r>
            <a:rPr kumimoji="1" lang="ja-JP" altLang="en-US" sz="1100">
              <a:solidFill>
                <a:schemeClr val="dk1"/>
              </a:solidFill>
              <a:effectLst/>
              <a:latin typeface="+mn-lt"/>
              <a:ea typeface="+mn-ea"/>
              <a:cs typeface="+mn-cs"/>
            </a:rPr>
            <a:t>・駅前広場整備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や浸水対策</a:t>
          </a:r>
          <a:r>
            <a:rPr kumimoji="1" lang="ja-JP" altLang="ja-JP" sz="1100">
              <a:solidFill>
                <a:schemeClr val="dk1"/>
              </a:solidFill>
              <a:effectLst/>
              <a:latin typeface="+mn-lt"/>
              <a:ea typeface="+mn-ea"/>
              <a:cs typeface="+mn-cs"/>
            </a:rPr>
            <a:t>事業等の実施により、前年度に比べ大幅に増加となった。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認定こども園新設事業や自立支援給付、後期高齢者医療療養費</a:t>
          </a:r>
          <a:r>
            <a:rPr lang="ja-JP" altLang="ja-JP" sz="1100">
              <a:solidFill>
                <a:schemeClr val="dk1"/>
              </a:solidFill>
              <a:effectLst/>
              <a:latin typeface="+mn-lt"/>
              <a:ea typeface="+mn-ea"/>
              <a:cs typeface="+mn-cs"/>
            </a:rPr>
            <a:t>等</a:t>
          </a:r>
          <a:r>
            <a:rPr lang="ja-JP" altLang="en-US" sz="1100">
              <a:solidFill>
                <a:schemeClr val="dk1"/>
              </a:solidFill>
              <a:effectLst/>
              <a:latin typeface="+mn-lt"/>
              <a:ea typeface="+mn-ea"/>
              <a:cs typeface="+mn-cs"/>
            </a:rPr>
            <a:t>の社会保障費の増加</a:t>
          </a:r>
          <a:r>
            <a:rPr lang="ja-JP" altLang="ja-JP" sz="1100">
              <a:solidFill>
                <a:schemeClr val="dk1"/>
              </a:solidFill>
              <a:effectLst/>
              <a:latin typeface="+mn-lt"/>
              <a:ea typeface="+mn-ea"/>
              <a:cs typeface="+mn-cs"/>
            </a:rPr>
            <a:t>により、前年度に比べ</a:t>
          </a:r>
          <a:r>
            <a:rPr kumimoji="1" lang="ja-JP" altLang="ja-JP" sz="1100">
              <a:solidFill>
                <a:schemeClr val="dk1"/>
              </a:solidFill>
              <a:effectLst/>
              <a:latin typeface="+mn-lt"/>
              <a:ea typeface="+mn-ea"/>
              <a:cs typeface="+mn-cs"/>
            </a:rPr>
            <a:t>増加となった。</a:t>
          </a:r>
          <a:endParaRPr lang="ja-JP" altLang="ja-JP" sz="1400">
            <a:effectLst/>
          </a:endParaRPr>
        </a:p>
        <a:p>
          <a:r>
            <a:rPr kumimoji="1" lang="ja-JP" altLang="ja-JP" sz="1100">
              <a:solidFill>
                <a:schemeClr val="dk1"/>
              </a:solidFill>
              <a:effectLst/>
              <a:latin typeface="+mn-lt"/>
              <a:ea typeface="+mn-ea"/>
              <a:cs typeface="+mn-cs"/>
            </a:rPr>
            <a:t>　一方で</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費について、</a:t>
          </a:r>
          <a:r>
            <a:rPr kumimoji="1" lang="ja-JP" altLang="en-US" sz="1100">
              <a:solidFill>
                <a:schemeClr val="dk1"/>
              </a:solidFill>
              <a:effectLst/>
              <a:latin typeface="+mn-lt"/>
              <a:ea typeface="+mn-ea"/>
              <a:cs typeface="+mn-cs"/>
            </a:rPr>
            <a:t>東谷地区整備事業</a:t>
          </a:r>
          <a:r>
            <a:rPr kumimoji="1" lang="ja-JP" altLang="ja-JP" sz="1100">
              <a:solidFill>
                <a:schemeClr val="dk1"/>
              </a:solidFill>
              <a:effectLst/>
              <a:latin typeface="+mn-lt"/>
              <a:ea typeface="+mn-ea"/>
              <a:cs typeface="+mn-cs"/>
            </a:rPr>
            <a:t>の終了や</a:t>
          </a:r>
          <a:r>
            <a:rPr kumimoji="1" lang="ja-JP" altLang="en-US" sz="1100">
              <a:solidFill>
                <a:schemeClr val="dk1"/>
              </a:solidFill>
              <a:effectLst/>
              <a:latin typeface="+mn-lt"/>
              <a:ea typeface="+mn-ea"/>
              <a:cs typeface="+mn-cs"/>
            </a:rPr>
            <a:t>環境整備工場維持補修経費</a:t>
          </a:r>
          <a:r>
            <a:rPr kumimoji="1" lang="ja-JP" altLang="ja-JP" sz="1100">
              <a:solidFill>
                <a:schemeClr val="dk1"/>
              </a:solidFill>
              <a:effectLst/>
              <a:latin typeface="+mn-lt"/>
              <a:ea typeface="+mn-ea"/>
              <a:cs typeface="+mn-cs"/>
            </a:rPr>
            <a:t>の減少により、前年度に比べ減少となった。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実質収支額は黒字とな</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からの繰越金</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頼っている部分が大きく、実質単年度収支は前年度と</a:t>
          </a:r>
          <a:r>
            <a:rPr kumimoji="1" lang="ja-JP" altLang="ja-JP" sz="1100">
              <a:solidFill>
                <a:schemeClr val="dk1"/>
              </a:solidFill>
              <a:effectLst/>
              <a:latin typeface="+mn-lt"/>
              <a:ea typeface="+mn-ea"/>
              <a:cs typeface="+mn-cs"/>
            </a:rPr>
            <a:t>比べて</a:t>
          </a:r>
          <a:r>
            <a:rPr kumimoji="1" lang="ja-JP" altLang="en-US" sz="1100">
              <a:solidFill>
                <a:schemeClr val="dk1"/>
              </a:solidFill>
              <a:effectLst/>
              <a:latin typeface="+mn-lt"/>
              <a:ea typeface="+mn-ea"/>
              <a:cs typeface="+mn-cs"/>
            </a:rPr>
            <a:t>悪化した。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さらに収支不足対策のため、</a:t>
          </a:r>
          <a:r>
            <a:rPr kumimoji="1" lang="ja-JP" altLang="ja-JP" sz="1100">
              <a:solidFill>
                <a:schemeClr val="dk1"/>
              </a:solidFill>
              <a:effectLst/>
              <a:latin typeface="+mn-lt"/>
              <a:ea typeface="+mn-ea"/>
              <a:cs typeface="+mn-cs"/>
            </a:rPr>
            <a:t>前年度に引き続いて財政調整基金の取崩しを行っ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財政状況は厳しいままである。</a:t>
          </a:r>
          <a:endParaRPr lang="ja-JP" altLang="ja-JP" sz="1400">
            <a:effectLst/>
          </a:endParaRPr>
        </a:p>
        <a:p>
          <a:r>
            <a:rPr kumimoji="1" lang="ja-JP" altLang="ja-JP" sz="1100">
              <a:solidFill>
                <a:schemeClr val="dk1"/>
              </a:solidFill>
              <a:effectLst/>
              <a:latin typeface="+mn-lt"/>
              <a:ea typeface="+mn-ea"/>
              <a:cs typeface="+mn-cs"/>
            </a:rPr>
            <a:t>　今後も、事業の精査、効率的な執行に努め</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、財政健全化に向けた取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組</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を進め、類似団体に比べ</a:t>
          </a:r>
          <a:r>
            <a:rPr kumimoji="1" lang="ja-JP" altLang="en-US" sz="1100">
              <a:solidFill>
                <a:schemeClr val="dk1"/>
              </a:solidFill>
              <a:effectLst/>
              <a:latin typeface="+mn-lt"/>
              <a:ea typeface="+mn-ea"/>
              <a:cs typeface="+mn-cs"/>
            </a:rPr>
            <a:t>て低い</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年度決算における全ての会計の実質収支については、</a:t>
          </a:r>
          <a:r>
            <a:rPr kumimoji="1" lang="en-US" altLang="ja-JP" sz="1100">
              <a:solidFill>
                <a:schemeClr val="dk1"/>
              </a:solidFill>
              <a:effectLst/>
              <a:latin typeface="+mn-lt"/>
              <a:ea typeface="+mn-ea"/>
              <a:cs typeface="+mn-cs"/>
            </a:rPr>
            <a:t>8,814</a:t>
          </a:r>
          <a:r>
            <a:rPr kumimoji="1" lang="ja-JP" altLang="ja-JP" sz="1100">
              <a:solidFill>
                <a:schemeClr val="dk1"/>
              </a:solidFill>
              <a:effectLst/>
              <a:latin typeface="+mn-lt"/>
              <a:ea typeface="+mn-ea"/>
              <a:cs typeface="+mn-cs"/>
            </a:rPr>
            <a:t>百万円の黒字であった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7,569</a:t>
          </a:r>
          <a:r>
            <a:rPr kumimoji="1" lang="ja-JP" altLang="ja-JP" sz="1100">
              <a:solidFill>
                <a:schemeClr val="dk1"/>
              </a:solidFill>
              <a:effectLst/>
              <a:latin typeface="+mn-lt"/>
              <a:ea typeface="+mn-ea"/>
              <a:cs typeface="+mn-cs"/>
            </a:rPr>
            <a:t>百万円の黒字であったことから、黒字が</a:t>
          </a:r>
          <a:r>
            <a:rPr kumimoji="1" lang="en-US" altLang="ja-JP" sz="1100">
              <a:solidFill>
                <a:schemeClr val="dk1"/>
              </a:solidFill>
              <a:effectLst/>
              <a:latin typeface="+mn-lt"/>
              <a:ea typeface="+mn-ea"/>
              <a:cs typeface="+mn-cs"/>
            </a:rPr>
            <a:t>1,245</a:t>
          </a:r>
          <a:r>
            <a:rPr kumimoji="1" lang="ja-JP" altLang="ja-JP" sz="1100">
              <a:solidFill>
                <a:schemeClr val="dk1"/>
              </a:solidFill>
              <a:effectLst/>
              <a:latin typeface="+mn-lt"/>
              <a:ea typeface="+mn-ea"/>
              <a:cs typeface="+mn-cs"/>
            </a:rPr>
            <a:t>百万円改善し、連結実質黒字比率は</a:t>
          </a:r>
          <a:r>
            <a:rPr kumimoji="1" lang="en-US" altLang="ja-JP" sz="1100">
              <a:solidFill>
                <a:schemeClr val="dk1"/>
              </a:solidFill>
              <a:effectLst/>
              <a:latin typeface="+mn-lt"/>
              <a:ea typeface="+mn-ea"/>
              <a:cs typeface="+mn-cs"/>
            </a:rPr>
            <a:t>11.65</a:t>
          </a:r>
          <a:r>
            <a:rPr kumimoji="1" lang="ja-JP" altLang="ja-JP" sz="1100">
              <a:solidFill>
                <a:schemeClr val="dk1"/>
              </a:solidFill>
              <a:effectLst/>
              <a:latin typeface="+mn-lt"/>
              <a:ea typeface="+mn-ea"/>
              <a:cs typeface="+mn-cs"/>
            </a:rPr>
            <a:t>％と、前年度比で</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一般会計において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黒字額が</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百万円黒字額が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、水道事業会計におい</a:t>
          </a:r>
          <a:r>
            <a:rPr kumimoji="1" lang="ja-JP" altLang="en-US" sz="1100">
              <a:solidFill>
                <a:schemeClr val="dk1"/>
              </a:solidFill>
              <a:effectLst/>
              <a:latin typeface="+mn-lt"/>
              <a:ea typeface="+mn-ea"/>
              <a:cs typeface="+mn-cs"/>
            </a:rPr>
            <a:t>て</a:t>
          </a:r>
          <a:r>
            <a:rPr kumimoji="1" lang="en-US" altLang="ja-JP" sz="1100">
              <a:solidFill>
                <a:schemeClr val="dk1"/>
              </a:solidFill>
              <a:effectLst/>
              <a:latin typeface="+mn-lt"/>
              <a:ea typeface="+mn-ea"/>
              <a:cs typeface="+mn-cs"/>
            </a:rPr>
            <a:t>979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介護</a:t>
          </a:r>
          <a:r>
            <a:rPr kumimoji="1" lang="ja-JP" altLang="ja-JP" sz="1100">
              <a:solidFill>
                <a:schemeClr val="dk1"/>
              </a:solidFill>
              <a:effectLst/>
              <a:latin typeface="+mn-lt"/>
              <a:ea typeface="+mn-ea"/>
              <a:cs typeface="+mn-cs"/>
            </a:rPr>
            <a:t>保険特別会計において</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百万円、それぞれ黒字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が増えたこと等が</a:t>
          </a:r>
          <a:r>
            <a:rPr kumimoji="1" lang="ja-JP" altLang="en-US" sz="1100">
              <a:solidFill>
                <a:schemeClr val="dk1"/>
              </a:solidFill>
              <a:effectLst/>
              <a:latin typeface="+mn-lt"/>
              <a:ea typeface="+mn-ea"/>
              <a:cs typeface="+mn-cs"/>
            </a:rPr>
            <a:t>主な要因として</a:t>
          </a:r>
          <a:r>
            <a:rPr kumimoji="1" lang="ja-JP" altLang="ja-JP" sz="1100">
              <a:solidFill>
                <a:schemeClr val="dk1"/>
              </a:solidFill>
              <a:effectLst/>
              <a:latin typeface="+mn-lt"/>
              <a:ea typeface="+mn-ea"/>
              <a:cs typeface="+mn-cs"/>
            </a:rPr>
            <a:t>挙げられる。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63;&#12364;&#12415;&#31561;/zai30-07gojo(&#20877;&#25552;&#20986;&#20998;&#32080;&#21512;&#2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171.5</v>
          </cell>
          <cell r="CF51">
            <v>166.1</v>
          </cell>
          <cell r="CN51">
            <v>161.1</v>
          </cell>
          <cell r="CV51">
            <v>153</v>
          </cell>
        </row>
        <row r="53">
          <cell r="BX53">
            <v>64.2</v>
          </cell>
          <cell r="CF53">
            <v>66.3</v>
          </cell>
          <cell r="CN53">
            <v>67.8</v>
          </cell>
          <cell r="CV53">
            <v>69.7</v>
          </cell>
        </row>
        <row r="55">
          <cell r="AN55" t="str">
            <v>類似団体内平均値</v>
          </cell>
          <cell r="BX55">
            <v>41.4</v>
          </cell>
          <cell r="CF55">
            <v>38.9</v>
          </cell>
          <cell r="CN55">
            <v>37.6</v>
          </cell>
          <cell r="CV55">
            <v>34</v>
          </cell>
        </row>
        <row r="57">
          <cell r="BX57">
            <v>60.2</v>
          </cell>
          <cell r="CF57">
            <v>59.3</v>
          </cell>
          <cell r="CN57">
            <v>60</v>
          </cell>
          <cell r="CV57">
            <v>60.8</v>
          </cell>
        </row>
        <row r="72">
          <cell r="BP72" t="str">
            <v>H26</v>
          </cell>
          <cell r="BX72" t="str">
            <v>H27</v>
          </cell>
          <cell r="CF72" t="str">
            <v>H28</v>
          </cell>
          <cell r="CN72" t="str">
            <v>H29</v>
          </cell>
          <cell r="CV72" t="str">
            <v>H30</v>
          </cell>
        </row>
        <row r="73">
          <cell r="AN73" t="str">
            <v>当該団体値</v>
          </cell>
          <cell r="BP73">
            <v>182.9</v>
          </cell>
          <cell r="BX73">
            <v>171.5</v>
          </cell>
          <cell r="CF73">
            <v>166.1</v>
          </cell>
          <cell r="CN73">
            <v>161.1</v>
          </cell>
          <cell r="CV73">
            <v>153</v>
          </cell>
        </row>
        <row r="75">
          <cell r="BP75">
            <v>13.3</v>
          </cell>
          <cell r="BX75">
            <v>13.4</v>
          </cell>
          <cell r="CF75">
            <v>13.1</v>
          </cell>
          <cell r="CN75">
            <v>12.7</v>
          </cell>
          <cell r="CV75">
            <v>11.9</v>
          </cell>
        </row>
        <row r="77">
          <cell r="AN77" t="str">
            <v>類似団体内平均値</v>
          </cell>
          <cell r="BP77">
            <v>47</v>
          </cell>
          <cell r="BX77">
            <v>41.4</v>
          </cell>
          <cell r="CF77">
            <v>38.9</v>
          </cell>
          <cell r="CN77">
            <v>37.6</v>
          </cell>
          <cell r="CV77">
            <v>34</v>
          </cell>
        </row>
        <row r="79">
          <cell r="BP79">
            <v>7.3</v>
          </cell>
          <cell r="BX79">
            <v>6.7</v>
          </cell>
          <cell r="CF79">
            <v>6.4</v>
          </cell>
          <cell r="CN79">
            <v>6.1</v>
          </cell>
          <cell r="CV79">
            <v>5.9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128019010</v>
      </c>
      <c r="BO4" s="461"/>
      <c r="BP4" s="461"/>
      <c r="BQ4" s="461"/>
      <c r="BR4" s="461"/>
      <c r="BS4" s="461"/>
      <c r="BT4" s="461"/>
      <c r="BU4" s="462"/>
      <c r="BV4" s="460">
        <v>125431235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0.6</v>
      </c>
      <c r="CU4" s="642"/>
      <c r="CV4" s="642"/>
      <c r="CW4" s="642"/>
      <c r="CX4" s="642"/>
      <c r="CY4" s="642"/>
      <c r="CZ4" s="642"/>
      <c r="DA4" s="643"/>
      <c r="DB4" s="641">
        <v>0.6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127407039</v>
      </c>
      <c r="BO5" s="466"/>
      <c r="BP5" s="466"/>
      <c r="BQ5" s="466"/>
      <c r="BR5" s="466"/>
      <c r="BS5" s="466"/>
      <c r="BT5" s="466"/>
      <c r="BU5" s="467"/>
      <c r="BV5" s="465">
        <v>124876579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100.8</v>
      </c>
      <c r="CU5" s="436"/>
      <c r="CV5" s="436"/>
      <c r="CW5" s="436"/>
      <c r="CX5" s="436"/>
      <c r="CY5" s="436"/>
      <c r="CZ5" s="436"/>
      <c r="DA5" s="437"/>
      <c r="DB5" s="435">
        <v>100.7</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611971</v>
      </c>
      <c r="BO6" s="466"/>
      <c r="BP6" s="466"/>
      <c r="BQ6" s="466"/>
      <c r="BR6" s="466"/>
      <c r="BS6" s="466"/>
      <c r="BT6" s="466"/>
      <c r="BU6" s="467"/>
      <c r="BV6" s="465">
        <v>554656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109.9</v>
      </c>
      <c r="CU6" s="616"/>
      <c r="CV6" s="616"/>
      <c r="CW6" s="616"/>
      <c r="CX6" s="616"/>
      <c r="CY6" s="616"/>
      <c r="CZ6" s="616"/>
      <c r="DA6" s="617"/>
      <c r="DB6" s="615">
        <v>109.6</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147889</v>
      </c>
      <c r="BO7" s="466"/>
      <c r="BP7" s="466"/>
      <c r="BQ7" s="466"/>
      <c r="BR7" s="466"/>
      <c r="BS7" s="466"/>
      <c r="BT7" s="466"/>
      <c r="BU7" s="467"/>
      <c r="BV7" s="465">
        <v>100631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75616623</v>
      </c>
      <c r="CU7" s="466"/>
      <c r="CV7" s="466"/>
      <c r="CW7" s="466"/>
      <c r="CX7" s="466"/>
      <c r="CY7" s="466"/>
      <c r="CZ7" s="466"/>
      <c r="DA7" s="467"/>
      <c r="DB7" s="465">
        <v>75318185</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464082</v>
      </c>
      <c r="BO8" s="466"/>
      <c r="BP8" s="466"/>
      <c r="BQ8" s="466"/>
      <c r="BR8" s="466"/>
      <c r="BS8" s="466"/>
      <c r="BT8" s="466"/>
      <c r="BU8" s="467"/>
      <c r="BV8" s="465">
        <v>454025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0.77</v>
      </c>
      <c r="CU8" s="579"/>
      <c r="CV8" s="579"/>
      <c r="CW8" s="579"/>
      <c r="CX8" s="579"/>
      <c r="CY8" s="579"/>
      <c r="CZ8" s="579"/>
      <c r="DA8" s="580"/>
      <c r="DB8" s="578">
        <v>0.77</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360310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10057</v>
      </c>
      <c r="BO9" s="466"/>
      <c r="BP9" s="466"/>
      <c r="BQ9" s="466"/>
      <c r="BR9" s="466"/>
      <c r="BS9" s="466"/>
      <c r="BT9" s="466"/>
      <c r="BU9" s="467"/>
      <c r="BV9" s="465">
        <v>31600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21.8</v>
      </c>
      <c r="CU9" s="436"/>
      <c r="CV9" s="436"/>
      <c r="CW9" s="436"/>
      <c r="CX9" s="436"/>
      <c r="CY9" s="436"/>
      <c r="CZ9" s="436"/>
      <c r="DA9" s="437"/>
      <c r="DB9" s="435">
        <v>21.7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366591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179</v>
      </c>
      <c r="BO10" s="466"/>
      <c r="BP10" s="466"/>
      <c r="BQ10" s="466"/>
      <c r="BR10" s="466"/>
      <c r="BS10" s="466"/>
      <c r="BT10" s="466"/>
      <c r="BU10" s="467"/>
      <c r="BV10" s="465">
        <v>587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357171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105</v>
      </c>
      <c r="AV12" s="523"/>
      <c r="AW12" s="523"/>
      <c r="AX12" s="523"/>
      <c r="AY12" s="445" t="s">
        <v>134</v>
      </c>
      <c r="AZ12" s="446"/>
      <c r="BA12" s="446"/>
      <c r="BB12" s="446"/>
      <c r="BC12" s="446"/>
      <c r="BD12" s="446"/>
      <c r="BE12" s="446"/>
      <c r="BF12" s="446"/>
      <c r="BG12" s="446"/>
      <c r="BH12" s="446"/>
      <c r="BI12" s="446"/>
      <c r="BJ12" s="446"/>
      <c r="BK12" s="446"/>
      <c r="BL12" s="446"/>
      <c r="BM12" s="447"/>
      <c r="BN12" s="465">
        <v>607794</v>
      </c>
      <c r="BO12" s="466"/>
      <c r="BP12" s="466"/>
      <c r="BQ12" s="466"/>
      <c r="BR12" s="466"/>
      <c r="BS12" s="466"/>
      <c r="BT12" s="466"/>
      <c r="BU12" s="467"/>
      <c r="BV12" s="465">
        <v>300000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353820</v>
      </c>
      <c r="S13" s="569"/>
      <c r="T13" s="569"/>
      <c r="U13" s="569"/>
      <c r="V13" s="570"/>
      <c r="W13" s="556" t="s">
        <v>138</v>
      </c>
      <c r="X13" s="478"/>
      <c r="Y13" s="478"/>
      <c r="Z13" s="478"/>
      <c r="AA13" s="478"/>
      <c r="AB13" s="479"/>
      <c r="AC13" s="441">
        <v>2308</v>
      </c>
      <c r="AD13" s="442"/>
      <c r="AE13" s="442"/>
      <c r="AF13" s="442"/>
      <c r="AG13" s="443"/>
      <c r="AH13" s="441">
        <v>2244</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-597558</v>
      </c>
      <c r="BO13" s="466"/>
      <c r="BP13" s="466"/>
      <c r="BQ13" s="466"/>
      <c r="BR13" s="466"/>
      <c r="BS13" s="466"/>
      <c r="BT13" s="466"/>
      <c r="BU13" s="467"/>
      <c r="BV13" s="465">
        <v>-267813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11.9</v>
      </c>
      <c r="CU13" s="436"/>
      <c r="CV13" s="436"/>
      <c r="CW13" s="436"/>
      <c r="CX13" s="436"/>
      <c r="CY13" s="436"/>
      <c r="CZ13" s="436"/>
      <c r="DA13" s="437"/>
      <c r="DB13" s="435">
        <v>12.7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358896</v>
      </c>
      <c r="S14" s="569"/>
      <c r="T14" s="569"/>
      <c r="U14" s="569"/>
      <c r="V14" s="570"/>
      <c r="W14" s="571"/>
      <c r="X14" s="481"/>
      <c r="Y14" s="481"/>
      <c r="Z14" s="481"/>
      <c r="AA14" s="481"/>
      <c r="AB14" s="482"/>
      <c r="AC14" s="561">
        <v>1.5</v>
      </c>
      <c r="AD14" s="562"/>
      <c r="AE14" s="562"/>
      <c r="AF14" s="562"/>
      <c r="AG14" s="563"/>
      <c r="AH14" s="561">
        <v>1.5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153</v>
      </c>
      <c r="CU14" s="573"/>
      <c r="CV14" s="573"/>
      <c r="CW14" s="573"/>
      <c r="CX14" s="573"/>
      <c r="CY14" s="573"/>
      <c r="CZ14" s="573"/>
      <c r="DA14" s="574"/>
      <c r="DB14" s="572">
        <v>161.1</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137</v>
      </c>
      <c r="N15" s="566"/>
      <c r="O15" s="566"/>
      <c r="P15" s="566"/>
      <c r="Q15" s="567"/>
      <c r="R15" s="568">
        <v>355752</v>
      </c>
      <c r="S15" s="569"/>
      <c r="T15" s="569"/>
      <c r="U15" s="569"/>
      <c r="V15" s="570"/>
      <c r="W15" s="556" t="s">
        <v>145</v>
      </c>
      <c r="X15" s="478"/>
      <c r="Y15" s="478"/>
      <c r="Z15" s="478"/>
      <c r="AA15" s="478"/>
      <c r="AB15" s="479"/>
      <c r="AC15" s="441">
        <v>27796</v>
      </c>
      <c r="AD15" s="442"/>
      <c r="AE15" s="442"/>
      <c r="AF15" s="442"/>
      <c r="AG15" s="443"/>
      <c r="AH15" s="441">
        <v>28515</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43856518</v>
      </c>
      <c r="BO15" s="461"/>
      <c r="BP15" s="461"/>
      <c r="BQ15" s="461"/>
      <c r="BR15" s="461"/>
      <c r="BS15" s="461"/>
      <c r="BT15" s="461"/>
      <c r="BU15" s="462"/>
      <c r="BV15" s="460">
        <v>42880347</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18.600000000000001</v>
      </c>
      <c r="AD16" s="562"/>
      <c r="AE16" s="562"/>
      <c r="AF16" s="562"/>
      <c r="AG16" s="563"/>
      <c r="AH16" s="561">
        <v>19.100000000000001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56273034</v>
      </c>
      <c r="BO16" s="466"/>
      <c r="BP16" s="466"/>
      <c r="BQ16" s="466"/>
      <c r="BR16" s="466"/>
      <c r="BS16" s="466"/>
      <c r="BT16" s="466"/>
      <c r="BU16" s="467"/>
      <c r="BV16" s="465">
        <v>56049908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149</v>
      </c>
      <c r="S17" s="554"/>
      <c r="T17" s="554"/>
      <c r="U17" s="554"/>
      <c r="V17" s="555"/>
      <c r="W17" s="556" t="s">
        <v>152</v>
      </c>
      <c r="X17" s="478"/>
      <c r="Y17" s="478"/>
      <c r="Z17" s="478"/>
      <c r="AA17" s="478"/>
      <c r="AB17" s="479"/>
      <c r="AC17" s="441">
        <v>119229</v>
      </c>
      <c r="AD17" s="442"/>
      <c r="AE17" s="442"/>
      <c r="AF17" s="442"/>
      <c r="AG17" s="443"/>
      <c r="AH17" s="441">
        <v>118691</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56776201</v>
      </c>
      <c r="BO17" s="466"/>
      <c r="BP17" s="466"/>
      <c r="BQ17" s="466"/>
      <c r="BR17" s="466"/>
      <c r="BS17" s="466"/>
      <c r="BT17" s="466"/>
      <c r="BU17" s="467"/>
      <c r="BV17" s="465">
        <v>55497117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154</v>
      </c>
      <c r="C18" s="528"/>
      <c r="D18" s="528"/>
      <c r="E18" s="529"/>
      <c r="F18" s="529"/>
      <c r="G18" s="529"/>
      <c r="H18" s="529"/>
      <c r="I18" s="529"/>
      <c r="J18" s="529"/>
      <c r="K18" s="529"/>
      <c r="L18" s="530">
        <v>276.94</v>
      </c>
      <c r="M18" s="530"/>
      <c r="N18" s="530"/>
      <c r="O18" s="530"/>
      <c r="P18" s="530"/>
      <c r="Q18" s="530"/>
      <c r="R18" s="531"/>
      <c r="S18" s="531"/>
      <c r="T18" s="531"/>
      <c r="U18" s="531"/>
      <c r="V18" s="532"/>
      <c r="W18" s="546"/>
      <c r="X18" s="547"/>
      <c r="Y18" s="547"/>
      <c r="Z18" s="547"/>
      <c r="AA18" s="547"/>
      <c r="AB18" s="557"/>
      <c r="AC18" s="429">
        <v>79.8</v>
      </c>
      <c r="AD18" s="430"/>
      <c r="AE18" s="430"/>
      <c r="AF18" s="430"/>
      <c r="AG18" s="533"/>
      <c r="AH18" s="429">
        <v>79.400000000000006</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77671337</v>
      </c>
      <c r="BO18" s="466"/>
      <c r="BP18" s="466"/>
      <c r="BQ18" s="466"/>
      <c r="BR18" s="466"/>
      <c r="BS18" s="466"/>
      <c r="BT18" s="466"/>
      <c r="BU18" s="467"/>
      <c r="BV18" s="465">
        <v>77343022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156</v>
      </c>
      <c r="C19" s="528"/>
      <c r="D19" s="528"/>
      <c r="E19" s="529"/>
      <c r="F19" s="529"/>
      <c r="G19" s="529"/>
      <c r="H19" s="529"/>
      <c r="I19" s="529"/>
      <c r="J19" s="529"/>
      <c r="K19" s="529"/>
      <c r="L19" s="535">
        <v>1301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83564096</v>
      </c>
      <c r="BO19" s="466"/>
      <c r="BP19" s="466"/>
      <c r="BQ19" s="466"/>
      <c r="BR19" s="466"/>
      <c r="BS19" s="466"/>
      <c r="BT19" s="466"/>
      <c r="BU19" s="467"/>
      <c r="BV19" s="465">
        <v>83187955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158</v>
      </c>
      <c r="C20" s="528"/>
      <c r="D20" s="528"/>
      <c r="E20" s="529"/>
      <c r="F20" s="529"/>
      <c r="G20" s="529"/>
      <c r="H20" s="529"/>
      <c r="I20" s="529"/>
      <c r="J20" s="529"/>
      <c r="K20" s="529"/>
      <c r="L20" s="535">
        <v>148920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201773602</v>
      </c>
      <c r="BO23" s="466"/>
      <c r="BP23" s="466"/>
      <c r="BQ23" s="466"/>
      <c r="BR23" s="466"/>
      <c r="BS23" s="466"/>
      <c r="BT23" s="466"/>
      <c r="BU23" s="467"/>
      <c r="BV23" s="465">
        <v>205174778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167</v>
      </c>
      <c r="F24" s="439"/>
      <c r="G24" s="439"/>
      <c r="H24" s="439"/>
      <c r="I24" s="439"/>
      <c r="J24" s="439"/>
      <c r="K24" s="440"/>
      <c r="L24" s="441">
        <v>1</v>
      </c>
      <c r="M24" s="442"/>
      <c r="N24" s="442"/>
      <c r="O24" s="442"/>
      <c r="P24" s="443"/>
      <c r="Q24" s="441">
        <v>10270</v>
      </c>
      <c r="R24" s="442"/>
      <c r="S24" s="442"/>
      <c r="T24" s="442"/>
      <c r="U24" s="442"/>
      <c r="V24" s="443"/>
      <c r="W24" s="507"/>
      <c r="X24" s="498"/>
      <c r="Y24" s="499"/>
      <c r="Z24" s="438" t="s">
        <v>168</v>
      </c>
      <c r="AA24" s="439"/>
      <c r="AB24" s="439"/>
      <c r="AC24" s="439"/>
      <c r="AD24" s="439"/>
      <c r="AE24" s="439"/>
      <c r="AF24" s="439"/>
      <c r="AG24" s="440"/>
      <c r="AH24" s="441">
        <v>2298</v>
      </c>
      <c r="AI24" s="442"/>
      <c r="AJ24" s="442"/>
      <c r="AK24" s="442"/>
      <c r="AL24" s="443"/>
      <c r="AM24" s="441">
        <v>7073244</v>
      </c>
      <c r="AN24" s="442"/>
      <c r="AO24" s="442"/>
      <c r="AP24" s="442"/>
      <c r="AQ24" s="442"/>
      <c r="AR24" s="443"/>
      <c r="AS24" s="441">
        <v>3078</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94509241</v>
      </c>
      <c r="BO24" s="466"/>
      <c r="BP24" s="466"/>
      <c r="BQ24" s="466"/>
      <c r="BR24" s="466"/>
      <c r="BS24" s="466"/>
      <c r="BT24" s="466"/>
      <c r="BU24" s="467"/>
      <c r="BV24" s="465">
        <v>94526622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170</v>
      </c>
      <c r="F25" s="439"/>
      <c r="G25" s="439"/>
      <c r="H25" s="439"/>
      <c r="I25" s="439"/>
      <c r="J25" s="439"/>
      <c r="K25" s="440"/>
      <c r="L25" s="441">
        <v>2</v>
      </c>
      <c r="M25" s="442"/>
      <c r="N25" s="442"/>
      <c r="O25" s="442"/>
      <c r="P25" s="443"/>
      <c r="Q25" s="441">
        <v>8673</v>
      </c>
      <c r="R25" s="442"/>
      <c r="S25" s="442"/>
      <c r="T25" s="442"/>
      <c r="U25" s="442"/>
      <c r="V25" s="443"/>
      <c r="W25" s="507"/>
      <c r="X25" s="498"/>
      <c r="Y25" s="499"/>
      <c r="Z25" s="438" t="s">
        <v>171</v>
      </c>
      <c r="AA25" s="439"/>
      <c r="AB25" s="439"/>
      <c r="AC25" s="439"/>
      <c r="AD25" s="439"/>
      <c r="AE25" s="439"/>
      <c r="AF25" s="439"/>
      <c r="AG25" s="440"/>
      <c r="AH25" s="441">
        <v>379</v>
      </c>
      <c r="AI25" s="442"/>
      <c r="AJ25" s="442"/>
      <c r="AK25" s="442"/>
      <c r="AL25" s="443"/>
      <c r="AM25" s="441">
        <v>1152539</v>
      </c>
      <c r="AN25" s="442"/>
      <c r="AO25" s="442"/>
      <c r="AP25" s="442"/>
      <c r="AQ25" s="442"/>
      <c r="AR25" s="443"/>
      <c r="AS25" s="441">
        <v>3041</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23663260</v>
      </c>
      <c r="BO25" s="461"/>
      <c r="BP25" s="461"/>
      <c r="BQ25" s="461"/>
      <c r="BR25" s="461"/>
      <c r="BS25" s="461"/>
      <c r="BT25" s="461"/>
      <c r="BU25" s="462"/>
      <c r="BV25" s="460">
        <v>29450470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173</v>
      </c>
      <c r="F26" s="439"/>
      <c r="G26" s="439"/>
      <c r="H26" s="439"/>
      <c r="I26" s="439"/>
      <c r="J26" s="439"/>
      <c r="K26" s="440"/>
      <c r="L26" s="441">
        <v>1</v>
      </c>
      <c r="M26" s="442"/>
      <c r="N26" s="442"/>
      <c r="O26" s="442"/>
      <c r="P26" s="443"/>
      <c r="Q26" s="441">
        <v>7183</v>
      </c>
      <c r="R26" s="442"/>
      <c r="S26" s="442"/>
      <c r="T26" s="442"/>
      <c r="U26" s="442"/>
      <c r="V26" s="443"/>
      <c r="W26" s="507"/>
      <c r="X26" s="498"/>
      <c r="Y26" s="499"/>
      <c r="Z26" s="438" t="s">
        <v>174</v>
      </c>
      <c r="AA26" s="520"/>
      <c r="AB26" s="520"/>
      <c r="AC26" s="520"/>
      <c r="AD26" s="520"/>
      <c r="AE26" s="520"/>
      <c r="AF26" s="520"/>
      <c r="AG26" s="521"/>
      <c r="AH26" s="441">
        <v>339</v>
      </c>
      <c r="AI26" s="442"/>
      <c r="AJ26" s="442"/>
      <c r="AK26" s="442"/>
      <c r="AL26" s="443"/>
      <c r="AM26" s="441">
        <v>1135989</v>
      </c>
      <c r="AN26" s="442"/>
      <c r="AO26" s="442"/>
      <c r="AP26" s="442"/>
      <c r="AQ26" s="442"/>
      <c r="AR26" s="443"/>
      <c r="AS26" s="441">
        <v>3351</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7183</v>
      </c>
      <c r="R27" s="442"/>
      <c r="S27" s="442"/>
      <c r="T27" s="442"/>
      <c r="U27" s="442"/>
      <c r="V27" s="443"/>
      <c r="W27" s="507"/>
      <c r="X27" s="498"/>
      <c r="Y27" s="499"/>
      <c r="Z27" s="438" t="s">
        <v>178</v>
      </c>
      <c r="AA27" s="439"/>
      <c r="AB27" s="439"/>
      <c r="AC27" s="439"/>
      <c r="AD27" s="439"/>
      <c r="AE27" s="439"/>
      <c r="AF27" s="439"/>
      <c r="AG27" s="440"/>
      <c r="AH27" s="441">
        <v>186</v>
      </c>
      <c r="AI27" s="442"/>
      <c r="AJ27" s="442"/>
      <c r="AK27" s="442"/>
      <c r="AL27" s="443"/>
      <c r="AM27" s="441">
        <v>614626</v>
      </c>
      <c r="AN27" s="442"/>
      <c r="AO27" s="442"/>
      <c r="AP27" s="442"/>
      <c r="AQ27" s="442"/>
      <c r="AR27" s="443"/>
      <c r="AS27" s="441">
        <v>3304</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136</v>
      </c>
      <c r="BO27" s="469"/>
      <c r="BP27" s="469"/>
      <c r="BQ27" s="469"/>
      <c r="BR27" s="469"/>
      <c r="BS27" s="469"/>
      <c r="BT27" s="469"/>
      <c r="BU27" s="470"/>
      <c r="BV27" s="468" t="s">
        <v>180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181</v>
      </c>
      <c r="F28" s="439"/>
      <c r="G28" s="439"/>
      <c r="H28" s="439"/>
      <c r="I28" s="439"/>
      <c r="J28" s="439"/>
      <c r="K28" s="440"/>
      <c r="L28" s="441">
        <v>1</v>
      </c>
      <c r="M28" s="442"/>
      <c r="N28" s="442"/>
      <c r="O28" s="442"/>
      <c r="P28" s="443"/>
      <c r="Q28" s="441">
        <v>6311</v>
      </c>
      <c r="R28" s="442"/>
      <c r="S28" s="442"/>
      <c r="T28" s="442"/>
      <c r="U28" s="442"/>
      <c r="V28" s="443"/>
      <c r="W28" s="507"/>
      <c r="X28" s="498"/>
      <c r="Y28" s="499"/>
      <c r="Z28" s="438" t="s">
        <v>182</v>
      </c>
      <c r="AA28" s="439"/>
      <c r="AB28" s="439"/>
      <c r="AC28" s="439"/>
      <c r="AD28" s="439"/>
      <c r="AE28" s="439"/>
      <c r="AF28" s="439"/>
      <c r="AG28" s="440"/>
      <c r="AH28" s="441" t="s">
        <v>183</v>
      </c>
      <c r="AI28" s="442"/>
      <c r="AJ28" s="442"/>
      <c r="AK28" s="442"/>
      <c r="AL28" s="443"/>
      <c r="AM28" s="441" t="s">
        <v>176</v>
      </c>
      <c r="AN28" s="442"/>
      <c r="AO28" s="442"/>
      <c r="AP28" s="442"/>
      <c r="AQ28" s="442"/>
      <c r="AR28" s="443"/>
      <c r="AS28" s="441" t="s">
        <v>176</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1183080</v>
      </c>
      <c r="BO28" s="461"/>
      <c r="BP28" s="461"/>
      <c r="BQ28" s="461"/>
      <c r="BR28" s="461"/>
      <c r="BS28" s="461"/>
      <c r="BT28" s="461"/>
      <c r="BU28" s="462"/>
      <c r="BV28" s="460">
        <v>1540695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37</v>
      </c>
      <c r="M29" s="442"/>
      <c r="N29" s="442"/>
      <c r="O29" s="442"/>
      <c r="P29" s="443"/>
      <c r="Q29" s="441">
        <v>5840</v>
      </c>
      <c r="R29" s="442"/>
      <c r="S29" s="442"/>
      <c r="T29" s="442"/>
      <c r="U29" s="442"/>
      <c r="V29" s="443"/>
      <c r="W29" s="508"/>
      <c r="X29" s="509"/>
      <c r="Y29" s="510"/>
      <c r="Z29" s="438" t="s">
        <v>186</v>
      </c>
      <c r="AA29" s="439"/>
      <c r="AB29" s="439"/>
      <c r="AC29" s="439"/>
      <c r="AD29" s="439"/>
      <c r="AE29" s="439"/>
      <c r="AF29" s="439"/>
      <c r="AG29" s="440"/>
      <c r="AH29" s="441">
        <v>2484</v>
      </c>
      <c r="AI29" s="442"/>
      <c r="AJ29" s="442"/>
      <c r="AK29" s="442"/>
      <c r="AL29" s="443"/>
      <c r="AM29" s="441">
        <v>7687870</v>
      </c>
      <c r="AN29" s="442"/>
      <c r="AO29" s="442"/>
      <c r="AP29" s="442"/>
      <c r="AQ29" s="442"/>
      <c r="AR29" s="443"/>
      <c r="AS29" s="441">
        <v>3095</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9112</v>
      </c>
      <c r="BO29" s="466"/>
      <c r="BP29" s="466"/>
      <c r="BQ29" s="466"/>
      <c r="BR29" s="466"/>
      <c r="BS29" s="466"/>
      <c r="BT29" s="466"/>
      <c r="BU29" s="467"/>
      <c r="BV29" s="465">
        <v>109096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6197288</v>
      </c>
      <c r="BO30" s="469"/>
      <c r="BP30" s="469"/>
      <c r="BQ30" s="469"/>
      <c r="BR30" s="469"/>
      <c r="BS30" s="469"/>
      <c r="BT30" s="469"/>
      <c r="BU30" s="470"/>
      <c r="BV30" s="468">
        <v>6311307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201</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8</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12</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15</v>
      </c>
      <c r="BX34" s="424"/>
      <c r="BY34" s="423" t="str">
        <f>IF('各会計、関係団体の財政状況及び健全化判断比率'!B68="","",'各会計、関係団体の財政状況及び健全化判断比率'!B68)</f>
        <v>奈良県市町村総合事務組合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奈良市清美公社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住宅新築資金等貸付金特別会計</v>
      </c>
      <c r="F35" s="423"/>
      <c r="G35" s="423"/>
      <c r="H35" s="423"/>
      <c r="I35" s="423"/>
      <c r="J35" s="423"/>
      <c r="K35" s="423"/>
      <c r="L35" s="423"/>
      <c r="M35" s="423"/>
      <c r="N35" s="423"/>
      <c r="O35" s="423"/>
      <c r="P35" s="423"/>
      <c r="Q35" s="423"/>
      <c r="R35" s="423"/>
      <c r="S35" s="423"/>
      <c r="T35" s="213"/>
      <c r="U35" s="424">
        <f>IF(W35="","",U34+1)</f>
        <v>9</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13</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16</v>
      </c>
      <c r="BX35" s="424"/>
      <c r="BY35" s="423" t="str">
        <f>IF('各会計、関係団体の財政状況及び健全化判断比率'!B69="","",'各会計、関係団体の財政状況及び健全化判断比率'!B69)</f>
        <v>山辺環境衛生組合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奈良市市街地開発株式会社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土地区画整理事業特別会計</v>
      </c>
      <c r="F36" s="423"/>
      <c r="G36" s="423"/>
      <c r="H36" s="423"/>
      <c r="I36" s="423"/>
      <c r="J36" s="423"/>
      <c r="K36" s="423"/>
      <c r="L36" s="423"/>
      <c r="M36" s="423"/>
      <c r="N36" s="423"/>
      <c r="O36" s="423"/>
      <c r="P36" s="423"/>
      <c r="Q36" s="423"/>
      <c r="R36" s="423"/>
      <c r="S36" s="423"/>
      <c r="T36" s="213"/>
      <c r="U36" s="424">
        <f t="shared" ref="U36:U43" si="4">IF(W36="","",U35+1)</f>
        <v>10</v>
      </c>
      <c r="V36" s="424"/>
      <c r="W36" s="423" t="str">
        <f>IF('各会計、関係団体の財政状況及び健全化判断比率'!B30="","",'各会計、関係団体の財政状況及び健全化判断比率'!B30)</f>
        <v>駐車場事業特別会計</v>
      </c>
      <c r="X36" s="423"/>
      <c r="Y36" s="423"/>
      <c r="Z36" s="423"/>
      <c r="AA36" s="423"/>
      <c r="AB36" s="423"/>
      <c r="AC36" s="423"/>
      <c r="AD36" s="423"/>
      <c r="AE36" s="423"/>
      <c r="AF36" s="423"/>
      <c r="AG36" s="423"/>
      <c r="AH36" s="423"/>
      <c r="AI36" s="423"/>
      <c r="AJ36" s="423"/>
      <c r="AK36" s="423"/>
      <c r="AL36" s="213"/>
      <c r="AM36" s="424">
        <f t="shared" si="0"/>
        <v>14</v>
      </c>
      <c r="AN36" s="424"/>
      <c r="AO36" s="423" t="str">
        <f>IF('各会計、関係団体の財政状況及び健全化判断比率'!B34="","",'各会計、関係団体の財政状況及び健全化判断比率'!B34)</f>
        <v>病院事業会計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17</v>
      </c>
      <c r="BX36" s="424"/>
      <c r="BY36" s="423" t="str">
        <f>IF('各会計、関係団体の財政状況及び健全化判断比率'!B70="","",'各会計、関係団体の財政状況及び健全化判断比率'!B70)</f>
        <v>奈良県住宅新築資金等貸付金回収管理組合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奈良市生涯学習財団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市街地再開発事業特別会計</v>
      </c>
      <c r="F37" s="423"/>
      <c r="G37" s="423"/>
      <c r="H37" s="423"/>
      <c r="I37" s="423"/>
      <c r="J37" s="423"/>
      <c r="K37" s="423"/>
      <c r="L37" s="423"/>
      <c r="M37" s="423"/>
      <c r="N37" s="423"/>
      <c r="O37" s="423"/>
      <c r="P37" s="423"/>
      <c r="Q37" s="423"/>
      <c r="R37" s="423"/>
      <c r="S37" s="423"/>
      <c r="T37" s="213"/>
      <c r="U37" s="424">
        <f t="shared" si="4"/>
        <v>11</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18</v>
      </c>
      <c r="BX37" s="424"/>
      <c r="BY37" s="423" t="str">
        <f>IF('各会計、関係団体の財政状況及び健全化判断比率'!B71="","",'各会計、関係団体の財政状況及び健全化判断比率'!B71)</f>
        <v>奈良県後期高齢者医療広域連合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奈良市総合財団</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f t="shared" ref="C38:C43" si="5">IF(E38="","",C37+1)</f>
        <v>5</v>
      </c>
      <c r="D38" s="424"/>
      <c r="E38" s="423" t="str">
        <f>IF('各会計、関係団体の財政状況及び健全化判断比率'!B11="","",'各会計、関係団体の財政状況及び健全化判断比率'!B11)</f>
        <v>公共用地取得事業特別会計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まちづくり奈良</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f t="shared" si="5"/>
        <v>6</v>
      </c>
      <c r="D39" s="424"/>
      <c r="E39" s="423" t="str">
        <f>IF('各会計、関係団体の財政状況及び健全化判断比率'!B12="","",'各会計、関係団体の財政状況及び健全化判断比率'!B12)</f>
        <v>母子父子寡婦福祉資金貸付金特別会計</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f t="shared" si="5"/>
        <v>7</v>
      </c>
      <c r="D40" s="424"/>
      <c r="E40" s="423" t="str">
        <f>IF('各会計、関係団体の財政状況及び健全化判断比率'!B13="","",'各会計、関係団体の財政状況及び健全化判断比率'!B13)</f>
        <v>針テラス事業特別会計</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dgawasPSLk8d64nM9FALqpXk/hK2NltYI78o6M8PQDGYtjCwJUtqBAhMEZ5hF2scPkvQ8/j0nHr3K3jTlJj3Kw==" saltValue="hJcfiKPTSEu/fosuogza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4" t="s">
        <v>571</v>
      </c>
      <c r="D34" s="1244"/>
      <c r="E34" s="1245"/>
      <c r="F34" s="32" t="s">
        <v>572</v>
      </c>
      <c r="G34" s="33" t="s">
        <v>573</v>
      </c>
      <c r="H34" s="33" t="s">
        <v>573</v>
      </c>
      <c r="I34" s="33" t="s">
        <v>574</v>
      </c>
      <c r="J34" s="34" t="s">
        <v>574</v>
      </c>
      <c r="K34" s="22"/>
      <c r="L34" s="22"/>
      <c r="M34" s="22"/>
      <c r="N34" s="22"/>
      <c r="O34" s="22"/>
      <c r="P34" s="22"/>
    </row>
    <row r="35" spans="1:16" ht="39" customHeight="1">
      <c r="A35" s="22"/>
      <c r="B35" s="35"/>
      <c r="C35" s="1238" t="s">
        <v>575</v>
      </c>
      <c r="D35" s="1239"/>
      <c r="E35" s="1240"/>
      <c r="F35" s="36">
        <v>3</v>
      </c>
      <c r="G35" s="37">
        <v>3.55</v>
      </c>
      <c r="H35" s="37">
        <v>5.14</v>
      </c>
      <c r="I35" s="37">
        <v>6.65</v>
      </c>
      <c r="J35" s="38">
        <v>7.92</v>
      </c>
      <c r="K35" s="22"/>
      <c r="L35" s="22"/>
      <c r="M35" s="22"/>
      <c r="N35" s="22"/>
      <c r="O35" s="22"/>
      <c r="P35" s="22"/>
    </row>
    <row r="36" spans="1:16" ht="39" customHeight="1">
      <c r="A36" s="22"/>
      <c r="B36" s="35"/>
      <c r="C36" s="1238" t="s">
        <v>576</v>
      </c>
      <c r="D36" s="1239"/>
      <c r="E36" s="1240"/>
      <c r="F36" s="36">
        <v>0.41</v>
      </c>
      <c r="G36" s="37">
        <v>0.48</v>
      </c>
      <c r="H36" s="37">
        <v>0.76</v>
      </c>
      <c r="I36" s="37">
        <v>1.21</v>
      </c>
      <c r="J36" s="38">
        <v>1.59</v>
      </c>
      <c r="K36" s="22"/>
      <c r="L36" s="22"/>
      <c r="M36" s="22"/>
      <c r="N36" s="22"/>
      <c r="O36" s="22"/>
      <c r="P36" s="22"/>
    </row>
    <row r="37" spans="1:16" ht="39" customHeight="1">
      <c r="A37" s="22"/>
      <c r="B37" s="35"/>
      <c r="C37" s="1238" t="s">
        <v>577</v>
      </c>
      <c r="D37" s="1239"/>
      <c r="E37" s="1240"/>
      <c r="F37" s="36">
        <v>0.8</v>
      </c>
      <c r="G37" s="37">
        <v>3.07</v>
      </c>
      <c r="H37" s="37">
        <v>1.29</v>
      </c>
      <c r="I37" s="37">
        <v>1.41</v>
      </c>
      <c r="J37" s="38">
        <v>1.33</v>
      </c>
      <c r="K37" s="22"/>
      <c r="L37" s="22"/>
      <c r="M37" s="22"/>
      <c r="N37" s="22"/>
      <c r="O37" s="22"/>
      <c r="P37" s="22"/>
    </row>
    <row r="38" spans="1:16" ht="39" customHeight="1">
      <c r="A38" s="22"/>
      <c r="B38" s="35"/>
      <c r="C38" s="1238" t="s">
        <v>578</v>
      </c>
      <c r="D38" s="1239"/>
      <c r="E38" s="1240"/>
      <c r="F38" s="36">
        <v>0.04</v>
      </c>
      <c r="G38" s="37">
        <v>0.02</v>
      </c>
      <c r="H38" s="37">
        <v>0.14000000000000001</v>
      </c>
      <c r="I38" s="37">
        <v>0.31</v>
      </c>
      <c r="J38" s="38">
        <v>0.97</v>
      </c>
      <c r="K38" s="22"/>
      <c r="L38" s="22"/>
      <c r="M38" s="22"/>
      <c r="N38" s="22"/>
      <c r="O38" s="22"/>
      <c r="P38" s="22"/>
    </row>
    <row r="39" spans="1:16" ht="39" customHeight="1">
      <c r="A39" s="22"/>
      <c r="B39" s="35"/>
      <c r="C39" s="1238" t="s">
        <v>579</v>
      </c>
      <c r="D39" s="1239"/>
      <c r="E39" s="1240"/>
      <c r="F39" s="36">
        <v>0.47</v>
      </c>
      <c r="G39" s="37">
        <v>0.44</v>
      </c>
      <c r="H39" s="37">
        <v>0.44</v>
      </c>
      <c r="I39" s="37">
        <v>0.43</v>
      </c>
      <c r="J39" s="38">
        <v>0.44</v>
      </c>
      <c r="K39" s="22"/>
      <c r="L39" s="22"/>
      <c r="M39" s="22"/>
      <c r="N39" s="22"/>
      <c r="O39" s="22"/>
      <c r="P39" s="22"/>
    </row>
    <row r="40" spans="1:16" ht="39" customHeight="1">
      <c r="A40" s="22"/>
      <c r="B40" s="35"/>
      <c r="C40" s="1238" t="s">
        <v>580</v>
      </c>
      <c r="D40" s="1239"/>
      <c r="E40" s="1240"/>
      <c r="F40" s="36">
        <v>0.05</v>
      </c>
      <c r="G40" s="37">
        <v>7.0000000000000007E-2</v>
      </c>
      <c r="H40" s="37">
        <v>0.32</v>
      </c>
      <c r="I40" s="37">
        <v>0.74</v>
      </c>
      <c r="J40" s="38">
        <v>7.0000000000000007E-2</v>
      </c>
      <c r="K40" s="22"/>
      <c r="L40" s="22"/>
      <c r="M40" s="22"/>
      <c r="N40" s="22"/>
      <c r="O40" s="22"/>
      <c r="P40" s="22"/>
    </row>
    <row r="41" spans="1:16" ht="39" customHeight="1">
      <c r="A41" s="22"/>
      <c r="B41" s="35"/>
      <c r="C41" s="1238" t="s">
        <v>581</v>
      </c>
      <c r="D41" s="1239"/>
      <c r="E41" s="1240"/>
      <c r="F41" s="36">
        <v>0.03</v>
      </c>
      <c r="G41" s="37">
        <v>0.02</v>
      </c>
      <c r="H41" s="37">
        <v>0.02</v>
      </c>
      <c r="I41" s="37">
        <v>0.08</v>
      </c>
      <c r="J41" s="38">
        <v>0.03</v>
      </c>
      <c r="K41" s="22"/>
      <c r="L41" s="22"/>
      <c r="M41" s="22"/>
      <c r="N41" s="22"/>
      <c r="O41" s="22"/>
      <c r="P41" s="22"/>
    </row>
    <row r="42" spans="1:16" ht="39" customHeight="1">
      <c r="A42" s="22"/>
      <c r="B42" s="39"/>
      <c r="C42" s="1238" t="s">
        <v>582</v>
      </c>
      <c r="D42" s="1239"/>
      <c r="E42" s="1240"/>
      <c r="F42" s="36" t="s">
        <v>522</v>
      </c>
      <c r="G42" s="37" t="s">
        <v>522</v>
      </c>
      <c r="H42" s="37" t="s">
        <v>583</v>
      </c>
      <c r="I42" s="37" t="s">
        <v>584</v>
      </c>
      <c r="J42" s="38" t="s">
        <v>522</v>
      </c>
      <c r="K42" s="22"/>
      <c r="L42" s="22"/>
      <c r="M42" s="22"/>
      <c r="N42" s="22"/>
      <c r="O42" s="22"/>
      <c r="P42" s="22"/>
    </row>
    <row r="43" spans="1:16" ht="39" customHeight="1" thickBot="1">
      <c r="A43" s="22"/>
      <c r="B43" s="40"/>
      <c r="C43" s="1241" t="s">
        <v>585</v>
      </c>
      <c r="D43" s="1242"/>
      <c r="E43" s="1243"/>
      <c r="F43" s="41">
        <v>0.03</v>
      </c>
      <c r="G43" s="42">
        <v>7.0000000000000007E-2</v>
      </c>
      <c r="H43" s="42">
        <v>7.0000000000000007E-2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f+GmEtaMwe3cOQizWO8LJ6ulNyboSMfETGzkcVmLHFeR0DrzEKXcPZHgapKrCGbXYr0IPWR3FU4vaJlPWcgNQ==" saltValue="+aYnUzN7qkBT/KkMfA+Q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4" t="s">
        <v>11</v>
      </c>
      <c r="C45" s="1265"/>
      <c r="D45" s="58"/>
      <c r="E45" s="1270" t="s">
        <v>12</v>
      </c>
      <c r="F45" s="1270"/>
      <c r="G45" s="1270"/>
      <c r="H45" s="1270"/>
      <c r="I45" s="1270"/>
      <c r="J45" s="1271"/>
      <c r="K45" s="59">
        <v>18955</v>
      </c>
      <c r="L45" s="60">
        <v>18721</v>
      </c>
      <c r="M45" s="60">
        <v>18921</v>
      </c>
      <c r="N45" s="60">
        <v>18571</v>
      </c>
      <c r="O45" s="61">
        <v>18566</v>
      </c>
      <c r="P45" s="48"/>
      <c r="Q45" s="48"/>
      <c r="R45" s="48"/>
      <c r="S45" s="48"/>
      <c r="T45" s="48"/>
      <c r="U45" s="48"/>
    </row>
    <row r="46" spans="1:21" ht="30.75" customHeight="1">
      <c r="A46" s="48"/>
      <c r="B46" s="1266"/>
      <c r="C46" s="1267"/>
      <c r="D46" s="62"/>
      <c r="E46" s="1248" t="s">
        <v>13</v>
      </c>
      <c r="F46" s="1248"/>
      <c r="G46" s="1248"/>
      <c r="H46" s="1248"/>
      <c r="I46" s="1248"/>
      <c r="J46" s="1249"/>
      <c r="K46" s="63" t="s">
        <v>522</v>
      </c>
      <c r="L46" s="64" t="s">
        <v>522</v>
      </c>
      <c r="M46" s="64" t="s">
        <v>522</v>
      </c>
      <c r="N46" s="64" t="s">
        <v>522</v>
      </c>
      <c r="O46" s="65" t="s">
        <v>522</v>
      </c>
      <c r="P46" s="48"/>
      <c r="Q46" s="48"/>
      <c r="R46" s="48"/>
      <c r="S46" s="48"/>
      <c r="T46" s="48"/>
      <c r="U46" s="48"/>
    </row>
    <row r="47" spans="1:21" ht="30.75" customHeight="1">
      <c r="A47" s="48"/>
      <c r="B47" s="1266"/>
      <c r="C47" s="1267"/>
      <c r="D47" s="62"/>
      <c r="E47" s="1248" t="s">
        <v>14</v>
      </c>
      <c r="F47" s="1248"/>
      <c r="G47" s="1248"/>
      <c r="H47" s="1248"/>
      <c r="I47" s="1248"/>
      <c r="J47" s="1249"/>
      <c r="K47" s="63" t="s">
        <v>522</v>
      </c>
      <c r="L47" s="64" t="s">
        <v>522</v>
      </c>
      <c r="M47" s="64" t="s">
        <v>522</v>
      </c>
      <c r="N47" s="64" t="s">
        <v>522</v>
      </c>
      <c r="O47" s="65" t="s">
        <v>522</v>
      </c>
      <c r="P47" s="48"/>
      <c r="Q47" s="48"/>
      <c r="R47" s="48"/>
      <c r="S47" s="48"/>
      <c r="T47" s="48"/>
      <c r="U47" s="48"/>
    </row>
    <row r="48" spans="1:21" ht="30.75" customHeight="1">
      <c r="A48" s="48"/>
      <c r="B48" s="1266"/>
      <c r="C48" s="1267"/>
      <c r="D48" s="62"/>
      <c r="E48" s="1248" t="s">
        <v>15</v>
      </c>
      <c r="F48" s="1248"/>
      <c r="G48" s="1248"/>
      <c r="H48" s="1248"/>
      <c r="I48" s="1248"/>
      <c r="J48" s="1249"/>
      <c r="K48" s="63">
        <v>3233</v>
      </c>
      <c r="L48" s="64">
        <v>2550</v>
      </c>
      <c r="M48" s="64">
        <v>2131</v>
      </c>
      <c r="N48" s="64">
        <v>2024</v>
      </c>
      <c r="O48" s="65">
        <v>2060</v>
      </c>
      <c r="P48" s="48"/>
      <c r="Q48" s="48"/>
      <c r="R48" s="48"/>
      <c r="S48" s="48"/>
      <c r="T48" s="48"/>
      <c r="U48" s="48"/>
    </row>
    <row r="49" spans="1:21" ht="30.75" customHeight="1">
      <c r="A49" s="48"/>
      <c r="B49" s="1266"/>
      <c r="C49" s="1267"/>
      <c r="D49" s="62"/>
      <c r="E49" s="1248" t="s">
        <v>16</v>
      </c>
      <c r="F49" s="1248"/>
      <c r="G49" s="1248"/>
      <c r="H49" s="1248"/>
      <c r="I49" s="1248"/>
      <c r="J49" s="1249"/>
      <c r="K49" s="63" t="s">
        <v>522</v>
      </c>
      <c r="L49" s="64" t="s">
        <v>522</v>
      </c>
      <c r="M49" s="64" t="s">
        <v>522</v>
      </c>
      <c r="N49" s="64" t="s">
        <v>522</v>
      </c>
      <c r="O49" s="65" t="s">
        <v>522</v>
      </c>
      <c r="P49" s="48"/>
      <c r="Q49" s="48"/>
      <c r="R49" s="48"/>
      <c r="S49" s="48"/>
      <c r="T49" s="48"/>
      <c r="U49" s="48"/>
    </row>
    <row r="50" spans="1:21" ht="30.75" customHeight="1">
      <c r="A50" s="48"/>
      <c r="B50" s="1266"/>
      <c r="C50" s="1267"/>
      <c r="D50" s="62"/>
      <c r="E50" s="1248" t="s">
        <v>17</v>
      </c>
      <c r="F50" s="1248"/>
      <c r="G50" s="1248"/>
      <c r="H50" s="1248"/>
      <c r="I50" s="1248"/>
      <c r="J50" s="1249"/>
      <c r="K50" s="63">
        <v>8</v>
      </c>
      <c r="L50" s="64">
        <v>8</v>
      </c>
      <c r="M50" s="64">
        <v>7</v>
      </c>
      <c r="N50" s="64">
        <v>7</v>
      </c>
      <c r="O50" s="65">
        <v>7</v>
      </c>
      <c r="P50" s="48"/>
      <c r="Q50" s="48"/>
      <c r="R50" s="48"/>
      <c r="S50" s="48"/>
      <c r="T50" s="48"/>
      <c r="U50" s="48"/>
    </row>
    <row r="51" spans="1:21" ht="30.75" customHeight="1">
      <c r="A51" s="48"/>
      <c r="B51" s="1268"/>
      <c r="C51" s="1269"/>
      <c r="D51" s="66"/>
      <c r="E51" s="1248" t="s">
        <v>18</v>
      </c>
      <c r="F51" s="1248"/>
      <c r="G51" s="1248"/>
      <c r="H51" s="1248"/>
      <c r="I51" s="1248"/>
      <c r="J51" s="1249"/>
      <c r="K51" s="63">
        <v>18</v>
      </c>
      <c r="L51" s="64">
        <v>14</v>
      </c>
      <c r="M51" s="64">
        <v>13</v>
      </c>
      <c r="N51" s="64">
        <v>9</v>
      </c>
      <c r="O51" s="65">
        <v>7</v>
      </c>
      <c r="P51" s="48"/>
      <c r="Q51" s="48"/>
      <c r="R51" s="48"/>
      <c r="S51" s="48"/>
      <c r="T51" s="48"/>
      <c r="U51" s="48"/>
    </row>
    <row r="52" spans="1:21" ht="30.75" customHeight="1">
      <c r="A52" s="48"/>
      <c r="B52" s="1246" t="s">
        <v>19</v>
      </c>
      <c r="C52" s="1247"/>
      <c r="D52" s="66"/>
      <c r="E52" s="1248" t="s">
        <v>20</v>
      </c>
      <c r="F52" s="1248"/>
      <c r="G52" s="1248"/>
      <c r="H52" s="1248"/>
      <c r="I52" s="1248"/>
      <c r="J52" s="1249"/>
      <c r="K52" s="63">
        <v>13556</v>
      </c>
      <c r="L52" s="64">
        <v>12527</v>
      </c>
      <c r="M52" s="64">
        <v>12612</v>
      </c>
      <c r="N52" s="64">
        <v>12755</v>
      </c>
      <c r="O52" s="65">
        <v>13246</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8658</v>
      </c>
      <c r="L53" s="69">
        <v>8766</v>
      </c>
      <c r="M53" s="69">
        <v>8460</v>
      </c>
      <c r="N53" s="69">
        <v>7856</v>
      </c>
      <c r="O53" s="70">
        <v>7394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c r="B57" s="1254" t="s">
        <v>25</v>
      </c>
      <c r="C57" s="1255"/>
      <c r="D57" s="1258" t="s">
        <v>26</v>
      </c>
      <c r="E57" s="1259"/>
      <c r="F57" s="1259"/>
      <c r="G57" s="1259"/>
      <c r="H57" s="1259"/>
      <c r="I57" s="1259"/>
      <c r="J57" s="1260"/>
      <c r="K57" s="82" t="s">
        <v>522</v>
      </c>
      <c r="L57" s="83" t="s">
        <v>522</v>
      </c>
      <c r="M57" s="83" t="s">
        <v>522</v>
      </c>
      <c r="N57" s="83" t="s">
        <v>522</v>
      </c>
      <c r="O57" s="84" t="s">
        <v>522</v>
      </c>
    </row>
    <row r="58" spans="1:21" ht="31.5" customHeight="1" thickBot="1">
      <c r="B58" s="1256"/>
      <c r="C58" s="1257"/>
      <c r="D58" s="1261" t="s">
        <v>27</v>
      </c>
      <c r="E58" s="1262"/>
      <c r="F58" s="1262"/>
      <c r="G58" s="1262"/>
      <c r="H58" s="1262"/>
      <c r="I58" s="1262"/>
      <c r="J58" s="1263"/>
      <c r="K58" s="85" t="s">
        <v>522</v>
      </c>
      <c r="L58" s="86" t="s">
        <v>522</v>
      </c>
      <c r="M58" s="86" t="s">
        <v>522</v>
      </c>
      <c r="N58" s="86" t="s">
        <v>522</v>
      </c>
      <c r="O58" s="87" t="s">
        <v>522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in9jeGMSAZhINo2LY+MCzYWDU2/0hg6R9Due2cu0jFjpIWyEou8wbyE7wtfcSz7gKqQr8FWHyHJrSAsQYgJng==" saltValue="pHV5ig+qCSjZr79sJj7v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562</v>
      </c>
      <c r="J40" s="99" t="s">
        <v>563</v>
      </c>
      <c r="K40" s="99" t="s">
        <v>564</v>
      </c>
      <c r="L40" s="99" t="s">
        <v>565</v>
      </c>
      <c r="M40" s="100" t="s">
        <v>566</v>
      </c>
    </row>
    <row r="41" spans="2:13" ht="27.75" customHeight="1">
      <c r="B41" s="1284" t="s">
        <v>30</v>
      </c>
      <c r="C41" s="1285"/>
      <c r="D41" s="101"/>
      <c r="E41" s="1286" t="s">
        <v>31</v>
      </c>
      <c r="F41" s="1286"/>
      <c r="G41" s="1286"/>
      <c r="H41" s="1287"/>
      <c r="I41" s="102">
        <v>217322</v>
      </c>
      <c r="J41" s="103">
        <v>214248</v>
      </c>
      <c r="K41" s="103">
        <v>210323</v>
      </c>
      <c r="L41" s="103">
        <v>206090</v>
      </c>
      <c r="M41" s="104">
        <v>202489</v>
      </c>
    </row>
    <row r="42" spans="2:13" ht="27.75" customHeight="1">
      <c r="B42" s="1274"/>
      <c r="C42" s="1275"/>
      <c r="D42" s="105"/>
      <c r="E42" s="1278" t="s">
        <v>32</v>
      </c>
      <c r="F42" s="1278"/>
      <c r="G42" s="1278"/>
      <c r="H42" s="1279"/>
      <c r="I42" s="106">
        <v>41</v>
      </c>
      <c r="J42" s="107">
        <v>35</v>
      </c>
      <c r="K42" s="107">
        <v>29</v>
      </c>
      <c r="L42" s="107">
        <v>26</v>
      </c>
      <c r="M42" s="108">
        <v>17</v>
      </c>
    </row>
    <row r="43" spans="2:13" ht="27.75" customHeight="1">
      <c r="B43" s="1274"/>
      <c r="C43" s="1275"/>
      <c r="D43" s="105"/>
      <c r="E43" s="1278" t="s">
        <v>33</v>
      </c>
      <c r="F43" s="1278"/>
      <c r="G43" s="1278"/>
      <c r="H43" s="1279"/>
      <c r="I43" s="106">
        <v>37800</v>
      </c>
      <c r="J43" s="107">
        <v>36083</v>
      </c>
      <c r="K43" s="107">
        <v>32475</v>
      </c>
      <c r="L43" s="107">
        <v>31825</v>
      </c>
      <c r="M43" s="108">
        <v>31342</v>
      </c>
    </row>
    <row r="44" spans="2:13" ht="27.75" customHeight="1">
      <c r="B44" s="1274"/>
      <c r="C44" s="1275"/>
      <c r="D44" s="105"/>
      <c r="E44" s="1278" t="s">
        <v>34</v>
      </c>
      <c r="F44" s="1278"/>
      <c r="G44" s="1278"/>
      <c r="H44" s="1279"/>
      <c r="I44" s="106" t="s">
        <v>522</v>
      </c>
      <c r="J44" s="107" t="s">
        <v>522</v>
      </c>
      <c r="K44" s="107" t="s">
        <v>522</v>
      </c>
      <c r="L44" s="107" t="s">
        <v>522</v>
      </c>
      <c r="M44" s="108" t="s">
        <v>522</v>
      </c>
    </row>
    <row r="45" spans="2:13" ht="27.75" customHeight="1">
      <c r="B45" s="1274"/>
      <c r="C45" s="1275"/>
      <c r="D45" s="105"/>
      <c r="E45" s="1278" t="s">
        <v>35</v>
      </c>
      <c r="F45" s="1278"/>
      <c r="G45" s="1278"/>
      <c r="H45" s="1279"/>
      <c r="I45" s="106">
        <v>22870</v>
      </c>
      <c r="J45" s="107">
        <v>20816</v>
      </c>
      <c r="K45" s="107">
        <v>21416</v>
      </c>
      <c r="L45" s="107">
        <v>19646</v>
      </c>
      <c r="M45" s="108">
        <v>18655</v>
      </c>
    </row>
    <row r="46" spans="2:13" ht="27.75" customHeight="1">
      <c r="B46" s="1274"/>
      <c r="C46" s="1275"/>
      <c r="D46" s="109"/>
      <c r="E46" s="1278" t="s">
        <v>36</v>
      </c>
      <c r="F46" s="1278"/>
      <c r="G46" s="1278"/>
      <c r="H46" s="1279"/>
      <c r="I46" s="106" t="s">
        <v>522</v>
      </c>
      <c r="J46" s="107" t="s">
        <v>522</v>
      </c>
      <c r="K46" s="107" t="s">
        <v>522</v>
      </c>
      <c r="L46" s="107" t="s">
        <v>522</v>
      </c>
      <c r="M46" s="108" t="s">
        <v>522</v>
      </c>
    </row>
    <row r="47" spans="2:13" ht="27.75" customHeight="1">
      <c r="B47" s="1274"/>
      <c r="C47" s="1275"/>
      <c r="D47" s="110"/>
      <c r="E47" s="1288" t="s">
        <v>37</v>
      </c>
      <c r="F47" s="1289"/>
      <c r="G47" s="1289"/>
      <c r="H47" s="1290"/>
      <c r="I47" s="106" t="s">
        <v>522</v>
      </c>
      <c r="J47" s="107" t="s">
        <v>522</v>
      </c>
      <c r="K47" s="107" t="s">
        <v>522</v>
      </c>
      <c r="L47" s="107" t="s">
        <v>522</v>
      </c>
      <c r="M47" s="108" t="s">
        <v>522</v>
      </c>
    </row>
    <row r="48" spans="2:13" ht="27.75" customHeight="1">
      <c r="B48" s="1274"/>
      <c r="C48" s="1275"/>
      <c r="D48" s="105"/>
      <c r="E48" s="1278" t="s">
        <v>38</v>
      </c>
      <c r="F48" s="1278"/>
      <c r="G48" s="1278"/>
      <c r="H48" s="1279"/>
      <c r="I48" s="106" t="s">
        <v>522</v>
      </c>
      <c r="J48" s="107" t="s">
        <v>522</v>
      </c>
      <c r="K48" s="107" t="s">
        <v>522</v>
      </c>
      <c r="L48" s="107" t="s">
        <v>522</v>
      </c>
      <c r="M48" s="108" t="s">
        <v>522</v>
      </c>
    </row>
    <row r="49" spans="2:13" ht="27.75" customHeight="1">
      <c r="B49" s="1276"/>
      <c r="C49" s="1277"/>
      <c r="D49" s="105"/>
      <c r="E49" s="1278" t="s">
        <v>39</v>
      </c>
      <c r="F49" s="1278"/>
      <c r="G49" s="1278"/>
      <c r="H49" s="1279"/>
      <c r="I49" s="106" t="s">
        <v>522</v>
      </c>
      <c r="J49" s="107" t="s">
        <v>522</v>
      </c>
      <c r="K49" s="107" t="s">
        <v>522</v>
      </c>
      <c r="L49" s="107" t="s">
        <v>522</v>
      </c>
      <c r="M49" s="108" t="s">
        <v>522</v>
      </c>
    </row>
    <row r="50" spans="2:13" ht="27.75" customHeight="1">
      <c r="B50" s="1272" t="s">
        <v>40</v>
      </c>
      <c r="C50" s="1273"/>
      <c r="D50" s="111"/>
      <c r="E50" s="1278" t="s">
        <v>41</v>
      </c>
      <c r="F50" s="1278"/>
      <c r="G50" s="1278"/>
      <c r="H50" s="1279"/>
      <c r="I50" s="106">
        <v>6003</v>
      </c>
      <c r="J50" s="107">
        <v>5797</v>
      </c>
      <c r="K50" s="107">
        <v>5708</v>
      </c>
      <c r="L50" s="107">
        <v>5271</v>
      </c>
      <c r="M50" s="108">
        <v>4790</v>
      </c>
    </row>
    <row r="51" spans="2:13" ht="27.75" customHeight="1">
      <c r="B51" s="1274"/>
      <c r="C51" s="1275"/>
      <c r="D51" s="105"/>
      <c r="E51" s="1278" t="s">
        <v>42</v>
      </c>
      <c r="F51" s="1278"/>
      <c r="G51" s="1278"/>
      <c r="H51" s="1279"/>
      <c r="I51" s="106">
        <v>33177</v>
      </c>
      <c r="J51" s="107">
        <v>31399</v>
      </c>
      <c r="K51" s="107">
        <v>28895</v>
      </c>
      <c r="L51" s="107">
        <v>27782</v>
      </c>
      <c r="M51" s="108">
        <v>27516</v>
      </c>
    </row>
    <row r="52" spans="2:13" ht="27.75" customHeight="1">
      <c r="B52" s="1276"/>
      <c r="C52" s="1277"/>
      <c r="D52" s="105"/>
      <c r="E52" s="1278" t="s">
        <v>43</v>
      </c>
      <c r="F52" s="1278"/>
      <c r="G52" s="1278"/>
      <c r="H52" s="1279"/>
      <c r="I52" s="106">
        <v>119577</v>
      </c>
      <c r="J52" s="107">
        <v>121017</v>
      </c>
      <c r="K52" s="107">
        <v>120381</v>
      </c>
      <c r="L52" s="107">
        <v>118294</v>
      </c>
      <c r="M52" s="108">
        <v>118836</v>
      </c>
    </row>
    <row r="53" spans="2:13" ht="27.75" customHeight="1" thickBot="1">
      <c r="B53" s="1280" t="s">
        <v>44</v>
      </c>
      <c r="C53" s="1281"/>
      <c r="D53" s="112"/>
      <c r="E53" s="1282" t="s">
        <v>45</v>
      </c>
      <c r="F53" s="1282"/>
      <c r="G53" s="1282"/>
      <c r="H53" s="1283"/>
      <c r="I53" s="113">
        <v>119276</v>
      </c>
      <c r="J53" s="114">
        <v>112970</v>
      </c>
      <c r="K53" s="114">
        <v>109258</v>
      </c>
      <c r="L53" s="114">
        <v>106240</v>
      </c>
      <c r="M53" s="115">
        <v>101361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mow+DMPar84PHqESKWlTetj72jqPIGYxhjAWhtXaK1caENkWBqNUcB40ZRBWPCmaiKeixVuRFBkUOAa/Jx78w==" saltValue="44R9CWMH24cLbx09cw0Y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564</v>
      </c>
      <c r="G54" s="124" t="s">
        <v>565</v>
      </c>
      <c r="H54" s="125" t="s">
        <v>566</v>
      </c>
    </row>
    <row r="55" spans="2:8" ht="52.5" customHeight="1">
      <c r="B55" s="126"/>
      <c r="C55" s="1299" t="s">
        <v>48</v>
      </c>
      <c r="D55" s="1299"/>
      <c r="E55" s="1300"/>
      <c r="F55" s="127">
        <v>1590</v>
      </c>
      <c r="G55" s="127">
        <v>1541</v>
      </c>
      <c r="H55" s="128">
        <v>1183</v>
      </c>
    </row>
    <row r="56" spans="2:8" ht="52.5" customHeight="1">
      <c r="B56" s="129"/>
      <c r="C56" s="1301" t="s">
        <v>49</v>
      </c>
      <c r="D56" s="1301"/>
      <c r="E56" s="1302"/>
      <c r="F56" s="130">
        <v>449</v>
      </c>
      <c r="G56" s="130">
        <v>109</v>
      </c>
      <c r="H56" s="131">
        <v>9</v>
      </c>
    </row>
    <row r="57" spans="2:8" ht="53.25" customHeight="1">
      <c r="B57" s="129"/>
      <c r="C57" s="1303" t="s">
        <v>50</v>
      </c>
      <c r="D57" s="1303"/>
      <c r="E57" s="1304"/>
      <c r="F57" s="132">
        <v>6599</v>
      </c>
      <c r="G57" s="132">
        <v>6311</v>
      </c>
      <c r="H57" s="133">
        <v>6197</v>
      </c>
    </row>
    <row r="58" spans="2:8" ht="45.75" customHeight="1">
      <c r="B58" s="134"/>
      <c r="C58" s="1291" t="s">
        <v>600</v>
      </c>
      <c r="D58" s="1292"/>
      <c r="E58" s="1293"/>
      <c r="F58" s="135">
        <v>4000</v>
      </c>
      <c r="G58" s="135">
        <v>4000</v>
      </c>
      <c r="H58" s="136">
        <v>4000</v>
      </c>
    </row>
    <row r="59" spans="2:8" ht="45.75" customHeight="1">
      <c r="B59" s="134"/>
      <c r="C59" s="1291" t="s">
        <v>601</v>
      </c>
      <c r="D59" s="1292"/>
      <c r="E59" s="1293"/>
      <c r="F59" s="135">
        <v>1925</v>
      </c>
      <c r="G59" s="135">
        <v>1885</v>
      </c>
      <c r="H59" s="136">
        <v>1841</v>
      </c>
    </row>
    <row r="60" spans="2:8" ht="45.75" customHeight="1">
      <c r="B60" s="134"/>
      <c r="C60" s="1291" t="s">
        <v>602</v>
      </c>
      <c r="D60" s="1292"/>
      <c r="E60" s="1293"/>
      <c r="F60" s="135">
        <v>214</v>
      </c>
      <c r="G60" s="135">
        <v>236</v>
      </c>
      <c r="H60" s="136">
        <v>225</v>
      </c>
    </row>
    <row r="61" spans="2:8" ht="45.75" customHeight="1">
      <c r="B61" s="134"/>
      <c r="C61" s="1291" t="s">
        <v>603</v>
      </c>
      <c r="D61" s="1292"/>
      <c r="E61" s="1293"/>
      <c r="F61" s="135">
        <v>96</v>
      </c>
      <c r="G61" s="135">
        <v>93</v>
      </c>
      <c r="H61" s="136">
        <v>72</v>
      </c>
    </row>
    <row r="62" spans="2:8" ht="45.75" customHeight="1" thickBot="1">
      <c r="B62" s="137"/>
      <c r="C62" s="1294" t="s">
        <v>604</v>
      </c>
      <c r="D62" s="1295"/>
      <c r="E62" s="1296"/>
      <c r="F62" s="138">
        <v>81</v>
      </c>
      <c r="G62" s="138">
        <v>44</v>
      </c>
      <c r="H62" s="139">
        <v>30</v>
      </c>
    </row>
    <row r="63" spans="2:8" ht="52.5" customHeight="1" thickBot="1">
      <c r="B63" s="140"/>
      <c r="C63" s="1297" t="s">
        <v>51</v>
      </c>
      <c r="D63" s="1297"/>
      <c r="E63" s="1298"/>
      <c r="F63" s="141">
        <v>8638</v>
      </c>
      <c r="G63" s="141">
        <v>7961</v>
      </c>
      <c r="H63" s="142">
        <v>7389</v>
      </c>
    </row>
    <row r="64" spans="2:8" ht="15" customHeight="1"/>
    <row r="65" ht="0" hidden="1" customHeight="1"/>
    <row r="66" ht="0" hidden="1" customHeight="1"/>
  </sheetData>
  <sheetProtection algorithmName="SHA-512" hashValue="VXrPnmoQcU+YK9uSjrOnkfbddn3CXuUbUeWjVPpwKS5ondP/YmbRk2468gE0qs+pFQo+DjMGHZxV08/tS8+Jpg==" saltValue="S3WYooVmCvbbMnOE55fx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D38" sqref="AD38"/>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608</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562</v>
      </c>
      <c r="BQ50" s="1310"/>
      <c r="BR50" s="1310"/>
      <c r="BS50" s="1310"/>
      <c r="BT50" s="1310"/>
      <c r="BU50" s="1310"/>
      <c r="BV50" s="1310"/>
      <c r="BW50" s="1310"/>
      <c r="BX50" s="1310" t="s">
        <v>563</v>
      </c>
      <c r="BY50" s="1310"/>
      <c r="BZ50" s="1310"/>
      <c r="CA50" s="1310"/>
      <c r="CB50" s="1310"/>
      <c r="CC50" s="1310"/>
      <c r="CD50" s="1310"/>
      <c r="CE50" s="1310"/>
      <c r="CF50" s="1310" t="s">
        <v>564</v>
      </c>
      <c r="CG50" s="1310"/>
      <c r="CH50" s="1310"/>
      <c r="CI50" s="1310"/>
      <c r="CJ50" s="1310"/>
      <c r="CK50" s="1310"/>
      <c r="CL50" s="1310"/>
      <c r="CM50" s="1310"/>
      <c r="CN50" s="1310" t="s">
        <v>565</v>
      </c>
      <c r="CO50" s="1310"/>
      <c r="CP50" s="1310"/>
      <c r="CQ50" s="1310"/>
      <c r="CR50" s="1310"/>
      <c r="CS50" s="1310"/>
      <c r="CT50" s="1310"/>
      <c r="CU50" s="1310"/>
      <c r="CV50" s="1310" t="s">
        <v>566</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609</v>
      </c>
      <c r="AO51" s="1308"/>
      <c r="AP51" s="1308"/>
      <c r="AQ51" s="1308"/>
      <c r="AR51" s="1308"/>
      <c r="AS51" s="1308"/>
      <c r="AT51" s="1308"/>
      <c r="AU51" s="1308"/>
      <c r="AV51" s="1308"/>
      <c r="AW51" s="1308"/>
      <c r="AX51" s="1308"/>
      <c r="AY51" s="1308"/>
      <c r="AZ51" s="1308"/>
      <c r="BA51" s="1308"/>
      <c r="BB51" s="1308" t="s">
        <v>612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171.5</v>
      </c>
      <c r="BY51" s="1305"/>
      <c r="BZ51" s="1305"/>
      <c r="CA51" s="1305"/>
      <c r="CB51" s="1305"/>
      <c r="CC51" s="1305"/>
      <c r="CD51" s="1305"/>
      <c r="CE51" s="1305"/>
      <c r="CF51" s="1305">
        <v>166.1</v>
      </c>
      <c r="CG51" s="1305"/>
      <c r="CH51" s="1305"/>
      <c r="CI51" s="1305"/>
      <c r="CJ51" s="1305"/>
      <c r="CK51" s="1305"/>
      <c r="CL51" s="1305"/>
      <c r="CM51" s="1305"/>
      <c r="CN51" s="1305">
        <v>161.1</v>
      </c>
      <c r="CO51" s="1305"/>
      <c r="CP51" s="1305"/>
      <c r="CQ51" s="1305"/>
      <c r="CR51" s="1305"/>
      <c r="CS51" s="1305"/>
      <c r="CT51" s="1305"/>
      <c r="CU51" s="1305"/>
      <c r="CV51" s="1305">
        <v>153</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64.2</v>
      </c>
      <c r="BY53" s="1305"/>
      <c r="BZ53" s="1305"/>
      <c r="CA53" s="1305"/>
      <c r="CB53" s="1305"/>
      <c r="CC53" s="1305"/>
      <c r="CD53" s="1305"/>
      <c r="CE53" s="1305"/>
      <c r="CF53" s="1305">
        <v>66.3</v>
      </c>
      <c r="CG53" s="1305"/>
      <c r="CH53" s="1305"/>
      <c r="CI53" s="1305"/>
      <c r="CJ53" s="1305"/>
      <c r="CK53" s="1305"/>
      <c r="CL53" s="1305"/>
      <c r="CM53" s="1305"/>
      <c r="CN53" s="1305">
        <v>67.8</v>
      </c>
      <c r="CO53" s="1305"/>
      <c r="CP53" s="1305"/>
      <c r="CQ53" s="1305"/>
      <c r="CR53" s="1305"/>
      <c r="CS53" s="1305"/>
      <c r="CT53" s="1305"/>
      <c r="CU53" s="1305"/>
      <c r="CV53" s="1305">
        <v>69.7</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614</v>
      </c>
      <c r="AO55" s="1310"/>
      <c r="AP55" s="1310"/>
      <c r="AQ55" s="1310"/>
      <c r="AR55" s="1310"/>
      <c r="AS55" s="1310"/>
      <c r="AT55" s="1310"/>
      <c r="AU55" s="1310"/>
      <c r="AV55" s="1310"/>
      <c r="AW55" s="1310"/>
      <c r="AX55" s="1310"/>
      <c r="AY55" s="1310"/>
      <c r="AZ55" s="1310"/>
      <c r="BA55" s="1310"/>
      <c r="BB55" s="1308" t="s">
        <v>612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41.4</v>
      </c>
      <c r="BY55" s="1305"/>
      <c r="BZ55" s="1305"/>
      <c r="CA55" s="1305"/>
      <c r="CB55" s="1305"/>
      <c r="CC55" s="1305"/>
      <c r="CD55" s="1305"/>
      <c r="CE55" s="1305"/>
      <c r="CF55" s="1305">
        <v>38.9</v>
      </c>
      <c r="CG55" s="1305"/>
      <c r="CH55" s="1305"/>
      <c r="CI55" s="1305"/>
      <c r="CJ55" s="1305"/>
      <c r="CK55" s="1305"/>
      <c r="CL55" s="1305"/>
      <c r="CM55" s="1305"/>
      <c r="CN55" s="1305">
        <v>37.6</v>
      </c>
      <c r="CO55" s="1305"/>
      <c r="CP55" s="1305"/>
      <c r="CQ55" s="1305"/>
      <c r="CR55" s="1305"/>
      <c r="CS55" s="1305"/>
      <c r="CT55" s="1305"/>
      <c r="CU55" s="1305"/>
      <c r="CV55" s="1305">
        <v>34</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60.2</v>
      </c>
      <c r="BY57" s="1305"/>
      <c r="BZ57" s="1305"/>
      <c r="CA57" s="1305"/>
      <c r="CB57" s="1305"/>
      <c r="CC57" s="1305"/>
      <c r="CD57" s="1305"/>
      <c r="CE57" s="1305"/>
      <c r="CF57" s="1305">
        <v>59.3</v>
      </c>
      <c r="CG57" s="1305"/>
      <c r="CH57" s="1305"/>
      <c r="CI57" s="1305"/>
      <c r="CJ57" s="1305"/>
      <c r="CK57" s="1305"/>
      <c r="CL57" s="1305"/>
      <c r="CM57" s="1305"/>
      <c r="CN57" s="1305">
        <v>60</v>
      </c>
      <c r="CO57" s="1305"/>
      <c r="CP57" s="1305"/>
      <c r="CQ57" s="1305"/>
      <c r="CR57" s="1305"/>
      <c r="CS57" s="1305"/>
      <c r="CT57" s="1305"/>
      <c r="CU57" s="1305"/>
      <c r="CV57" s="1305">
        <v>60.8</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610</v>
      </c>
    </row>
    <row r="64" spans="1:109">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608</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562</v>
      </c>
      <c r="BQ72" s="1310"/>
      <c r="BR72" s="1310"/>
      <c r="BS72" s="1310"/>
      <c r="BT72" s="1310"/>
      <c r="BU72" s="1310"/>
      <c r="BV72" s="1310"/>
      <c r="BW72" s="1310"/>
      <c r="BX72" s="1310" t="s">
        <v>563</v>
      </c>
      <c r="BY72" s="1310"/>
      <c r="BZ72" s="1310"/>
      <c r="CA72" s="1310"/>
      <c r="CB72" s="1310"/>
      <c r="CC72" s="1310"/>
      <c r="CD72" s="1310"/>
      <c r="CE72" s="1310"/>
      <c r="CF72" s="1310" t="s">
        <v>564</v>
      </c>
      <c r="CG72" s="1310"/>
      <c r="CH72" s="1310"/>
      <c r="CI72" s="1310"/>
      <c r="CJ72" s="1310"/>
      <c r="CK72" s="1310"/>
      <c r="CL72" s="1310"/>
      <c r="CM72" s="1310"/>
      <c r="CN72" s="1310" t="s">
        <v>565</v>
      </c>
      <c r="CO72" s="1310"/>
      <c r="CP72" s="1310"/>
      <c r="CQ72" s="1310"/>
      <c r="CR72" s="1310"/>
      <c r="CS72" s="1310"/>
      <c r="CT72" s="1310"/>
      <c r="CU72" s="1310"/>
      <c r="CV72" s="1310" t="s">
        <v>566</v>
      </c>
      <c r="CW72" s="1310"/>
      <c r="CX72" s="1310"/>
      <c r="CY72" s="1310"/>
      <c r="CZ72" s="1310"/>
      <c r="DA72" s="1310"/>
      <c r="DB72" s="1310"/>
      <c r="DC72" s="1310"/>
    </row>
    <row r="73" spans="2:107">
      <c r="B73" s="394"/>
      <c r="G73" s="1313"/>
      <c r="H73" s="1313"/>
      <c r="I73" s="1313"/>
      <c r="J73" s="1313"/>
      <c r="K73" s="1309"/>
      <c r="L73" s="1309"/>
      <c r="M73" s="1309"/>
      <c r="N73" s="1309"/>
      <c r="AM73" s="403"/>
      <c r="AN73" s="1308" t="s">
        <v>609</v>
      </c>
      <c r="AO73" s="1308"/>
      <c r="AP73" s="1308"/>
      <c r="AQ73" s="1308"/>
      <c r="AR73" s="1308"/>
      <c r="AS73" s="1308"/>
      <c r="AT73" s="1308"/>
      <c r="AU73" s="1308"/>
      <c r="AV73" s="1308"/>
      <c r="AW73" s="1308"/>
      <c r="AX73" s="1308"/>
      <c r="AY73" s="1308"/>
      <c r="AZ73" s="1308"/>
      <c r="BA73" s="1308"/>
      <c r="BB73" s="1308" t="s">
        <v>612</v>
      </c>
      <c r="BC73" s="1308"/>
      <c r="BD73" s="1308"/>
      <c r="BE73" s="1308"/>
      <c r="BF73" s="1308"/>
      <c r="BG73" s="1308"/>
      <c r="BH73" s="1308"/>
      <c r="BI73" s="1308"/>
      <c r="BJ73" s="1308"/>
      <c r="BK73" s="1308"/>
      <c r="BL73" s="1308"/>
      <c r="BM73" s="1308"/>
      <c r="BN73" s="1308"/>
      <c r="BO73" s="1308"/>
      <c r="BP73" s="1305">
        <v>182.9</v>
      </c>
      <c r="BQ73" s="1305"/>
      <c r="BR73" s="1305"/>
      <c r="BS73" s="1305"/>
      <c r="BT73" s="1305"/>
      <c r="BU73" s="1305"/>
      <c r="BV73" s="1305"/>
      <c r="BW73" s="1305"/>
      <c r="BX73" s="1305">
        <v>171.5</v>
      </c>
      <c r="BY73" s="1305"/>
      <c r="BZ73" s="1305"/>
      <c r="CA73" s="1305"/>
      <c r="CB73" s="1305"/>
      <c r="CC73" s="1305"/>
      <c r="CD73" s="1305"/>
      <c r="CE73" s="1305"/>
      <c r="CF73" s="1305">
        <v>166.1</v>
      </c>
      <c r="CG73" s="1305"/>
      <c r="CH73" s="1305"/>
      <c r="CI73" s="1305"/>
      <c r="CJ73" s="1305"/>
      <c r="CK73" s="1305"/>
      <c r="CL73" s="1305"/>
      <c r="CM73" s="1305"/>
      <c r="CN73" s="1305">
        <v>161.1</v>
      </c>
      <c r="CO73" s="1305"/>
      <c r="CP73" s="1305"/>
      <c r="CQ73" s="1305"/>
      <c r="CR73" s="1305"/>
      <c r="CS73" s="1305"/>
      <c r="CT73" s="1305"/>
      <c r="CU73" s="1305"/>
      <c r="CV73" s="1305">
        <v>153</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616</v>
      </c>
      <c r="BC75" s="1308"/>
      <c r="BD75" s="1308"/>
      <c r="BE75" s="1308"/>
      <c r="BF75" s="1308"/>
      <c r="BG75" s="1308"/>
      <c r="BH75" s="1308"/>
      <c r="BI75" s="1308"/>
      <c r="BJ75" s="1308"/>
      <c r="BK75" s="1308"/>
      <c r="BL75" s="1308"/>
      <c r="BM75" s="1308"/>
      <c r="BN75" s="1308"/>
      <c r="BO75" s="1308"/>
      <c r="BP75" s="1305">
        <v>13.3</v>
      </c>
      <c r="BQ75" s="1305"/>
      <c r="BR75" s="1305"/>
      <c r="BS75" s="1305"/>
      <c r="BT75" s="1305"/>
      <c r="BU75" s="1305"/>
      <c r="BV75" s="1305"/>
      <c r="BW75" s="1305"/>
      <c r="BX75" s="1305">
        <v>13.4</v>
      </c>
      <c r="BY75" s="1305"/>
      <c r="BZ75" s="1305"/>
      <c r="CA75" s="1305"/>
      <c r="CB75" s="1305"/>
      <c r="CC75" s="1305"/>
      <c r="CD75" s="1305"/>
      <c r="CE75" s="1305"/>
      <c r="CF75" s="1305">
        <v>13.1</v>
      </c>
      <c r="CG75" s="1305"/>
      <c r="CH75" s="1305"/>
      <c r="CI75" s="1305"/>
      <c r="CJ75" s="1305"/>
      <c r="CK75" s="1305"/>
      <c r="CL75" s="1305"/>
      <c r="CM75" s="1305"/>
      <c r="CN75" s="1305">
        <v>12.7</v>
      </c>
      <c r="CO75" s="1305"/>
      <c r="CP75" s="1305"/>
      <c r="CQ75" s="1305"/>
      <c r="CR75" s="1305"/>
      <c r="CS75" s="1305"/>
      <c r="CT75" s="1305"/>
      <c r="CU75" s="1305"/>
      <c r="CV75" s="1305">
        <v>11.9</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614</v>
      </c>
      <c r="AO77" s="1310"/>
      <c r="AP77" s="1310"/>
      <c r="AQ77" s="1310"/>
      <c r="AR77" s="1310"/>
      <c r="AS77" s="1310"/>
      <c r="AT77" s="1310"/>
      <c r="AU77" s="1310"/>
      <c r="AV77" s="1310"/>
      <c r="AW77" s="1310"/>
      <c r="AX77" s="1310"/>
      <c r="AY77" s="1310"/>
      <c r="AZ77" s="1310"/>
      <c r="BA77" s="1310"/>
      <c r="BB77" s="1308" t="s">
        <v>612</v>
      </c>
      <c r="BC77" s="1308"/>
      <c r="BD77" s="1308"/>
      <c r="BE77" s="1308"/>
      <c r="BF77" s="1308"/>
      <c r="BG77" s="1308"/>
      <c r="BH77" s="1308"/>
      <c r="BI77" s="1308"/>
      <c r="BJ77" s="1308"/>
      <c r="BK77" s="1308"/>
      <c r="BL77" s="1308"/>
      <c r="BM77" s="1308"/>
      <c r="BN77" s="1308"/>
      <c r="BO77" s="1308"/>
      <c r="BP77" s="1305">
        <v>47</v>
      </c>
      <c r="BQ77" s="1305"/>
      <c r="BR77" s="1305"/>
      <c r="BS77" s="1305"/>
      <c r="BT77" s="1305"/>
      <c r="BU77" s="1305"/>
      <c r="BV77" s="1305"/>
      <c r="BW77" s="1305"/>
      <c r="BX77" s="1305">
        <v>41.4</v>
      </c>
      <c r="BY77" s="1305"/>
      <c r="BZ77" s="1305"/>
      <c r="CA77" s="1305"/>
      <c r="CB77" s="1305"/>
      <c r="CC77" s="1305"/>
      <c r="CD77" s="1305"/>
      <c r="CE77" s="1305"/>
      <c r="CF77" s="1305">
        <v>38.9</v>
      </c>
      <c r="CG77" s="1305"/>
      <c r="CH77" s="1305"/>
      <c r="CI77" s="1305"/>
      <c r="CJ77" s="1305"/>
      <c r="CK77" s="1305"/>
      <c r="CL77" s="1305"/>
      <c r="CM77" s="1305"/>
      <c r="CN77" s="1305">
        <v>37.6</v>
      </c>
      <c r="CO77" s="1305"/>
      <c r="CP77" s="1305"/>
      <c r="CQ77" s="1305"/>
      <c r="CR77" s="1305"/>
      <c r="CS77" s="1305"/>
      <c r="CT77" s="1305"/>
      <c r="CU77" s="1305"/>
      <c r="CV77" s="1305">
        <v>34</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616</v>
      </c>
      <c r="BC79" s="1308"/>
      <c r="BD79" s="1308"/>
      <c r="BE79" s="1308"/>
      <c r="BF79" s="1308"/>
      <c r="BG79" s="1308"/>
      <c r="BH79" s="1308"/>
      <c r="BI79" s="1308"/>
      <c r="BJ79" s="1308"/>
      <c r="BK79" s="1308"/>
      <c r="BL79" s="1308"/>
      <c r="BM79" s="1308"/>
      <c r="BN79" s="1308"/>
      <c r="BO79" s="1308"/>
      <c r="BP79" s="1305">
        <v>7.3</v>
      </c>
      <c r="BQ79" s="1305"/>
      <c r="BR79" s="1305"/>
      <c r="BS79" s="1305"/>
      <c r="BT79" s="1305"/>
      <c r="BU79" s="1305"/>
      <c r="BV79" s="1305"/>
      <c r="BW79" s="1305"/>
      <c r="BX79" s="1305">
        <v>6.7</v>
      </c>
      <c r="BY79" s="1305"/>
      <c r="BZ79" s="1305"/>
      <c r="CA79" s="1305"/>
      <c r="CB79" s="1305"/>
      <c r="CC79" s="1305"/>
      <c r="CD79" s="1305"/>
      <c r="CE79" s="1305"/>
      <c r="CF79" s="1305">
        <v>6.4</v>
      </c>
      <c r="CG79" s="1305"/>
      <c r="CH79" s="1305"/>
      <c r="CI79" s="1305"/>
      <c r="CJ79" s="1305"/>
      <c r="CK79" s="1305"/>
      <c r="CL79" s="1305"/>
      <c r="CM79" s="1305"/>
      <c r="CN79" s="1305">
        <v>6.1</v>
      </c>
      <c r="CO79" s="1305"/>
      <c r="CP79" s="1305"/>
      <c r="CQ79" s="1305"/>
      <c r="CR79" s="1305"/>
      <c r="CS79" s="1305"/>
      <c r="CT79" s="1305"/>
      <c r="CU79" s="1305"/>
      <c r="CV79" s="1305">
        <v>5.9</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fQ8rCiOI66pRiczjcid+4vOJ6hdeB1f9nwtbrLmu1eDfSTslYyQjr+rZBDMoOO2DQgMdXgZYD7NLb5GsWN3pw==" saltValue="srNa3soXeFXKKiURhRig1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7" zoomScaleNormal="100" zoomScaleSheetLayoutView="70" workbookViewId="0">
      <selection activeCell="BM28" sqref="BM28"/>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oYoH58MAwJWO0AXD+bss4bDd0u5ID0qRPHUDfA1jc1QTmB9+t44N7HrjSjtIq2QOiFTmgcidutbXSM4fxV6JA==" saltValue="2tsfOegRGKP1zGWlpZWV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4" zoomScale="85" zoomScaleNormal="85" zoomScaleSheetLayoutView="55" workbookViewId="0">
      <selection activeCell="BK105" sqref="BK105"/>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iH6gU4s1qXpV8yfLkPdK21wsLtjwQKcCvr99jhHP5F2w9Hw6+VvCHRICOChBKSACD6J9ZWt5CJcWaAmTm6P/w==" saltValue="r6020RdHi+1Ggrt59er6t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25594</v>
      </c>
      <c r="E3" s="161"/>
      <c r="F3" s="162">
        <v>51613</v>
      </c>
      <c r="G3" s="163"/>
      <c r="H3" s="164"/>
    </row>
    <row r="4" spans="1:8">
      <c r="A4" s="165"/>
      <c r="B4" s="166"/>
      <c r="C4" s="167"/>
      <c r="D4" s="168">
        <v>13666</v>
      </c>
      <c r="E4" s="169"/>
      <c r="F4" s="170">
        <v>25872</v>
      </c>
      <c r="G4" s="171"/>
      <c r="H4" s="172"/>
    </row>
    <row r="5" spans="1:8">
      <c r="A5" s="153" t="s">
        <v>555</v>
      </c>
      <c r="B5" s="158"/>
      <c r="C5" s="159"/>
      <c r="D5" s="160">
        <v>25738</v>
      </c>
      <c r="E5" s="161"/>
      <c r="F5" s="162">
        <v>50880</v>
      </c>
      <c r="G5" s="163"/>
      <c r="H5" s="164"/>
    </row>
    <row r="6" spans="1:8">
      <c r="A6" s="165"/>
      <c r="B6" s="166"/>
      <c r="C6" s="167"/>
      <c r="D6" s="168">
        <v>14866</v>
      </c>
      <c r="E6" s="169"/>
      <c r="F6" s="170">
        <v>27819</v>
      </c>
      <c r="G6" s="171"/>
      <c r="H6" s="172"/>
    </row>
    <row r="7" spans="1:8">
      <c r="A7" s="153" t="s">
        <v>556</v>
      </c>
      <c r="B7" s="158"/>
      <c r="C7" s="159"/>
      <c r="D7" s="160">
        <v>26252</v>
      </c>
      <c r="E7" s="161"/>
      <c r="F7" s="162">
        <v>46395</v>
      </c>
      <c r="G7" s="163"/>
      <c r="H7" s="164"/>
    </row>
    <row r="8" spans="1:8">
      <c r="A8" s="165"/>
      <c r="B8" s="166"/>
      <c r="C8" s="167"/>
      <c r="D8" s="168">
        <v>13495</v>
      </c>
      <c r="E8" s="169"/>
      <c r="F8" s="170">
        <v>26304</v>
      </c>
      <c r="G8" s="171"/>
      <c r="H8" s="172"/>
    </row>
    <row r="9" spans="1:8">
      <c r="A9" s="153" t="s">
        <v>557</v>
      </c>
      <c r="B9" s="158"/>
      <c r="C9" s="159"/>
      <c r="D9" s="160">
        <v>22362</v>
      </c>
      <c r="E9" s="161"/>
      <c r="F9" s="162">
        <v>48088</v>
      </c>
      <c r="G9" s="163"/>
      <c r="H9" s="164"/>
    </row>
    <row r="10" spans="1:8">
      <c r="A10" s="165"/>
      <c r="B10" s="166"/>
      <c r="C10" s="167"/>
      <c r="D10" s="168">
        <v>12769</v>
      </c>
      <c r="E10" s="169"/>
      <c r="F10" s="170">
        <v>25183</v>
      </c>
      <c r="G10" s="171"/>
      <c r="H10" s="172"/>
    </row>
    <row r="11" spans="1:8">
      <c r="A11" s="153" t="s">
        <v>558</v>
      </c>
      <c r="B11" s="158"/>
      <c r="C11" s="159"/>
      <c r="D11" s="160">
        <v>27854</v>
      </c>
      <c r="E11" s="161"/>
      <c r="F11" s="162">
        <v>46457</v>
      </c>
      <c r="G11" s="163"/>
      <c r="H11" s="164"/>
    </row>
    <row r="12" spans="1:8">
      <c r="A12" s="165"/>
      <c r="B12" s="166"/>
      <c r="C12" s="173"/>
      <c r="D12" s="168">
        <v>13353</v>
      </c>
      <c r="E12" s="169"/>
      <c r="F12" s="170">
        <v>24020</v>
      </c>
      <c r="G12" s="171"/>
      <c r="H12" s="172"/>
    </row>
    <row r="13" spans="1:8">
      <c r="A13" s="153"/>
      <c r="B13" s="158"/>
      <c r="C13" s="174"/>
      <c r="D13" s="175">
        <v>25560</v>
      </c>
      <c r="E13" s="176"/>
      <c r="F13" s="177">
        <v>48687</v>
      </c>
      <c r="G13" s="178"/>
      <c r="H13" s="164"/>
    </row>
    <row r="14" spans="1:8">
      <c r="A14" s="165"/>
      <c r="B14" s="166"/>
      <c r="C14" s="167"/>
      <c r="D14" s="168">
        <v>13630</v>
      </c>
      <c r="E14" s="169"/>
      <c r="F14" s="170">
        <v>25840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7.0000000000000007E-2</v>
      </c>
      <c r="C19" s="179">
        <f>ROUND(VALUE(SUBSTITUTE(実質収支比率等に係る経年分析!G$48,"▲","-")),2)</f>
        <v>2.34</v>
      </c>
      <c r="D19" s="179">
        <f>ROUND(VALUE(SUBSTITUTE(実質収支比率等に係る経年分析!H$48,"▲","-")),2)</f>
        <v>0.56000000000000005</v>
      </c>
      <c r="E19" s="179">
        <f>ROUND(VALUE(SUBSTITUTE(実質収支比率等に係る経年分析!I$48,"▲","-")),2)</f>
        <v>0.6</v>
      </c>
      <c r="F19" s="179">
        <f>ROUND(VALUE(SUBSTITUTE(実質収支比率等に係る経年分析!J$48,"▲","-")),2)</f>
        <v>0.61</v>
      </c>
    </row>
    <row r="20" spans="1:11">
      <c r="A20" s="179" t="s">
        <v>55</v>
      </c>
      <c r="B20" s="179">
        <f>ROUND(VALUE(SUBSTITUTE(実質収支比率等に係る経年分析!F$47,"▲","-")),2)</f>
        <v>1.04</v>
      </c>
      <c r="C20" s="179">
        <f>ROUND(VALUE(SUBSTITUTE(実質収支比率等に係る経年分析!G$47,"▲","-")),2)</f>
        <v>1.0900000000000001</v>
      </c>
      <c r="D20" s="179">
        <f>ROUND(VALUE(SUBSTITUTE(実質収支比率等に係る経年分析!H$47,"▲","-")),2)</f>
        <v>2.12</v>
      </c>
      <c r="E20" s="179">
        <f>ROUND(VALUE(SUBSTITUTE(実質収支比率等に係る経年分析!I$47,"▲","-")),2)</f>
        <v>2.0499999999999998</v>
      </c>
      <c r="F20" s="179">
        <f>ROUND(VALUE(SUBSTITUTE(実質収支比率等に係る経年分析!J$47,"▲","-")),2)</f>
        <v>1.56</v>
      </c>
    </row>
    <row r="21" spans="1:11">
      <c r="A21" s="179" t="s">
        <v>56</v>
      </c>
      <c r="B21" s="179">
        <f>IF(ISNUMBER(VALUE(SUBSTITUTE(実質収支比率等に係る経年分析!F$49,"▲","-"))),ROUND(VALUE(SUBSTITUTE(実質収支比率等に係る経年分析!F$49,"▲","-")),2),NA())</f>
        <v>-0.57999999999999996</v>
      </c>
      <c r="C21" s="179">
        <f>IF(ISNUMBER(VALUE(SUBSTITUTE(実質収支比率等に係る経年分析!G$49,"▲","-"))),ROUND(VALUE(SUBSTITUTE(実質収支比率等に係る経年分析!G$49,"▲","-")),2),NA())</f>
        <v>2.27</v>
      </c>
      <c r="D21" s="179">
        <f>IF(ISNUMBER(VALUE(SUBSTITUTE(実質収支比率等に係る経年分析!H$49,"▲","-"))),ROUND(VALUE(SUBSTITUTE(実質収支比率等に係る経年分析!H$49,"▲","-")),2),NA())</f>
        <v>-2.34</v>
      </c>
      <c r="E21" s="179">
        <f>IF(ISNUMBER(VALUE(SUBSTITUTE(実質収支比率等に係る経年分析!I$49,"▲","-"))),ROUND(VALUE(SUBSTITUTE(実質収支比率等に係る経年分析!I$49,"▲","-")),2),NA())</f>
        <v>-0.36</v>
      </c>
      <c r="F21" s="179">
        <f>IF(ISNUMBER(VALUE(SUBSTITUTE(実質収支比率等に係る経年分析!J$49,"▲","-"))),ROUND(VALUE(SUBSTITUTE(実質収支比率等に係る経年分析!J$49,"▲","-")),2),NA())</f>
        <v>-0.79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f>IF(ROUND(VALUE(SUBSTITUTE(連結実質赤字比率に係る赤字・黒字の構成分析!H$42,"▲", "-")), 2) &lt; 0, ABS(ROUND(VALUE(SUBSTITUTE(連結実質赤字比率に係る赤字・黒字の構成分析!H$42,"▲", "-")), 2)), NA())</f>
        <v>0.11</v>
      </c>
      <c r="G28" s="180" t="e">
        <f>IF(ROUND(VALUE(SUBSTITUTE(連結実質赤字比率に係る赤字・黒字の構成分析!H$42,"▲", "-")), 2) &gt;= 0, ABS(ROUND(VALUE(SUBSTITUTE(連結実質赤字比率に係る赤字・黒字の構成分析!H$42,"▲", "-")), 2)), NA())</f>
        <v>#N/A</v>
      </c>
      <c r="H28" s="180">
        <f>IF(ROUND(VALUE(SUBSTITUTE(連結実質赤字比率に係る赤字・黒字の構成分析!I$42,"▲", "-")), 2) &lt; 0, ABS(ROUND(VALUE(SUBSTITUTE(連結実質赤字比率に係る赤字・黒字の構成分析!I$42,"▲", "-")), 2)), NA())</f>
        <v>0.08</v>
      </c>
      <c r="I28" s="180" t="e">
        <f>IF(ROUND(VALUE(SUBSTITUTE(連結実質赤字比率に係る赤字・黒字の構成分析!I$42,"▲", "-")), 2) &gt;= 0, ABS(ROUND(VALUE(SUBSTITUTE(連結実質赤字比率に係る赤字・黒字の構成分析!I$42,"▲", "-")), 2)), NA())</f>
        <v>#N/A</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0.74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0.44</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0.97</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1.33</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1.59</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7.92</v>
      </c>
    </row>
    <row r="36" spans="1:16">
      <c r="A36" s="180" t="str">
        <f>IF(連結実質赤字比率に係る赤字・黒字の構成分析!C$34="",NA(),連結実質赤字比率に係る赤字・黒字の構成分析!C$34)</f>
        <v>住宅新築資金等貸付金特別会計</v>
      </c>
      <c r="B36" s="180">
        <f>IF(ROUND(VALUE(SUBSTITUTE(連結実質赤字比率に係る赤字・黒字の構成分析!F$34,"▲", "-")), 2) &lt; 0, ABS(ROUND(VALUE(SUBSTITUTE(連結実質赤字比率に係る赤字・黒字の構成分析!F$34,"▲", "-")), 2)), NA())</f>
        <v>0.74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0.73</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0.73</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0.72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0.72</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13556</v>
      </c>
      <c r="E42" s="181"/>
      <c r="F42" s="181"/>
      <c r="G42" s="181">
        <f>'実質公債費比率（分子）の構造'!L$52</f>
        <v>12527</v>
      </c>
      <c r="H42" s="181"/>
      <c r="I42" s="181"/>
      <c r="J42" s="181">
        <f>'実質公債費比率（分子）の構造'!M$52</f>
        <v>12612</v>
      </c>
      <c r="K42" s="181"/>
      <c r="L42" s="181"/>
      <c r="M42" s="181">
        <f>'実質公債費比率（分子）の構造'!N$52</f>
        <v>12755</v>
      </c>
      <c r="N42" s="181"/>
      <c r="O42" s="181"/>
      <c r="P42" s="181">
        <f>'実質公債費比率（分子）の構造'!O$52</f>
        <v>13246</v>
      </c>
    </row>
    <row r="43" spans="1:16">
      <c r="A43" s="181" t="s">
        <v>64</v>
      </c>
      <c r="B43" s="181">
        <f>'実質公債費比率（分子）の構造'!K$51</f>
        <v>18</v>
      </c>
      <c r="C43" s="181"/>
      <c r="D43" s="181"/>
      <c r="E43" s="181">
        <f>'実質公債費比率（分子）の構造'!L$51</f>
        <v>14</v>
      </c>
      <c r="F43" s="181"/>
      <c r="G43" s="181"/>
      <c r="H43" s="181">
        <f>'実質公債費比率（分子）の構造'!M$51</f>
        <v>13</v>
      </c>
      <c r="I43" s="181"/>
      <c r="J43" s="181"/>
      <c r="K43" s="181">
        <f>'実質公債費比率（分子）の構造'!N$51</f>
        <v>9</v>
      </c>
      <c r="L43" s="181"/>
      <c r="M43" s="181"/>
      <c r="N43" s="181">
        <f>'実質公債費比率（分子）の構造'!O$51</f>
        <v>7</v>
      </c>
      <c r="O43" s="181"/>
      <c r="P43" s="181"/>
    </row>
    <row r="44" spans="1:16">
      <c r="A44" s="181" t="s">
        <v>65</v>
      </c>
      <c r="B44" s="181">
        <f>'実質公債費比率（分子）の構造'!K$50</f>
        <v>8</v>
      </c>
      <c r="C44" s="181"/>
      <c r="D44" s="181"/>
      <c r="E44" s="181">
        <f>'実質公債費比率（分子）の構造'!L$50</f>
        <v>8</v>
      </c>
      <c r="F44" s="181"/>
      <c r="G44" s="181"/>
      <c r="H44" s="181">
        <f>'実質公債費比率（分子）の構造'!M$50</f>
        <v>7</v>
      </c>
      <c r="I44" s="181"/>
      <c r="J44" s="181"/>
      <c r="K44" s="181">
        <f>'実質公債費比率（分子）の構造'!N$50</f>
        <v>7</v>
      </c>
      <c r="L44" s="181"/>
      <c r="M44" s="181"/>
      <c r="N44" s="181">
        <f>'実質公債費比率（分子）の構造'!O$50</f>
        <v>7</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3233</v>
      </c>
      <c r="C46" s="181"/>
      <c r="D46" s="181"/>
      <c r="E46" s="181">
        <f>'実質公債費比率（分子）の構造'!L$48</f>
        <v>2550</v>
      </c>
      <c r="F46" s="181"/>
      <c r="G46" s="181"/>
      <c r="H46" s="181">
        <f>'実質公債費比率（分子）の構造'!M$48</f>
        <v>2131</v>
      </c>
      <c r="I46" s="181"/>
      <c r="J46" s="181"/>
      <c r="K46" s="181">
        <f>'実質公債費比率（分子）の構造'!N$48</f>
        <v>2024</v>
      </c>
      <c r="L46" s="181"/>
      <c r="M46" s="181"/>
      <c r="N46" s="181">
        <f>'実質公債費比率（分子）の構造'!O$48</f>
        <v>2060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18955</v>
      </c>
      <c r="C49" s="181"/>
      <c r="D49" s="181"/>
      <c r="E49" s="181">
        <f>'実質公債費比率（分子）の構造'!L$45</f>
        <v>18721</v>
      </c>
      <c r="F49" s="181"/>
      <c r="G49" s="181"/>
      <c r="H49" s="181">
        <f>'実質公債費比率（分子）の構造'!M$45</f>
        <v>18921</v>
      </c>
      <c r="I49" s="181"/>
      <c r="J49" s="181"/>
      <c r="K49" s="181">
        <f>'実質公債費比率（分子）の構造'!N$45</f>
        <v>18571</v>
      </c>
      <c r="L49" s="181"/>
      <c r="M49" s="181"/>
      <c r="N49" s="181">
        <f>'実質公債費比率（分子）の構造'!O$45</f>
        <v>18566</v>
      </c>
      <c r="O49" s="181"/>
      <c r="P49" s="181"/>
    </row>
    <row r="50" spans="1:16">
      <c r="A50" s="181" t="s">
        <v>71</v>
      </c>
      <c r="B50" s="181" t="e">
        <f>NA()</f>
        <v>#N/A</v>
      </c>
      <c r="C50" s="181">
        <f>IF(ISNUMBER('実質公債費比率（分子）の構造'!K$53),'実質公債費比率（分子）の構造'!K$53,NA())</f>
        <v>8658</v>
      </c>
      <c r="D50" s="181" t="e">
        <f>NA()</f>
        <v>#N/A</v>
      </c>
      <c r="E50" s="181" t="e">
        <f>NA()</f>
        <v>#N/A</v>
      </c>
      <c r="F50" s="181">
        <f>IF(ISNUMBER('実質公債費比率（分子）の構造'!L$53),'実質公債費比率（分子）の構造'!L$53,NA())</f>
        <v>8766</v>
      </c>
      <c r="G50" s="181" t="e">
        <f>NA()</f>
        <v>#N/A</v>
      </c>
      <c r="H50" s="181" t="e">
        <f>NA()</f>
        <v>#N/A</v>
      </c>
      <c r="I50" s="181">
        <f>IF(ISNUMBER('実質公債費比率（分子）の構造'!M$53),'実質公債費比率（分子）の構造'!M$53,NA())</f>
        <v>8460</v>
      </c>
      <c r="J50" s="181" t="e">
        <f>NA()</f>
        <v>#N/A</v>
      </c>
      <c r="K50" s="181" t="e">
        <f>NA()</f>
        <v>#N/A</v>
      </c>
      <c r="L50" s="181">
        <f>IF(ISNUMBER('実質公債費比率（分子）の構造'!N$53),'実質公債費比率（分子）の構造'!N$53,NA())</f>
        <v>7856</v>
      </c>
      <c r="M50" s="181" t="e">
        <f>NA()</f>
        <v>#N/A</v>
      </c>
      <c r="N50" s="181" t="e">
        <f>NA()</f>
        <v>#N/A</v>
      </c>
      <c r="O50" s="181">
        <f>IF(ISNUMBER('実質公債費比率（分子）の構造'!O$53),'実質公債費比率（分子）の構造'!O$53,NA())</f>
        <v>7394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119577</v>
      </c>
      <c r="E56" s="180"/>
      <c r="F56" s="180"/>
      <c r="G56" s="180">
        <f>'将来負担比率（分子）の構造'!J$52</f>
        <v>121017</v>
      </c>
      <c r="H56" s="180"/>
      <c r="I56" s="180"/>
      <c r="J56" s="180">
        <f>'将来負担比率（分子）の構造'!K$52</f>
        <v>120381</v>
      </c>
      <c r="K56" s="180"/>
      <c r="L56" s="180"/>
      <c r="M56" s="180">
        <f>'将来負担比率（分子）の構造'!L$52</f>
        <v>118294</v>
      </c>
      <c r="N56" s="180"/>
      <c r="O56" s="180"/>
      <c r="P56" s="180">
        <f>'将来負担比率（分子）の構造'!M$52</f>
        <v>118836</v>
      </c>
    </row>
    <row r="57" spans="1:16">
      <c r="A57" s="180" t="s">
        <v>42</v>
      </c>
      <c r="B57" s="180"/>
      <c r="C57" s="180"/>
      <c r="D57" s="180">
        <f>'将来負担比率（分子）の構造'!I$51</f>
        <v>33177</v>
      </c>
      <c r="E57" s="180"/>
      <c r="F57" s="180"/>
      <c r="G57" s="180">
        <f>'将来負担比率（分子）の構造'!J$51</f>
        <v>31399</v>
      </c>
      <c r="H57" s="180"/>
      <c r="I57" s="180"/>
      <c r="J57" s="180">
        <f>'将来負担比率（分子）の構造'!K$51</f>
        <v>28895</v>
      </c>
      <c r="K57" s="180"/>
      <c r="L57" s="180"/>
      <c r="M57" s="180">
        <f>'将来負担比率（分子）の構造'!L$51</f>
        <v>27782</v>
      </c>
      <c r="N57" s="180"/>
      <c r="O57" s="180"/>
      <c r="P57" s="180">
        <f>'将来負担比率（分子）の構造'!M$51</f>
        <v>27516</v>
      </c>
    </row>
    <row r="58" spans="1:16">
      <c r="A58" s="180" t="s">
        <v>41</v>
      </c>
      <c r="B58" s="180"/>
      <c r="C58" s="180"/>
      <c r="D58" s="180">
        <f>'将来負担比率（分子）の構造'!I$50</f>
        <v>6003</v>
      </c>
      <c r="E58" s="180"/>
      <c r="F58" s="180"/>
      <c r="G58" s="180">
        <f>'将来負担比率（分子）の構造'!J$50</f>
        <v>5797</v>
      </c>
      <c r="H58" s="180"/>
      <c r="I58" s="180"/>
      <c r="J58" s="180">
        <f>'将来負担比率（分子）の構造'!K$50</f>
        <v>5708</v>
      </c>
      <c r="K58" s="180"/>
      <c r="L58" s="180"/>
      <c r="M58" s="180">
        <f>'将来負担比率（分子）の構造'!L$50</f>
        <v>5271</v>
      </c>
      <c r="N58" s="180"/>
      <c r="O58" s="180"/>
      <c r="P58" s="180">
        <f>'将来負担比率（分子）の構造'!M$50</f>
        <v>4790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22870</v>
      </c>
      <c r="C62" s="180"/>
      <c r="D62" s="180"/>
      <c r="E62" s="180">
        <f>'将来負担比率（分子）の構造'!J$45</f>
        <v>20816</v>
      </c>
      <c r="F62" s="180"/>
      <c r="G62" s="180"/>
      <c r="H62" s="180">
        <f>'将来負担比率（分子）の構造'!K$45</f>
        <v>21416</v>
      </c>
      <c r="I62" s="180"/>
      <c r="J62" s="180"/>
      <c r="K62" s="180">
        <f>'将来負担比率（分子）の構造'!L$45</f>
        <v>19646</v>
      </c>
      <c r="L62" s="180"/>
      <c r="M62" s="180"/>
      <c r="N62" s="180">
        <f>'将来負担比率（分子）の構造'!M$45</f>
        <v>18655</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37800</v>
      </c>
      <c r="C64" s="180"/>
      <c r="D64" s="180"/>
      <c r="E64" s="180">
        <f>'将来負担比率（分子）の構造'!J$43</f>
        <v>36083</v>
      </c>
      <c r="F64" s="180"/>
      <c r="G64" s="180"/>
      <c r="H64" s="180">
        <f>'将来負担比率（分子）の構造'!K$43</f>
        <v>32475</v>
      </c>
      <c r="I64" s="180"/>
      <c r="J64" s="180"/>
      <c r="K64" s="180">
        <f>'将来負担比率（分子）の構造'!L$43</f>
        <v>31825</v>
      </c>
      <c r="L64" s="180"/>
      <c r="M64" s="180"/>
      <c r="N64" s="180">
        <f>'将来負担比率（分子）の構造'!M$43</f>
        <v>31342</v>
      </c>
      <c r="O64" s="180"/>
      <c r="P64" s="180"/>
    </row>
    <row r="65" spans="1:16">
      <c r="A65" s="180" t="s">
        <v>32</v>
      </c>
      <c r="B65" s="180">
        <f>'将来負担比率（分子）の構造'!I$42</f>
        <v>41</v>
      </c>
      <c r="C65" s="180"/>
      <c r="D65" s="180"/>
      <c r="E65" s="180">
        <f>'将来負担比率（分子）の構造'!J$42</f>
        <v>35</v>
      </c>
      <c r="F65" s="180"/>
      <c r="G65" s="180"/>
      <c r="H65" s="180">
        <f>'将来負担比率（分子）の構造'!K$42</f>
        <v>29</v>
      </c>
      <c r="I65" s="180"/>
      <c r="J65" s="180"/>
      <c r="K65" s="180">
        <f>'将来負担比率（分子）の構造'!L$42</f>
        <v>26</v>
      </c>
      <c r="L65" s="180"/>
      <c r="M65" s="180"/>
      <c r="N65" s="180">
        <f>'将来負担比率（分子）の構造'!M$42</f>
        <v>17</v>
      </c>
      <c r="O65" s="180"/>
      <c r="P65" s="180"/>
    </row>
    <row r="66" spans="1:16">
      <c r="A66" s="180" t="s">
        <v>31</v>
      </c>
      <c r="B66" s="180">
        <f>'将来負担比率（分子）の構造'!I$41</f>
        <v>217322</v>
      </c>
      <c r="C66" s="180"/>
      <c r="D66" s="180"/>
      <c r="E66" s="180">
        <f>'将来負担比率（分子）の構造'!J$41</f>
        <v>214248</v>
      </c>
      <c r="F66" s="180"/>
      <c r="G66" s="180"/>
      <c r="H66" s="180">
        <f>'将来負担比率（分子）の構造'!K$41</f>
        <v>210323</v>
      </c>
      <c r="I66" s="180"/>
      <c r="J66" s="180"/>
      <c r="K66" s="180">
        <f>'将来負担比率（分子）の構造'!L$41</f>
        <v>206090</v>
      </c>
      <c r="L66" s="180"/>
      <c r="M66" s="180"/>
      <c r="N66" s="180">
        <f>'将来負担比率（分子）の構造'!M$41</f>
        <v>202489</v>
      </c>
      <c r="O66" s="180"/>
      <c r="P66" s="180"/>
    </row>
    <row r="67" spans="1:16">
      <c r="A67" s="180" t="s">
        <v>75</v>
      </c>
      <c r="B67" s="180" t="e">
        <f>NA()</f>
        <v>#N/A</v>
      </c>
      <c r="C67" s="180">
        <f>IF(ISNUMBER('将来負担比率（分子）の構造'!I$53), IF('将来負担比率（分子）の構造'!I$53 &lt; 0, 0, '将来負担比率（分子）の構造'!I$53), NA())</f>
        <v>119276</v>
      </c>
      <c r="D67" s="180" t="e">
        <f>NA()</f>
        <v>#N/A</v>
      </c>
      <c r="E67" s="180" t="e">
        <f>NA()</f>
        <v>#N/A</v>
      </c>
      <c r="F67" s="180">
        <f>IF(ISNUMBER('将来負担比率（分子）の構造'!J$53), IF('将来負担比率（分子）の構造'!J$53 &lt; 0, 0, '将来負担比率（分子）の構造'!J$53), NA())</f>
        <v>112970</v>
      </c>
      <c r="G67" s="180" t="e">
        <f>NA()</f>
        <v>#N/A</v>
      </c>
      <c r="H67" s="180" t="e">
        <f>NA()</f>
        <v>#N/A</v>
      </c>
      <c r="I67" s="180">
        <f>IF(ISNUMBER('将来負担比率（分子）の構造'!K$53), IF('将来負担比率（分子）の構造'!K$53 &lt; 0, 0, '将来負担比率（分子）の構造'!K$53), NA())</f>
        <v>109258</v>
      </c>
      <c r="J67" s="180" t="e">
        <f>NA()</f>
        <v>#N/A</v>
      </c>
      <c r="K67" s="180" t="e">
        <f>NA()</f>
        <v>#N/A</v>
      </c>
      <c r="L67" s="180">
        <f>IF(ISNUMBER('将来負担比率（分子）の構造'!L$53), IF('将来負担比率（分子）の構造'!L$53 &lt; 0, 0, '将来負担比率（分子）の構造'!L$53), NA())</f>
        <v>106240</v>
      </c>
      <c r="M67" s="180" t="e">
        <f>NA()</f>
        <v>#N/A</v>
      </c>
      <c r="N67" s="180" t="e">
        <f>NA()</f>
        <v>#N/A</v>
      </c>
      <c r="O67" s="180">
        <f>IF(ISNUMBER('将来負担比率（分子）の構造'!M$53), IF('将来負担比率（分子）の構造'!M$53 &lt; 0, 0, '将来負担比率（分子）の構造'!M$53), NA())</f>
        <v>101361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1590</v>
      </c>
      <c r="C72" s="184">
        <f>基金残高に係る経年分析!G55</f>
        <v>1541</v>
      </c>
      <c r="D72" s="184">
        <f>基金残高に係る経年分析!H55</f>
        <v>1183</v>
      </c>
    </row>
    <row r="73" spans="1:16">
      <c r="A73" s="183" t="s">
        <v>78</v>
      </c>
      <c r="B73" s="184">
        <f>基金残高に係る経年分析!F56</f>
        <v>449</v>
      </c>
      <c r="C73" s="184">
        <f>基金残高に係る経年分析!G56</f>
        <v>109</v>
      </c>
      <c r="D73" s="184">
        <f>基金残高に係る経年分析!H56</f>
        <v>9</v>
      </c>
    </row>
    <row r="74" spans="1:16">
      <c r="A74" s="183" t="s">
        <v>79</v>
      </c>
      <c r="B74" s="184">
        <f>基金残高に係る経年分析!F57</f>
        <v>6599</v>
      </c>
      <c r="C74" s="184">
        <f>基金残高に係る経年分析!G57</f>
        <v>6311</v>
      </c>
      <c r="D74" s="184">
        <f>基金残高に係る経年分析!H57</f>
        <v>6197</v>
      </c>
    </row>
  </sheetData>
  <sheetProtection algorithmName="SHA-512" hashValue="Jx7WF4uB/gUvf5zL0HyKZCTP1RiC7ghhTV1zOVSYj+98ha33VMkz9BfLpXNCNzSPkcQNuoZrnFaC9bDfvam+Fg==" saltValue="q/qttEIQE7/6wc+n3fRM3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52286246</v>
      </c>
      <c r="S5" s="727"/>
      <c r="T5" s="727"/>
      <c r="U5" s="727"/>
      <c r="V5" s="727"/>
      <c r="W5" s="727"/>
      <c r="X5" s="727"/>
      <c r="Y5" s="773"/>
      <c r="Z5" s="791">
        <v>40.799999999999997</v>
      </c>
      <c r="AA5" s="791"/>
      <c r="AB5" s="791"/>
      <c r="AC5" s="791"/>
      <c r="AD5" s="792">
        <v>49015158</v>
      </c>
      <c r="AE5" s="792"/>
      <c r="AF5" s="792"/>
      <c r="AG5" s="792"/>
      <c r="AH5" s="792"/>
      <c r="AI5" s="792"/>
      <c r="AJ5" s="792"/>
      <c r="AK5" s="792"/>
      <c r="AL5" s="774">
        <v>69.3</v>
      </c>
      <c r="AM5" s="743"/>
      <c r="AN5" s="743"/>
      <c r="AO5" s="775"/>
      <c r="AP5" s="760" t="s">
        <v>226</v>
      </c>
      <c r="AQ5" s="761"/>
      <c r="AR5" s="761"/>
      <c r="AS5" s="761"/>
      <c r="AT5" s="761"/>
      <c r="AU5" s="761"/>
      <c r="AV5" s="761"/>
      <c r="AW5" s="761"/>
      <c r="AX5" s="761"/>
      <c r="AY5" s="761"/>
      <c r="AZ5" s="761"/>
      <c r="BA5" s="761"/>
      <c r="BB5" s="761"/>
      <c r="BC5" s="761"/>
      <c r="BD5" s="761"/>
      <c r="BE5" s="761"/>
      <c r="BF5" s="762"/>
      <c r="BG5" s="661">
        <v>47968085</v>
      </c>
      <c r="BH5" s="664"/>
      <c r="BI5" s="664"/>
      <c r="BJ5" s="664"/>
      <c r="BK5" s="664"/>
      <c r="BL5" s="664"/>
      <c r="BM5" s="664"/>
      <c r="BN5" s="665"/>
      <c r="BO5" s="723">
        <v>91.7</v>
      </c>
      <c r="BP5" s="723"/>
      <c r="BQ5" s="723"/>
      <c r="BR5" s="723"/>
      <c r="BS5" s="724">
        <v>517678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778154</v>
      </c>
      <c r="S6" s="664"/>
      <c r="T6" s="664"/>
      <c r="U6" s="664"/>
      <c r="V6" s="664"/>
      <c r="W6" s="664"/>
      <c r="X6" s="664"/>
      <c r="Y6" s="665"/>
      <c r="Z6" s="723">
        <v>0.6</v>
      </c>
      <c r="AA6" s="723"/>
      <c r="AB6" s="723"/>
      <c r="AC6" s="723"/>
      <c r="AD6" s="724">
        <v>778154</v>
      </c>
      <c r="AE6" s="724"/>
      <c r="AF6" s="724"/>
      <c r="AG6" s="724"/>
      <c r="AH6" s="724"/>
      <c r="AI6" s="724"/>
      <c r="AJ6" s="724"/>
      <c r="AK6" s="724"/>
      <c r="AL6" s="666">
        <v>1.1000000000000001</v>
      </c>
      <c r="AM6" s="667"/>
      <c r="AN6" s="667"/>
      <c r="AO6" s="725"/>
      <c r="AP6" s="658" t="s">
        <v>231</v>
      </c>
      <c r="AQ6" s="659"/>
      <c r="AR6" s="659"/>
      <c r="AS6" s="659"/>
      <c r="AT6" s="659"/>
      <c r="AU6" s="659"/>
      <c r="AV6" s="659"/>
      <c r="AW6" s="659"/>
      <c r="AX6" s="659"/>
      <c r="AY6" s="659"/>
      <c r="AZ6" s="659"/>
      <c r="BA6" s="659"/>
      <c r="BB6" s="659"/>
      <c r="BC6" s="659"/>
      <c r="BD6" s="659"/>
      <c r="BE6" s="659"/>
      <c r="BF6" s="660"/>
      <c r="BG6" s="661">
        <v>47968085</v>
      </c>
      <c r="BH6" s="664"/>
      <c r="BI6" s="664"/>
      <c r="BJ6" s="664"/>
      <c r="BK6" s="664"/>
      <c r="BL6" s="664"/>
      <c r="BM6" s="664"/>
      <c r="BN6" s="665"/>
      <c r="BO6" s="723">
        <v>91.7</v>
      </c>
      <c r="BP6" s="723"/>
      <c r="BQ6" s="723"/>
      <c r="BR6" s="723"/>
      <c r="BS6" s="724">
        <v>517678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705569</v>
      </c>
      <c r="CS6" s="664"/>
      <c r="CT6" s="664"/>
      <c r="CU6" s="664"/>
      <c r="CV6" s="664"/>
      <c r="CW6" s="664"/>
      <c r="CX6" s="664"/>
      <c r="CY6" s="665"/>
      <c r="CZ6" s="774">
        <v>0.6</v>
      </c>
      <c r="DA6" s="743"/>
      <c r="DB6" s="743"/>
      <c r="DC6" s="777"/>
      <c r="DD6" s="669" t="s">
        <v>176</v>
      </c>
      <c r="DE6" s="664"/>
      <c r="DF6" s="664"/>
      <c r="DG6" s="664"/>
      <c r="DH6" s="664"/>
      <c r="DI6" s="664"/>
      <c r="DJ6" s="664"/>
      <c r="DK6" s="664"/>
      <c r="DL6" s="664"/>
      <c r="DM6" s="664"/>
      <c r="DN6" s="664"/>
      <c r="DO6" s="664"/>
      <c r="DP6" s="665"/>
      <c r="DQ6" s="669">
        <v>705569</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145549</v>
      </c>
      <c r="S7" s="664"/>
      <c r="T7" s="664"/>
      <c r="U7" s="664"/>
      <c r="V7" s="664"/>
      <c r="W7" s="664"/>
      <c r="X7" s="664"/>
      <c r="Y7" s="665"/>
      <c r="Z7" s="723">
        <v>0.1</v>
      </c>
      <c r="AA7" s="723"/>
      <c r="AB7" s="723"/>
      <c r="AC7" s="723"/>
      <c r="AD7" s="724">
        <v>145549</v>
      </c>
      <c r="AE7" s="724"/>
      <c r="AF7" s="724"/>
      <c r="AG7" s="724"/>
      <c r="AH7" s="724"/>
      <c r="AI7" s="724"/>
      <c r="AJ7" s="724"/>
      <c r="AK7" s="724"/>
      <c r="AL7" s="666">
        <v>0.2</v>
      </c>
      <c r="AM7" s="667"/>
      <c r="AN7" s="667"/>
      <c r="AO7" s="725"/>
      <c r="AP7" s="658" t="s">
        <v>234</v>
      </c>
      <c r="AQ7" s="659"/>
      <c r="AR7" s="659"/>
      <c r="AS7" s="659"/>
      <c r="AT7" s="659"/>
      <c r="AU7" s="659"/>
      <c r="AV7" s="659"/>
      <c r="AW7" s="659"/>
      <c r="AX7" s="659"/>
      <c r="AY7" s="659"/>
      <c r="AZ7" s="659"/>
      <c r="BA7" s="659"/>
      <c r="BB7" s="659"/>
      <c r="BC7" s="659"/>
      <c r="BD7" s="659"/>
      <c r="BE7" s="659"/>
      <c r="BF7" s="660"/>
      <c r="BG7" s="661">
        <v>26288480</v>
      </c>
      <c r="BH7" s="664"/>
      <c r="BI7" s="664"/>
      <c r="BJ7" s="664"/>
      <c r="BK7" s="664"/>
      <c r="BL7" s="664"/>
      <c r="BM7" s="664"/>
      <c r="BN7" s="665"/>
      <c r="BO7" s="723">
        <v>50.3</v>
      </c>
      <c r="BP7" s="723"/>
      <c r="BQ7" s="723"/>
      <c r="BR7" s="723"/>
      <c r="BS7" s="724">
        <v>517678</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11778108</v>
      </c>
      <c r="CS7" s="664"/>
      <c r="CT7" s="664"/>
      <c r="CU7" s="664"/>
      <c r="CV7" s="664"/>
      <c r="CW7" s="664"/>
      <c r="CX7" s="664"/>
      <c r="CY7" s="665"/>
      <c r="CZ7" s="723">
        <v>9.1999999999999993</v>
      </c>
      <c r="DA7" s="723"/>
      <c r="DB7" s="723"/>
      <c r="DC7" s="723"/>
      <c r="DD7" s="669">
        <v>129005</v>
      </c>
      <c r="DE7" s="664"/>
      <c r="DF7" s="664"/>
      <c r="DG7" s="664"/>
      <c r="DH7" s="664"/>
      <c r="DI7" s="664"/>
      <c r="DJ7" s="664"/>
      <c r="DK7" s="664"/>
      <c r="DL7" s="664"/>
      <c r="DM7" s="664"/>
      <c r="DN7" s="664"/>
      <c r="DO7" s="664"/>
      <c r="DP7" s="665"/>
      <c r="DQ7" s="669">
        <v>10151910</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457095</v>
      </c>
      <c r="S8" s="664"/>
      <c r="T8" s="664"/>
      <c r="U8" s="664"/>
      <c r="V8" s="664"/>
      <c r="W8" s="664"/>
      <c r="X8" s="664"/>
      <c r="Y8" s="665"/>
      <c r="Z8" s="723">
        <v>0.4</v>
      </c>
      <c r="AA8" s="723"/>
      <c r="AB8" s="723"/>
      <c r="AC8" s="723"/>
      <c r="AD8" s="724">
        <v>457095</v>
      </c>
      <c r="AE8" s="724"/>
      <c r="AF8" s="724"/>
      <c r="AG8" s="724"/>
      <c r="AH8" s="724"/>
      <c r="AI8" s="724"/>
      <c r="AJ8" s="724"/>
      <c r="AK8" s="724"/>
      <c r="AL8" s="666">
        <v>0.6</v>
      </c>
      <c r="AM8" s="667"/>
      <c r="AN8" s="667"/>
      <c r="AO8" s="725"/>
      <c r="AP8" s="658" t="s">
        <v>237</v>
      </c>
      <c r="AQ8" s="659"/>
      <c r="AR8" s="659"/>
      <c r="AS8" s="659"/>
      <c r="AT8" s="659"/>
      <c r="AU8" s="659"/>
      <c r="AV8" s="659"/>
      <c r="AW8" s="659"/>
      <c r="AX8" s="659"/>
      <c r="AY8" s="659"/>
      <c r="AZ8" s="659"/>
      <c r="BA8" s="659"/>
      <c r="BB8" s="659"/>
      <c r="BC8" s="659"/>
      <c r="BD8" s="659"/>
      <c r="BE8" s="659"/>
      <c r="BF8" s="660"/>
      <c r="BG8" s="661">
        <v>587899</v>
      </c>
      <c r="BH8" s="664"/>
      <c r="BI8" s="664"/>
      <c r="BJ8" s="664"/>
      <c r="BK8" s="664"/>
      <c r="BL8" s="664"/>
      <c r="BM8" s="664"/>
      <c r="BN8" s="665"/>
      <c r="BO8" s="723">
        <v>1.1000000000000001</v>
      </c>
      <c r="BP8" s="723"/>
      <c r="BQ8" s="723"/>
      <c r="BR8" s="723"/>
      <c r="BS8" s="669" t="s">
        <v>176</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56576016</v>
      </c>
      <c r="CS8" s="664"/>
      <c r="CT8" s="664"/>
      <c r="CU8" s="664"/>
      <c r="CV8" s="664"/>
      <c r="CW8" s="664"/>
      <c r="CX8" s="664"/>
      <c r="CY8" s="665"/>
      <c r="CZ8" s="723">
        <v>44.4</v>
      </c>
      <c r="DA8" s="723"/>
      <c r="DB8" s="723"/>
      <c r="DC8" s="723"/>
      <c r="DD8" s="669">
        <v>1219542</v>
      </c>
      <c r="DE8" s="664"/>
      <c r="DF8" s="664"/>
      <c r="DG8" s="664"/>
      <c r="DH8" s="664"/>
      <c r="DI8" s="664"/>
      <c r="DJ8" s="664"/>
      <c r="DK8" s="664"/>
      <c r="DL8" s="664"/>
      <c r="DM8" s="664"/>
      <c r="DN8" s="664"/>
      <c r="DO8" s="664"/>
      <c r="DP8" s="665"/>
      <c r="DQ8" s="669">
        <v>26466136</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367424</v>
      </c>
      <c r="S9" s="664"/>
      <c r="T9" s="664"/>
      <c r="U9" s="664"/>
      <c r="V9" s="664"/>
      <c r="W9" s="664"/>
      <c r="X9" s="664"/>
      <c r="Y9" s="665"/>
      <c r="Z9" s="723">
        <v>0.3</v>
      </c>
      <c r="AA9" s="723"/>
      <c r="AB9" s="723"/>
      <c r="AC9" s="723"/>
      <c r="AD9" s="724">
        <v>367424</v>
      </c>
      <c r="AE9" s="724"/>
      <c r="AF9" s="724"/>
      <c r="AG9" s="724"/>
      <c r="AH9" s="724"/>
      <c r="AI9" s="724"/>
      <c r="AJ9" s="724"/>
      <c r="AK9" s="724"/>
      <c r="AL9" s="666">
        <v>0.5</v>
      </c>
      <c r="AM9" s="667"/>
      <c r="AN9" s="667"/>
      <c r="AO9" s="725"/>
      <c r="AP9" s="658" t="s">
        <v>240</v>
      </c>
      <c r="AQ9" s="659"/>
      <c r="AR9" s="659"/>
      <c r="AS9" s="659"/>
      <c r="AT9" s="659"/>
      <c r="AU9" s="659"/>
      <c r="AV9" s="659"/>
      <c r="AW9" s="659"/>
      <c r="AX9" s="659"/>
      <c r="AY9" s="659"/>
      <c r="AZ9" s="659"/>
      <c r="BA9" s="659"/>
      <c r="BB9" s="659"/>
      <c r="BC9" s="659"/>
      <c r="BD9" s="659"/>
      <c r="BE9" s="659"/>
      <c r="BF9" s="660"/>
      <c r="BG9" s="661">
        <v>22198794</v>
      </c>
      <c r="BH9" s="664"/>
      <c r="BI9" s="664"/>
      <c r="BJ9" s="664"/>
      <c r="BK9" s="664"/>
      <c r="BL9" s="664"/>
      <c r="BM9" s="664"/>
      <c r="BN9" s="665"/>
      <c r="BO9" s="723">
        <v>42.5</v>
      </c>
      <c r="BP9" s="723"/>
      <c r="BQ9" s="723"/>
      <c r="BR9" s="723"/>
      <c r="BS9" s="669" t="s">
        <v>241</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10570464</v>
      </c>
      <c r="CS9" s="664"/>
      <c r="CT9" s="664"/>
      <c r="CU9" s="664"/>
      <c r="CV9" s="664"/>
      <c r="CW9" s="664"/>
      <c r="CX9" s="664"/>
      <c r="CY9" s="665"/>
      <c r="CZ9" s="723">
        <v>8.3000000000000007</v>
      </c>
      <c r="DA9" s="723"/>
      <c r="DB9" s="723"/>
      <c r="DC9" s="723"/>
      <c r="DD9" s="669">
        <v>776830</v>
      </c>
      <c r="DE9" s="664"/>
      <c r="DF9" s="664"/>
      <c r="DG9" s="664"/>
      <c r="DH9" s="664"/>
      <c r="DI9" s="664"/>
      <c r="DJ9" s="664"/>
      <c r="DK9" s="664"/>
      <c r="DL9" s="664"/>
      <c r="DM9" s="664"/>
      <c r="DN9" s="664"/>
      <c r="DO9" s="664"/>
      <c r="DP9" s="665"/>
      <c r="DQ9" s="669">
        <v>8940578</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176</v>
      </c>
      <c r="S10" s="664"/>
      <c r="T10" s="664"/>
      <c r="U10" s="664"/>
      <c r="V10" s="664"/>
      <c r="W10" s="664"/>
      <c r="X10" s="664"/>
      <c r="Y10" s="665"/>
      <c r="Z10" s="723" t="s">
        <v>136</v>
      </c>
      <c r="AA10" s="723"/>
      <c r="AB10" s="723"/>
      <c r="AC10" s="723"/>
      <c r="AD10" s="724" t="s">
        <v>136</v>
      </c>
      <c r="AE10" s="724"/>
      <c r="AF10" s="724"/>
      <c r="AG10" s="724"/>
      <c r="AH10" s="724"/>
      <c r="AI10" s="724"/>
      <c r="AJ10" s="724"/>
      <c r="AK10" s="724"/>
      <c r="AL10" s="666" t="s">
        <v>241</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884853</v>
      </c>
      <c r="BH10" s="664"/>
      <c r="BI10" s="664"/>
      <c r="BJ10" s="664"/>
      <c r="BK10" s="664"/>
      <c r="BL10" s="664"/>
      <c r="BM10" s="664"/>
      <c r="BN10" s="665"/>
      <c r="BO10" s="723">
        <v>1.7</v>
      </c>
      <c r="BP10" s="723"/>
      <c r="BQ10" s="723"/>
      <c r="BR10" s="723"/>
      <c r="BS10" s="669" t="s">
        <v>176</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120282</v>
      </c>
      <c r="CS10" s="664"/>
      <c r="CT10" s="664"/>
      <c r="CU10" s="664"/>
      <c r="CV10" s="664"/>
      <c r="CW10" s="664"/>
      <c r="CX10" s="664"/>
      <c r="CY10" s="665"/>
      <c r="CZ10" s="723">
        <v>0.1</v>
      </c>
      <c r="DA10" s="723"/>
      <c r="DB10" s="723"/>
      <c r="DC10" s="723"/>
      <c r="DD10" s="669" t="s">
        <v>241</v>
      </c>
      <c r="DE10" s="664"/>
      <c r="DF10" s="664"/>
      <c r="DG10" s="664"/>
      <c r="DH10" s="664"/>
      <c r="DI10" s="664"/>
      <c r="DJ10" s="664"/>
      <c r="DK10" s="664"/>
      <c r="DL10" s="664"/>
      <c r="DM10" s="664"/>
      <c r="DN10" s="664"/>
      <c r="DO10" s="664"/>
      <c r="DP10" s="665"/>
      <c r="DQ10" s="669">
        <v>112650</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176</v>
      </c>
      <c r="S11" s="664"/>
      <c r="T11" s="664"/>
      <c r="U11" s="664"/>
      <c r="V11" s="664"/>
      <c r="W11" s="664"/>
      <c r="X11" s="664"/>
      <c r="Y11" s="665"/>
      <c r="Z11" s="723" t="s">
        <v>241</v>
      </c>
      <c r="AA11" s="723"/>
      <c r="AB11" s="723"/>
      <c r="AC11" s="723"/>
      <c r="AD11" s="724" t="s">
        <v>136</v>
      </c>
      <c r="AE11" s="724"/>
      <c r="AF11" s="724"/>
      <c r="AG11" s="724"/>
      <c r="AH11" s="724"/>
      <c r="AI11" s="724"/>
      <c r="AJ11" s="724"/>
      <c r="AK11" s="724"/>
      <c r="AL11" s="666" t="s">
        <v>241</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2616934</v>
      </c>
      <c r="BH11" s="664"/>
      <c r="BI11" s="664"/>
      <c r="BJ11" s="664"/>
      <c r="BK11" s="664"/>
      <c r="BL11" s="664"/>
      <c r="BM11" s="664"/>
      <c r="BN11" s="665"/>
      <c r="BO11" s="723">
        <v>5</v>
      </c>
      <c r="BP11" s="723"/>
      <c r="BQ11" s="723"/>
      <c r="BR11" s="723"/>
      <c r="BS11" s="669">
        <v>517678</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703412</v>
      </c>
      <c r="CS11" s="664"/>
      <c r="CT11" s="664"/>
      <c r="CU11" s="664"/>
      <c r="CV11" s="664"/>
      <c r="CW11" s="664"/>
      <c r="CX11" s="664"/>
      <c r="CY11" s="665"/>
      <c r="CZ11" s="723">
        <v>0.6</v>
      </c>
      <c r="DA11" s="723"/>
      <c r="DB11" s="723"/>
      <c r="DC11" s="723"/>
      <c r="DD11" s="669">
        <v>381697</v>
      </c>
      <c r="DE11" s="664"/>
      <c r="DF11" s="664"/>
      <c r="DG11" s="664"/>
      <c r="DH11" s="664"/>
      <c r="DI11" s="664"/>
      <c r="DJ11" s="664"/>
      <c r="DK11" s="664"/>
      <c r="DL11" s="664"/>
      <c r="DM11" s="664"/>
      <c r="DN11" s="664"/>
      <c r="DO11" s="664"/>
      <c r="DP11" s="665"/>
      <c r="DQ11" s="669">
        <v>273048</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6056276</v>
      </c>
      <c r="S12" s="664"/>
      <c r="T12" s="664"/>
      <c r="U12" s="664"/>
      <c r="V12" s="664"/>
      <c r="W12" s="664"/>
      <c r="X12" s="664"/>
      <c r="Y12" s="665"/>
      <c r="Z12" s="723">
        <v>4.7</v>
      </c>
      <c r="AA12" s="723"/>
      <c r="AB12" s="723"/>
      <c r="AC12" s="723"/>
      <c r="AD12" s="724">
        <v>6056276</v>
      </c>
      <c r="AE12" s="724"/>
      <c r="AF12" s="724"/>
      <c r="AG12" s="724"/>
      <c r="AH12" s="724"/>
      <c r="AI12" s="724"/>
      <c r="AJ12" s="724"/>
      <c r="AK12" s="724"/>
      <c r="AL12" s="666">
        <v>8.6</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19415563</v>
      </c>
      <c r="BH12" s="664"/>
      <c r="BI12" s="664"/>
      <c r="BJ12" s="664"/>
      <c r="BK12" s="664"/>
      <c r="BL12" s="664"/>
      <c r="BM12" s="664"/>
      <c r="BN12" s="665"/>
      <c r="BO12" s="723">
        <v>37.1</v>
      </c>
      <c r="BP12" s="723"/>
      <c r="BQ12" s="723"/>
      <c r="BR12" s="723"/>
      <c r="BS12" s="669" t="s">
        <v>176</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2065703</v>
      </c>
      <c r="CS12" s="664"/>
      <c r="CT12" s="664"/>
      <c r="CU12" s="664"/>
      <c r="CV12" s="664"/>
      <c r="CW12" s="664"/>
      <c r="CX12" s="664"/>
      <c r="CY12" s="665"/>
      <c r="CZ12" s="723">
        <v>1.6</v>
      </c>
      <c r="DA12" s="723"/>
      <c r="DB12" s="723"/>
      <c r="DC12" s="723"/>
      <c r="DD12" s="669">
        <v>21852</v>
      </c>
      <c r="DE12" s="664"/>
      <c r="DF12" s="664"/>
      <c r="DG12" s="664"/>
      <c r="DH12" s="664"/>
      <c r="DI12" s="664"/>
      <c r="DJ12" s="664"/>
      <c r="DK12" s="664"/>
      <c r="DL12" s="664"/>
      <c r="DM12" s="664"/>
      <c r="DN12" s="664"/>
      <c r="DO12" s="664"/>
      <c r="DP12" s="665"/>
      <c r="DQ12" s="669">
        <v>1116368</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v>243143</v>
      </c>
      <c r="S13" s="664"/>
      <c r="T13" s="664"/>
      <c r="U13" s="664"/>
      <c r="V13" s="664"/>
      <c r="W13" s="664"/>
      <c r="X13" s="664"/>
      <c r="Y13" s="665"/>
      <c r="Z13" s="723">
        <v>0.2</v>
      </c>
      <c r="AA13" s="723"/>
      <c r="AB13" s="723"/>
      <c r="AC13" s="723"/>
      <c r="AD13" s="724">
        <v>243143</v>
      </c>
      <c r="AE13" s="724"/>
      <c r="AF13" s="724"/>
      <c r="AG13" s="724"/>
      <c r="AH13" s="724"/>
      <c r="AI13" s="724"/>
      <c r="AJ13" s="724"/>
      <c r="AK13" s="724"/>
      <c r="AL13" s="666">
        <v>0.3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19361468</v>
      </c>
      <c r="BH13" s="664"/>
      <c r="BI13" s="664"/>
      <c r="BJ13" s="664"/>
      <c r="BK13" s="664"/>
      <c r="BL13" s="664"/>
      <c r="BM13" s="664"/>
      <c r="BN13" s="665"/>
      <c r="BO13" s="723">
        <v>37</v>
      </c>
      <c r="BP13" s="723"/>
      <c r="BQ13" s="723"/>
      <c r="BR13" s="723"/>
      <c r="BS13" s="669" t="s">
        <v>176</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10418529</v>
      </c>
      <c r="CS13" s="664"/>
      <c r="CT13" s="664"/>
      <c r="CU13" s="664"/>
      <c r="CV13" s="664"/>
      <c r="CW13" s="664"/>
      <c r="CX13" s="664"/>
      <c r="CY13" s="665"/>
      <c r="CZ13" s="723">
        <v>8.1999999999999993</v>
      </c>
      <c r="DA13" s="723"/>
      <c r="DB13" s="723"/>
      <c r="DC13" s="723"/>
      <c r="DD13" s="669">
        <v>5603366</v>
      </c>
      <c r="DE13" s="664"/>
      <c r="DF13" s="664"/>
      <c r="DG13" s="664"/>
      <c r="DH13" s="664"/>
      <c r="DI13" s="664"/>
      <c r="DJ13" s="664"/>
      <c r="DK13" s="664"/>
      <c r="DL13" s="664"/>
      <c r="DM13" s="664"/>
      <c r="DN13" s="664"/>
      <c r="DO13" s="664"/>
      <c r="DP13" s="665"/>
      <c r="DQ13" s="669">
        <v>4788681</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241</v>
      </c>
      <c r="S14" s="664"/>
      <c r="T14" s="664"/>
      <c r="U14" s="664"/>
      <c r="V14" s="664"/>
      <c r="W14" s="664"/>
      <c r="X14" s="664"/>
      <c r="Y14" s="665"/>
      <c r="Z14" s="723" t="s">
        <v>241</v>
      </c>
      <c r="AA14" s="723"/>
      <c r="AB14" s="723"/>
      <c r="AC14" s="723"/>
      <c r="AD14" s="724" t="s">
        <v>176</v>
      </c>
      <c r="AE14" s="724"/>
      <c r="AF14" s="724"/>
      <c r="AG14" s="724"/>
      <c r="AH14" s="724"/>
      <c r="AI14" s="724"/>
      <c r="AJ14" s="724"/>
      <c r="AK14" s="724"/>
      <c r="AL14" s="666" t="s">
        <v>176</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592507</v>
      </c>
      <c r="BH14" s="664"/>
      <c r="BI14" s="664"/>
      <c r="BJ14" s="664"/>
      <c r="BK14" s="664"/>
      <c r="BL14" s="664"/>
      <c r="BM14" s="664"/>
      <c r="BN14" s="665"/>
      <c r="BO14" s="723">
        <v>1.1000000000000001</v>
      </c>
      <c r="BP14" s="723"/>
      <c r="BQ14" s="723"/>
      <c r="BR14" s="723"/>
      <c r="BS14" s="669" t="s">
        <v>176</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4028475</v>
      </c>
      <c r="CS14" s="664"/>
      <c r="CT14" s="664"/>
      <c r="CU14" s="664"/>
      <c r="CV14" s="664"/>
      <c r="CW14" s="664"/>
      <c r="CX14" s="664"/>
      <c r="CY14" s="665"/>
      <c r="CZ14" s="723">
        <v>3.2</v>
      </c>
      <c r="DA14" s="723"/>
      <c r="DB14" s="723"/>
      <c r="DC14" s="723"/>
      <c r="DD14" s="669">
        <v>165662</v>
      </c>
      <c r="DE14" s="664"/>
      <c r="DF14" s="664"/>
      <c r="DG14" s="664"/>
      <c r="DH14" s="664"/>
      <c r="DI14" s="664"/>
      <c r="DJ14" s="664"/>
      <c r="DK14" s="664"/>
      <c r="DL14" s="664"/>
      <c r="DM14" s="664"/>
      <c r="DN14" s="664"/>
      <c r="DO14" s="664"/>
      <c r="DP14" s="665"/>
      <c r="DQ14" s="669">
        <v>3808046</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265675</v>
      </c>
      <c r="S15" s="664"/>
      <c r="T15" s="664"/>
      <c r="U15" s="664"/>
      <c r="V15" s="664"/>
      <c r="W15" s="664"/>
      <c r="X15" s="664"/>
      <c r="Y15" s="665"/>
      <c r="Z15" s="723">
        <v>0.2</v>
      </c>
      <c r="AA15" s="723"/>
      <c r="AB15" s="723"/>
      <c r="AC15" s="723"/>
      <c r="AD15" s="724">
        <v>265675</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1671535</v>
      </c>
      <c r="BH15" s="664"/>
      <c r="BI15" s="664"/>
      <c r="BJ15" s="664"/>
      <c r="BK15" s="664"/>
      <c r="BL15" s="664"/>
      <c r="BM15" s="664"/>
      <c r="BN15" s="665"/>
      <c r="BO15" s="723">
        <v>3.2</v>
      </c>
      <c r="BP15" s="723"/>
      <c r="BQ15" s="723"/>
      <c r="BR15" s="723"/>
      <c r="BS15" s="669" t="s">
        <v>241</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11819857</v>
      </c>
      <c r="CS15" s="664"/>
      <c r="CT15" s="664"/>
      <c r="CU15" s="664"/>
      <c r="CV15" s="664"/>
      <c r="CW15" s="664"/>
      <c r="CX15" s="664"/>
      <c r="CY15" s="665"/>
      <c r="CZ15" s="723">
        <v>9.3000000000000007</v>
      </c>
      <c r="DA15" s="723"/>
      <c r="DB15" s="723"/>
      <c r="DC15" s="723"/>
      <c r="DD15" s="669">
        <v>1650560</v>
      </c>
      <c r="DE15" s="664"/>
      <c r="DF15" s="664"/>
      <c r="DG15" s="664"/>
      <c r="DH15" s="664"/>
      <c r="DI15" s="664"/>
      <c r="DJ15" s="664"/>
      <c r="DK15" s="664"/>
      <c r="DL15" s="664"/>
      <c r="DM15" s="664"/>
      <c r="DN15" s="664"/>
      <c r="DO15" s="664"/>
      <c r="DP15" s="665"/>
      <c r="DQ15" s="669">
        <v>8374103</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176</v>
      </c>
      <c r="S16" s="664"/>
      <c r="T16" s="664"/>
      <c r="U16" s="664"/>
      <c r="V16" s="664"/>
      <c r="W16" s="664"/>
      <c r="X16" s="664"/>
      <c r="Y16" s="665"/>
      <c r="Z16" s="723" t="s">
        <v>176</v>
      </c>
      <c r="AA16" s="723"/>
      <c r="AB16" s="723"/>
      <c r="AC16" s="723"/>
      <c r="AD16" s="724" t="s">
        <v>241</v>
      </c>
      <c r="AE16" s="724"/>
      <c r="AF16" s="724"/>
      <c r="AG16" s="724"/>
      <c r="AH16" s="724"/>
      <c r="AI16" s="724"/>
      <c r="AJ16" s="724"/>
      <c r="AK16" s="724"/>
      <c r="AL16" s="666" t="s">
        <v>176</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176</v>
      </c>
      <c r="BH16" s="664"/>
      <c r="BI16" s="664"/>
      <c r="BJ16" s="664"/>
      <c r="BK16" s="664"/>
      <c r="BL16" s="664"/>
      <c r="BM16" s="664"/>
      <c r="BN16" s="665"/>
      <c r="BO16" s="723" t="s">
        <v>176</v>
      </c>
      <c r="BP16" s="723"/>
      <c r="BQ16" s="723"/>
      <c r="BR16" s="723"/>
      <c r="BS16" s="669" t="s">
        <v>176</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287307</v>
      </c>
      <c r="CS16" s="664"/>
      <c r="CT16" s="664"/>
      <c r="CU16" s="664"/>
      <c r="CV16" s="664"/>
      <c r="CW16" s="664"/>
      <c r="CX16" s="664"/>
      <c r="CY16" s="665"/>
      <c r="CZ16" s="723">
        <v>0.2</v>
      </c>
      <c r="DA16" s="723"/>
      <c r="DB16" s="723"/>
      <c r="DC16" s="723"/>
      <c r="DD16" s="669" t="s">
        <v>136</v>
      </c>
      <c r="DE16" s="664"/>
      <c r="DF16" s="664"/>
      <c r="DG16" s="664"/>
      <c r="DH16" s="664"/>
      <c r="DI16" s="664"/>
      <c r="DJ16" s="664"/>
      <c r="DK16" s="664"/>
      <c r="DL16" s="664"/>
      <c r="DM16" s="664"/>
      <c r="DN16" s="664"/>
      <c r="DO16" s="664"/>
      <c r="DP16" s="665"/>
      <c r="DQ16" s="669">
        <v>22306</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228869</v>
      </c>
      <c r="S17" s="664"/>
      <c r="T17" s="664"/>
      <c r="U17" s="664"/>
      <c r="V17" s="664"/>
      <c r="W17" s="664"/>
      <c r="X17" s="664"/>
      <c r="Y17" s="665"/>
      <c r="Z17" s="723">
        <v>0.2</v>
      </c>
      <c r="AA17" s="723"/>
      <c r="AB17" s="723"/>
      <c r="AC17" s="723"/>
      <c r="AD17" s="724">
        <v>228869</v>
      </c>
      <c r="AE17" s="724"/>
      <c r="AF17" s="724"/>
      <c r="AG17" s="724"/>
      <c r="AH17" s="724"/>
      <c r="AI17" s="724"/>
      <c r="AJ17" s="724"/>
      <c r="AK17" s="724"/>
      <c r="AL17" s="666">
        <v>0.3</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176</v>
      </c>
      <c r="BH17" s="664"/>
      <c r="BI17" s="664"/>
      <c r="BJ17" s="664"/>
      <c r="BK17" s="664"/>
      <c r="BL17" s="664"/>
      <c r="BM17" s="664"/>
      <c r="BN17" s="665"/>
      <c r="BO17" s="723" t="s">
        <v>241</v>
      </c>
      <c r="BP17" s="723"/>
      <c r="BQ17" s="723"/>
      <c r="BR17" s="723"/>
      <c r="BS17" s="669" t="s">
        <v>176</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18326957</v>
      </c>
      <c r="CS17" s="664"/>
      <c r="CT17" s="664"/>
      <c r="CU17" s="664"/>
      <c r="CV17" s="664"/>
      <c r="CW17" s="664"/>
      <c r="CX17" s="664"/>
      <c r="CY17" s="665"/>
      <c r="CZ17" s="723">
        <v>14.4</v>
      </c>
      <c r="DA17" s="723"/>
      <c r="DB17" s="723"/>
      <c r="DC17" s="723"/>
      <c r="DD17" s="669" t="s">
        <v>241</v>
      </c>
      <c r="DE17" s="664"/>
      <c r="DF17" s="664"/>
      <c r="DG17" s="664"/>
      <c r="DH17" s="664"/>
      <c r="DI17" s="664"/>
      <c r="DJ17" s="664"/>
      <c r="DK17" s="664"/>
      <c r="DL17" s="664"/>
      <c r="DM17" s="664"/>
      <c r="DN17" s="664"/>
      <c r="DO17" s="664"/>
      <c r="DP17" s="665"/>
      <c r="DQ17" s="669">
        <v>18188980</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13550756</v>
      </c>
      <c r="S18" s="664"/>
      <c r="T18" s="664"/>
      <c r="U18" s="664"/>
      <c r="V18" s="664"/>
      <c r="W18" s="664"/>
      <c r="X18" s="664"/>
      <c r="Y18" s="665"/>
      <c r="Z18" s="723">
        <v>10.6</v>
      </c>
      <c r="AA18" s="723"/>
      <c r="AB18" s="723"/>
      <c r="AC18" s="723"/>
      <c r="AD18" s="724">
        <v>12745940</v>
      </c>
      <c r="AE18" s="724"/>
      <c r="AF18" s="724"/>
      <c r="AG18" s="724"/>
      <c r="AH18" s="724"/>
      <c r="AI18" s="724"/>
      <c r="AJ18" s="724"/>
      <c r="AK18" s="724"/>
      <c r="AL18" s="666">
        <v>18</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241</v>
      </c>
      <c r="BH18" s="664"/>
      <c r="BI18" s="664"/>
      <c r="BJ18" s="664"/>
      <c r="BK18" s="664"/>
      <c r="BL18" s="664"/>
      <c r="BM18" s="664"/>
      <c r="BN18" s="665"/>
      <c r="BO18" s="723" t="s">
        <v>176</v>
      </c>
      <c r="BP18" s="723"/>
      <c r="BQ18" s="723"/>
      <c r="BR18" s="723"/>
      <c r="BS18" s="669" t="s">
        <v>241</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v>6360</v>
      </c>
      <c r="CS18" s="664"/>
      <c r="CT18" s="664"/>
      <c r="CU18" s="664"/>
      <c r="CV18" s="664"/>
      <c r="CW18" s="664"/>
      <c r="CX18" s="664"/>
      <c r="CY18" s="665"/>
      <c r="CZ18" s="723">
        <v>0</v>
      </c>
      <c r="DA18" s="723"/>
      <c r="DB18" s="723"/>
      <c r="DC18" s="723"/>
      <c r="DD18" s="669" t="s">
        <v>241</v>
      </c>
      <c r="DE18" s="664"/>
      <c r="DF18" s="664"/>
      <c r="DG18" s="664"/>
      <c r="DH18" s="664"/>
      <c r="DI18" s="664"/>
      <c r="DJ18" s="664"/>
      <c r="DK18" s="664"/>
      <c r="DL18" s="664"/>
      <c r="DM18" s="664"/>
      <c r="DN18" s="664"/>
      <c r="DO18" s="664"/>
      <c r="DP18" s="665"/>
      <c r="DQ18" s="669">
        <v>3750</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12745940</v>
      </c>
      <c r="S19" s="664"/>
      <c r="T19" s="664"/>
      <c r="U19" s="664"/>
      <c r="V19" s="664"/>
      <c r="W19" s="664"/>
      <c r="X19" s="664"/>
      <c r="Y19" s="665"/>
      <c r="Z19" s="723">
        <v>10</v>
      </c>
      <c r="AA19" s="723"/>
      <c r="AB19" s="723"/>
      <c r="AC19" s="723"/>
      <c r="AD19" s="724">
        <v>12745940</v>
      </c>
      <c r="AE19" s="724"/>
      <c r="AF19" s="724"/>
      <c r="AG19" s="724"/>
      <c r="AH19" s="724"/>
      <c r="AI19" s="724"/>
      <c r="AJ19" s="724"/>
      <c r="AK19" s="724"/>
      <c r="AL19" s="666">
        <v>18</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4318161</v>
      </c>
      <c r="BH19" s="664"/>
      <c r="BI19" s="664"/>
      <c r="BJ19" s="664"/>
      <c r="BK19" s="664"/>
      <c r="BL19" s="664"/>
      <c r="BM19" s="664"/>
      <c r="BN19" s="665"/>
      <c r="BO19" s="723">
        <v>8.3000000000000007</v>
      </c>
      <c r="BP19" s="723"/>
      <c r="BQ19" s="723"/>
      <c r="BR19" s="723"/>
      <c r="BS19" s="669" t="s">
        <v>136</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176</v>
      </c>
      <c r="CS19" s="664"/>
      <c r="CT19" s="664"/>
      <c r="CU19" s="664"/>
      <c r="CV19" s="664"/>
      <c r="CW19" s="664"/>
      <c r="CX19" s="664"/>
      <c r="CY19" s="665"/>
      <c r="CZ19" s="723" t="s">
        <v>241</v>
      </c>
      <c r="DA19" s="723"/>
      <c r="DB19" s="723"/>
      <c r="DC19" s="723"/>
      <c r="DD19" s="669" t="s">
        <v>241</v>
      </c>
      <c r="DE19" s="664"/>
      <c r="DF19" s="664"/>
      <c r="DG19" s="664"/>
      <c r="DH19" s="664"/>
      <c r="DI19" s="664"/>
      <c r="DJ19" s="664"/>
      <c r="DK19" s="664"/>
      <c r="DL19" s="664"/>
      <c r="DM19" s="664"/>
      <c r="DN19" s="664"/>
      <c r="DO19" s="664"/>
      <c r="DP19" s="665"/>
      <c r="DQ19" s="669" t="s">
        <v>176</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804816</v>
      </c>
      <c r="S20" s="664"/>
      <c r="T20" s="664"/>
      <c r="U20" s="664"/>
      <c r="V20" s="664"/>
      <c r="W20" s="664"/>
      <c r="X20" s="664"/>
      <c r="Y20" s="665"/>
      <c r="Z20" s="723">
        <v>0.6</v>
      </c>
      <c r="AA20" s="723"/>
      <c r="AB20" s="723"/>
      <c r="AC20" s="723"/>
      <c r="AD20" s="724" t="s">
        <v>136</v>
      </c>
      <c r="AE20" s="724"/>
      <c r="AF20" s="724"/>
      <c r="AG20" s="724"/>
      <c r="AH20" s="724"/>
      <c r="AI20" s="724"/>
      <c r="AJ20" s="724"/>
      <c r="AK20" s="724"/>
      <c r="AL20" s="666" t="s">
        <v>241</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4318161</v>
      </c>
      <c r="BH20" s="664"/>
      <c r="BI20" s="664"/>
      <c r="BJ20" s="664"/>
      <c r="BK20" s="664"/>
      <c r="BL20" s="664"/>
      <c r="BM20" s="664"/>
      <c r="BN20" s="665"/>
      <c r="BO20" s="723">
        <v>8.3000000000000007</v>
      </c>
      <c r="BP20" s="723"/>
      <c r="BQ20" s="723"/>
      <c r="BR20" s="723"/>
      <c r="BS20" s="669" t="s">
        <v>176</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127407039</v>
      </c>
      <c r="CS20" s="664"/>
      <c r="CT20" s="664"/>
      <c r="CU20" s="664"/>
      <c r="CV20" s="664"/>
      <c r="CW20" s="664"/>
      <c r="CX20" s="664"/>
      <c r="CY20" s="665"/>
      <c r="CZ20" s="723">
        <v>100</v>
      </c>
      <c r="DA20" s="723"/>
      <c r="DB20" s="723"/>
      <c r="DC20" s="723"/>
      <c r="DD20" s="669">
        <v>9948514</v>
      </c>
      <c r="DE20" s="664"/>
      <c r="DF20" s="664"/>
      <c r="DG20" s="664"/>
      <c r="DH20" s="664"/>
      <c r="DI20" s="664"/>
      <c r="DJ20" s="664"/>
      <c r="DK20" s="664"/>
      <c r="DL20" s="664"/>
      <c r="DM20" s="664"/>
      <c r="DN20" s="664"/>
      <c r="DO20" s="664"/>
      <c r="DP20" s="665"/>
      <c r="DQ20" s="669">
        <v>82952125</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241</v>
      </c>
      <c r="S21" s="664"/>
      <c r="T21" s="664"/>
      <c r="U21" s="664"/>
      <c r="V21" s="664"/>
      <c r="W21" s="664"/>
      <c r="X21" s="664"/>
      <c r="Y21" s="665"/>
      <c r="Z21" s="723" t="s">
        <v>176</v>
      </c>
      <c r="AA21" s="723"/>
      <c r="AB21" s="723"/>
      <c r="AC21" s="723"/>
      <c r="AD21" s="724" t="s">
        <v>176</v>
      </c>
      <c r="AE21" s="724"/>
      <c r="AF21" s="724"/>
      <c r="AG21" s="724"/>
      <c r="AH21" s="724"/>
      <c r="AI21" s="724"/>
      <c r="AJ21" s="724"/>
      <c r="AK21" s="724"/>
      <c r="AL21" s="666" t="s">
        <v>176</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30059</v>
      </c>
      <c r="BH21" s="664"/>
      <c r="BI21" s="664"/>
      <c r="BJ21" s="664"/>
      <c r="BK21" s="664"/>
      <c r="BL21" s="664"/>
      <c r="BM21" s="664"/>
      <c r="BN21" s="665"/>
      <c r="BO21" s="723">
        <v>0.1</v>
      </c>
      <c r="BP21" s="723"/>
      <c r="BQ21" s="723"/>
      <c r="BR21" s="723"/>
      <c r="BS21" s="669" t="s">
        <v>176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74379187</v>
      </c>
      <c r="S22" s="664"/>
      <c r="T22" s="664"/>
      <c r="U22" s="664"/>
      <c r="V22" s="664"/>
      <c r="W22" s="664"/>
      <c r="X22" s="664"/>
      <c r="Y22" s="665"/>
      <c r="Z22" s="723">
        <v>58.1</v>
      </c>
      <c r="AA22" s="723"/>
      <c r="AB22" s="723"/>
      <c r="AC22" s="723"/>
      <c r="AD22" s="724">
        <v>70303283</v>
      </c>
      <c r="AE22" s="724"/>
      <c r="AF22" s="724"/>
      <c r="AG22" s="724"/>
      <c r="AH22" s="724"/>
      <c r="AI22" s="724"/>
      <c r="AJ22" s="724"/>
      <c r="AK22" s="724"/>
      <c r="AL22" s="666">
        <v>99.4</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v>1017014</v>
      </c>
      <c r="BH22" s="664"/>
      <c r="BI22" s="664"/>
      <c r="BJ22" s="664"/>
      <c r="BK22" s="664"/>
      <c r="BL22" s="664"/>
      <c r="BM22" s="664"/>
      <c r="BN22" s="665"/>
      <c r="BO22" s="723">
        <v>1.9</v>
      </c>
      <c r="BP22" s="723"/>
      <c r="BQ22" s="723"/>
      <c r="BR22" s="723"/>
      <c r="BS22" s="669" t="s">
        <v>176</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42244</v>
      </c>
      <c r="S23" s="664"/>
      <c r="T23" s="664"/>
      <c r="U23" s="664"/>
      <c r="V23" s="664"/>
      <c r="W23" s="664"/>
      <c r="X23" s="664"/>
      <c r="Y23" s="665"/>
      <c r="Z23" s="723">
        <v>0</v>
      </c>
      <c r="AA23" s="723"/>
      <c r="AB23" s="723"/>
      <c r="AC23" s="723"/>
      <c r="AD23" s="724">
        <v>42244</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3271088</v>
      </c>
      <c r="BH23" s="664"/>
      <c r="BI23" s="664"/>
      <c r="BJ23" s="664"/>
      <c r="BK23" s="664"/>
      <c r="BL23" s="664"/>
      <c r="BM23" s="664"/>
      <c r="BN23" s="665"/>
      <c r="BO23" s="723">
        <v>6.3</v>
      </c>
      <c r="BP23" s="723"/>
      <c r="BQ23" s="723"/>
      <c r="BR23" s="723"/>
      <c r="BS23" s="669" t="s">
        <v>241</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715524</v>
      </c>
      <c r="S24" s="664"/>
      <c r="T24" s="664"/>
      <c r="U24" s="664"/>
      <c r="V24" s="664"/>
      <c r="W24" s="664"/>
      <c r="X24" s="664"/>
      <c r="Y24" s="665"/>
      <c r="Z24" s="723">
        <v>0.6</v>
      </c>
      <c r="AA24" s="723"/>
      <c r="AB24" s="723"/>
      <c r="AC24" s="723"/>
      <c r="AD24" s="724" t="s">
        <v>176</v>
      </c>
      <c r="AE24" s="724"/>
      <c r="AF24" s="724"/>
      <c r="AG24" s="724"/>
      <c r="AH24" s="724"/>
      <c r="AI24" s="724"/>
      <c r="AJ24" s="724"/>
      <c r="AK24" s="724"/>
      <c r="AL24" s="666" t="s">
        <v>176</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241</v>
      </c>
      <c r="BH24" s="664"/>
      <c r="BI24" s="664"/>
      <c r="BJ24" s="664"/>
      <c r="BK24" s="664"/>
      <c r="BL24" s="664"/>
      <c r="BM24" s="664"/>
      <c r="BN24" s="665"/>
      <c r="BO24" s="723" t="s">
        <v>241</v>
      </c>
      <c r="BP24" s="723"/>
      <c r="BQ24" s="723"/>
      <c r="BR24" s="723"/>
      <c r="BS24" s="669" t="s">
        <v>176</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77802370</v>
      </c>
      <c r="CS24" s="727"/>
      <c r="CT24" s="727"/>
      <c r="CU24" s="727"/>
      <c r="CV24" s="727"/>
      <c r="CW24" s="727"/>
      <c r="CX24" s="727"/>
      <c r="CY24" s="773"/>
      <c r="CZ24" s="774">
        <v>61.1</v>
      </c>
      <c r="DA24" s="743"/>
      <c r="DB24" s="743"/>
      <c r="DC24" s="777"/>
      <c r="DD24" s="772">
        <v>50712453</v>
      </c>
      <c r="DE24" s="727"/>
      <c r="DF24" s="727"/>
      <c r="DG24" s="727"/>
      <c r="DH24" s="727"/>
      <c r="DI24" s="727"/>
      <c r="DJ24" s="727"/>
      <c r="DK24" s="773"/>
      <c r="DL24" s="772">
        <v>50359950</v>
      </c>
      <c r="DM24" s="727"/>
      <c r="DN24" s="727"/>
      <c r="DO24" s="727"/>
      <c r="DP24" s="727"/>
      <c r="DQ24" s="727"/>
      <c r="DR24" s="727"/>
      <c r="DS24" s="727"/>
      <c r="DT24" s="727"/>
      <c r="DU24" s="727"/>
      <c r="DV24" s="773"/>
      <c r="DW24" s="774">
        <v>65.400000000000006</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2178357</v>
      </c>
      <c r="S25" s="664"/>
      <c r="T25" s="664"/>
      <c r="U25" s="664"/>
      <c r="V25" s="664"/>
      <c r="W25" s="664"/>
      <c r="X25" s="664"/>
      <c r="Y25" s="665"/>
      <c r="Z25" s="723">
        <v>1.7</v>
      </c>
      <c r="AA25" s="723"/>
      <c r="AB25" s="723"/>
      <c r="AC25" s="723"/>
      <c r="AD25" s="724">
        <v>238396</v>
      </c>
      <c r="AE25" s="724"/>
      <c r="AF25" s="724"/>
      <c r="AG25" s="724"/>
      <c r="AH25" s="724"/>
      <c r="AI25" s="724"/>
      <c r="AJ25" s="724"/>
      <c r="AK25" s="724"/>
      <c r="AL25" s="666">
        <v>0.3</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176</v>
      </c>
      <c r="BH25" s="664"/>
      <c r="BI25" s="664"/>
      <c r="BJ25" s="664"/>
      <c r="BK25" s="664"/>
      <c r="BL25" s="664"/>
      <c r="BM25" s="664"/>
      <c r="BN25" s="665"/>
      <c r="BO25" s="723" t="s">
        <v>176</v>
      </c>
      <c r="BP25" s="723"/>
      <c r="BQ25" s="723"/>
      <c r="BR25" s="723"/>
      <c r="BS25" s="669" t="s">
        <v>176</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23872086</v>
      </c>
      <c r="CS25" s="662"/>
      <c r="CT25" s="662"/>
      <c r="CU25" s="662"/>
      <c r="CV25" s="662"/>
      <c r="CW25" s="662"/>
      <c r="CX25" s="662"/>
      <c r="CY25" s="663"/>
      <c r="CZ25" s="666">
        <v>18.7</v>
      </c>
      <c r="DA25" s="695"/>
      <c r="DB25" s="695"/>
      <c r="DC25" s="696"/>
      <c r="DD25" s="669">
        <v>21763065</v>
      </c>
      <c r="DE25" s="662"/>
      <c r="DF25" s="662"/>
      <c r="DG25" s="662"/>
      <c r="DH25" s="662"/>
      <c r="DI25" s="662"/>
      <c r="DJ25" s="662"/>
      <c r="DK25" s="663"/>
      <c r="DL25" s="669">
        <v>21410562</v>
      </c>
      <c r="DM25" s="662"/>
      <c r="DN25" s="662"/>
      <c r="DO25" s="662"/>
      <c r="DP25" s="662"/>
      <c r="DQ25" s="662"/>
      <c r="DR25" s="662"/>
      <c r="DS25" s="662"/>
      <c r="DT25" s="662"/>
      <c r="DU25" s="662"/>
      <c r="DV25" s="663"/>
      <c r="DW25" s="666">
        <v>27.8</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581664</v>
      </c>
      <c r="S26" s="664"/>
      <c r="T26" s="664"/>
      <c r="U26" s="664"/>
      <c r="V26" s="664"/>
      <c r="W26" s="664"/>
      <c r="X26" s="664"/>
      <c r="Y26" s="665"/>
      <c r="Z26" s="723">
        <v>0.5</v>
      </c>
      <c r="AA26" s="723"/>
      <c r="AB26" s="723"/>
      <c r="AC26" s="723"/>
      <c r="AD26" s="724" t="s">
        <v>176</v>
      </c>
      <c r="AE26" s="724"/>
      <c r="AF26" s="724"/>
      <c r="AG26" s="724"/>
      <c r="AH26" s="724"/>
      <c r="AI26" s="724"/>
      <c r="AJ26" s="724"/>
      <c r="AK26" s="724"/>
      <c r="AL26" s="666" t="s">
        <v>176</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176</v>
      </c>
      <c r="BP26" s="723"/>
      <c r="BQ26" s="723"/>
      <c r="BR26" s="723"/>
      <c r="BS26" s="669" t="s">
        <v>136</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17010388</v>
      </c>
      <c r="CS26" s="664"/>
      <c r="CT26" s="664"/>
      <c r="CU26" s="664"/>
      <c r="CV26" s="664"/>
      <c r="CW26" s="664"/>
      <c r="CX26" s="664"/>
      <c r="CY26" s="665"/>
      <c r="CZ26" s="666">
        <v>13.4</v>
      </c>
      <c r="DA26" s="695"/>
      <c r="DB26" s="695"/>
      <c r="DC26" s="696"/>
      <c r="DD26" s="669">
        <v>15396157</v>
      </c>
      <c r="DE26" s="664"/>
      <c r="DF26" s="664"/>
      <c r="DG26" s="664"/>
      <c r="DH26" s="664"/>
      <c r="DI26" s="664"/>
      <c r="DJ26" s="664"/>
      <c r="DK26" s="665"/>
      <c r="DL26" s="669" t="s">
        <v>241</v>
      </c>
      <c r="DM26" s="664"/>
      <c r="DN26" s="664"/>
      <c r="DO26" s="664"/>
      <c r="DP26" s="664"/>
      <c r="DQ26" s="664"/>
      <c r="DR26" s="664"/>
      <c r="DS26" s="664"/>
      <c r="DT26" s="664"/>
      <c r="DU26" s="664"/>
      <c r="DV26" s="665"/>
      <c r="DW26" s="666" t="s">
        <v>176</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23327827</v>
      </c>
      <c r="S27" s="664"/>
      <c r="T27" s="664"/>
      <c r="U27" s="664"/>
      <c r="V27" s="664"/>
      <c r="W27" s="664"/>
      <c r="X27" s="664"/>
      <c r="Y27" s="665"/>
      <c r="Z27" s="723">
        <v>18.2</v>
      </c>
      <c r="AA27" s="723"/>
      <c r="AB27" s="723"/>
      <c r="AC27" s="723"/>
      <c r="AD27" s="724" t="s">
        <v>176</v>
      </c>
      <c r="AE27" s="724"/>
      <c r="AF27" s="724"/>
      <c r="AG27" s="724"/>
      <c r="AH27" s="724"/>
      <c r="AI27" s="724"/>
      <c r="AJ27" s="724"/>
      <c r="AK27" s="724"/>
      <c r="AL27" s="666" t="s">
        <v>176</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52286246</v>
      </c>
      <c r="BH27" s="664"/>
      <c r="BI27" s="664"/>
      <c r="BJ27" s="664"/>
      <c r="BK27" s="664"/>
      <c r="BL27" s="664"/>
      <c r="BM27" s="664"/>
      <c r="BN27" s="665"/>
      <c r="BO27" s="723">
        <v>100</v>
      </c>
      <c r="BP27" s="723"/>
      <c r="BQ27" s="723"/>
      <c r="BR27" s="723"/>
      <c r="BS27" s="669">
        <v>517678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35603331</v>
      </c>
      <c r="CS27" s="662"/>
      <c r="CT27" s="662"/>
      <c r="CU27" s="662"/>
      <c r="CV27" s="662"/>
      <c r="CW27" s="662"/>
      <c r="CX27" s="662"/>
      <c r="CY27" s="663"/>
      <c r="CZ27" s="666">
        <v>27.9</v>
      </c>
      <c r="DA27" s="695"/>
      <c r="DB27" s="695"/>
      <c r="DC27" s="696"/>
      <c r="DD27" s="669">
        <v>10760412</v>
      </c>
      <c r="DE27" s="662"/>
      <c r="DF27" s="662"/>
      <c r="DG27" s="662"/>
      <c r="DH27" s="662"/>
      <c r="DI27" s="662"/>
      <c r="DJ27" s="662"/>
      <c r="DK27" s="663"/>
      <c r="DL27" s="669">
        <v>10760412</v>
      </c>
      <c r="DM27" s="662"/>
      <c r="DN27" s="662"/>
      <c r="DO27" s="662"/>
      <c r="DP27" s="662"/>
      <c r="DQ27" s="662"/>
      <c r="DR27" s="662"/>
      <c r="DS27" s="662"/>
      <c r="DT27" s="662"/>
      <c r="DU27" s="662"/>
      <c r="DV27" s="663"/>
      <c r="DW27" s="666">
        <v>14</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v>3003</v>
      </c>
      <c r="S28" s="664"/>
      <c r="T28" s="664"/>
      <c r="U28" s="664"/>
      <c r="V28" s="664"/>
      <c r="W28" s="664"/>
      <c r="X28" s="664"/>
      <c r="Y28" s="665"/>
      <c r="Z28" s="723">
        <v>0</v>
      </c>
      <c r="AA28" s="723"/>
      <c r="AB28" s="723"/>
      <c r="AC28" s="723"/>
      <c r="AD28" s="724">
        <v>3003</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18326953</v>
      </c>
      <c r="CS28" s="664"/>
      <c r="CT28" s="664"/>
      <c r="CU28" s="664"/>
      <c r="CV28" s="664"/>
      <c r="CW28" s="664"/>
      <c r="CX28" s="664"/>
      <c r="CY28" s="665"/>
      <c r="CZ28" s="666">
        <v>14.4</v>
      </c>
      <c r="DA28" s="695"/>
      <c r="DB28" s="695"/>
      <c r="DC28" s="696"/>
      <c r="DD28" s="669">
        <v>18188976</v>
      </c>
      <c r="DE28" s="664"/>
      <c r="DF28" s="664"/>
      <c r="DG28" s="664"/>
      <c r="DH28" s="664"/>
      <c r="DI28" s="664"/>
      <c r="DJ28" s="664"/>
      <c r="DK28" s="665"/>
      <c r="DL28" s="669">
        <v>18188976</v>
      </c>
      <c r="DM28" s="664"/>
      <c r="DN28" s="664"/>
      <c r="DO28" s="664"/>
      <c r="DP28" s="664"/>
      <c r="DQ28" s="664"/>
      <c r="DR28" s="664"/>
      <c r="DS28" s="664"/>
      <c r="DT28" s="664"/>
      <c r="DU28" s="664"/>
      <c r="DV28" s="665"/>
      <c r="DW28" s="666">
        <v>23.6</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8020872</v>
      </c>
      <c r="S29" s="664"/>
      <c r="T29" s="664"/>
      <c r="U29" s="664"/>
      <c r="V29" s="664"/>
      <c r="W29" s="664"/>
      <c r="X29" s="664"/>
      <c r="Y29" s="665"/>
      <c r="Z29" s="723">
        <v>6.3</v>
      </c>
      <c r="AA29" s="723"/>
      <c r="AB29" s="723"/>
      <c r="AC29" s="723"/>
      <c r="AD29" s="724" t="s">
        <v>176</v>
      </c>
      <c r="AE29" s="724"/>
      <c r="AF29" s="724"/>
      <c r="AG29" s="724"/>
      <c r="AH29" s="724"/>
      <c r="AI29" s="724"/>
      <c r="AJ29" s="724"/>
      <c r="AK29" s="724"/>
      <c r="AL29" s="666" t="s">
        <v>176</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18319517</v>
      </c>
      <c r="CS29" s="662"/>
      <c r="CT29" s="662"/>
      <c r="CU29" s="662"/>
      <c r="CV29" s="662"/>
      <c r="CW29" s="662"/>
      <c r="CX29" s="662"/>
      <c r="CY29" s="663"/>
      <c r="CZ29" s="666">
        <v>14.4</v>
      </c>
      <c r="DA29" s="695"/>
      <c r="DB29" s="695"/>
      <c r="DC29" s="696"/>
      <c r="DD29" s="669">
        <v>18181540</v>
      </c>
      <c r="DE29" s="662"/>
      <c r="DF29" s="662"/>
      <c r="DG29" s="662"/>
      <c r="DH29" s="662"/>
      <c r="DI29" s="662"/>
      <c r="DJ29" s="662"/>
      <c r="DK29" s="663"/>
      <c r="DL29" s="669">
        <v>18181540</v>
      </c>
      <c r="DM29" s="662"/>
      <c r="DN29" s="662"/>
      <c r="DO29" s="662"/>
      <c r="DP29" s="662"/>
      <c r="DQ29" s="662"/>
      <c r="DR29" s="662"/>
      <c r="DS29" s="662"/>
      <c r="DT29" s="662"/>
      <c r="DU29" s="662"/>
      <c r="DV29" s="663"/>
      <c r="DW29" s="666">
        <v>23.6</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294104</v>
      </c>
      <c r="S30" s="664"/>
      <c r="T30" s="664"/>
      <c r="U30" s="664"/>
      <c r="V30" s="664"/>
      <c r="W30" s="664"/>
      <c r="X30" s="664"/>
      <c r="Y30" s="665"/>
      <c r="Z30" s="723">
        <v>0.2</v>
      </c>
      <c r="AA30" s="723"/>
      <c r="AB30" s="723"/>
      <c r="AC30" s="723"/>
      <c r="AD30" s="724">
        <v>85182</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99.3</v>
      </c>
      <c r="BH30" s="742"/>
      <c r="BI30" s="742"/>
      <c r="BJ30" s="742"/>
      <c r="BK30" s="742"/>
      <c r="BL30" s="742"/>
      <c r="BM30" s="743">
        <v>97.1</v>
      </c>
      <c r="BN30" s="742"/>
      <c r="BO30" s="742"/>
      <c r="BP30" s="742"/>
      <c r="BQ30" s="744"/>
      <c r="BR30" s="741">
        <v>99.1</v>
      </c>
      <c r="BS30" s="742"/>
      <c r="BT30" s="742"/>
      <c r="BU30" s="742"/>
      <c r="BV30" s="742"/>
      <c r="BW30" s="742"/>
      <c r="BX30" s="743">
        <v>96.8</v>
      </c>
      <c r="BY30" s="742"/>
      <c r="BZ30" s="742"/>
      <c r="CA30" s="742"/>
      <c r="CB30" s="744"/>
      <c r="CD30" s="747"/>
      <c r="CE30" s="748"/>
      <c r="CF30" s="705" t="s">
        <v>309</v>
      </c>
      <c r="CG30" s="702"/>
      <c r="CH30" s="702"/>
      <c r="CI30" s="702"/>
      <c r="CJ30" s="702"/>
      <c r="CK30" s="702"/>
      <c r="CL30" s="702"/>
      <c r="CM30" s="702"/>
      <c r="CN30" s="702"/>
      <c r="CO30" s="702"/>
      <c r="CP30" s="702"/>
      <c r="CQ30" s="703"/>
      <c r="CR30" s="661">
        <v>16808376</v>
      </c>
      <c r="CS30" s="664"/>
      <c r="CT30" s="664"/>
      <c r="CU30" s="664"/>
      <c r="CV30" s="664"/>
      <c r="CW30" s="664"/>
      <c r="CX30" s="664"/>
      <c r="CY30" s="665"/>
      <c r="CZ30" s="666">
        <v>13.2</v>
      </c>
      <c r="DA30" s="695"/>
      <c r="DB30" s="695"/>
      <c r="DC30" s="696"/>
      <c r="DD30" s="669">
        <v>16670470</v>
      </c>
      <c r="DE30" s="664"/>
      <c r="DF30" s="664"/>
      <c r="DG30" s="664"/>
      <c r="DH30" s="664"/>
      <c r="DI30" s="664"/>
      <c r="DJ30" s="664"/>
      <c r="DK30" s="665"/>
      <c r="DL30" s="669">
        <v>16670470</v>
      </c>
      <c r="DM30" s="664"/>
      <c r="DN30" s="664"/>
      <c r="DO30" s="664"/>
      <c r="DP30" s="664"/>
      <c r="DQ30" s="664"/>
      <c r="DR30" s="664"/>
      <c r="DS30" s="664"/>
      <c r="DT30" s="664"/>
      <c r="DU30" s="664"/>
      <c r="DV30" s="665"/>
      <c r="DW30" s="666">
        <v>21.6</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218797</v>
      </c>
      <c r="S31" s="664"/>
      <c r="T31" s="664"/>
      <c r="U31" s="664"/>
      <c r="V31" s="664"/>
      <c r="W31" s="664"/>
      <c r="X31" s="664"/>
      <c r="Y31" s="665"/>
      <c r="Z31" s="723">
        <v>0.2</v>
      </c>
      <c r="AA31" s="723"/>
      <c r="AB31" s="723"/>
      <c r="AC31" s="723"/>
      <c r="AD31" s="724" t="s">
        <v>136</v>
      </c>
      <c r="AE31" s="724"/>
      <c r="AF31" s="724"/>
      <c r="AG31" s="724"/>
      <c r="AH31" s="724"/>
      <c r="AI31" s="724"/>
      <c r="AJ31" s="724"/>
      <c r="AK31" s="724"/>
      <c r="AL31" s="666" t="s">
        <v>136</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99.3</v>
      </c>
      <c r="BH31" s="662"/>
      <c r="BI31" s="662"/>
      <c r="BJ31" s="662"/>
      <c r="BK31" s="662"/>
      <c r="BL31" s="662"/>
      <c r="BM31" s="667">
        <v>97.4</v>
      </c>
      <c r="BN31" s="740"/>
      <c r="BO31" s="740"/>
      <c r="BP31" s="740"/>
      <c r="BQ31" s="701"/>
      <c r="BR31" s="739">
        <v>99.1</v>
      </c>
      <c r="BS31" s="662"/>
      <c r="BT31" s="662"/>
      <c r="BU31" s="662"/>
      <c r="BV31" s="662"/>
      <c r="BW31" s="662"/>
      <c r="BX31" s="667">
        <v>97.1</v>
      </c>
      <c r="BY31" s="740"/>
      <c r="BZ31" s="740"/>
      <c r="CA31" s="740"/>
      <c r="CB31" s="701"/>
      <c r="CD31" s="747"/>
      <c r="CE31" s="748"/>
      <c r="CF31" s="705" t="s">
        <v>313</v>
      </c>
      <c r="CG31" s="702"/>
      <c r="CH31" s="702"/>
      <c r="CI31" s="702"/>
      <c r="CJ31" s="702"/>
      <c r="CK31" s="702"/>
      <c r="CL31" s="702"/>
      <c r="CM31" s="702"/>
      <c r="CN31" s="702"/>
      <c r="CO31" s="702"/>
      <c r="CP31" s="702"/>
      <c r="CQ31" s="703"/>
      <c r="CR31" s="661">
        <v>1511141</v>
      </c>
      <c r="CS31" s="662"/>
      <c r="CT31" s="662"/>
      <c r="CU31" s="662"/>
      <c r="CV31" s="662"/>
      <c r="CW31" s="662"/>
      <c r="CX31" s="662"/>
      <c r="CY31" s="663"/>
      <c r="CZ31" s="666">
        <v>1.2</v>
      </c>
      <c r="DA31" s="695"/>
      <c r="DB31" s="695"/>
      <c r="DC31" s="696"/>
      <c r="DD31" s="669">
        <v>1511070</v>
      </c>
      <c r="DE31" s="662"/>
      <c r="DF31" s="662"/>
      <c r="DG31" s="662"/>
      <c r="DH31" s="662"/>
      <c r="DI31" s="662"/>
      <c r="DJ31" s="662"/>
      <c r="DK31" s="663"/>
      <c r="DL31" s="669">
        <v>1511070</v>
      </c>
      <c r="DM31" s="662"/>
      <c r="DN31" s="662"/>
      <c r="DO31" s="662"/>
      <c r="DP31" s="662"/>
      <c r="DQ31" s="662"/>
      <c r="DR31" s="662"/>
      <c r="DS31" s="662"/>
      <c r="DT31" s="662"/>
      <c r="DU31" s="662"/>
      <c r="DV31" s="663"/>
      <c r="DW31" s="666">
        <v>2</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1617996</v>
      </c>
      <c r="S32" s="664"/>
      <c r="T32" s="664"/>
      <c r="U32" s="664"/>
      <c r="V32" s="664"/>
      <c r="W32" s="664"/>
      <c r="X32" s="664"/>
      <c r="Y32" s="665"/>
      <c r="Z32" s="723">
        <v>1.3</v>
      </c>
      <c r="AA32" s="723"/>
      <c r="AB32" s="723"/>
      <c r="AC32" s="723"/>
      <c r="AD32" s="724" t="s">
        <v>176</v>
      </c>
      <c r="AE32" s="724"/>
      <c r="AF32" s="724"/>
      <c r="AG32" s="724"/>
      <c r="AH32" s="724"/>
      <c r="AI32" s="724"/>
      <c r="AJ32" s="724"/>
      <c r="AK32" s="724"/>
      <c r="AL32" s="666" t="s">
        <v>176</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99.2</v>
      </c>
      <c r="BH32" s="677"/>
      <c r="BI32" s="677"/>
      <c r="BJ32" s="677"/>
      <c r="BK32" s="677"/>
      <c r="BL32" s="677"/>
      <c r="BM32" s="721">
        <v>96.8</v>
      </c>
      <c r="BN32" s="677"/>
      <c r="BO32" s="677"/>
      <c r="BP32" s="677"/>
      <c r="BQ32" s="714"/>
      <c r="BR32" s="738">
        <v>99.1</v>
      </c>
      <c r="BS32" s="677"/>
      <c r="BT32" s="677"/>
      <c r="BU32" s="677"/>
      <c r="BV32" s="677"/>
      <c r="BW32" s="677"/>
      <c r="BX32" s="721">
        <v>96.3</v>
      </c>
      <c r="BY32" s="677"/>
      <c r="BZ32" s="677"/>
      <c r="CA32" s="677"/>
      <c r="CB32" s="714"/>
      <c r="CD32" s="749"/>
      <c r="CE32" s="750"/>
      <c r="CF32" s="705" t="s">
        <v>316</v>
      </c>
      <c r="CG32" s="702"/>
      <c r="CH32" s="702"/>
      <c r="CI32" s="702"/>
      <c r="CJ32" s="702"/>
      <c r="CK32" s="702"/>
      <c r="CL32" s="702"/>
      <c r="CM32" s="702"/>
      <c r="CN32" s="702"/>
      <c r="CO32" s="702"/>
      <c r="CP32" s="702"/>
      <c r="CQ32" s="703"/>
      <c r="CR32" s="661">
        <v>7436</v>
      </c>
      <c r="CS32" s="664"/>
      <c r="CT32" s="664"/>
      <c r="CU32" s="664"/>
      <c r="CV32" s="664"/>
      <c r="CW32" s="664"/>
      <c r="CX32" s="664"/>
      <c r="CY32" s="665"/>
      <c r="CZ32" s="666">
        <v>0</v>
      </c>
      <c r="DA32" s="695"/>
      <c r="DB32" s="695"/>
      <c r="DC32" s="696"/>
      <c r="DD32" s="669">
        <v>7436</v>
      </c>
      <c r="DE32" s="664"/>
      <c r="DF32" s="664"/>
      <c r="DG32" s="664"/>
      <c r="DH32" s="664"/>
      <c r="DI32" s="664"/>
      <c r="DJ32" s="664"/>
      <c r="DK32" s="665"/>
      <c r="DL32" s="669">
        <v>7436</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304656</v>
      </c>
      <c r="S33" s="664"/>
      <c r="T33" s="664"/>
      <c r="U33" s="664"/>
      <c r="V33" s="664"/>
      <c r="W33" s="664"/>
      <c r="X33" s="664"/>
      <c r="Y33" s="665"/>
      <c r="Z33" s="723">
        <v>0.2</v>
      </c>
      <c r="AA33" s="723"/>
      <c r="AB33" s="723"/>
      <c r="AC33" s="723"/>
      <c r="AD33" s="724" t="s">
        <v>241</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39368848</v>
      </c>
      <c r="CS33" s="662"/>
      <c r="CT33" s="662"/>
      <c r="CU33" s="662"/>
      <c r="CV33" s="662"/>
      <c r="CW33" s="662"/>
      <c r="CX33" s="662"/>
      <c r="CY33" s="663"/>
      <c r="CZ33" s="666">
        <v>30.9</v>
      </c>
      <c r="DA33" s="695"/>
      <c r="DB33" s="695"/>
      <c r="DC33" s="696"/>
      <c r="DD33" s="669">
        <v>31301993</v>
      </c>
      <c r="DE33" s="662"/>
      <c r="DF33" s="662"/>
      <c r="DG33" s="662"/>
      <c r="DH33" s="662"/>
      <c r="DI33" s="662"/>
      <c r="DJ33" s="662"/>
      <c r="DK33" s="663"/>
      <c r="DL33" s="669">
        <v>27311387</v>
      </c>
      <c r="DM33" s="662"/>
      <c r="DN33" s="662"/>
      <c r="DO33" s="662"/>
      <c r="DP33" s="662"/>
      <c r="DQ33" s="662"/>
      <c r="DR33" s="662"/>
      <c r="DS33" s="662"/>
      <c r="DT33" s="662"/>
      <c r="DU33" s="662"/>
      <c r="DV33" s="663"/>
      <c r="DW33" s="666">
        <v>35.5</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2927579</v>
      </c>
      <c r="S34" s="664"/>
      <c r="T34" s="664"/>
      <c r="U34" s="664"/>
      <c r="V34" s="664"/>
      <c r="W34" s="664"/>
      <c r="X34" s="664"/>
      <c r="Y34" s="665"/>
      <c r="Z34" s="723">
        <v>2.2999999999999998</v>
      </c>
      <c r="AA34" s="723"/>
      <c r="AB34" s="723"/>
      <c r="AC34" s="723"/>
      <c r="AD34" s="724">
        <v>23786</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18596388</v>
      </c>
      <c r="CS34" s="664"/>
      <c r="CT34" s="664"/>
      <c r="CU34" s="664"/>
      <c r="CV34" s="664"/>
      <c r="CW34" s="664"/>
      <c r="CX34" s="664"/>
      <c r="CY34" s="665"/>
      <c r="CZ34" s="666">
        <v>14.6</v>
      </c>
      <c r="DA34" s="695"/>
      <c r="DB34" s="695"/>
      <c r="DC34" s="696"/>
      <c r="DD34" s="669">
        <v>14748482</v>
      </c>
      <c r="DE34" s="664"/>
      <c r="DF34" s="664"/>
      <c r="DG34" s="664"/>
      <c r="DH34" s="664"/>
      <c r="DI34" s="664"/>
      <c r="DJ34" s="664"/>
      <c r="DK34" s="665"/>
      <c r="DL34" s="669">
        <v>13426394</v>
      </c>
      <c r="DM34" s="664"/>
      <c r="DN34" s="664"/>
      <c r="DO34" s="664"/>
      <c r="DP34" s="664"/>
      <c r="DQ34" s="664"/>
      <c r="DR34" s="664"/>
      <c r="DS34" s="664"/>
      <c r="DT34" s="664"/>
      <c r="DU34" s="664"/>
      <c r="DV34" s="665"/>
      <c r="DW34" s="666">
        <v>17.399999999999999</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13407200</v>
      </c>
      <c r="S35" s="664"/>
      <c r="T35" s="664"/>
      <c r="U35" s="664"/>
      <c r="V35" s="664"/>
      <c r="W35" s="664"/>
      <c r="X35" s="664"/>
      <c r="Y35" s="665"/>
      <c r="Z35" s="723">
        <v>10.5</v>
      </c>
      <c r="AA35" s="723"/>
      <c r="AB35" s="723"/>
      <c r="AC35" s="723"/>
      <c r="AD35" s="724" t="s">
        <v>136</v>
      </c>
      <c r="AE35" s="724"/>
      <c r="AF35" s="724"/>
      <c r="AG35" s="724"/>
      <c r="AH35" s="724"/>
      <c r="AI35" s="724"/>
      <c r="AJ35" s="724"/>
      <c r="AK35" s="724"/>
      <c r="AL35" s="666" t="s">
        <v>241</v>
      </c>
      <c r="AM35" s="667"/>
      <c r="AN35" s="667"/>
      <c r="AO35" s="725"/>
      <c r="AP35" s="234"/>
      <c r="AQ35" s="729" t="s">
        <v>324</v>
      </c>
      <c r="AR35" s="730"/>
      <c r="AS35" s="730"/>
      <c r="AT35" s="730"/>
      <c r="AU35" s="730"/>
      <c r="AV35" s="730"/>
      <c r="AW35" s="730"/>
      <c r="AX35" s="730"/>
      <c r="AY35" s="731"/>
      <c r="AZ35" s="726">
        <v>14584025</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56836</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1248818</v>
      </c>
      <c r="CS35" s="662"/>
      <c r="CT35" s="662"/>
      <c r="CU35" s="662"/>
      <c r="CV35" s="662"/>
      <c r="CW35" s="662"/>
      <c r="CX35" s="662"/>
      <c r="CY35" s="663"/>
      <c r="CZ35" s="666">
        <v>1</v>
      </c>
      <c r="DA35" s="695"/>
      <c r="DB35" s="695"/>
      <c r="DC35" s="696"/>
      <c r="DD35" s="669">
        <v>835990</v>
      </c>
      <c r="DE35" s="662"/>
      <c r="DF35" s="662"/>
      <c r="DG35" s="662"/>
      <c r="DH35" s="662"/>
      <c r="DI35" s="662"/>
      <c r="DJ35" s="662"/>
      <c r="DK35" s="663"/>
      <c r="DL35" s="669">
        <v>835990</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v>236200</v>
      </c>
      <c r="S36" s="664"/>
      <c r="T36" s="664"/>
      <c r="U36" s="664"/>
      <c r="V36" s="664"/>
      <c r="W36" s="664"/>
      <c r="X36" s="664"/>
      <c r="Y36" s="665"/>
      <c r="Z36" s="723">
        <v>0.2</v>
      </c>
      <c r="AA36" s="723"/>
      <c r="AB36" s="723"/>
      <c r="AC36" s="723"/>
      <c r="AD36" s="724" t="s">
        <v>176</v>
      </c>
      <c r="AE36" s="724"/>
      <c r="AF36" s="724"/>
      <c r="AG36" s="724"/>
      <c r="AH36" s="724"/>
      <c r="AI36" s="724"/>
      <c r="AJ36" s="724"/>
      <c r="AK36" s="724"/>
      <c r="AL36" s="666" t="s">
        <v>176</v>
      </c>
      <c r="AM36" s="667"/>
      <c r="AN36" s="667"/>
      <c r="AO36" s="725"/>
      <c r="AQ36" s="698" t="s">
        <v>328</v>
      </c>
      <c r="AR36" s="699"/>
      <c r="AS36" s="699"/>
      <c r="AT36" s="699"/>
      <c r="AU36" s="699"/>
      <c r="AV36" s="699"/>
      <c r="AW36" s="699"/>
      <c r="AX36" s="699"/>
      <c r="AY36" s="700"/>
      <c r="AZ36" s="661">
        <v>1922124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-16324</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6850163</v>
      </c>
      <c r="CS36" s="664"/>
      <c r="CT36" s="664"/>
      <c r="CU36" s="664"/>
      <c r="CV36" s="664"/>
      <c r="CW36" s="664"/>
      <c r="CX36" s="664"/>
      <c r="CY36" s="665"/>
      <c r="CZ36" s="666">
        <v>5.4</v>
      </c>
      <c r="DA36" s="695"/>
      <c r="DB36" s="695"/>
      <c r="DC36" s="696"/>
      <c r="DD36" s="669">
        <v>6077410</v>
      </c>
      <c r="DE36" s="664"/>
      <c r="DF36" s="664"/>
      <c r="DG36" s="664"/>
      <c r="DH36" s="664"/>
      <c r="DI36" s="664"/>
      <c r="DJ36" s="664"/>
      <c r="DK36" s="665"/>
      <c r="DL36" s="669">
        <v>3931710</v>
      </c>
      <c r="DM36" s="664"/>
      <c r="DN36" s="664"/>
      <c r="DO36" s="664"/>
      <c r="DP36" s="664"/>
      <c r="DQ36" s="664"/>
      <c r="DR36" s="664"/>
      <c r="DS36" s="664"/>
      <c r="DT36" s="664"/>
      <c r="DU36" s="664"/>
      <c r="DV36" s="665"/>
      <c r="DW36" s="666">
        <v>5.0999999999999996</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6094300</v>
      </c>
      <c r="S37" s="664"/>
      <c r="T37" s="664"/>
      <c r="U37" s="664"/>
      <c r="V37" s="664"/>
      <c r="W37" s="664"/>
      <c r="X37" s="664"/>
      <c r="Y37" s="665"/>
      <c r="Z37" s="723">
        <v>4.8</v>
      </c>
      <c r="AA37" s="723"/>
      <c r="AB37" s="723"/>
      <c r="AC37" s="723"/>
      <c r="AD37" s="724" t="s">
        <v>241</v>
      </c>
      <c r="AE37" s="724"/>
      <c r="AF37" s="724"/>
      <c r="AG37" s="724"/>
      <c r="AH37" s="724"/>
      <c r="AI37" s="724"/>
      <c r="AJ37" s="724"/>
      <c r="AK37" s="724"/>
      <c r="AL37" s="666" t="s">
        <v>176</v>
      </c>
      <c r="AM37" s="667"/>
      <c r="AN37" s="667"/>
      <c r="AO37" s="725"/>
      <c r="AQ37" s="698" t="s">
        <v>332</v>
      </c>
      <c r="AR37" s="699"/>
      <c r="AS37" s="699"/>
      <c r="AT37" s="699"/>
      <c r="AU37" s="699"/>
      <c r="AV37" s="699"/>
      <c r="AW37" s="699"/>
      <c r="AX37" s="699"/>
      <c r="AY37" s="700"/>
      <c r="AZ37" s="661">
        <v>596702</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49040</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57669</v>
      </c>
      <c r="CS37" s="662"/>
      <c r="CT37" s="662"/>
      <c r="CU37" s="662"/>
      <c r="CV37" s="662"/>
      <c r="CW37" s="662"/>
      <c r="CX37" s="662"/>
      <c r="CY37" s="663"/>
      <c r="CZ37" s="666">
        <v>0</v>
      </c>
      <c r="DA37" s="695"/>
      <c r="DB37" s="695"/>
      <c r="DC37" s="696"/>
      <c r="DD37" s="669">
        <v>50555</v>
      </c>
      <c r="DE37" s="662"/>
      <c r="DF37" s="662"/>
      <c r="DG37" s="662"/>
      <c r="DH37" s="662"/>
      <c r="DI37" s="662"/>
      <c r="DJ37" s="662"/>
      <c r="DK37" s="663"/>
      <c r="DL37" s="669">
        <v>50177</v>
      </c>
      <c r="DM37" s="662"/>
      <c r="DN37" s="662"/>
      <c r="DO37" s="662"/>
      <c r="DP37" s="662"/>
      <c r="DQ37" s="662"/>
      <c r="DR37" s="662"/>
      <c r="DS37" s="662"/>
      <c r="DT37" s="662"/>
      <c r="DU37" s="662"/>
      <c r="DV37" s="663"/>
      <c r="DW37" s="666">
        <v>0.1</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128019010</v>
      </c>
      <c r="S38" s="713"/>
      <c r="T38" s="713"/>
      <c r="U38" s="713"/>
      <c r="V38" s="713"/>
      <c r="W38" s="713"/>
      <c r="X38" s="713"/>
      <c r="Y38" s="718"/>
      <c r="Z38" s="719">
        <v>100</v>
      </c>
      <c r="AA38" s="719"/>
      <c r="AB38" s="719"/>
      <c r="AC38" s="719"/>
      <c r="AD38" s="720">
        <v>70695894</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513797</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77082</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11551402</v>
      </c>
      <c r="CS38" s="664"/>
      <c r="CT38" s="664"/>
      <c r="CU38" s="664"/>
      <c r="CV38" s="664"/>
      <c r="CW38" s="664"/>
      <c r="CX38" s="664"/>
      <c r="CY38" s="665"/>
      <c r="CZ38" s="666">
        <v>9.1</v>
      </c>
      <c r="DA38" s="695"/>
      <c r="DB38" s="695"/>
      <c r="DC38" s="696"/>
      <c r="DD38" s="669">
        <v>9416260</v>
      </c>
      <c r="DE38" s="664"/>
      <c r="DF38" s="664"/>
      <c r="DG38" s="664"/>
      <c r="DH38" s="664"/>
      <c r="DI38" s="664"/>
      <c r="DJ38" s="664"/>
      <c r="DK38" s="665"/>
      <c r="DL38" s="669">
        <v>9117293</v>
      </c>
      <c r="DM38" s="664"/>
      <c r="DN38" s="664"/>
      <c r="DO38" s="664"/>
      <c r="DP38" s="664"/>
      <c r="DQ38" s="664"/>
      <c r="DR38" s="664"/>
      <c r="DS38" s="664"/>
      <c r="DT38" s="664"/>
      <c r="DU38" s="664"/>
      <c r="DV38" s="665"/>
      <c r="DW38" s="666">
        <v>11.8</v>
      </c>
      <c r="DX38" s="695"/>
      <c r="DY38" s="695"/>
      <c r="DZ38" s="695"/>
      <c r="EA38" s="695"/>
      <c r="EB38" s="695"/>
      <c r="EC38" s="697"/>
    </row>
    <row r="39" spans="2:133" ht="11.25" customHeight="1">
      <c r="AQ39" s="698" t="s">
        <v>339</v>
      </c>
      <c r="AR39" s="699"/>
      <c r="AS39" s="699"/>
      <c r="AT39" s="699"/>
      <c r="AU39" s="699"/>
      <c r="AV39" s="699"/>
      <c r="AW39" s="699"/>
      <c r="AX39" s="699"/>
      <c r="AY39" s="700"/>
      <c r="AZ39" s="661">
        <v>135040</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95</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227266</v>
      </c>
      <c r="CS39" s="662"/>
      <c r="CT39" s="662"/>
      <c r="CU39" s="662"/>
      <c r="CV39" s="662"/>
      <c r="CW39" s="662"/>
      <c r="CX39" s="662"/>
      <c r="CY39" s="663"/>
      <c r="CZ39" s="666">
        <v>0.2</v>
      </c>
      <c r="DA39" s="695"/>
      <c r="DB39" s="695"/>
      <c r="DC39" s="696"/>
      <c r="DD39" s="669">
        <v>223851</v>
      </c>
      <c r="DE39" s="662"/>
      <c r="DF39" s="662"/>
      <c r="DG39" s="662"/>
      <c r="DH39" s="662"/>
      <c r="DI39" s="662"/>
      <c r="DJ39" s="662"/>
      <c r="DK39" s="663"/>
      <c r="DL39" s="669" t="s">
        <v>136</v>
      </c>
      <c r="DM39" s="662"/>
      <c r="DN39" s="662"/>
      <c r="DO39" s="662"/>
      <c r="DP39" s="662"/>
      <c r="DQ39" s="662"/>
      <c r="DR39" s="662"/>
      <c r="DS39" s="662"/>
      <c r="DT39" s="662"/>
      <c r="DU39" s="662"/>
      <c r="DV39" s="663"/>
      <c r="DW39" s="666" t="s">
        <v>176</v>
      </c>
      <c r="DX39" s="695"/>
      <c r="DY39" s="695"/>
      <c r="DZ39" s="695"/>
      <c r="EA39" s="695"/>
      <c r="EB39" s="695"/>
      <c r="EC39" s="697"/>
    </row>
    <row r="40" spans="2:133" ht="11.25" customHeight="1">
      <c r="AQ40" s="698" t="s">
        <v>343</v>
      </c>
      <c r="AR40" s="699"/>
      <c r="AS40" s="699"/>
      <c r="AT40" s="699"/>
      <c r="AU40" s="699"/>
      <c r="AV40" s="699"/>
      <c r="AW40" s="699"/>
      <c r="AX40" s="699"/>
      <c r="AY40" s="700"/>
      <c r="AZ40" s="661">
        <v>2472343</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176</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894811</v>
      </c>
      <c r="CS40" s="664"/>
      <c r="CT40" s="664"/>
      <c r="CU40" s="664"/>
      <c r="CV40" s="664"/>
      <c r="CW40" s="664"/>
      <c r="CX40" s="664"/>
      <c r="CY40" s="665"/>
      <c r="CZ40" s="666">
        <v>0.7</v>
      </c>
      <c r="DA40" s="695"/>
      <c r="DB40" s="695"/>
      <c r="DC40" s="696"/>
      <c r="DD40" s="669" t="s">
        <v>241</v>
      </c>
      <c r="DE40" s="664"/>
      <c r="DF40" s="664"/>
      <c r="DG40" s="664"/>
      <c r="DH40" s="664"/>
      <c r="DI40" s="664"/>
      <c r="DJ40" s="664"/>
      <c r="DK40" s="665"/>
      <c r="DL40" s="669" t="s">
        <v>176</v>
      </c>
      <c r="DM40" s="664"/>
      <c r="DN40" s="664"/>
      <c r="DO40" s="664"/>
      <c r="DP40" s="664"/>
      <c r="DQ40" s="664"/>
      <c r="DR40" s="664"/>
      <c r="DS40" s="664"/>
      <c r="DT40" s="664"/>
      <c r="DU40" s="664"/>
      <c r="DV40" s="665"/>
      <c r="DW40" s="666" t="s">
        <v>176</v>
      </c>
      <c r="DX40" s="695"/>
      <c r="DY40" s="695"/>
      <c r="DZ40" s="695"/>
      <c r="EA40" s="695"/>
      <c r="EB40" s="695"/>
      <c r="EC40" s="697"/>
    </row>
    <row r="41" spans="2:133" ht="11.25" customHeight="1">
      <c r="AQ41" s="710" t="s">
        <v>346</v>
      </c>
      <c r="AR41" s="711"/>
      <c r="AS41" s="711"/>
      <c r="AT41" s="711"/>
      <c r="AU41" s="711"/>
      <c r="AV41" s="711"/>
      <c r="AW41" s="711"/>
      <c r="AX41" s="711"/>
      <c r="AY41" s="712"/>
      <c r="AZ41" s="676">
        <v>8944019</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315</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176</v>
      </c>
      <c r="CS41" s="662"/>
      <c r="CT41" s="662"/>
      <c r="CU41" s="662"/>
      <c r="CV41" s="662"/>
      <c r="CW41" s="662"/>
      <c r="CX41" s="662"/>
      <c r="CY41" s="663"/>
      <c r="CZ41" s="666" t="s">
        <v>241</v>
      </c>
      <c r="DA41" s="695"/>
      <c r="DB41" s="695"/>
      <c r="DC41" s="696"/>
      <c r="DD41" s="669" t="s">
        <v>176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10235821</v>
      </c>
      <c r="CS42" s="664"/>
      <c r="CT42" s="664"/>
      <c r="CU42" s="664"/>
      <c r="CV42" s="664"/>
      <c r="CW42" s="664"/>
      <c r="CX42" s="664"/>
      <c r="CY42" s="665"/>
      <c r="CZ42" s="666">
        <v>8</v>
      </c>
      <c r="DA42" s="667"/>
      <c r="DB42" s="667"/>
      <c r="DC42" s="668"/>
      <c r="DD42" s="669">
        <v>937679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501208</v>
      </c>
      <c r="CS43" s="662"/>
      <c r="CT43" s="662"/>
      <c r="CU43" s="662"/>
      <c r="CV43" s="662"/>
      <c r="CW43" s="662"/>
      <c r="CX43" s="662"/>
      <c r="CY43" s="663"/>
      <c r="CZ43" s="666">
        <v>0.4</v>
      </c>
      <c r="DA43" s="695"/>
      <c r="DB43" s="695"/>
      <c r="DC43" s="696"/>
      <c r="DD43" s="669">
        <v>354808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305</v>
      </c>
      <c r="CE44" s="690"/>
      <c r="CF44" s="658" t="s">
        <v>354</v>
      </c>
      <c r="CG44" s="659"/>
      <c r="CH44" s="659"/>
      <c r="CI44" s="659"/>
      <c r="CJ44" s="659"/>
      <c r="CK44" s="659"/>
      <c r="CL44" s="659"/>
      <c r="CM44" s="659"/>
      <c r="CN44" s="659"/>
      <c r="CO44" s="659"/>
      <c r="CP44" s="659"/>
      <c r="CQ44" s="660"/>
      <c r="CR44" s="661">
        <v>9948514</v>
      </c>
      <c r="CS44" s="664"/>
      <c r="CT44" s="664"/>
      <c r="CU44" s="664"/>
      <c r="CV44" s="664"/>
      <c r="CW44" s="664"/>
      <c r="CX44" s="664"/>
      <c r="CY44" s="665"/>
      <c r="CZ44" s="666">
        <v>7.8</v>
      </c>
      <c r="DA44" s="667"/>
      <c r="DB44" s="667"/>
      <c r="DC44" s="668"/>
      <c r="DD44" s="669">
        <v>915373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5010600</v>
      </c>
      <c r="CS45" s="662"/>
      <c r="CT45" s="662"/>
      <c r="CU45" s="662"/>
      <c r="CV45" s="662"/>
      <c r="CW45" s="662"/>
      <c r="CX45" s="662"/>
      <c r="CY45" s="663"/>
      <c r="CZ45" s="666">
        <v>3.9</v>
      </c>
      <c r="DA45" s="695"/>
      <c r="DB45" s="695"/>
      <c r="DC45" s="696"/>
      <c r="DD45" s="669">
        <v>31797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4769236</v>
      </c>
      <c r="CS46" s="664"/>
      <c r="CT46" s="664"/>
      <c r="CU46" s="664"/>
      <c r="CV46" s="664"/>
      <c r="CW46" s="664"/>
      <c r="CX46" s="664"/>
      <c r="CY46" s="665"/>
      <c r="CZ46" s="666">
        <v>3.7</v>
      </c>
      <c r="DA46" s="667"/>
      <c r="DB46" s="667"/>
      <c r="DC46" s="668"/>
      <c r="DD46" s="669">
        <v>830298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287307</v>
      </c>
      <c r="CS47" s="662"/>
      <c r="CT47" s="662"/>
      <c r="CU47" s="662"/>
      <c r="CV47" s="662"/>
      <c r="CW47" s="662"/>
      <c r="CX47" s="662"/>
      <c r="CY47" s="663"/>
      <c r="CZ47" s="666">
        <v>0.2</v>
      </c>
      <c r="DA47" s="695"/>
      <c r="DB47" s="695"/>
      <c r="DC47" s="696"/>
      <c r="DD47" s="669">
        <v>22306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136</v>
      </c>
      <c r="CS48" s="664"/>
      <c r="CT48" s="664"/>
      <c r="CU48" s="664"/>
      <c r="CV48" s="664"/>
      <c r="CW48" s="664"/>
      <c r="CX48" s="664"/>
      <c r="CY48" s="665"/>
      <c r="CZ48" s="666" t="s">
        <v>176</v>
      </c>
      <c r="DA48" s="667"/>
      <c r="DB48" s="667"/>
      <c r="DC48" s="668"/>
      <c r="DD48" s="669" t="s">
        <v>176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127407039</v>
      </c>
      <c r="CS49" s="677"/>
      <c r="CT49" s="677"/>
      <c r="CU49" s="677"/>
      <c r="CV49" s="677"/>
      <c r="CW49" s="677"/>
      <c r="CX49" s="677"/>
      <c r="CY49" s="678"/>
      <c r="CZ49" s="679">
        <v>100</v>
      </c>
      <c r="DA49" s="680"/>
      <c r="DB49" s="680"/>
      <c r="DC49" s="681"/>
      <c r="DD49" s="682">
        <v>82952125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ln2W6Bmes2It3BtuE3z+ZHFyivvD0sGyLkO3kcntN8oh1t64YSJaZg8/xiDFILxgsZH6/KoIJg0kwoQgfIwavw==" saltValue="K6BXgkyv9eAQyR6YDYVY5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125346</v>
      </c>
      <c r="R7" s="1194"/>
      <c r="S7" s="1194"/>
      <c r="T7" s="1194"/>
      <c r="U7" s="1194"/>
      <c r="V7" s="1194">
        <v>124231</v>
      </c>
      <c r="W7" s="1194"/>
      <c r="X7" s="1194"/>
      <c r="Y7" s="1194"/>
      <c r="Z7" s="1194"/>
      <c r="AA7" s="1194">
        <f>Q7-V7</f>
        <v>1115</v>
      </c>
      <c r="AB7" s="1194"/>
      <c r="AC7" s="1194"/>
      <c r="AD7" s="1194"/>
      <c r="AE7" s="1195"/>
      <c r="AF7" s="1196">
        <v>1011</v>
      </c>
      <c r="AG7" s="1197"/>
      <c r="AH7" s="1197"/>
      <c r="AI7" s="1197"/>
      <c r="AJ7" s="1198"/>
      <c r="AK7" s="1180">
        <v>1053</v>
      </c>
      <c r="AL7" s="1181"/>
      <c r="AM7" s="1181"/>
      <c r="AN7" s="1181"/>
      <c r="AO7" s="1181"/>
      <c r="AP7" s="1181">
        <v>195922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92</v>
      </c>
      <c r="CI7" s="1178"/>
      <c r="CJ7" s="1178"/>
      <c r="CK7" s="1178"/>
      <c r="CL7" s="1179"/>
      <c r="CM7" s="1177">
        <v>177</v>
      </c>
      <c r="CN7" s="1178"/>
      <c r="CO7" s="1178"/>
      <c r="CP7" s="1178"/>
      <c r="CQ7" s="1179"/>
      <c r="CR7" s="1177">
        <v>10</v>
      </c>
      <c r="CS7" s="1178"/>
      <c r="CT7" s="1178"/>
      <c r="CU7" s="1178"/>
      <c r="CV7" s="1179"/>
      <c r="CW7" s="1177" t="s">
        <v>522</v>
      </c>
      <c r="CX7" s="1178"/>
      <c r="CY7" s="1178"/>
      <c r="CZ7" s="1178"/>
      <c r="DA7" s="1179"/>
      <c r="DB7" s="1177" t="s">
        <v>522</v>
      </c>
      <c r="DC7" s="1178"/>
      <c r="DD7" s="1178"/>
      <c r="DE7" s="1178"/>
      <c r="DF7" s="1179"/>
      <c r="DG7" s="1177" t="s">
        <v>522</v>
      </c>
      <c r="DH7" s="1178"/>
      <c r="DI7" s="1178"/>
      <c r="DJ7" s="1178"/>
      <c r="DK7" s="1179"/>
      <c r="DL7" s="1177" t="s">
        <v>522</v>
      </c>
      <c r="DM7" s="1178"/>
      <c r="DN7" s="1178"/>
      <c r="DO7" s="1178"/>
      <c r="DP7" s="1179"/>
      <c r="DQ7" s="1177" t="s">
        <v>522</v>
      </c>
      <c r="DR7" s="1178"/>
      <c r="DS7" s="1178"/>
      <c r="DT7" s="1178"/>
      <c r="DU7" s="1179"/>
      <c r="DV7" s="1204"/>
      <c r="DW7" s="1205"/>
      <c r="DX7" s="1205"/>
      <c r="DY7" s="1205"/>
      <c r="DZ7" s="1206"/>
      <c r="EA7" s="254"/>
    </row>
    <row r="8" spans="1:131" s="255" customFormat="1" ht="26.25" customHeight="1">
      <c r="A8" s="261">
        <v>2</v>
      </c>
      <c r="B8" s="1126" t="s">
        <v>383</v>
      </c>
      <c r="C8" s="1127"/>
      <c r="D8" s="1127"/>
      <c r="E8" s="1127"/>
      <c r="F8" s="1127"/>
      <c r="G8" s="1127"/>
      <c r="H8" s="1127"/>
      <c r="I8" s="1127"/>
      <c r="J8" s="1127"/>
      <c r="K8" s="1127"/>
      <c r="L8" s="1127"/>
      <c r="M8" s="1127"/>
      <c r="N8" s="1127"/>
      <c r="O8" s="1127"/>
      <c r="P8" s="1128"/>
      <c r="Q8" s="1132">
        <v>12</v>
      </c>
      <c r="R8" s="1133"/>
      <c r="S8" s="1133"/>
      <c r="T8" s="1133"/>
      <c r="U8" s="1133"/>
      <c r="V8" s="1133">
        <v>559</v>
      </c>
      <c r="W8" s="1133"/>
      <c r="X8" s="1133"/>
      <c r="Y8" s="1133"/>
      <c r="Z8" s="1133"/>
      <c r="AA8" s="1134">
        <f t="shared" ref="AA8:AA13" si="0">Q8-V8</f>
        <v>-547</v>
      </c>
      <c r="AB8" s="1109"/>
      <c r="AC8" s="1109"/>
      <c r="AD8" s="1109"/>
      <c r="AE8" s="1110"/>
      <c r="AF8" s="1108">
        <v>-547</v>
      </c>
      <c r="AG8" s="1109"/>
      <c r="AH8" s="1109"/>
      <c r="AI8" s="1109"/>
      <c r="AJ8" s="1110"/>
      <c r="AK8" s="1175">
        <v>0</v>
      </c>
      <c r="AL8" s="1176"/>
      <c r="AM8" s="1176"/>
      <c r="AN8" s="1176"/>
      <c r="AO8" s="1176"/>
      <c r="AP8" s="1176">
        <v>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17</v>
      </c>
      <c r="CI8" s="1079"/>
      <c r="CJ8" s="1079"/>
      <c r="CK8" s="1079"/>
      <c r="CL8" s="1080"/>
      <c r="CM8" s="1078">
        <v>159</v>
      </c>
      <c r="CN8" s="1079"/>
      <c r="CO8" s="1079"/>
      <c r="CP8" s="1079"/>
      <c r="CQ8" s="1080"/>
      <c r="CR8" s="1078">
        <v>100</v>
      </c>
      <c r="CS8" s="1079"/>
      <c r="CT8" s="1079"/>
      <c r="CU8" s="1079"/>
      <c r="CV8" s="1080"/>
      <c r="CW8" s="1078" t="s">
        <v>522</v>
      </c>
      <c r="CX8" s="1079"/>
      <c r="CY8" s="1079"/>
      <c r="CZ8" s="1079"/>
      <c r="DA8" s="1080"/>
      <c r="DB8" s="1078" t="s">
        <v>522</v>
      </c>
      <c r="DC8" s="1079"/>
      <c r="DD8" s="1079"/>
      <c r="DE8" s="1079"/>
      <c r="DF8" s="1080"/>
      <c r="DG8" s="1078" t="s">
        <v>522</v>
      </c>
      <c r="DH8" s="1079"/>
      <c r="DI8" s="1079"/>
      <c r="DJ8" s="1079"/>
      <c r="DK8" s="1080"/>
      <c r="DL8" s="1078" t="s">
        <v>522</v>
      </c>
      <c r="DM8" s="1079"/>
      <c r="DN8" s="1079"/>
      <c r="DO8" s="1079"/>
      <c r="DP8" s="1080"/>
      <c r="DQ8" s="1078" t="s">
        <v>522</v>
      </c>
      <c r="DR8" s="1079"/>
      <c r="DS8" s="1079"/>
      <c r="DT8" s="1079"/>
      <c r="DU8" s="1080"/>
      <c r="DV8" s="1081"/>
      <c r="DW8" s="1082"/>
      <c r="DX8" s="1082"/>
      <c r="DY8" s="1082"/>
      <c r="DZ8" s="1083"/>
      <c r="EA8" s="254"/>
    </row>
    <row r="9" spans="1:131" s="255" customFormat="1" ht="26.25" customHeight="1">
      <c r="A9" s="261">
        <v>3</v>
      </c>
      <c r="B9" s="1126" t="s">
        <v>384</v>
      </c>
      <c r="C9" s="1127"/>
      <c r="D9" s="1127"/>
      <c r="E9" s="1127"/>
      <c r="F9" s="1127"/>
      <c r="G9" s="1127"/>
      <c r="H9" s="1127"/>
      <c r="I9" s="1127"/>
      <c r="J9" s="1127"/>
      <c r="K9" s="1127"/>
      <c r="L9" s="1127"/>
      <c r="M9" s="1127"/>
      <c r="N9" s="1127"/>
      <c r="O9" s="1127"/>
      <c r="P9" s="1128"/>
      <c r="Q9" s="1132">
        <v>3376</v>
      </c>
      <c r="R9" s="1133"/>
      <c r="S9" s="1133"/>
      <c r="T9" s="1133"/>
      <c r="U9" s="1133"/>
      <c r="V9" s="1133">
        <v>3376</v>
      </c>
      <c r="W9" s="1133"/>
      <c r="X9" s="1133"/>
      <c r="Y9" s="1133"/>
      <c r="Z9" s="1133"/>
      <c r="AA9" s="1134">
        <f t="shared" si="0"/>
        <v>0</v>
      </c>
      <c r="AB9" s="1109"/>
      <c r="AC9" s="1109"/>
      <c r="AD9" s="1109"/>
      <c r="AE9" s="1110"/>
      <c r="AF9" s="1108" t="s">
        <v>176</v>
      </c>
      <c r="AG9" s="1109"/>
      <c r="AH9" s="1109"/>
      <c r="AI9" s="1109"/>
      <c r="AJ9" s="1110"/>
      <c r="AK9" s="1175">
        <v>42</v>
      </c>
      <c r="AL9" s="1176"/>
      <c r="AM9" s="1176"/>
      <c r="AN9" s="1176"/>
      <c r="AO9" s="1176"/>
      <c r="AP9" s="1176">
        <v>5373</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593</v>
      </c>
      <c r="BT9" s="1104"/>
      <c r="BU9" s="1104"/>
      <c r="BV9" s="1104"/>
      <c r="BW9" s="1104"/>
      <c r="BX9" s="1104"/>
      <c r="BY9" s="1104"/>
      <c r="BZ9" s="1104"/>
      <c r="CA9" s="1104"/>
      <c r="CB9" s="1104"/>
      <c r="CC9" s="1104"/>
      <c r="CD9" s="1104"/>
      <c r="CE9" s="1104"/>
      <c r="CF9" s="1104"/>
      <c r="CG9" s="1105"/>
      <c r="CH9" s="1078">
        <v>0</v>
      </c>
      <c r="CI9" s="1079"/>
      <c r="CJ9" s="1079"/>
      <c r="CK9" s="1079"/>
      <c r="CL9" s="1080"/>
      <c r="CM9" s="1078">
        <v>53</v>
      </c>
      <c r="CN9" s="1079"/>
      <c r="CO9" s="1079"/>
      <c r="CP9" s="1079"/>
      <c r="CQ9" s="1080"/>
      <c r="CR9" s="1078">
        <v>50</v>
      </c>
      <c r="CS9" s="1079"/>
      <c r="CT9" s="1079"/>
      <c r="CU9" s="1079"/>
      <c r="CV9" s="1080"/>
      <c r="CW9" s="1078" t="s">
        <v>522</v>
      </c>
      <c r="CX9" s="1079"/>
      <c r="CY9" s="1079"/>
      <c r="CZ9" s="1079"/>
      <c r="DA9" s="1080"/>
      <c r="DB9" s="1078" t="s">
        <v>522</v>
      </c>
      <c r="DC9" s="1079"/>
      <c r="DD9" s="1079"/>
      <c r="DE9" s="1079"/>
      <c r="DF9" s="1080"/>
      <c r="DG9" s="1078" t="s">
        <v>522</v>
      </c>
      <c r="DH9" s="1079"/>
      <c r="DI9" s="1079"/>
      <c r="DJ9" s="1079"/>
      <c r="DK9" s="1080"/>
      <c r="DL9" s="1078" t="s">
        <v>522</v>
      </c>
      <c r="DM9" s="1079"/>
      <c r="DN9" s="1079"/>
      <c r="DO9" s="1079"/>
      <c r="DP9" s="1080"/>
      <c r="DQ9" s="1078" t="s">
        <v>522</v>
      </c>
      <c r="DR9" s="1079"/>
      <c r="DS9" s="1079"/>
      <c r="DT9" s="1079"/>
      <c r="DU9" s="1080"/>
      <c r="DV9" s="1081"/>
      <c r="DW9" s="1082"/>
      <c r="DX9" s="1082"/>
      <c r="DY9" s="1082"/>
      <c r="DZ9" s="1083"/>
      <c r="EA9" s="254"/>
    </row>
    <row r="10" spans="1:131" s="255" customFormat="1" ht="26.25" customHeight="1">
      <c r="A10" s="261">
        <v>4</v>
      </c>
      <c r="B10" s="1126" t="s">
        <v>385</v>
      </c>
      <c r="C10" s="1127"/>
      <c r="D10" s="1127"/>
      <c r="E10" s="1127"/>
      <c r="F10" s="1127"/>
      <c r="G10" s="1127"/>
      <c r="H10" s="1127"/>
      <c r="I10" s="1127"/>
      <c r="J10" s="1127"/>
      <c r="K10" s="1127"/>
      <c r="L10" s="1127"/>
      <c r="M10" s="1127"/>
      <c r="N10" s="1127"/>
      <c r="O10" s="1127"/>
      <c r="P10" s="1128"/>
      <c r="Q10" s="1132">
        <v>186</v>
      </c>
      <c r="R10" s="1133"/>
      <c r="S10" s="1133"/>
      <c r="T10" s="1133"/>
      <c r="U10" s="1133"/>
      <c r="V10" s="1133">
        <v>186</v>
      </c>
      <c r="W10" s="1133"/>
      <c r="X10" s="1133"/>
      <c r="Y10" s="1133"/>
      <c r="Z10" s="1133"/>
      <c r="AA10" s="1134">
        <f t="shared" si="0"/>
        <v>0</v>
      </c>
      <c r="AB10" s="1109"/>
      <c r="AC10" s="1109"/>
      <c r="AD10" s="1109"/>
      <c r="AE10" s="1110"/>
      <c r="AF10" s="1108" t="s">
        <v>386</v>
      </c>
      <c r="AG10" s="1109"/>
      <c r="AH10" s="1109"/>
      <c r="AI10" s="1109"/>
      <c r="AJ10" s="1110"/>
      <c r="AK10" s="1175">
        <v>186</v>
      </c>
      <c r="AL10" s="1176"/>
      <c r="AM10" s="1176"/>
      <c r="AN10" s="1176"/>
      <c r="AO10" s="1176"/>
      <c r="AP10" s="1176">
        <v>251</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594</v>
      </c>
      <c r="BT10" s="1104"/>
      <c r="BU10" s="1104"/>
      <c r="BV10" s="1104"/>
      <c r="BW10" s="1104"/>
      <c r="BX10" s="1104"/>
      <c r="BY10" s="1104"/>
      <c r="BZ10" s="1104"/>
      <c r="CA10" s="1104"/>
      <c r="CB10" s="1104"/>
      <c r="CC10" s="1104"/>
      <c r="CD10" s="1104"/>
      <c r="CE10" s="1104"/>
      <c r="CF10" s="1104"/>
      <c r="CG10" s="1105"/>
      <c r="CH10" s="1078">
        <v>17</v>
      </c>
      <c r="CI10" s="1079"/>
      <c r="CJ10" s="1079"/>
      <c r="CK10" s="1079"/>
      <c r="CL10" s="1080"/>
      <c r="CM10" s="1078">
        <v>297</v>
      </c>
      <c r="CN10" s="1079"/>
      <c r="CO10" s="1079"/>
      <c r="CP10" s="1079"/>
      <c r="CQ10" s="1080"/>
      <c r="CR10" s="1078">
        <v>50</v>
      </c>
      <c r="CS10" s="1079"/>
      <c r="CT10" s="1079"/>
      <c r="CU10" s="1079"/>
      <c r="CV10" s="1080"/>
      <c r="CW10" s="1078">
        <v>108</v>
      </c>
      <c r="CX10" s="1079"/>
      <c r="CY10" s="1079"/>
      <c r="CZ10" s="1079"/>
      <c r="DA10" s="1080"/>
      <c r="DB10" s="1078" t="s">
        <v>522</v>
      </c>
      <c r="DC10" s="1079"/>
      <c r="DD10" s="1079"/>
      <c r="DE10" s="1079"/>
      <c r="DF10" s="1080"/>
      <c r="DG10" s="1078" t="s">
        <v>522</v>
      </c>
      <c r="DH10" s="1079"/>
      <c r="DI10" s="1079"/>
      <c r="DJ10" s="1079"/>
      <c r="DK10" s="1080"/>
      <c r="DL10" s="1078" t="s">
        <v>522</v>
      </c>
      <c r="DM10" s="1079"/>
      <c r="DN10" s="1079"/>
      <c r="DO10" s="1079"/>
      <c r="DP10" s="1080"/>
      <c r="DQ10" s="1078" t="s">
        <v>522</v>
      </c>
      <c r="DR10" s="1079"/>
      <c r="DS10" s="1079"/>
      <c r="DT10" s="1079"/>
      <c r="DU10" s="1080"/>
      <c r="DV10" s="1081"/>
      <c r="DW10" s="1082"/>
      <c r="DX10" s="1082"/>
      <c r="DY10" s="1082"/>
      <c r="DZ10" s="1083"/>
      <c r="EA10" s="254"/>
    </row>
    <row r="11" spans="1:131" s="255" customFormat="1" ht="26.25" customHeight="1">
      <c r="A11" s="261">
        <v>5</v>
      </c>
      <c r="B11" s="1126" t="s">
        <v>387</v>
      </c>
      <c r="C11" s="1127"/>
      <c r="D11" s="1127"/>
      <c r="E11" s="1127"/>
      <c r="F11" s="1127"/>
      <c r="G11" s="1127"/>
      <c r="H11" s="1127"/>
      <c r="I11" s="1127"/>
      <c r="J11" s="1127"/>
      <c r="K11" s="1127"/>
      <c r="L11" s="1127"/>
      <c r="M11" s="1127"/>
      <c r="N11" s="1127"/>
      <c r="O11" s="1127"/>
      <c r="P11" s="1128"/>
      <c r="Q11" s="1132">
        <v>73</v>
      </c>
      <c r="R11" s="1133"/>
      <c r="S11" s="1133"/>
      <c r="T11" s="1133"/>
      <c r="U11" s="1133"/>
      <c r="V11" s="1133">
        <v>73</v>
      </c>
      <c r="W11" s="1133"/>
      <c r="X11" s="1133"/>
      <c r="Y11" s="1133"/>
      <c r="Z11" s="1133"/>
      <c r="AA11" s="1134">
        <f t="shared" si="0"/>
        <v>0</v>
      </c>
      <c r="AB11" s="1109"/>
      <c r="AC11" s="1109"/>
      <c r="AD11" s="1109"/>
      <c r="AE11" s="1110"/>
      <c r="AF11" s="1108" t="s">
        <v>176</v>
      </c>
      <c r="AG11" s="1109"/>
      <c r="AH11" s="1109"/>
      <c r="AI11" s="1109"/>
      <c r="AJ11" s="1110"/>
      <c r="AK11" s="1175">
        <v>73</v>
      </c>
      <c r="AL11" s="1176"/>
      <c r="AM11" s="1176"/>
      <c r="AN11" s="1176"/>
      <c r="AO11" s="1176"/>
      <c r="AP11" s="1176">
        <v>33</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595</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16</v>
      </c>
      <c r="CN11" s="1079"/>
      <c r="CO11" s="1079"/>
      <c r="CP11" s="1079"/>
      <c r="CQ11" s="1080"/>
      <c r="CR11" s="1078">
        <v>6</v>
      </c>
      <c r="CS11" s="1079"/>
      <c r="CT11" s="1079"/>
      <c r="CU11" s="1079"/>
      <c r="CV11" s="1080"/>
      <c r="CW11" s="1078" t="s">
        <v>522</v>
      </c>
      <c r="CX11" s="1079"/>
      <c r="CY11" s="1079"/>
      <c r="CZ11" s="1079"/>
      <c r="DA11" s="1080"/>
      <c r="DB11" s="1078" t="s">
        <v>522</v>
      </c>
      <c r="DC11" s="1079"/>
      <c r="DD11" s="1079"/>
      <c r="DE11" s="1079"/>
      <c r="DF11" s="1080"/>
      <c r="DG11" s="1078" t="s">
        <v>522</v>
      </c>
      <c r="DH11" s="1079"/>
      <c r="DI11" s="1079"/>
      <c r="DJ11" s="1079"/>
      <c r="DK11" s="1080"/>
      <c r="DL11" s="1078" t="s">
        <v>522</v>
      </c>
      <c r="DM11" s="1079"/>
      <c r="DN11" s="1079"/>
      <c r="DO11" s="1079"/>
      <c r="DP11" s="1080"/>
      <c r="DQ11" s="1078" t="s">
        <v>522</v>
      </c>
      <c r="DR11" s="1079"/>
      <c r="DS11" s="1079"/>
      <c r="DT11" s="1079"/>
      <c r="DU11" s="1080"/>
      <c r="DV11" s="1081"/>
      <c r="DW11" s="1082"/>
      <c r="DX11" s="1082"/>
      <c r="DY11" s="1082"/>
      <c r="DZ11" s="1083"/>
      <c r="EA11" s="254"/>
    </row>
    <row r="12" spans="1:131" s="255" customFormat="1" ht="26.25" customHeight="1">
      <c r="A12" s="261">
        <v>6</v>
      </c>
      <c r="B12" s="1126" t="s">
        <v>388</v>
      </c>
      <c r="C12" s="1127"/>
      <c r="D12" s="1127"/>
      <c r="E12" s="1127"/>
      <c r="F12" s="1127"/>
      <c r="G12" s="1127"/>
      <c r="H12" s="1127"/>
      <c r="I12" s="1127"/>
      <c r="J12" s="1127"/>
      <c r="K12" s="1127"/>
      <c r="L12" s="1127"/>
      <c r="M12" s="1127"/>
      <c r="N12" s="1127"/>
      <c r="O12" s="1127"/>
      <c r="P12" s="1128"/>
      <c r="Q12" s="1132">
        <v>77</v>
      </c>
      <c r="R12" s="1133"/>
      <c r="S12" s="1133"/>
      <c r="T12" s="1133"/>
      <c r="U12" s="1133"/>
      <c r="V12" s="1133">
        <v>33</v>
      </c>
      <c r="W12" s="1133"/>
      <c r="X12" s="1133"/>
      <c r="Y12" s="1133"/>
      <c r="Z12" s="1133"/>
      <c r="AA12" s="1134">
        <f t="shared" si="0"/>
        <v>44</v>
      </c>
      <c r="AB12" s="1109"/>
      <c r="AC12" s="1109"/>
      <c r="AD12" s="1109"/>
      <c r="AE12" s="1110"/>
      <c r="AF12" s="1108" t="s">
        <v>176</v>
      </c>
      <c r="AG12" s="1109"/>
      <c r="AH12" s="1109"/>
      <c r="AI12" s="1109"/>
      <c r="AJ12" s="1110"/>
      <c r="AK12" s="1175">
        <v>0</v>
      </c>
      <c r="AL12" s="1176"/>
      <c r="AM12" s="1176"/>
      <c r="AN12" s="1176"/>
      <c r="AO12" s="1176"/>
      <c r="AP12" s="1176">
        <v>150</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t="s">
        <v>389</v>
      </c>
      <c r="C13" s="1127"/>
      <c r="D13" s="1127"/>
      <c r="E13" s="1127"/>
      <c r="F13" s="1127"/>
      <c r="G13" s="1127"/>
      <c r="H13" s="1127"/>
      <c r="I13" s="1127"/>
      <c r="J13" s="1127"/>
      <c r="K13" s="1127"/>
      <c r="L13" s="1127"/>
      <c r="M13" s="1127"/>
      <c r="N13" s="1127"/>
      <c r="O13" s="1127"/>
      <c r="P13" s="1128"/>
      <c r="Q13" s="1132">
        <v>149</v>
      </c>
      <c r="R13" s="1133"/>
      <c r="S13" s="1133"/>
      <c r="T13" s="1133"/>
      <c r="U13" s="1133"/>
      <c r="V13" s="1133">
        <v>149</v>
      </c>
      <c r="W13" s="1133"/>
      <c r="X13" s="1133"/>
      <c r="Y13" s="1133"/>
      <c r="Z13" s="1133"/>
      <c r="AA13" s="1134">
        <f t="shared" si="0"/>
        <v>0</v>
      </c>
      <c r="AB13" s="1109"/>
      <c r="AC13" s="1109"/>
      <c r="AD13" s="1109"/>
      <c r="AE13" s="1110"/>
      <c r="AF13" s="1108" t="s">
        <v>176</v>
      </c>
      <c r="AG13" s="1109"/>
      <c r="AH13" s="1109"/>
      <c r="AI13" s="1109"/>
      <c r="AJ13" s="1110"/>
      <c r="AK13" s="1175">
        <v>127</v>
      </c>
      <c r="AL13" s="1176"/>
      <c r="AM13" s="1176"/>
      <c r="AN13" s="1176"/>
      <c r="AO13" s="1176"/>
      <c r="AP13" s="1176">
        <v>757</v>
      </c>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391</v>
      </c>
      <c r="B23" s="1033" t="s">
        <v>392</v>
      </c>
      <c r="C23" s="1034"/>
      <c r="D23" s="1034"/>
      <c r="E23" s="1034"/>
      <c r="F23" s="1034"/>
      <c r="G23" s="1034"/>
      <c r="H23" s="1034"/>
      <c r="I23" s="1034"/>
      <c r="J23" s="1034"/>
      <c r="K23" s="1034"/>
      <c r="L23" s="1034"/>
      <c r="M23" s="1034"/>
      <c r="N23" s="1034"/>
      <c r="O23" s="1034"/>
      <c r="P23" s="1035"/>
      <c r="Q23" s="1157">
        <v>129218</v>
      </c>
      <c r="R23" s="1158"/>
      <c r="S23" s="1158"/>
      <c r="T23" s="1158"/>
      <c r="U23" s="1158"/>
      <c r="V23" s="1158">
        <v>128606</v>
      </c>
      <c r="W23" s="1158"/>
      <c r="X23" s="1158"/>
      <c r="Y23" s="1158"/>
      <c r="Z23" s="1158"/>
      <c r="AA23" s="1158">
        <f t="shared" ref="AA23" si="1">Q23-V23</f>
        <v>612</v>
      </c>
      <c r="AB23" s="1158"/>
      <c r="AC23" s="1158"/>
      <c r="AD23" s="1158"/>
      <c r="AE23" s="1159"/>
      <c r="AF23" s="1160">
        <v>464</v>
      </c>
      <c r="AG23" s="1158"/>
      <c r="AH23" s="1158"/>
      <c r="AI23" s="1158"/>
      <c r="AJ23" s="1161"/>
      <c r="AK23" s="1162"/>
      <c r="AL23" s="1163"/>
      <c r="AM23" s="1163"/>
      <c r="AN23" s="1163"/>
      <c r="AO23" s="1163"/>
      <c r="AP23" s="1158">
        <v>202489</v>
      </c>
      <c r="AQ23" s="1158"/>
      <c r="AR23" s="1158"/>
      <c r="AS23" s="1158"/>
      <c r="AT23" s="1158"/>
      <c r="AU23" s="1164"/>
      <c r="AV23" s="1164"/>
      <c r="AW23" s="1164"/>
      <c r="AX23" s="1164"/>
      <c r="AY23" s="1165"/>
      <c r="AZ23" s="1154" t="s">
        <v>393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404</v>
      </c>
      <c r="C28" s="1140"/>
      <c r="D28" s="1140"/>
      <c r="E28" s="1140"/>
      <c r="F28" s="1140"/>
      <c r="G28" s="1140"/>
      <c r="H28" s="1140"/>
      <c r="I28" s="1140"/>
      <c r="J28" s="1140"/>
      <c r="K28" s="1140"/>
      <c r="L28" s="1140"/>
      <c r="M28" s="1140"/>
      <c r="N28" s="1140"/>
      <c r="O28" s="1140"/>
      <c r="P28" s="1141"/>
      <c r="Q28" s="1142">
        <v>34950</v>
      </c>
      <c r="R28" s="1143"/>
      <c r="S28" s="1143"/>
      <c r="T28" s="1143"/>
      <c r="U28" s="1143"/>
      <c r="V28" s="1143">
        <v>34893</v>
      </c>
      <c r="W28" s="1143"/>
      <c r="X28" s="1143"/>
      <c r="Y28" s="1143"/>
      <c r="Z28" s="1143"/>
      <c r="AA28" s="1143">
        <f>Q28-V28</f>
        <v>57</v>
      </c>
      <c r="AB28" s="1143"/>
      <c r="AC28" s="1143"/>
      <c r="AD28" s="1143"/>
      <c r="AE28" s="1144"/>
      <c r="AF28" s="1145">
        <v>57</v>
      </c>
      <c r="AG28" s="1143"/>
      <c r="AH28" s="1143"/>
      <c r="AI28" s="1143"/>
      <c r="AJ28" s="1146"/>
      <c r="AK28" s="1147">
        <v>2469</v>
      </c>
      <c r="AL28" s="1135"/>
      <c r="AM28" s="1135"/>
      <c r="AN28" s="1135"/>
      <c r="AO28" s="1135"/>
      <c r="AP28" s="1135" t="s">
        <v>522</v>
      </c>
      <c r="AQ28" s="1135"/>
      <c r="AR28" s="1135"/>
      <c r="AS28" s="1135"/>
      <c r="AT28" s="1135"/>
      <c r="AU28" s="1135" t="s">
        <v>522</v>
      </c>
      <c r="AV28" s="1135"/>
      <c r="AW28" s="1135"/>
      <c r="AX28" s="1135"/>
      <c r="AY28" s="1135"/>
      <c r="AZ28" s="1136" t="s">
        <v>522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405</v>
      </c>
      <c r="C29" s="1127"/>
      <c r="D29" s="1127"/>
      <c r="E29" s="1127"/>
      <c r="F29" s="1127"/>
      <c r="G29" s="1127"/>
      <c r="H29" s="1127"/>
      <c r="I29" s="1127"/>
      <c r="J29" s="1127"/>
      <c r="K29" s="1127"/>
      <c r="L29" s="1127"/>
      <c r="M29" s="1127"/>
      <c r="N29" s="1127"/>
      <c r="O29" s="1127"/>
      <c r="P29" s="1128"/>
      <c r="Q29" s="1132">
        <v>30981</v>
      </c>
      <c r="R29" s="1133"/>
      <c r="S29" s="1133"/>
      <c r="T29" s="1133"/>
      <c r="U29" s="1133"/>
      <c r="V29" s="1133">
        <v>30248</v>
      </c>
      <c r="W29" s="1133"/>
      <c r="X29" s="1133"/>
      <c r="Y29" s="1133"/>
      <c r="Z29" s="1133"/>
      <c r="AA29" s="1133">
        <f t="shared" ref="AA29:AA34" si="2">Q29-V29</f>
        <v>733</v>
      </c>
      <c r="AB29" s="1133"/>
      <c r="AC29" s="1133"/>
      <c r="AD29" s="1133"/>
      <c r="AE29" s="1134"/>
      <c r="AF29" s="1108">
        <v>734</v>
      </c>
      <c r="AG29" s="1109"/>
      <c r="AH29" s="1109"/>
      <c r="AI29" s="1109"/>
      <c r="AJ29" s="1110"/>
      <c r="AK29" s="1069">
        <v>4407</v>
      </c>
      <c r="AL29" s="1060"/>
      <c r="AM29" s="1060"/>
      <c r="AN29" s="1060"/>
      <c r="AO29" s="1060"/>
      <c r="AP29" s="1060" t="s">
        <v>522</v>
      </c>
      <c r="AQ29" s="1060"/>
      <c r="AR29" s="1060"/>
      <c r="AS29" s="1060"/>
      <c r="AT29" s="1060"/>
      <c r="AU29" s="1060" t="s">
        <v>522</v>
      </c>
      <c r="AV29" s="1060"/>
      <c r="AW29" s="1060"/>
      <c r="AX29" s="1060"/>
      <c r="AY29" s="1060"/>
      <c r="AZ29" s="1131" t="s">
        <v>522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406</v>
      </c>
      <c r="C30" s="1127"/>
      <c r="D30" s="1127"/>
      <c r="E30" s="1127"/>
      <c r="F30" s="1127"/>
      <c r="G30" s="1127"/>
      <c r="H30" s="1127"/>
      <c r="I30" s="1127"/>
      <c r="J30" s="1127"/>
      <c r="K30" s="1127"/>
      <c r="L30" s="1127"/>
      <c r="M30" s="1127"/>
      <c r="N30" s="1127"/>
      <c r="O30" s="1127"/>
      <c r="P30" s="1128"/>
      <c r="Q30" s="1132">
        <v>97</v>
      </c>
      <c r="R30" s="1133"/>
      <c r="S30" s="1133"/>
      <c r="T30" s="1133"/>
      <c r="U30" s="1133"/>
      <c r="V30" s="1133">
        <v>97</v>
      </c>
      <c r="W30" s="1133"/>
      <c r="X30" s="1133"/>
      <c r="Y30" s="1133"/>
      <c r="Z30" s="1133"/>
      <c r="AA30" s="1133">
        <f t="shared" si="2"/>
        <v>0</v>
      </c>
      <c r="AB30" s="1133"/>
      <c r="AC30" s="1133"/>
      <c r="AD30" s="1133"/>
      <c r="AE30" s="1134"/>
      <c r="AF30" s="1108" t="s">
        <v>407</v>
      </c>
      <c r="AG30" s="1109"/>
      <c r="AH30" s="1109"/>
      <c r="AI30" s="1109"/>
      <c r="AJ30" s="1110"/>
      <c r="AK30" s="1069">
        <v>8</v>
      </c>
      <c r="AL30" s="1060"/>
      <c r="AM30" s="1060"/>
      <c r="AN30" s="1060"/>
      <c r="AO30" s="1060"/>
      <c r="AP30" s="1060">
        <v>0</v>
      </c>
      <c r="AQ30" s="1060"/>
      <c r="AR30" s="1060"/>
      <c r="AS30" s="1060"/>
      <c r="AT30" s="1060"/>
      <c r="AU30" s="1060">
        <v>0</v>
      </c>
      <c r="AV30" s="1060"/>
      <c r="AW30" s="1060"/>
      <c r="AX30" s="1060"/>
      <c r="AY30" s="1060"/>
      <c r="AZ30" s="1131" t="s">
        <v>522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408</v>
      </c>
      <c r="C31" s="1127"/>
      <c r="D31" s="1127"/>
      <c r="E31" s="1127"/>
      <c r="F31" s="1127"/>
      <c r="G31" s="1127"/>
      <c r="H31" s="1127"/>
      <c r="I31" s="1127"/>
      <c r="J31" s="1127"/>
      <c r="K31" s="1127"/>
      <c r="L31" s="1127"/>
      <c r="M31" s="1127"/>
      <c r="N31" s="1127"/>
      <c r="O31" s="1127"/>
      <c r="P31" s="1128"/>
      <c r="Q31" s="1132">
        <v>6100</v>
      </c>
      <c r="R31" s="1133"/>
      <c r="S31" s="1133"/>
      <c r="T31" s="1133"/>
      <c r="U31" s="1133"/>
      <c r="V31" s="1133">
        <v>6071</v>
      </c>
      <c r="W31" s="1133"/>
      <c r="X31" s="1133"/>
      <c r="Y31" s="1133"/>
      <c r="Z31" s="1133"/>
      <c r="AA31" s="1133">
        <f t="shared" si="2"/>
        <v>29</v>
      </c>
      <c r="AB31" s="1133"/>
      <c r="AC31" s="1133"/>
      <c r="AD31" s="1133"/>
      <c r="AE31" s="1134"/>
      <c r="AF31" s="1108">
        <v>28</v>
      </c>
      <c r="AG31" s="1109"/>
      <c r="AH31" s="1109"/>
      <c r="AI31" s="1109"/>
      <c r="AJ31" s="1110"/>
      <c r="AK31" s="1069">
        <v>973</v>
      </c>
      <c r="AL31" s="1060"/>
      <c r="AM31" s="1060"/>
      <c r="AN31" s="1060"/>
      <c r="AO31" s="1060"/>
      <c r="AP31" s="1060" t="s">
        <v>522</v>
      </c>
      <c r="AQ31" s="1060"/>
      <c r="AR31" s="1060"/>
      <c r="AS31" s="1060"/>
      <c r="AT31" s="1060"/>
      <c r="AU31" s="1060" t="s">
        <v>522</v>
      </c>
      <c r="AV31" s="1060"/>
      <c r="AW31" s="1060"/>
      <c r="AX31" s="1060"/>
      <c r="AY31" s="1060"/>
      <c r="AZ31" s="1131" t="s">
        <v>522</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409</v>
      </c>
      <c r="C32" s="1127"/>
      <c r="D32" s="1127"/>
      <c r="E32" s="1127"/>
      <c r="F32" s="1127"/>
      <c r="G32" s="1127"/>
      <c r="H32" s="1127"/>
      <c r="I32" s="1127"/>
      <c r="J32" s="1127"/>
      <c r="K32" s="1127"/>
      <c r="L32" s="1127"/>
      <c r="M32" s="1127"/>
      <c r="N32" s="1127"/>
      <c r="O32" s="1127"/>
      <c r="P32" s="1128"/>
      <c r="Q32" s="1132">
        <v>7603</v>
      </c>
      <c r="R32" s="1133"/>
      <c r="S32" s="1133"/>
      <c r="T32" s="1133"/>
      <c r="U32" s="1133"/>
      <c r="V32" s="1133">
        <v>1612</v>
      </c>
      <c r="W32" s="1133"/>
      <c r="X32" s="1133"/>
      <c r="Y32" s="1133"/>
      <c r="Z32" s="1133"/>
      <c r="AA32" s="1133">
        <f t="shared" si="2"/>
        <v>5991</v>
      </c>
      <c r="AB32" s="1133"/>
      <c r="AC32" s="1133"/>
      <c r="AD32" s="1133"/>
      <c r="AE32" s="1134"/>
      <c r="AF32" s="1108">
        <v>5990</v>
      </c>
      <c r="AG32" s="1109"/>
      <c r="AH32" s="1109"/>
      <c r="AI32" s="1109"/>
      <c r="AJ32" s="1110"/>
      <c r="AK32" s="1069">
        <v>597</v>
      </c>
      <c r="AL32" s="1060"/>
      <c r="AM32" s="1060"/>
      <c r="AN32" s="1060"/>
      <c r="AO32" s="1060"/>
      <c r="AP32" s="1060">
        <v>15346</v>
      </c>
      <c r="AQ32" s="1060"/>
      <c r="AR32" s="1060"/>
      <c r="AS32" s="1060"/>
      <c r="AT32" s="1060"/>
      <c r="AU32" s="1060">
        <v>3069</v>
      </c>
      <c r="AV32" s="1060"/>
      <c r="AW32" s="1060"/>
      <c r="AX32" s="1060"/>
      <c r="AY32" s="1060"/>
      <c r="AZ32" s="1131" t="s">
        <v>522</v>
      </c>
      <c r="BA32" s="1131"/>
      <c r="BB32" s="1131"/>
      <c r="BC32" s="1131"/>
      <c r="BD32" s="1131"/>
      <c r="BE32" s="1121" t="s">
        <v>410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411</v>
      </c>
      <c r="C33" s="1127"/>
      <c r="D33" s="1127"/>
      <c r="E33" s="1127"/>
      <c r="F33" s="1127"/>
      <c r="G33" s="1127"/>
      <c r="H33" s="1127"/>
      <c r="I33" s="1127"/>
      <c r="J33" s="1127"/>
      <c r="K33" s="1127"/>
      <c r="L33" s="1127"/>
      <c r="M33" s="1127"/>
      <c r="N33" s="1127"/>
      <c r="O33" s="1127"/>
      <c r="P33" s="1128"/>
      <c r="Q33" s="1132">
        <v>1579</v>
      </c>
      <c r="R33" s="1133"/>
      <c r="S33" s="1133"/>
      <c r="T33" s="1133"/>
      <c r="U33" s="1133"/>
      <c r="V33" s="1133">
        <v>373</v>
      </c>
      <c r="W33" s="1133"/>
      <c r="X33" s="1133"/>
      <c r="Y33" s="1133"/>
      <c r="Z33" s="1133"/>
      <c r="AA33" s="1133">
        <f t="shared" si="2"/>
        <v>1206</v>
      </c>
      <c r="AB33" s="1133"/>
      <c r="AC33" s="1133"/>
      <c r="AD33" s="1133"/>
      <c r="AE33" s="1134"/>
      <c r="AF33" s="1108">
        <v>1205</v>
      </c>
      <c r="AG33" s="1109"/>
      <c r="AH33" s="1109"/>
      <c r="AI33" s="1109"/>
      <c r="AJ33" s="1110"/>
      <c r="AK33" s="1069">
        <v>1922</v>
      </c>
      <c r="AL33" s="1060"/>
      <c r="AM33" s="1060"/>
      <c r="AN33" s="1060"/>
      <c r="AO33" s="1060"/>
      <c r="AP33" s="1060">
        <v>41542</v>
      </c>
      <c r="AQ33" s="1060"/>
      <c r="AR33" s="1060"/>
      <c r="AS33" s="1060"/>
      <c r="AT33" s="1060"/>
      <c r="AU33" s="1060">
        <v>23928</v>
      </c>
      <c r="AV33" s="1060"/>
      <c r="AW33" s="1060"/>
      <c r="AX33" s="1060"/>
      <c r="AY33" s="1060"/>
      <c r="AZ33" s="1131" t="s">
        <v>522</v>
      </c>
      <c r="BA33" s="1131"/>
      <c r="BB33" s="1131"/>
      <c r="BC33" s="1131"/>
      <c r="BD33" s="1131"/>
      <c r="BE33" s="1121" t="s">
        <v>412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413</v>
      </c>
      <c r="C34" s="1127"/>
      <c r="D34" s="1127"/>
      <c r="E34" s="1127"/>
      <c r="F34" s="1127"/>
      <c r="G34" s="1127"/>
      <c r="H34" s="1127"/>
      <c r="I34" s="1127"/>
      <c r="J34" s="1127"/>
      <c r="K34" s="1127"/>
      <c r="L34" s="1127"/>
      <c r="M34" s="1127"/>
      <c r="N34" s="1127"/>
      <c r="O34" s="1127"/>
      <c r="P34" s="1128"/>
      <c r="Q34" s="1132">
        <v>421</v>
      </c>
      <c r="R34" s="1133"/>
      <c r="S34" s="1133"/>
      <c r="T34" s="1133"/>
      <c r="U34" s="1133"/>
      <c r="V34" s="1133">
        <v>86</v>
      </c>
      <c r="W34" s="1133"/>
      <c r="X34" s="1133"/>
      <c r="Y34" s="1133"/>
      <c r="Z34" s="1133"/>
      <c r="AA34" s="1133">
        <f t="shared" si="2"/>
        <v>335</v>
      </c>
      <c r="AB34" s="1133"/>
      <c r="AC34" s="1133"/>
      <c r="AD34" s="1133"/>
      <c r="AE34" s="1134"/>
      <c r="AF34" s="1108">
        <v>335</v>
      </c>
      <c r="AG34" s="1109"/>
      <c r="AH34" s="1109"/>
      <c r="AI34" s="1109"/>
      <c r="AJ34" s="1110"/>
      <c r="AK34" s="1069">
        <v>514</v>
      </c>
      <c r="AL34" s="1060"/>
      <c r="AM34" s="1060"/>
      <c r="AN34" s="1060"/>
      <c r="AO34" s="1060"/>
      <c r="AP34" s="1060">
        <v>4345</v>
      </c>
      <c r="AQ34" s="1060"/>
      <c r="AR34" s="1060"/>
      <c r="AS34" s="1060"/>
      <c r="AT34" s="1060"/>
      <c r="AU34" s="1060">
        <v>4345</v>
      </c>
      <c r="AV34" s="1060"/>
      <c r="AW34" s="1060"/>
      <c r="AX34" s="1060"/>
      <c r="AY34" s="1060"/>
      <c r="AZ34" s="1131" t="s">
        <v>522</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70"/>
      <c r="AQ35" s="1068"/>
      <c r="AR35" s="1068"/>
      <c r="AS35" s="1068"/>
      <c r="AT35" s="1069"/>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391</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8349</v>
      </c>
      <c r="AG63" s="1048"/>
      <c r="AH63" s="1048"/>
      <c r="AI63" s="1048"/>
      <c r="AJ63" s="1119"/>
      <c r="AK63" s="1120"/>
      <c r="AL63" s="1052"/>
      <c r="AM63" s="1052"/>
      <c r="AN63" s="1052"/>
      <c r="AO63" s="1052"/>
      <c r="AP63" s="1048">
        <v>61233</v>
      </c>
      <c r="AQ63" s="1048"/>
      <c r="AR63" s="1048"/>
      <c r="AS63" s="1048"/>
      <c r="AT63" s="1048"/>
      <c r="AU63" s="1048">
        <v>31342</v>
      </c>
      <c r="AV63" s="1048"/>
      <c r="AW63" s="1048"/>
      <c r="AX63" s="1048"/>
      <c r="AY63" s="1048"/>
      <c r="AZ63" s="1114"/>
      <c r="BA63" s="1114"/>
      <c r="BB63" s="1114"/>
      <c r="BC63" s="1114"/>
      <c r="BD63" s="1114"/>
      <c r="BE63" s="1049"/>
      <c r="BF63" s="1049"/>
      <c r="BG63" s="1049"/>
      <c r="BH63" s="1049"/>
      <c r="BI63" s="1050"/>
      <c r="BJ63" s="1115" t="s">
        <v>176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420</v>
      </c>
      <c r="AB66" s="1091"/>
      <c r="AC66" s="1091"/>
      <c r="AD66" s="1091"/>
      <c r="AE66" s="1092"/>
      <c r="AF66" s="1096" t="s">
        <v>421</v>
      </c>
      <c r="AG66" s="1097"/>
      <c r="AH66" s="1097"/>
      <c r="AI66" s="1097"/>
      <c r="AJ66" s="1098"/>
      <c r="AK66" s="1090" t="s">
        <v>422</v>
      </c>
      <c r="AL66" s="1085"/>
      <c r="AM66" s="1085"/>
      <c r="AN66" s="1085"/>
      <c r="AO66" s="1086"/>
      <c r="AP66" s="1090" t="s">
        <v>423</v>
      </c>
      <c r="AQ66" s="1091"/>
      <c r="AR66" s="1091"/>
      <c r="AS66" s="1091"/>
      <c r="AT66" s="1092"/>
      <c r="AU66" s="1090" t="s">
        <v>424</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596</v>
      </c>
      <c r="C68" s="1075"/>
      <c r="D68" s="1075"/>
      <c r="E68" s="1075"/>
      <c r="F68" s="1075"/>
      <c r="G68" s="1075"/>
      <c r="H68" s="1075"/>
      <c r="I68" s="1075"/>
      <c r="J68" s="1075"/>
      <c r="K68" s="1075"/>
      <c r="L68" s="1075"/>
      <c r="M68" s="1075"/>
      <c r="N68" s="1075"/>
      <c r="O68" s="1075"/>
      <c r="P68" s="1076"/>
      <c r="Q68" s="1077">
        <v>4666</v>
      </c>
      <c r="R68" s="1071"/>
      <c r="S68" s="1071"/>
      <c r="T68" s="1071"/>
      <c r="U68" s="1071"/>
      <c r="V68" s="1071">
        <v>4620</v>
      </c>
      <c r="W68" s="1071"/>
      <c r="X68" s="1071"/>
      <c r="Y68" s="1071"/>
      <c r="Z68" s="1071"/>
      <c r="AA68" s="1071">
        <f t="shared" ref="AA68:AA71" si="3">Q68-V68</f>
        <v>46</v>
      </c>
      <c r="AB68" s="1071"/>
      <c r="AC68" s="1071"/>
      <c r="AD68" s="1071"/>
      <c r="AE68" s="1071"/>
      <c r="AF68" s="1071">
        <v>16</v>
      </c>
      <c r="AG68" s="1071"/>
      <c r="AH68" s="1071"/>
      <c r="AI68" s="1071"/>
      <c r="AJ68" s="1071"/>
      <c r="AK68" s="1071">
        <v>30</v>
      </c>
      <c r="AL68" s="1071"/>
      <c r="AM68" s="1071"/>
      <c r="AN68" s="1071"/>
      <c r="AO68" s="1071"/>
      <c r="AP68" s="1071" t="s">
        <v>522</v>
      </c>
      <c r="AQ68" s="1071"/>
      <c r="AR68" s="1071"/>
      <c r="AS68" s="1071"/>
      <c r="AT68" s="1071"/>
      <c r="AU68" s="1071" t="s">
        <v>522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597</v>
      </c>
      <c r="C69" s="1064"/>
      <c r="D69" s="1064"/>
      <c r="E69" s="1064"/>
      <c r="F69" s="1064"/>
      <c r="G69" s="1064"/>
      <c r="H69" s="1064"/>
      <c r="I69" s="1064"/>
      <c r="J69" s="1064"/>
      <c r="K69" s="1064"/>
      <c r="L69" s="1064"/>
      <c r="M69" s="1064"/>
      <c r="N69" s="1064"/>
      <c r="O69" s="1064"/>
      <c r="P69" s="1065"/>
      <c r="Q69" s="1066">
        <v>113</v>
      </c>
      <c r="R69" s="1060"/>
      <c r="S69" s="1060"/>
      <c r="T69" s="1060"/>
      <c r="U69" s="1060"/>
      <c r="V69" s="1060">
        <v>107</v>
      </c>
      <c r="W69" s="1060"/>
      <c r="X69" s="1060"/>
      <c r="Y69" s="1060"/>
      <c r="Z69" s="1060"/>
      <c r="AA69" s="1060">
        <f t="shared" si="3"/>
        <v>6</v>
      </c>
      <c r="AB69" s="1060"/>
      <c r="AC69" s="1060"/>
      <c r="AD69" s="1060"/>
      <c r="AE69" s="1060"/>
      <c r="AF69" s="1060">
        <v>6</v>
      </c>
      <c r="AG69" s="1060"/>
      <c r="AH69" s="1060"/>
      <c r="AI69" s="1060"/>
      <c r="AJ69" s="1060"/>
      <c r="AK69" s="1060" t="s">
        <v>522</v>
      </c>
      <c r="AL69" s="1060"/>
      <c r="AM69" s="1060"/>
      <c r="AN69" s="1060"/>
      <c r="AO69" s="1060"/>
      <c r="AP69" s="1060" t="s">
        <v>522</v>
      </c>
      <c r="AQ69" s="1060"/>
      <c r="AR69" s="1060"/>
      <c r="AS69" s="1060"/>
      <c r="AT69" s="1060"/>
      <c r="AU69" s="1060" t="s">
        <v>522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598</v>
      </c>
      <c r="C70" s="1064"/>
      <c r="D70" s="1064"/>
      <c r="E70" s="1064"/>
      <c r="F70" s="1064"/>
      <c r="G70" s="1064"/>
      <c r="H70" s="1064"/>
      <c r="I70" s="1064"/>
      <c r="J70" s="1064"/>
      <c r="K70" s="1064"/>
      <c r="L70" s="1064"/>
      <c r="M70" s="1064"/>
      <c r="N70" s="1064"/>
      <c r="O70" s="1064"/>
      <c r="P70" s="1065"/>
      <c r="Q70" s="1066">
        <v>218</v>
      </c>
      <c r="R70" s="1060"/>
      <c r="S70" s="1060"/>
      <c r="T70" s="1060"/>
      <c r="U70" s="1060"/>
      <c r="V70" s="1060">
        <v>218</v>
      </c>
      <c r="W70" s="1060"/>
      <c r="X70" s="1060"/>
      <c r="Y70" s="1060"/>
      <c r="Z70" s="1060"/>
      <c r="AA70" s="1060">
        <f t="shared" si="3"/>
        <v>0</v>
      </c>
      <c r="AB70" s="1060"/>
      <c r="AC70" s="1060"/>
      <c r="AD70" s="1060"/>
      <c r="AE70" s="1060"/>
      <c r="AF70" s="1060">
        <v>0</v>
      </c>
      <c r="AG70" s="1060"/>
      <c r="AH70" s="1060"/>
      <c r="AI70" s="1060"/>
      <c r="AJ70" s="1060"/>
      <c r="AK70" s="1060">
        <v>3</v>
      </c>
      <c r="AL70" s="1060"/>
      <c r="AM70" s="1060"/>
      <c r="AN70" s="1060"/>
      <c r="AO70" s="1060"/>
      <c r="AP70" s="1060" t="s">
        <v>522</v>
      </c>
      <c r="AQ70" s="1060"/>
      <c r="AR70" s="1060"/>
      <c r="AS70" s="1060"/>
      <c r="AT70" s="1060"/>
      <c r="AU70" s="1060" t="s">
        <v>522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599</v>
      </c>
      <c r="C71" s="1064"/>
      <c r="D71" s="1064"/>
      <c r="E71" s="1064"/>
      <c r="F71" s="1064"/>
      <c r="G71" s="1064"/>
      <c r="H71" s="1064"/>
      <c r="I71" s="1064"/>
      <c r="J71" s="1064"/>
      <c r="K71" s="1064"/>
      <c r="L71" s="1064"/>
      <c r="M71" s="1064"/>
      <c r="N71" s="1064"/>
      <c r="O71" s="1064"/>
      <c r="P71" s="1065"/>
      <c r="Q71" s="1066">
        <v>145</v>
      </c>
      <c r="R71" s="1060"/>
      <c r="S71" s="1060"/>
      <c r="T71" s="1060"/>
      <c r="U71" s="1060"/>
      <c r="V71" s="1060">
        <v>102</v>
      </c>
      <c r="W71" s="1060"/>
      <c r="X71" s="1060"/>
      <c r="Y71" s="1060"/>
      <c r="Z71" s="1060"/>
      <c r="AA71" s="1060">
        <f t="shared" si="3"/>
        <v>43</v>
      </c>
      <c r="AB71" s="1060"/>
      <c r="AC71" s="1060"/>
      <c r="AD71" s="1060"/>
      <c r="AE71" s="1060"/>
      <c r="AF71" s="1060">
        <v>43</v>
      </c>
      <c r="AG71" s="1060"/>
      <c r="AH71" s="1060"/>
      <c r="AI71" s="1060"/>
      <c r="AJ71" s="1060"/>
      <c r="AK71" s="1060">
        <v>0</v>
      </c>
      <c r="AL71" s="1060"/>
      <c r="AM71" s="1060"/>
      <c r="AN71" s="1060"/>
      <c r="AO71" s="1060"/>
      <c r="AP71" s="1060" t="s">
        <v>522</v>
      </c>
      <c r="AQ71" s="1060"/>
      <c r="AR71" s="1060"/>
      <c r="AS71" s="1060"/>
      <c r="AT71" s="1060"/>
      <c r="AU71" s="1060" t="s">
        <v>522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391</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65</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216</v>
      </c>
      <c r="CS102" s="1040"/>
      <c r="CT102" s="1040"/>
      <c r="CU102" s="1040"/>
      <c r="CV102" s="1041"/>
      <c r="CW102" s="1039">
        <v>108</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304</v>
      </c>
      <c r="AG109" s="983"/>
      <c r="AH109" s="983"/>
      <c r="AI109" s="983"/>
      <c r="AJ109" s="984"/>
      <c r="AK109" s="985" t="s">
        <v>303</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304</v>
      </c>
      <c r="BW109" s="983"/>
      <c r="BX109" s="983"/>
      <c r="BY109" s="983"/>
      <c r="BZ109" s="984"/>
      <c r="CA109" s="985" t="s">
        <v>303</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304</v>
      </c>
      <c r="DM109" s="983"/>
      <c r="DN109" s="983"/>
      <c r="DO109" s="983"/>
      <c r="DP109" s="984"/>
      <c r="DQ109" s="985" t="s">
        <v>303</v>
      </c>
      <c r="DR109" s="983"/>
      <c r="DS109" s="983"/>
      <c r="DT109" s="983"/>
      <c r="DU109" s="984"/>
      <c r="DV109" s="985" t="s">
        <v>435</v>
      </c>
      <c r="DW109" s="983"/>
      <c r="DX109" s="983"/>
      <c r="DY109" s="983"/>
      <c r="DZ109" s="1014"/>
    </row>
    <row r="110" spans="1:131" s="246" customFormat="1" ht="26.25" customHeight="1">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18921122</v>
      </c>
      <c r="AB110" s="976"/>
      <c r="AC110" s="976"/>
      <c r="AD110" s="976"/>
      <c r="AE110" s="977"/>
      <c r="AF110" s="978">
        <v>18570996</v>
      </c>
      <c r="AG110" s="976"/>
      <c r="AH110" s="976"/>
      <c r="AI110" s="976"/>
      <c r="AJ110" s="977"/>
      <c r="AK110" s="978">
        <v>18565578</v>
      </c>
      <c r="AL110" s="976"/>
      <c r="AM110" s="976"/>
      <c r="AN110" s="976"/>
      <c r="AO110" s="977"/>
      <c r="AP110" s="979">
        <v>28</v>
      </c>
      <c r="AQ110" s="980"/>
      <c r="AR110" s="980"/>
      <c r="AS110" s="980"/>
      <c r="AT110" s="981"/>
      <c r="AU110" s="1015" t="s">
        <v>73</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210323009</v>
      </c>
      <c r="BR110" s="923"/>
      <c r="BS110" s="923"/>
      <c r="BT110" s="923"/>
      <c r="BU110" s="923"/>
      <c r="BV110" s="923">
        <v>206090402</v>
      </c>
      <c r="BW110" s="923"/>
      <c r="BX110" s="923"/>
      <c r="BY110" s="923"/>
      <c r="BZ110" s="923"/>
      <c r="CA110" s="923">
        <v>202488855</v>
      </c>
      <c r="CB110" s="923"/>
      <c r="CC110" s="923"/>
      <c r="CD110" s="923"/>
      <c r="CE110" s="923"/>
      <c r="CF110" s="947">
        <v>305.7</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441</v>
      </c>
      <c r="DH110" s="923"/>
      <c r="DI110" s="923"/>
      <c r="DJ110" s="923"/>
      <c r="DK110" s="923"/>
      <c r="DL110" s="923" t="s">
        <v>442</v>
      </c>
      <c r="DM110" s="923"/>
      <c r="DN110" s="923"/>
      <c r="DO110" s="923"/>
      <c r="DP110" s="923"/>
      <c r="DQ110" s="923" t="s">
        <v>442</v>
      </c>
      <c r="DR110" s="923"/>
      <c r="DS110" s="923"/>
      <c r="DT110" s="923"/>
      <c r="DU110" s="923"/>
      <c r="DV110" s="924" t="s">
        <v>442</v>
      </c>
      <c r="DW110" s="924"/>
      <c r="DX110" s="924"/>
      <c r="DY110" s="924"/>
      <c r="DZ110" s="925"/>
    </row>
    <row r="111" spans="1:131" s="246" customFormat="1" ht="26.25" customHeight="1">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442</v>
      </c>
      <c r="AB111" s="1004"/>
      <c r="AC111" s="1004"/>
      <c r="AD111" s="1004"/>
      <c r="AE111" s="1005"/>
      <c r="AF111" s="1006" t="s">
        <v>442</v>
      </c>
      <c r="AG111" s="1004"/>
      <c r="AH111" s="1004"/>
      <c r="AI111" s="1004"/>
      <c r="AJ111" s="1005"/>
      <c r="AK111" s="1006" t="s">
        <v>442</v>
      </c>
      <c r="AL111" s="1004"/>
      <c r="AM111" s="1004"/>
      <c r="AN111" s="1004"/>
      <c r="AO111" s="1005"/>
      <c r="AP111" s="1007" t="s">
        <v>442</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29230</v>
      </c>
      <c r="BR111" s="895"/>
      <c r="BS111" s="895"/>
      <c r="BT111" s="895"/>
      <c r="BU111" s="895"/>
      <c r="BV111" s="895">
        <v>25922</v>
      </c>
      <c r="BW111" s="895"/>
      <c r="BX111" s="895"/>
      <c r="BY111" s="895"/>
      <c r="BZ111" s="895"/>
      <c r="CA111" s="895">
        <v>17240</v>
      </c>
      <c r="CB111" s="895"/>
      <c r="CC111" s="895"/>
      <c r="CD111" s="895"/>
      <c r="CE111" s="895"/>
      <c r="CF111" s="956">
        <v>0</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29230</v>
      </c>
      <c r="DH111" s="895"/>
      <c r="DI111" s="895"/>
      <c r="DJ111" s="895"/>
      <c r="DK111" s="895"/>
      <c r="DL111" s="895">
        <v>25922</v>
      </c>
      <c r="DM111" s="895"/>
      <c r="DN111" s="895"/>
      <c r="DO111" s="895"/>
      <c r="DP111" s="895"/>
      <c r="DQ111" s="895">
        <v>17240</v>
      </c>
      <c r="DR111" s="895"/>
      <c r="DS111" s="895"/>
      <c r="DT111" s="895"/>
      <c r="DU111" s="895"/>
      <c r="DV111" s="872">
        <v>0</v>
      </c>
      <c r="DW111" s="872"/>
      <c r="DX111" s="872"/>
      <c r="DY111" s="872"/>
      <c r="DZ111" s="873"/>
    </row>
    <row r="112" spans="1:131" s="246" customFormat="1" ht="26.25" customHeight="1">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448</v>
      </c>
      <c r="AB112" s="858"/>
      <c r="AC112" s="858"/>
      <c r="AD112" s="858"/>
      <c r="AE112" s="859"/>
      <c r="AF112" s="860" t="s">
        <v>442</v>
      </c>
      <c r="AG112" s="858"/>
      <c r="AH112" s="858"/>
      <c r="AI112" s="858"/>
      <c r="AJ112" s="859"/>
      <c r="AK112" s="860" t="s">
        <v>448</v>
      </c>
      <c r="AL112" s="858"/>
      <c r="AM112" s="858"/>
      <c r="AN112" s="858"/>
      <c r="AO112" s="859"/>
      <c r="AP112" s="905" t="s">
        <v>442</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32474985</v>
      </c>
      <c r="BR112" s="895"/>
      <c r="BS112" s="895"/>
      <c r="BT112" s="895"/>
      <c r="BU112" s="895"/>
      <c r="BV112" s="895">
        <v>31825033</v>
      </c>
      <c r="BW112" s="895"/>
      <c r="BX112" s="895"/>
      <c r="BY112" s="895"/>
      <c r="BZ112" s="895"/>
      <c r="CA112" s="895">
        <v>31342043</v>
      </c>
      <c r="CB112" s="895"/>
      <c r="CC112" s="895"/>
      <c r="CD112" s="895"/>
      <c r="CE112" s="895"/>
      <c r="CF112" s="956">
        <v>47.3</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442</v>
      </c>
      <c r="DH112" s="895"/>
      <c r="DI112" s="895"/>
      <c r="DJ112" s="895"/>
      <c r="DK112" s="895"/>
      <c r="DL112" s="895" t="s">
        <v>442</v>
      </c>
      <c r="DM112" s="895"/>
      <c r="DN112" s="895"/>
      <c r="DO112" s="895"/>
      <c r="DP112" s="895"/>
      <c r="DQ112" s="895" t="s">
        <v>442</v>
      </c>
      <c r="DR112" s="895"/>
      <c r="DS112" s="895"/>
      <c r="DT112" s="895"/>
      <c r="DU112" s="895"/>
      <c r="DV112" s="872" t="s">
        <v>442</v>
      </c>
      <c r="DW112" s="872"/>
      <c r="DX112" s="872"/>
      <c r="DY112" s="872"/>
      <c r="DZ112" s="873"/>
    </row>
    <row r="113" spans="1:130" s="246" customFormat="1" ht="26.25" customHeight="1">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2130599</v>
      </c>
      <c r="AB113" s="1004"/>
      <c r="AC113" s="1004"/>
      <c r="AD113" s="1004"/>
      <c r="AE113" s="1005"/>
      <c r="AF113" s="1006">
        <v>2023759</v>
      </c>
      <c r="AG113" s="1004"/>
      <c r="AH113" s="1004"/>
      <c r="AI113" s="1004"/>
      <c r="AJ113" s="1005"/>
      <c r="AK113" s="1006">
        <v>2060286</v>
      </c>
      <c r="AL113" s="1004"/>
      <c r="AM113" s="1004"/>
      <c r="AN113" s="1004"/>
      <c r="AO113" s="1005"/>
      <c r="AP113" s="1007">
        <v>3.1</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t="s">
        <v>442</v>
      </c>
      <c r="BR113" s="895"/>
      <c r="BS113" s="895"/>
      <c r="BT113" s="895"/>
      <c r="BU113" s="895"/>
      <c r="BV113" s="895" t="s">
        <v>442</v>
      </c>
      <c r="BW113" s="895"/>
      <c r="BX113" s="895"/>
      <c r="BY113" s="895"/>
      <c r="BZ113" s="895"/>
      <c r="CA113" s="895" t="s">
        <v>442</v>
      </c>
      <c r="CB113" s="895"/>
      <c r="CC113" s="895"/>
      <c r="CD113" s="895"/>
      <c r="CE113" s="895"/>
      <c r="CF113" s="956" t="s">
        <v>442</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442</v>
      </c>
      <c r="DH113" s="858"/>
      <c r="DI113" s="858"/>
      <c r="DJ113" s="858"/>
      <c r="DK113" s="859"/>
      <c r="DL113" s="860" t="s">
        <v>442</v>
      </c>
      <c r="DM113" s="858"/>
      <c r="DN113" s="858"/>
      <c r="DO113" s="858"/>
      <c r="DP113" s="859"/>
      <c r="DQ113" s="860" t="s">
        <v>442</v>
      </c>
      <c r="DR113" s="858"/>
      <c r="DS113" s="858"/>
      <c r="DT113" s="858"/>
      <c r="DU113" s="859"/>
      <c r="DV113" s="905" t="s">
        <v>442</v>
      </c>
      <c r="DW113" s="906"/>
      <c r="DX113" s="906"/>
      <c r="DY113" s="906"/>
      <c r="DZ113" s="907"/>
    </row>
    <row r="114" spans="1:130" s="246" customFormat="1" ht="26.25" customHeight="1">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442</v>
      </c>
      <c r="AB114" s="858"/>
      <c r="AC114" s="858"/>
      <c r="AD114" s="858"/>
      <c r="AE114" s="859"/>
      <c r="AF114" s="860" t="s">
        <v>455</v>
      </c>
      <c r="AG114" s="858"/>
      <c r="AH114" s="858"/>
      <c r="AI114" s="858"/>
      <c r="AJ114" s="859"/>
      <c r="AK114" s="860" t="s">
        <v>442</v>
      </c>
      <c r="AL114" s="858"/>
      <c r="AM114" s="858"/>
      <c r="AN114" s="858"/>
      <c r="AO114" s="859"/>
      <c r="AP114" s="905" t="s">
        <v>442</v>
      </c>
      <c r="AQ114" s="906"/>
      <c r="AR114" s="906"/>
      <c r="AS114" s="906"/>
      <c r="AT114" s="907"/>
      <c r="AU114" s="1017"/>
      <c r="AV114" s="1018"/>
      <c r="AW114" s="1018"/>
      <c r="AX114" s="1018"/>
      <c r="AY114" s="1018"/>
      <c r="AZ114" s="893" t="s">
        <v>456</v>
      </c>
      <c r="BA114" s="828"/>
      <c r="BB114" s="828"/>
      <c r="BC114" s="828"/>
      <c r="BD114" s="828"/>
      <c r="BE114" s="828"/>
      <c r="BF114" s="828"/>
      <c r="BG114" s="828"/>
      <c r="BH114" s="828"/>
      <c r="BI114" s="828"/>
      <c r="BJ114" s="828"/>
      <c r="BK114" s="828"/>
      <c r="BL114" s="828"/>
      <c r="BM114" s="828"/>
      <c r="BN114" s="828"/>
      <c r="BO114" s="828"/>
      <c r="BP114" s="829"/>
      <c r="BQ114" s="894">
        <v>21415536</v>
      </c>
      <c r="BR114" s="895"/>
      <c r="BS114" s="895"/>
      <c r="BT114" s="895"/>
      <c r="BU114" s="895"/>
      <c r="BV114" s="895">
        <v>19645626</v>
      </c>
      <c r="BW114" s="895"/>
      <c r="BX114" s="895"/>
      <c r="BY114" s="895"/>
      <c r="BZ114" s="895"/>
      <c r="CA114" s="895">
        <v>18654648</v>
      </c>
      <c r="CB114" s="895"/>
      <c r="CC114" s="895"/>
      <c r="CD114" s="895"/>
      <c r="CE114" s="895"/>
      <c r="CF114" s="956">
        <v>28.2</v>
      </c>
      <c r="CG114" s="957"/>
      <c r="CH114" s="957"/>
      <c r="CI114" s="957"/>
      <c r="CJ114" s="957"/>
      <c r="CK114" s="1012"/>
      <c r="CL114" s="89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458</v>
      </c>
      <c r="DH114" s="858"/>
      <c r="DI114" s="858"/>
      <c r="DJ114" s="858"/>
      <c r="DK114" s="859"/>
      <c r="DL114" s="860" t="s">
        <v>442</v>
      </c>
      <c r="DM114" s="858"/>
      <c r="DN114" s="858"/>
      <c r="DO114" s="858"/>
      <c r="DP114" s="859"/>
      <c r="DQ114" s="860" t="s">
        <v>458</v>
      </c>
      <c r="DR114" s="858"/>
      <c r="DS114" s="858"/>
      <c r="DT114" s="858"/>
      <c r="DU114" s="859"/>
      <c r="DV114" s="905" t="s">
        <v>442</v>
      </c>
      <c r="DW114" s="906"/>
      <c r="DX114" s="906"/>
      <c r="DY114" s="906"/>
      <c r="DZ114" s="907"/>
    </row>
    <row r="115" spans="1:130" s="246" customFormat="1" ht="26.25" customHeight="1">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7354</v>
      </c>
      <c r="AB115" s="1004"/>
      <c r="AC115" s="1004"/>
      <c r="AD115" s="1004"/>
      <c r="AE115" s="1005"/>
      <c r="AF115" s="1006">
        <v>7198</v>
      </c>
      <c r="AG115" s="1004"/>
      <c r="AH115" s="1004"/>
      <c r="AI115" s="1004"/>
      <c r="AJ115" s="1005"/>
      <c r="AK115" s="1006">
        <v>7043</v>
      </c>
      <c r="AL115" s="1004"/>
      <c r="AM115" s="1004"/>
      <c r="AN115" s="1004"/>
      <c r="AO115" s="1005"/>
      <c r="AP115" s="1007">
        <v>0</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t="s">
        <v>442</v>
      </c>
      <c r="BR115" s="895"/>
      <c r="BS115" s="895"/>
      <c r="BT115" s="895"/>
      <c r="BU115" s="895"/>
      <c r="BV115" s="895" t="s">
        <v>442</v>
      </c>
      <c r="BW115" s="895"/>
      <c r="BX115" s="895"/>
      <c r="BY115" s="895"/>
      <c r="BZ115" s="895"/>
      <c r="CA115" s="895" t="s">
        <v>442</v>
      </c>
      <c r="CB115" s="895"/>
      <c r="CC115" s="895"/>
      <c r="CD115" s="895"/>
      <c r="CE115" s="895"/>
      <c r="CF115" s="956" t="s">
        <v>441</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442</v>
      </c>
      <c r="DH115" s="858"/>
      <c r="DI115" s="858"/>
      <c r="DJ115" s="858"/>
      <c r="DK115" s="859"/>
      <c r="DL115" s="860" t="s">
        <v>442</v>
      </c>
      <c r="DM115" s="858"/>
      <c r="DN115" s="858"/>
      <c r="DO115" s="858"/>
      <c r="DP115" s="859"/>
      <c r="DQ115" s="860" t="s">
        <v>442</v>
      </c>
      <c r="DR115" s="858"/>
      <c r="DS115" s="858"/>
      <c r="DT115" s="858"/>
      <c r="DU115" s="859"/>
      <c r="DV115" s="905" t="s">
        <v>442</v>
      </c>
      <c r="DW115" s="906"/>
      <c r="DX115" s="906"/>
      <c r="DY115" s="906"/>
      <c r="DZ115" s="907"/>
    </row>
    <row r="116" spans="1:130" s="246" customFormat="1" ht="26.25" customHeight="1">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12866</v>
      </c>
      <c r="AB116" s="858"/>
      <c r="AC116" s="858"/>
      <c r="AD116" s="858"/>
      <c r="AE116" s="859"/>
      <c r="AF116" s="860">
        <v>9384</v>
      </c>
      <c r="AG116" s="858"/>
      <c r="AH116" s="858"/>
      <c r="AI116" s="858"/>
      <c r="AJ116" s="859"/>
      <c r="AK116" s="860">
        <v>7436</v>
      </c>
      <c r="AL116" s="858"/>
      <c r="AM116" s="858"/>
      <c r="AN116" s="858"/>
      <c r="AO116" s="859"/>
      <c r="AP116" s="905">
        <v>0</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442</v>
      </c>
      <c r="BR116" s="895"/>
      <c r="BS116" s="895"/>
      <c r="BT116" s="895"/>
      <c r="BU116" s="895"/>
      <c r="BV116" s="895" t="s">
        <v>442</v>
      </c>
      <c r="BW116" s="895"/>
      <c r="BX116" s="895"/>
      <c r="BY116" s="895"/>
      <c r="BZ116" s="895"/>
      <c r="CA116" s="895" t="s">
        <v>442</v>
      </c>
      <c r="CB116" s="895"/>
      <c r="CC116" s="895"/>
      <c r="CD116" s="895"/>
      <c r="CE116" s="895"/>
      <c r="CF116" s="956" t="s">
        <v>442</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442</v>
      </c>
      <c r="DH116" s="858"/>
      <c r="DI116" s="858"/>
      <c r="DJ116" s="858"/>
      <c r="DK116" s="859"/>
      <c r="DL116" s="860" t="s">
        <v>442</v>
      </c>
      <c r="DM116" s="858"/>
      <c r="DN116" s="858"/>
      <c r="DO116" s="858"/>
      <c r="DP116" s="859"/>
      <c r="DQ116" s="860" t="s">
        <v>441</v>
      </c>
      <c r="DR116" s="858"/>
      <c r="DS116" s="858"/>
      <c r="DT116" s="858"/>
      <c r="DU116" s="859"/>
      <c r="DV116" s="905" t="s">
        <v>442</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21071941</v>
      </c>
      <c r="AB117" s="990"/>
      <c r="AC117" s="990"/>
      <c r="AD117" s="990"/>
      <c r="AE117" s="991"/>
      <c r="AF117" s="992">
        <v>20611337</v>
      </c>
      <c r="AG117" s="990"/>
      <c r="AH117" s="990"/>
      <c r="AI117" s="990"/>
      <c r="AJ117" s="991"/>
      <c r="AK117" s="992">
        <v>20640343</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442</v>
      </c>
      <c r="BW117" s="895"/>
      <c r="BX117" s="895"/>
      <c r="BY117" s="895"/>
      <c r="BZ117" s="895"/>
      <c r="CA117" s="895" t="s">
        <v>442</v>
      </c>
      <c r="CB117" s="895"/>
      <c r="CC117" s="895"/>
      <c r="CD117" s="895"/>
      <c r="CE117" s="895"/>
      <c r="CF117" s="956" t="s">
        <v>442</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442</v>
      </c>
      <c r="DH117" s="858"/>
      <c r="DI117" s="858"/>
      <c r="DJ117" s="858"/>
      <c r="DK117" s="859"/>
      <c r="DL117" s="860" t="s">
        <v>441</v>
      </c>
      <c r="DM117" s="858"/>
      <c r="DN117" s="858"/>
      <c r="DO117" s="858"/>
      <c r="DP117" s="859"/>
      <c r="DQ117" s="860" t="s">
        <v>442</v>
      </c>
      <c r="DR117" s="858"/>
      <c r="DS117" s="858"/>
      <c r="DT117" s="858"/>
      <c r="DU117" s="859"/>
      <c r="DV117" s="905" t="s">
        <v>442</v>
      </c>
      <c r="DW117" s="906"/>
      <c r="DX117" s="906"/>
      <c r="DY117" s="906"/>
      <c r="DZ117" s="907"/>
    </row>
    <row r="118" spans="1:130" s="246" customFormat="1" ht="26.25" customHeight="1">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304</v>
      </c>
      <c r="AG118" s="983"/>
      <c r="AH118" s="983"/>
      <c r="AI118" s="983"/>
      <c r="AJ118" s="984"/>
      <c r="AK118" s="985" t="s">
        <v>303</v>
      </c>
      <c r="AL118" s="983"/>
      <c r="AM118" s="983"/>
      <c r="AN118" s="983"/>
      <c r="AO118" s="984"/>
      <c r="AP118" s="986" t="s">
        <v>435</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442</v>
      </c>
      <c r="BR118" s="926"/>
      <c r="BS118" s="926"/>
      <c r="BT118" s="926"/>
      <c r="BU118" s="926"/>
      <c r="BV118" s="926" t="s">
        <v>442</v>
      </c>
      <c r="BW118" s="926"/>
      <c r="BX118" s="926"/>
      <c r="BY118" s="926"/>
      <c r="BZ118" s="926"/>
      <c r="CA118" s="926" t="s">
        <v>442</v>
      </c>
      <c r="CB118" s="926"/>
      <c r="CC118" s="926"/>
      <c r="CD118" s="926"/>
      <c r="CE118" s="926"/>
      <c r="CF118" s="956" t="s">
        <v>442</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458</v>
      </c>
      <c r="DH118" s="858"/>
      <c r="DI118" s="858"/>
      <c r="DJ118" s="858"/>
      <c r="DK118" s="859"/>
      <c r="DL118" s="860" t="s">
        <v>442</v>
      </c>
      <c r="DM118" s="858"/>
      <c r="DN118" s="858"/>
      <c r="DO118" s="858"/>
      <c r="DP118" s="859"/>
      <c r="DQ118" s="860" t="s">
        <v>442</v>
      </c>
      <c r="DR118" s="858"/>
      <c r="DS118" s="858"/>
      <c r="DT118" s="858"/>
      <c r="DU118" s="859"/>
      <c r="DV118" s="905" t="s">
        <v>442</v>
      </c>
      <c r="DW118" s="906"/>
      <c r="DX118" s="906"/>
      <c r="DY118" s="906"/>
      <c r="DZ118" s="907"/>
    </row>
    <row r="119" spans="1:130" s="246" customFormat="1" ht="26.25" customHeight="1">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442</v>
      </c>
      <c r="AB119" s="976"/>
      <c r="AC119" s="976"/>
      <c r="AD119" s="976"/>
      <c r="AE119" s="977"/>
      <c r="AF119" s="978" t="s">
        <v>442</v>
      </c>
      <c r="AG119" s="976"/>
      <c r="AH119" s="976"/>
      <c r="AI119" s="976"/>
      <c r="AJ119" s="977"/>
      <c r="AK119" s="978" t="s">
        <v>455</v>
      </c>
      <c r="AL119" s="976"/>
      <c r="AM119" s="976"/>
      <c r="AN119" s="976"/>
      <c r="AO119" s="977"/>
      <c r="AP119" s="979" t="s">
        <v>442</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470</v>
      </c>
      <c r="BP119" s="959"/>
      <c r="BQ119" s="963">
        <v>264242760</v>
      </c>
      <c r="BR119" s="926"/>
      <c r="BS119" s="926"/>
      <c r="BT119" s="926"/>
      <c r="BU119" s="926"/>
      <c r="BV119" s="926">
        <v>257586983</v>
      </c>
      <c r="BW119" s="926"/>
      <c r="BX119" s="926"/>
      <c r="BY119" s="926"/>
      <c r="BZ119" s="926"/>
      <c r="CA119" s="926">
        <v>252502786</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442</v>
      </c>
      <c r="DH119" s="841"/>
      <c r="DI119" s="841"/>
      <c r="DJ119" s="841"/>
      <c r="DK119" s="842"/>
      <c r="DL119" s="843" t="s">
        <v>442</v>
      </c>
      <c r="DM119" s="841"/>
      <c r="DN119" s="841"/>
      <c r="DO119" s="841"/>
      <c r="DP119" s="842"/>
      <c r="DQ119" s="843" t="s">
        <v>442</v>
      </c>
      <c r="DR119" s="841"/>
      <c r="DS119" s="841"/>
      <c r="DT119" s="841"/>
      <c r="DU119" s="842"/>
      <c r="DV119" s="929" t="s">
        <v>442</v>
      </c>
      <c r="DW119" s="930"/>
      <c r="DX119" s="930"/>
      <c r="DY119" s="930"/>
      <c r="DZ119" s="931"/>
    </row>
    <row r="120" spans="1:130" s="246" customFormat="1" ht="26.25" customHeight="1">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7354</v>
      </c>
      <c r="AB120" s="858"/>
      <c r="AC120" s="858"/>
      <c r="AD120" s="858"/>
      <c r="AE120" s="859"/>
      <c r="AF120" s="860">
        <v>7198</v>
      </c>
      <c r="AG120" s="858"/>
      <c r="AH120" s="858"/>
      <c r="AI120" s="858"/>
      <c r="AJ120" s="859"/>
      <c r="AK120" s="860">
        <v>7043</v>
      </c>
      <c r="AL120" s="858"/>
      <c r="AM120" s="858"/>
      <c r="AN120" s="858"/>
      <c r="AO120" s="859"/>
      <c r="AP120" s="905">
        <v>0</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5708034</v>
      </c>
      <c r="BR120" s="923"/>
      <c r="BS120" s="923"/>
      <c r="BT120" s="923"/>
      <c r="BU120" s="923"/>
      <c r="BV120" s="923">
        <v>5271233</v>
      </c>
      <c r="BW120" s="923"/>
      <c r="BX120" s="923"/>
      <c r="BY120" s="923"/>
      <c r="BZ120" s="923"/>
      <c r="CA120" s="923">
        <v>4789787</v>
      </c>
      <c r="CB120" s="923"/>
      <c r="CC120" s="923"/>
      <c r="CD120" s="923"/>
      <c r="CE120" s="923"/>
      <c r="CF120" s="947">
        <v>7.2</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25062933</v>
      </c>
      <c r="DH120" s="923"/>
      <c r="DI120" s="923"/>
      <c r="DJ120" s="923"/>
      <c r="DK120" s="923"/>
      <c r="DL120" s="923">
        <v>24050539</v>
      </c>
      <c r="DM120" s="923"/>
      <c r="DN120" s="923"/>
      <c r="DO120" s="923"/>
      <c r="DP120" s="923"/>
      <c r="DQ120" s="923">
        <v>23927915</v>
      </c>
      <c r="DR120" s="923"/>
      <c r="DS120" s="923"/>
      <c r="DT120" s="923"/>
      <c r="DU120" s="923"/>
      <c r="DV120" s="924">
        <v>36.1</v>
      </c>
      <c r="DW120" s="924"/>
      <c r="DX120" s="924"/>
      <c r="DY120" s="924"/>
      <c r="DZ120" s="925"/>
    </row>
    <row r="121" spans="1:130" s="246" customFormat="1" ht="26.25" customHeight="1">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442</v>
      </c>
      <c r="AB121" s="858"/>
      <c r="AC121" s="858"/>
      <c r="AD121" s="858"/>
      <c r="AE121" s="859"/>
      <c r="AF121" s="860" t="s">
        <v>442</v>
      </c>
      <c r="AG121" s="858"/>
      <c r="AH121" s="858"/>
      <c r="AI121" s="858"/>
      <c r="AJ121" s="859"/>
      <c r="AK121" s="860" t="s">
        <v>442</v>
      </c>
      <c r="AL121" s="858"/>
      <c r="AM121" s="858"/>
      <c r="AN121" s="858"/>
      <c r="AO121" s="859"/>
      <c r="AP121" s="905" t="s">
        <v>442</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28895227</v>
      </c>
      <c r="BR121" s="895"/>
      <c r="BS121" s="895"/>
      <c r="BT121" s="895"/>
      <c r="BU121" s="895"/>
      <c r="BV121" s="895">
        <v>27781929</v>
      </c>
      <c r="BW121" s="895"/>
      <c r="BX121" s="895"/>
      <c r="BY121" s="895"/>
      <c r="BZ121" s="895"/>
      <c r="CA121" s="895">
        <v>27515791</v>
      </c>
      <c r="CB121" s="895"/>
      <c r="CC121" s="895"/>
      <c r="CD121" s="895"/>
      <c r="CE121" s="895"/>
      <c r="CF121" s="956">
        <v>41.5</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v>4105201</v>
      </c>
      <c r="DH121" s="895"/>
      <c r="DI121" s="895"/>
      <c r="DJ121" s="895"/>
      <c r="DK121" s="895"/>
      <c r="DL121" s="895">
        <v>4456309</v>
      </c>
      <c r="DM121" s="895"/>
      <c r="DN121" s="895"/>
      <c r="DO121" s="895"/>
      <c r="DP121" s="895"/>
      <c r="DQ121" s="895">
        <v>4344994</v>
      </c>
      <c r="DR121" s="895"/>
      <c r="DS121" s="895"/>
      <c r="DT121" s="895"/>
      <c r="DU121" s="895"/>
      <c r="DV121" s="872">
        <v>6.6</v>
      </c>
      <c r="DW121" s="872"/>
      <c r="DX121" s="872"/>
      <c r="DY121" s="872"/>
      <c r="DZ121" s="873"/>
    </row>
    <row r="122" spans="1:130" s="246" customFormat="1" ht="26.25" customHeight="1">
      <c r="A122" s="898"/>
      <c r="B122" s="89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442</v>
      </c>
      <c r="AB122" s="858"/>
      <c r="AC122" s="858"/>
      <c r="AD122" s="858"/>
      <c r="AE122" s="859"/>
      <c r="AF122" s="860" t="s">
        <v>442</v>
      </c>
      <c r="AG122" s="858"/>
      <c r="AH122" s="858"/>
      <c r="AI122" s="858"/>
      <c r="AJ122" s="859"/>
      <c r="AK122" s="860" t="s">
        <v>442</v>
      </c>
      <c r="AL122" s="858"/>
      <c r="AM122" s="858"/>
      <c r="AN122" s="858"/>
      <c r="AO122" s="859"/>
      <c r="AP122" s="905" t="s">
        <v>442</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120381006</v>
      </c>
      <c r="BR122" s="926"/>
      <c r="BS122" s="926"/>
      <c r="BT122" s="926"/>
      <c r="BU122" s="926"/>
      <c r="BV122" s="926">
        <v>118293927</v>
      </c>
      <c r="BW122" s="926"/>
      <c r="BX122" s="926"/>
      <c r="BY122" s="926"/>
      <c r="BZ122" s="926"/>
      <c r="CA122" s="926">
        <v>118836004</v>
      </c>
      <c r="CB122" s="926"/>
      <c r="CC122" s="926"/>
      <c r="CD122" s="926"/>
      <c r="CE122" s="926"/>
      <c r="CF122" s="927">
        <v>179.4</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v>1442332</v>
      </c>
      <c r="DH122" s="895"/>
      <c r="DI122" s="895"/>
      <c r="DJ122" s="895"/>
      <c r="DK122" s="895"/>
      <c r="DL122" s="895">
        <v>3312787</v>
      </c>
      <c r="DM122" s="895"/>
      <c r="DN122" s="895"/>
      <c r="DO122" s="895"/>
      <c r="DP122" s="895"/>
      <c r="DQ122" s="895">
        <v>3069134</v>
      </c>
      <c r="DR122" s="895"/>
      <c r="DS122" s="895"/>
      <c r="DT122" s="895"/>
      <c r="DU122" s="895"/>
      <c r="DV122" s="872">
        <v>4.5999999999999996</v>
      </c>
      <c r="DW122" s="872"/>
      <c r="DX122" s="872"/>
      <c r="DY122" s="872"/>
      <c r="DZ122" s="873"/>
    </row>
    <row r="123" spans="1:130" s="246" customFormat="1" ht="26.25" customHeight="1">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442</v>
      </c>
      <c r="AB123" s="858"/>
      <c r="AC123" s="858"/>
      <c r="AD123" s="858"/>
      <c r="AE123" s="859"/>
      <c r="AF123" s="860" t="s">
        <v>442</v>
      </c>
      <c r="AG123" s="858"/>
      <c r="AH123" s="858"/>
      <c r="AI123" s="858"/>
      <c r="AJ123" s="859"/>
      <c r="AK123" s="860" t="s">
        <v>442</v>
      </c>
      <c r="AL123" s="858"/>
      <c r="AM123" s="858"/>
      <c r="AN123" s="858"/>
      <c r="AO123" s="859"/>
      <c r="AP123" s="905" t="s">
        <v>442</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481</v>
      </c>
      <c r="BP123" s="959"/>
      <c r="BQ123" s="913">
        <v>154984267</v>
      </c>
      <c r="BR123" s="914"/>
      <c r="BS123" s="914"/>
      <c r="BT123" s="914"/>
      <c r="BU123" s="914"/>
      <c r="BV123" s="914">
        <v>151347089</v>
      </c>
      <c r="BW123" s="914"/>
      <c r="BX123" s="914"/>
      <c r="BY123" s="914"/>
      <c r="BZ123" s="914"/>
      <c r="CA123" s="914">
        <v>151141582</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t="s">
        <v>441</v>
      </c>
      <c r="DH123" s="858"/>
      <c r="DI123" s="858"/>
      <c r="DJ123" s="858"/>
      <c r="DK123" s="859"/>
      <c r="DL123" s="860" t="s">
        <v>442</v>
      </c>
      <c r="DM123" s="858"/>
      <c r="DN123" s="858"/>
      <c r="DO123" s="858"/>
      <c r="DP123" s="859"/>
      <c r="DQ123" s="860" t="s">
        <v>442</v>
      </c>
      <c r="DR123" s="858"/>
      <c r="DS123" s="858"/>
      <c r="DT123" s="858"/>
      <c r="DU123" s="859"/>
      <c r="DV123" s="905" t="s">
        <v>442</v>
      </c>
      <c r="DW123" s="906"/>
      <c r="DX123" s="906"/>
      <c r="DY123" s="906"/>
      <c r="DZ123" s="907"/>
    </row>
    <row r="124" spans="1:130" s="246" customFormat="1" ht="26.25" customHeight="1" thickBot="1">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442</v>
      </c>
      <c r="AB124" s="858"/>
      <c r="AC124" s="858"/>
      <c r="AD124" s="858"/>
      <c r="AE124" s="859"/>
      <c r="AF124" s="860" t="s">
        <v>442</v>
      </c>
      <c r="AG124" s="858"/>
      <c r="AH124" s="858"/>
      <c r="AI124" s="858"/>
      <c r="AJ124" s="859"/>
      <c r="AK124" s="860" t="s">
        <v>458</v>
      </c>
      <c r="AL124" s="858"/>
      <c r="AM124" s="858"/>
      <c r="AN124" s="858"/>
      <c r="AO124" s="859"/>
      <c r="AP124" s="905" t="s">
        <v>442</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166.1</v>
      </c>
      <c r="BR124" s="912"/>
      <c r="BS124" s="912"/>
      <c r="BT124" s="912"/>
      <c r="BU124" s="912"/>
      <c r="BV124" s="912">
        <v>161.1</v>
      </c>
      <c r="BW124" s="912"/>
      <c r="BX124" s="912"/>
      <c r="BY124" s="912"/>
      <c r="BZ124" s="912"/>
      <c r="CA124" s="912">
        <v>153</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v>1864519</v>
      </c>
      <c r="DH124" s="841"/>
      <c r="DI124" s="841"/>
      <c r="DJ124" s="841"/>
      <c r="DK124" s="842"/>
      <c r="DL124" s="843">
        <v>5398</v>
      </c>
      <c r="DM124" s="841"/>
      <c r="DN124" s="841"/>
      <c r="DO124" s="841"/>
      <c r="DP124" s="842"/>
      <c r="DQ124" s="843" t="s">
        <v>455</v>
      </c>
      <c r="DR124" s="841"/>
      <c r="DS124" s="841"/>
      <c r="DT124" s="841"/>
      <c r="DU124" s="842"/>
      <c r="DV124" s="929" t="s">
        <v>441</v>
      </c>
      <c r="DW124" s="930"/>
      <c r="DX124" s="930"/>
      <c r="DY124" s="930"/>
      <c r="DZ124" s="931"/>
    </row>
    <row r="125" spans="1:130" s="246" customFormat="1" ht="26.25" customHeight="1">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442</v>
      </c>
      <c r="AB125" s="858"/>
      <c r="AC125" s="858"/>
      <c r="AD125" s="858"/>
      <c r="AE125" s="859"/>
      <c r="AF125" s="860" t="s">
        <v>442</v>
      </c>
      <c r="AG125" s="858"/>
      <c r="AH125" s="858"/>
      <c r="AI125" s="858"/>
      <c r="AJ125" s="859"/>
      <c r="AK125" s="860" t="s">
        <v>442</v>
      </c>
      <c r="AL125" s="858"/>
      <c r="AM125" s="858"/>
      <c r="AN125" s="858"/>
      <c r="AO125" s="859"/>
      <c r="AP125" s="905" t="s">
        <v>442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455</v>
      </c>
      <c r="DH125" s="923"/>
      <c r="DI125" s="923"/>
      <c r="DJ125" s="923"/>
      <c r="DK125" s="923"/>
      <c r="DL125" s="923" t="s">
        <v>442</v>
      </c>
      <c r="DM125" s="923"/>
      <c r="DN125" s="923"/>
      <c r="DO125" s="923"/>
      <c r="DP125" s="923"/>
      <c r="DQ125" s="923" t="s">
        <v>442</v>
      </c>
      <c r="DR125" s="923"/>
      <c r="DS125" s="923"/>
      <c r="DT125" s="923"/>
      <c r="DU125" s="923"/>
      <c r="DV125" s="924" t="s">
        <v>442</v>
      </c>
      <c r="DW125" s="924"/>
      <c r="DX125" s="924"/>
      <c r="DY125" s="924"/>
      <c r="DZ125" s="925"/>
    </row>
    <row r="126" spans="1:130" s="246" customFormat="1" ht="26.25" customHeight="1" thickBot="1">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442</v>
      </c>
      <c r="AB126" s="858"/>
      <c r="AC126" s="858"/>
      <c r="AD126" s="858"/>
      <c r="AE126" s="859"/>
      <c r="AF126" s="860" t="s">
        <v>442</v>
      </c>
      <c r="AG126" s="858"/>
      <c r="AH126" s="858"/>
      <c r="AI126" s="858"/>
      <c r="AJ126" s="859"/>
      <c r="AK126" s="860" t="s">
        <v>442</v>
      </c>
      <c r="AL126" s="858"/>
      <c r="AM126" s="858"/>
      <c r="AN126" s="858"/>
      <c r="AO126" s="859"/>
      <c r="AP126" s="905" t="s">
        <v>442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455</v>
      </c>
      <c r="DH126" s="895"/>
      <c r="DI126" s="895"/>
      <c r="DJ126" s="895"/>
      <c r="DK126" s="895"/>
      <c r="DL126" s="895" t="s">
        <v>442</v>
      </c>
      <c r="DM126" s="895"/>
      <c r="DN126" s="895"/>
      <c r="DO126" s="895"/>
      <c r="DP126" s="895"/>
      <c r="DQ126" s="895" t="s">
        <v>455</v>
      </c>
      <c r="DR126" s="895"/>
      <c r="DS126" s="895"/>
      <c r="DT126" s="895"/>
      <c r="DU126" s="895"/>
      <c r="DV126" s="872" t="s">
        <v>442</v>
      </c>
      <c r="DW126" s="872"/>
      <c r="DX126" s="872"/>
      <c r="DY126" s="872"/>
      <c r="DZ126" s="873"/>
    </row>
    <row r="127" spans="1:130" s="246" customFormat="1" ht="26.25" customHeight="1">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442</v>
      </c>
      <c r="AB127" s="858"/>
      <c r="AC127" s="858"/>
      <c r="AD127" s="858"/>
      <c r="AE127" s="859"/>
      <c r="AF127" s="860" t="s">
        <v>442</v>
      </c>
      <c r="AG127" s="858"/>
      <c r="AH127" s="858"/>
      <c r="AI127" s="858"/>
      <c r="AJ127" s="859"/>
      <c r="AK127" s="860" t="s">
        <v>442</v>
      </c>
      <c r="AL127" s="858"/>
      <c r="AM127" s="858"/>
      <c r="AN127" s="858"/>
      <c r="AO127" s="859"/>
      <c r="AP127" s="905" t="s">
        <v>442</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442</v>
      </c>
      <c r="DH127" s="895"/>
      <c r="DI127" s="895"/>
      <c r="DJ127" s="895"/>
      <c r="DK127" s="895"/>
      <c r="DL127" s="895" t="s">
        <v>442</v>
      </c>
      <c r="DM127" s="895"/>
      <c r="DN127" s="895"/>
      <c r="DO127" s="895"/>
      <c r="DP127" s="895"/>
      <c r="DQ127" s="895" t="s">
        <v>442</v>
      </c>
      <c r="DR127" s="895"/>
      <c r="DS127" s="895"/>
      <c r="DT127" s="895"/>
      <c r="DU127" s="895"/>
      <c r="DV127" s="872" t="s">
        <v>442</v>
      </c>
      <c r="DW127" s="872"/>
      <c r="DX127" s="872"/>
      <c r="DY127" s="872"/>
      <c r="DZ127" s="873"/>
    </row>
    <row r="128" spans="1:130" s="246" customFormat="1" ht="26.25" customHeight="1" thickBot="1">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v>3352811</v>
      </c>
      <c r="AB128" s="879"/>
      <c r="AC128" s="879"/>
      <c r="AD128" s="879"/>
      <c r="AE128" s="880"/>
      <c r="AF128" s="881">
        <v>3342500</v>
      </c>
      <c r="AG128" s="879"/>
      <c r="AH128" s="879"/>
      <c r="AI128" s="879"/>
      <c r="AJ128" s="880"/>
      <c r="AK128" s="881">
        <v>3864512</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442</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t="s">
        <v>442</v>
      </c>
      <c r="DH128" s="869"/>
      <c r="DI128" s="869"/>
      <c r="DJ128" s="869"/>
      <c r="DK128" s="869"/>
      <c r="DL128" s="869" t="s">
        <v>442</v>
      </c>
      <c r="DM128" s="869"/>
      <c r="DN128" s="869"/>
      <c r="DO128" s="869"/>
      <c r="DP128" s="869"/>
      <c r="DQ128" s="869" t="s">
        <v>442</v>
      </c>
      <c r="DR128" s="869"/>
      <c r="DS128" s="869"/>
      <c r="DT128" s="869"/>
      <c r="DU128" s="869"/>
      <c r="DV128" s="870" t="s">
        <v>442</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75022708</v>
      </c>
      <c r="AB129" s="858"/>
      <c r="AC129" s="858"/>
      <c r="AD129" s="858"/>
      <c r="AE129" s="859"/>
      <c r="AF129" s="860">
        <v>75318185</v>
      </c>
      <c r="AG129" s="858"/>
      <c r="AH129" s="858"/>
      <c r="AI129" s="858"/>
      <c r="AJ129" s="859"/>
      <c r="AK129" s="860">
        <v>75616623</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500</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502</v>
      </c>
      <c r="X130" s="855"/>
      <c r="Y130" s="855"/>
      <c r="Z130" s="856"/>
      <c r="AA130" s="857">
        <v>9258440</v>
      </c>
      <c r="AB130" s="858"/>
      <c r="AC130" s="858"/>
      <c r="AD130" s="858"/>
      <c r="AE130" s="859"/>
      <c r="AF130" s="860">
        <v>9411532</v>
      </c>
      <c r="AG130" s="858"/>
      <c r="AH130" s="858"/>
      <c r="AI130" s="858"/>
      <c r="AJ130" s="859"/>
      <c r="AK130" s="860">
        <v>9381176</v>
      </c>
      <c r="AL130" s="858"/>
      <c r="AM130" s="858"/>
      <c r="AN130" s="858"/>
      <c r="AO130" s="859"/>
      <c r="AP130" s="861"/>
      <c r="AQ130" s="862"/>
      <c r="AR130" s="862"/>
      <c r="AS130" s="862"/>
      <c r="AT130" s="863"/>
      <c r="AU130" s="284"/>
      <c r="AV130" s="284"/>
      <c r="AW130" s="284"/>
      <c r="AX130" s="827" t="s">
        <v>503</v>
      </c>
      <c r="AY130" s="828"/>
      <c r="AZ130" s="828"/>
      <c r="BA130" s="828"/>
      <c r="BB130" s="828"/>
      <c r="BC130" s="828"/>
      <c r="BD130" s="828"/>
      <c r="BE130" s="829"/>
      <c r="BF130" s="830">
        <v>11.9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504</v>
      </c>
      <c r="X131" s="838"/>
      <c r="Y131" s="838"/>
      <c r="Z131" s="839"/>
      <c r="AA131" s="840">
        <v>65764268</v>
      </c>
      <c r="AB131" s="841"/>
      <c r="AC131" s="841"/>
      <c r="AD131" s="841"/>
      <c r="AE131" s="842"/>
      <c r="AF131" s="843">
        <v>65906653</v>
      </c>
      <c r="AG131" s="841"/>
      <c r="AH131" s="841"/>
      <c r="AI131" s="841"/>
      <c r="AJ131" s="842"/>
      <c r="AK131" s="843">
        <v>66235447</v>
      </c>
      <c r="AL131" s="841"/>
      <c r="AM131" s="841"/>
      <c r="AN131" s="841"/>
      <c r="AO131" s="842"/>
      <c r="AP131" s="844"/>
      <c r="AQ131" s="845"/>
      <c r="AR131" s="845"/>
      <c r="AS131" s="845"/>
      <c r="AT131" s="846"/>
      <c r="AU131" s="284"/>
      <c r="AV131" s="284"/>
      <c r="AW131" s="284"/>
      <c r="AX131" s="805" t="s">
        <v>505</v>
      </c>
      <c r="AY131" s="806"/>
      <c r="AZ131" s="806"/>
      <c r="BA131" s="806"/>
      <c r="BB131" s="806"/>
      <c r="BC131" s="806"/>
      <c r="BD131" s="806"/>
      <c r="BE131" s="807"/>
      <c r="BF131" s="808">
        <v>153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507</v>
      </c>
      <c r="W132" s="818"/>
      <c r="X132" s="818"/>
      <c r="Y132" s="818"/>
      <c r="Z132" s="819"/>
      <c r="AA132" s="820">
        <v>12.865177790000001</v>
      </c>
      <c r="AB132" s="821"/>
      <c r="AC132" s="821"/>
      <c r="AD132" s="821"/>
      <c r="AE132" s="822"/>
      <c r="AF132" s="823">
        <v>11.92186925</v>
      </c>
      <c r="AG132" s="821"/>
      <c r="AH132" s="821"/>
      <c r="AI132" s="821"/>
      <c r="AJ132" s="822"/>
      <c r="AK132" s="823">
        <v>11.164195810000001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508</v>
      </c>
      <c r="W133" s="797"/>
      <c r="X133" s="797"/>
      <c r="Y133" s="797"/>
      <c r="Z133" s="798"/>
      <c r="AA133" s="799">
        <v>13.1</v>
      </c>
      <c r="AB133" s="800"/>
      <c r="AC133" s="800"/>
      <c r="AD133" s="800"/>
      <c r="AE133" s="801"/>
      <c r="AF133" s="799">
        <v>12.7</v>
      </c>
      <c r="AG133" s="800"/>
      <c r="AH133" s="800"/>
      <c r="AI133" s="800"/>
      <c r="AJ133" s="801"/>
      <c r="AK133" s="799">
        <v>11.9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slWWFIPwq6B0ap6/OQkH3QRMzd219uHRIDNBHtQEqXafF1I0ZAVtoUyb5rCu7MMl3nTNUJJDSeFdI9IDlJpgfA==" saltValue="1tSdtNLyVfMUxoSuS/c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eXZHAw2pFlEfMMN31yZtmsoqz361L+R/91L1fnM8bAkjOYbwzW0YTl3yrMSJ6P/1M+sAkNxoC5RyOiWaJiSJWA==" saltValue="34+gPN5LN4/dtxIT1oK+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KSTYh3pk0tuNO0SdcY8KiCGImdgy+LNEW2U8Ii6RM8g0AkoQmfWX0Nwz2+kVKuJLnXRky7Hn7WItSDL/YXkXg==" saltValue="VJHFrFcfk/HpPuL4SYHn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517</v>
      </c>
      <c r="AL9" s="1227"/>
      <c r="AM9" s="1227"/>
      <c r="AN9" s="1228"/>
      <c r="AO9" s="312">
        <v>23872086</v>
      </c>
      <c r="AP9" s="312">
        <v>66837</v>
      </c>
      <c r="AQ9" s="313">
        <v>57923</v>
      </c>
      <c r="AR9" s="314">
        <v>15.4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518</v>
      </c>
      <c r="AL10" s="1227"/>
      <c r="AM10" s="1227"/>
      <c r="AN10" s="1228"/>
      <c r="AO10" s="315">
        <v>2648519</v>
      </c>
      <c r="AP10" s="315">
        <v>7415</v>
      </c>
      <c r="AQ10" s="316">
        <v>2689</v>
      </c>
      <c r="AR10" s="317">
        <v>175.8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519</v>
      </c>
      <c r="AL11" s="1227"/>
      <c r="AM11" s="1227"/>
      <c r="AN11" s="1228"/>
      <c r="AO11" s="315">
        <v>16513</v>
      </c>
      <c r="AP11" s="315">
        <v>46</v>
      </c>
      <c r="AQ11" s="316">
        <v>1561</v>
      </c>
      <c r="AR11" s="317">
        <v>-97.1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520</v>
      </c>
      <c r="AL12" s="1227"/>
      <c r="AM12" s="1227"/>
      <c r="AN12" s="1228"/>
      <c r="AO12" s="315">
        <v>38167</v>
      </c>
      <c r="AP12" s="315">
        <v>107</v>
      </c>
      <c r="AQ12" s="316">
        <v>539</v>
      </c>
      <c r="AR12" s="317">
        <v>-80.099999999999994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521</v>
      </c>
      <c r="AL13" s="1227"/>
      <c r="AM13" s="1227"/>
      <c r="AN13" s="1228"/>
      <c r="AO13" s="315" t="s">
        <v>522</v>
      </c>
      <c r="AP13" s="315" t="s">
        <v>522</v>
      </c>
      <c r="AQ13" s="316">
        <v>13</v>
      </c>
      <c r="AR13" s="317" t="s">
        <v>522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523</v>
      </c>
      <c r="AL14" s="1227"/>
      <c r="AM14" s="1227"/>
      <c r="AN14" s="1228"/>
      <c r="AO14" s="315">
        <v>462083</v>
      </c>
      <c r="AP14" s="315">
        <v>1294</v>
      </c>
      <c r="AQ14" s="316">
        <v>1886</v>
      </c>
      <c r="AR14" s="317">
        <v>-31.4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524</v>
      </c>
      <c r="AL15" s="1227"/>
      <c r="AM15" s="1227"/>
      <c r="AN15" s="1228"/>
      <c r="AO15" s="315">
        <v>501208</v>
      </c>
      <c r="AP15" s="315">
        <v>1403</v>
      </c>
      <c r="AQ15" s="316">
        <v>1251</v>
      </c>
      <c r="AR15" s="317">
        <v>12.2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525</v>
      </c>
      <c r="AL16" s="1230"/>
      <c r="AM16" s="1230"/>
      <c r="AN16" s="1231"/>
      <c r="AO16" s="315">
        <v>-2440208</v>
      </c>
      <c r="AP16" s="315">
        <v>-6832</v>
      </c>
      <c r="AQ16" s="316">
        <v>-4255</v>
      </c>
      <c r="AR16" s="317">
        <v>60.6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25098368</v>
      </c>
      <c r="AP17" s="315">
        <v>70270</v>
      </c>
      <c r="AQ17" s="316">
        <v>61607</v>
      </c>
      <c r="AR17" s="317">
        <v>14.1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530</v>
      </c>
      <c r="AL21" s="1224"/>
      <c r="AM21" s="1224"/>
      <c r="AN21" s="1225"/>
      <c r="AO21" s="327">
        <v>6.95</v>
      </c>
      <c r="AP21" s="328">
        <v>6.25</v>
      </c>
      <c r="AQ21" s="329">
        <v>0.7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531</v>
      </c>
      <c r="AL22" s="1224"/>
      <c r="AM22" s="1224"/>
      <c r="AN22" s="1225"/>
      <c r="AO22" s="332">
        <v>98.1</v>
      </c>
      <c r="AP22" s="333">
        <v>100</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535</v>
      </c>
      <c r="AL32" s="1215"/>
      <c r="AM32" s="1215"/>
      <c r="AN32" s="1216"/>
      <c r="AO32" s="342">
        <v>18565578</v>
      </c>
      <c r="AP32" s="342">
        <v>51980</v>
      </c>
      <c r="AQ32" s="343">
        <v>37305</v>
      </c>
      <c r="AR32" s="344">
        <v>39.299999999999997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536</v>
      </c>
      <c r="AL33" s="1215"/>
      <c r="AM33" s="1215"/>
      <c r="AN33" s="1216"/>
      <c r="AO33" s="342" t="s">
        <v>522</v>
      </c>
      <c r="AP33" s="342" t="s">
        <v>522</v>
      </c>
      <c r="AQ33" s="343">
        <v>4</v>
      </c>
      <c r="AR33" s="344" t="s">
        <v>522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537</v>
      </c>
      <c r="AL34" s="1215"/>
      <c r="AM34" s="1215"/>
      <c r="AN34" s="1216"/>
      <c r="AO34" s="342" t="s">
        <v>522</v>
      </c>
      <c r="AP34" s="342" t="s">
        <v>522</v>
      </c>
      <c r="AQ34" s="343">
        <v>89</v>
      </c>
      <c r="AR34" s="344" t="s">
        <v>522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538</v>
      </c>
      <c r="AL35" s="1215"/>
      <c r="AM35" s="1215"/>
      <c r="AN35" s="1216"/>
      <c r="AO35" s="342">
        <v>2060286</v>
      </c>
      <c r="AP35" s="342">
        <v>5768</v>
      </c>
      <c r="AQ35" s="343">
        <v>9317</v>
      </c>
      <c r="AR35" s="344">
        <v>-38.1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539</v>
      </c>
      <c r="AL36" s="1215"/>
      <c r="AM36" s="1215"/>
      <c r="AN36" s="1216"/>
      <c r="AO36" s="342" t="s">
        <v>522</v>
      </c>
      <c r="AP36" s="342" t="s">
        <v>522</v>
      </c>
      <c r="AQ36" s="343">
        <v>337</v>
      </c>
      <c r="AR36" s="344" t="s">
        <v>522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540</v>
      </c>
      <c r="AL37" s="1215"/>
      <c r="AM37" s="1215"/>
      <c r="AN37" s="1216"/>
      <c r="AO37" s="342">
        <v>7043</v>
      </c>
      <c r="AP37" s="342">
        <v>20</v>
      </c>
      <c r="AQ37" s="343">
        <v>969</v>
      </c>
      <c r="AR37" s="344">
        <v>-97.9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541</v>
      </c>
      <c r="AL38" s="1218"/>
      <c r="AM38" s="1218"/>
      <c r="AN38" s="1219"/>
      <c r="AO38" s="345">
        <v>7436</v>
      </c>
      <c r="AP38" s="345">
        <v>21</v>
      </c>
      <c r="AQ38" s="346">
        <v>1</v>
      </c>
      <c r="AR38" s="334">
        <v>2000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542</v>
      </c>
      <c r="AL39" s="1218"/>
      <c r="AM39" s="1218"/>
      <c r="AN39" s="1219"/>
      <c r="AO39" s="342">
        <v>-3864512</v>
      </c>
      <c r="AP39" s="342">
        <v>-10820</v>
      </c>
      <c r="AQ39" s="343">
        <v>-8362</v>
      </c>
      <c r="AR39" s="344">
        <v>29.4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543</v>
      </c>
      <c r="AL40" s="1215"/>
      <c r="AM40" s="1215"/>
      <c r="AN40" s="1216"/>
      <c r="AO40" s="342">
        <v>-9381176</v>
      </c>
      <c r="AP40" s="342">
        <v>-26265</v>
      </c>
      <c r="AQ40" s="343">
        <v>-29125</v>
      </c>
      <c r="AR40" s="344">
        <v>-9.8000000000000007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7394655</v>
      </c>
      <c r="AP41" s="342">
        <v>20703</v>
      </c>
      <c r="AQ41" s="343">
        <v>10534</v>
      </c>
      <c r="AR41" s="344">
        <v>96.5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512</v>
      </c>
      <c r="AN49" s="1209" t="s">
        <v>547</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9310058</v>
      </c>
      <c r="AN51" s="364">
        <v>25594</v>
      </c>
      <c r="AO51" s="365">
        <v>-13.2</v>
      </c>
      <c r="AP51" s="366">
        <v>51613</v>
      </c>
      <c r="AQ51" s="367">
        <v>8.3000000000000007</v>
      </c>
      <c r="AR51" s="368">
        <v>-21.5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4971222</v>
      </c>
      <c r="AN52" s="372">
        <v>13666</v>
      </c>
      <c r="AO52" s="373">
        <v>-9.6</v>
      </c>
      <c r="AP52" s="374">
        <v>25872</v>
      </c>
      <c r="AQ52" s="375">
        <v>10.8</v>
      </c>
      <c r="AR52" s="376">
        <v>-20.399999999999999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9318884</v>
      </c>
      <c r="AN53" s="364">
        <v>25738</v>
      </c>
      <c r="AO53" s="365">
        <v>0.6</v>
      </c>
      <c r="AP53" s="366">
        <v>50880</v>
      </c>
      <c r="AQ53" s="367">
        <v>-1.4</v>
      </c>
      <c r="AR53" s="368">
        <v>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5382755</v>
      </c>
      <c r="AN54" s="372">
        <v>14866</v>
      </c>
      <c r="AO54" s="373">
        <v>8.8000000000000007</v>
      </c>
      <c r="AP54" s="374">
        <v>27819</v>
      </c>
      <c r="AQ54" s="375">
        <v>7.5</v>
      </c>
      <c r="AR54" s="376">
        <v>1.3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9462798</v>
      </c>
      <c r="AN55" s="364">
        <v>26252</v>
      </c>
      <c r="AO55" s="365">
        <v>2</v>
      </c>
      <c r="AP55" s="366">
        <v>46395</v>
      </c>
      <c r="AQ55" s="367">
        <v>-8.8000000000000007</v>
      </c>
      <c r="AR55" s="368">
        <v>10.8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4864356</v>
      </c>
      <c r="AN56" s="372">
        <v>13495</v>
      </c>
      <c r="AO56" s="373">
        <v>-9.1999999999999993</v>
      </c>
      <c r="AP56" s="374">
        <v>26304</v>
      </c>
      <c r="AQ56" s="375">
        <v>-5.4</v>
      </c>
      <c r="AR56" s="376">
        <v>-3.8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8025753</v>
      </c>
      <c r="AN57" s="364">
        <v>22362</v>
      </c>
      <c r="AO57" s="365">
        <v>-14.8</v>
      </c>
      <c r="AP57" s="366">
        <v>48088</v>
      </c>
      <c r="AQ57" s="367">
        <v>3.6</v>
      </c>
      <c r="AR57" s="368">
        <v>-18.399999999999999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4582637</v>
      </c>
      <c r="AN58" s="372">
        <v>12769</v>
      </c>
      <c r="AO58" s="373">
        <v>-5.4</v>
      </c>
      <c r="AP58" s="374">
        <v>25183</v>
      </c>
      <c r="AQ58" s="375">
        <v>-4.3</v>
      </c>
      <c r="AR58" s="376">
        <v>-1.1000000000000001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9948514</v>
      </c>
      <c r="AN59" s="364">
        <v>27854</v>
      </c>
      <c r="AO59" s="365">
        <v>24.6</v>
      </c>
      <c r="AP59" s="366">
        <v>46457</v>
      </c>
      <c r="AQ59" s="367">
        <v>-3.4</v>
      </c>
      <c r="AR59" s="368">
        <v>28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4769236</v>
      </c>
      <c r="AN60" s="372">
        <v>13353</v>
      </c>
      <c r="AO60" s="373">
        <v>4.5999999999999996</v>
      </c>
      <c r="AP60" s="374">
        <v>24020</v>
      </c>
      <c r="AQ60" s="375">
        <v>-4.5999999999999996</v>
      </c>
      <c r="AR60" s="376">
        <v>9.1999999999999993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9213201</v>
      </c>
      <c r="AN61" s="379">
        <v>25560</v>
      </c>
      <c r="AO61" s="380">
        <v>-0.2</v>
      </c>
      <c r="AP61" s="381">
        <v>48687</v>
      </c>
      <c r="AQ61" s="382">
        <v>-0.3</v>
      </c>
      <c r="AR61" s="368">
        <v>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4914041</v>
      </c>
      <c r="AN62" s="372">
        <v>13630</v>
      </c>
      <c r="AO62" s="373">
        <v>-2.2000000000000002</v>
      </c>
      <c r="AP62" s="374">
        <v>25840</v>
      </c>
      <c r="AQ62" s="375">
        <v>0.8</v>
      </c>
      <c r="AR62" s="376">
        <v>-3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oRDKze9lv0LV3/8zz+d33PItOUoZ9jVUVF+ivZNR4kGx8el0nCQXOFvP1RS7zTutVC5j+TUlJ52625UrA2GmQ==" saltValue="+np1YMiEnbUFx37yf07y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gQBrHclzQOJtcqVym0e1bq4w8RZufvPBrywv4O4bfyDBbkUbS0pMDIHOa7bUlj9QdWMIBplNg6mtgdh11M8Q==" saltValue="9C5RSzu9CmMSd5rWZkDo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509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f18a9pVTB2v0ZZoviro6Eqf5ZJNyadaA9Ct/OblSfTqnvnOC2dGVmwHAqlH6eTcogYiNllO8VazPETYAEEqXw==" saltValue="G8W+s3VIqFXGAw/W4alr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2" t="s">
        <v>3</v>
      </c>
      <c r="D47" s="1232"/>
      <c r="E47" s="1233"/>
      <c r="F47" s="11">
        <v>1.04</v>
      </c>
      <c r="G47" s="12">
        <v>1.0900000000000001</v>
      </c>
      <c r="H47" s="12">
        <v>2.12</v>
      </c>
      <c r="I47" s="12">
        <v>2.0499999999999998</v>
      </c>
      <c r="J47" s="13">
        <v>1.56</v>
      </c>
    </row>
    <row r="48" spans="2:10" ht="57.75" customHeight="1">
      <c r="B48" s="14"/>
      <c r="C48" s="1234" t="s">
        <v>4</v>
      </c>
      <c r="D48" s="1234"/>
      <c r="E48" s="1235"/>
      <c r="F48" s="15">
        <v>7.0000000000000007E-2</v>
      </c>
      <c r="G48" s="16">
        <v>2.34</v>
      </c>
      <c r="H48" s="16">
        <v>0.56000000000000005</v>
      </c>
      <c r="I48" s="16">
        <v>0.6</v>
      </c>
      <c r="J48" s="17">
        <v>0.61</v>
      </c>
    </row>
    <row r="49" spans="2:10" ht="57.75" customHeight="1" thickBot="1">
      <c r="B49" s="18"/>
      <c r="C49" s="1236" t="s">
        <v>5</v>
      </c>
      <c r="D49" s="1236"/>
      <c r="E49" s="1237"/>
      <c r="F49" s="19" t="s">
        <v>567</v>
      </c>
      <c r="G49" s="20">
        <v>2.27</v>
      </c>
      <c r="H49" s="20" t="s">
        <v>568</v>
      </c>
      <c r="I49" s="20" t="s">
        <v>569</v>
      </c>
      <c r="J49" s="21" t="s">
        <v>570</v>
      </c>
    </row>
    <row r="50" spans="2:10" ht="13.5" customHeight="1"/>
    <row r="51" spans="2:10" ht="13.5" hidden="1" customHeight="1"/>
    <row r="52" spans="2:10" ht="13.5" hidden="1" customHeight="1"/>
    <row r="53" spans="2:10" ht="13.5" hidden="1" customHeight="1"/>
  </sheetData>
  <sheetProtection algorithmName="SHA-512" hashValue="u3/Rliad5lZoJSECHOH1iccXAR82DfFdlQSjh7d4MPi5ADXWMj8e4i1zratod03N9B6tx0Z+JGsgEXqdZJjTSQ==" saltValue="2zGzB6cRvaiaD9kNaONq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2020-03-10T00:56:43Z</cp:lastPrinted>
  <dcterms:created xsi:type="dcterms:W3CDTF">2020-02-10T04:56:06Z</dcterms:created>
  <dcterms:modified xsi:type="dcterms:W3CDTF">2020-09-15T05:44:39Z</dcterms:modified>
  <cp:category/>
</cp:coreProperties>
</file>