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T:\004_介護事業係2\★★★コロナ介護サービス事業所等に対するサービス継続支援事業\★★R3感染防止対策の継続支援事業\【準備中】HP掲載\"/>
    </mc:Choice>
  </mc:AlternateContent>
  <xr:revisionPtr revIDLastSave="0" documentId="8_{3E814255-4AB3-49E9-BAAC-B79E924E1240}" xr6:coauthVersionLast="47" xr6:coauthVersionMax="47" xr10:uidLastSave="{00000000-0000-0000-0000-000000000000}"/>
  <bookViews>
    <workbookView xWindow="2205" yWindow="2205" windowWidth="21600" windowHeight="11385" tabRatio="688" activeTab="1" xr2:uid="{00000000-000D-0000-FFFF-FFFF00000000}"/>
  </bookViews>
  <sheets>
    <sheet name="（はじめにお読みください）本申請書の使い方" sheetId="30" r:id="rId1"/>
    <sheet name="個票1" sheetId="19" r:id="rId2"/>
    <sheet name="個票2" sheetId="28" r:id="rId3"/>
    <sheet name="個票3" sheetId="29" r:id="rId4"/>
    <sheet name="申請額一覧" sheetId="24" r:id="rId5"/>
    <sheet name="申請書" sheetId="20" r:id="rId6"/>
  </sheets>
  <definedNames>
    <definedName name="_xlnm.Print_Area" localSheetId="1">個票1!$A$1:$AM$31</definedName>
    <definedName name="_xlnm.Print_Area" localSheetId="2">個票2!$A$1:$AM$31</definedName>
    <definedName name="_xlnm.Print_Area" localSheetId="3">個票3!$A$1:$AM$31</definedName>
    <definedName name="_xlnm.Print_Area" localSheetId="4">申請額一覧!$A$1:$L$24</definedName>
    <definedName name="_xlnm.Print_Area" localSheetId="5">申請書!$A$1:$AB$110</definedName>
    <definedName name="_xlnm.Print_Titles" localSheetId="4">申請額一覧!$3:$3</definedName>
    <definedName name="_xlnm.Print_Titles" localSheetId="5">申請書!$38:$38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3" i="29" l="1"/>
  <c r="F21" i="29"/>
  <c r="AI12" i="29" s="1"/>
  <c r="AA12" i="29"/>
  <c r="AP23" i="28"/>
  <c r="F21" i="28"/>
  <c r="AI12" i="28" s="1"/>
  <c r="AA12" i="28"/>
  <c r="J20" i="24"/>
  <c r="J23" i="24"/>
  <c r="J7" i="24"/>
  <c r="J22" i="24"/>
  <c r="J9" i="24"/>
  <c r="J12" i="24"/>
  <c r="J8" i="24"/>
  <c r="J21" i="24"/>
  <c r="J15" i="24"/>
  <c r="J10" i="24"/>
  <c r="J6" i="24"/>
  <c r="J11" i="24"/>
  <c r="J18" i="24"/>
  <c r="J13" i="24"/>
  <c r="J14" i="24"/>
  <c r="J19" i="24"/>
  <c r="J17" i="24"/>
  <c r="J4" i="24"/>
  <c r="J16" i="24"/>
  <c r="J5" i="24"/>
  <c r="AA12" i="19" l="1"/>
  <c r="I5" i="24"/>
  <c r="I14" i="24"/>
  <c r="I11" i="24"/>
  <c r="I17" i="24"/>
  <c r="I13" i="24"/>
  <c r="I16" i="24"/>
  <c r="I9" i="24"/>
  <c r="I19" i="24"/>
  <c r="I18" i="24"/>
  <c r="I15" i="24"/>
  <c r="I21" i="24"/>
  <c r="I12" i="24"/>
  <c r="I23" i="24"/>
  <c r="I7" i="24"/>
  <c r="I20" i="24"/>
  <c r="I4" i="24"/>
  <c r="I8" i="24"/>
  <c r="I6" i="24"/>
  <c r="I22" i="24"/>
  <c r="I10" i="24"/>
  <c r="F21" i="19" l="1"/>
  <c r="AI12" i="19" s="1"/>
  <c r="C7" i="24"/>
  <c r="C16" i="24"/>
  <c r="G4" i="24"/>
  <c r="D7" i="24"/>
  <c r="C9" i="24"/>
  <c r="E7" i="24"/>
  <c r="E10" i="24"/>
  <c r="E22" i="24"/>
  <c r="E23" i="24"/>
  <c r="E20" i="24"/>
  <c r="D9" i="24"/>
  <c r="D23" i="24"/>
  <c r="F19" i="24"/>
  <c r="F16" i="24"/>
  <c r="G20" i="24"/>
  <c r="G8" i="24"/>
  <c r="F5" i="24"/>
  <c r="D15" i="24"/>
  <c r="C20" i="24"/>
  <c r="E14" i="24"/>
  <c r="C12" i="24"/>
  <c r="E9" i="24"/>
  <c r="E13" i="24"/>
  <c r="F13" i="24"/>
  <c r="D5" i="24"/>
  <c r="E11" i="24"/>
  <c r="C13" i="24"/>
  <c r="F9" i="24"/>
  <c r="D21" i="24"/>
  <c r="C6" i="24"/>
  <c r="C8" i="24"/>
  <c r="C22" i="24"/>
  <c r="C19" i="24"/>
  <c r="G11" i="24"/>
  <c r="E5" i="24"/>
  <c r="G23" i="24"/>
  <c r="D11" i="24"/>
  <c r="G12" i="24"/>
  <c r="F22" i="24"/>
  <c r="D18" i="24"/>
  <c r="C11" i="24"/>
  <c r="G5" i="24"/>
  <c r="E12" i="24"/>
  <c r="E6" i="24"/>
  <c r="G15" i="24"/>
  <c r="E4" i="24"/>
  <c r="F21" i="24"/>
  <c r="G16" i="24"/>
  <c r="C4" i="24"/>
  <c r="D20" i="24"/>
  <c r="D19" i="24"/>
  <c r="D17" i="24"/>
  <c r="F17" i="24"/>
  <c r="E21" i="24"/>
  <c r="G22" i="24"/>
  <c r="F8" i="24"/>
  <c r="E16" i="24"/>
  <c r="G6" i="24"/>
  <c r="C21" i="24"/>
  <c r="G13" i="24"/>
  <c r="F14" i="24"/>
  <c r="C18" i="24"/>
  <c r="E17" i="24"/>
  <c r="D12" i="24"/>
  <c r="F11" i="24"/>
  <c r="C14" i="24"/>
  <c r="C23" i="24"/>
  <c r="G17" i="24"/>
  <c r="C10" i="24"/>
  <c r="C17" i="24"/>
  <c r="F12" i="24"/>
  <c r="G14" i="24"/>
  <c r="F15" i="24"/>
  <c r="G18" i="24"/>
  <c r="F10" i="24"/>
  <c r="D13" i="24"/>
  <c r="G9" i="24"/>
  <c r="F20" i="24"/>
  <c r="C5" i="24"/>
  <c r="E8" i="24"/>
  <c r="D16" i="24"/>
  <c r="F7" i="24"/>
  <c r="G7" i="24"/>
  <c r="D8" i="24"/>
  <c r="E18" i="24"/>
  <c r="D22" i="24"/>
  <c r="D10" i="24"/>
  <c r="D14" i="24"/>
  <c r="D4" i="24"/>
  <c r="E15" i="24"/>
  <c r="G10" i="24"/>
  <c r="E19" i="24"/>
  <c r="F18" i="24"/>
  <c r="F23" i="24"/>
  <c r="C15" i="24"/>
  <c r="D6" i="24"/>
  <c r="G19" i="24"/>
  <c r="F4" i="24"/>
  <c r="F6" i="24"/>
  <c r="G21" i="24"/>
  <c r="AP23" i="19" l="1"/>
  <c r="K18" i="24" l="1"/>
  <c r="H18" i="24" s="1"/>
  <c r="K16" i="24"/>
  <c r="H16" i="24" s="1"/>
  <c r="K10" i="24"/>
  <c r="H10" i="24" s="1"/>
  <c r="K17" i="24"/>
  <c r="H17" i="24" s="1"/>
  <c r="K8" i="24"/>
  <c r="H8" i="24" s="1"/>
  <c r="K21" i="24"/>
  <c r="H21" i="24" s="1"/>
  <c r="K9" i="24"/>
  <c r="H9" i="24" s="1"/>
  <c r="K23" i="24"/>
  <c r="H23" i="24" s="1"/>
  <c r="K13" i="24"/>
  <c r="H13" i="24" s="1"/>
  <c r="K6" i="24"/>
  <c r="H6" i="24" s="1"/>
  <c r="K15" i="24"/>
  <c r="H15" i="24" s="1"/>
  <c r="K20" i="24"/>
  <c r="H20" i="24" s="1"/>
  <c r="K7" i="24"/>
  <c r="H7" i="24" s="1"/>
  <c r="K12" i="24"/>
  <c r="H12" i="24" s="1"/>
  <c r="K22" i="24"/>
  <c r="H22" i="24" s="1"/>
  <c r="K19" i="24"/>
  <c r="H19" i="24" s="1"/>
  <c r="K14" i="24"/>
  <c r="H14" i="24" s="1"/>
  <c r="K11" i="24"/>
  <c r="H11" i="24" s="1"/>
  <c r="K5" i="24"/>
  <c r="H5" i="24" s="1"/>
  <c r="B5" i="24"/>
  <c r="B6" i="24"/>
  <c r="B7" i="24"/>
  <c r="B8" i="24"/>
  <c r="B9" i="24"/>
  <c r="B10" i="24"/>
  <c r="B11" i="24"/>
  <c r="B12" i="24"/>
  <c r="B13" i="24"/>
  <c r="B14" i="24"/>
  <c r="B15" i="24"/>
  <c r="B16" i="24"/>
  <c r="B17" i="24"/>
  <c r="B18" i="24"/>
  <c r="B19" i="24"/>
  <c r="B20" i="24"/>
  <c r="B21" i="24"/>
  <c r="B22" i="24"/>
  <c r="B23" i="24"/>
  <c r="B4" i="24"/>
  <c r="K4" i="24" l="1"/>
  <c r="T41" i="20"/>
  <c r="J24" i="24"/>
  <c r="T61" i="20"/>
  <c r="X101" i="20"/>
  <c r="T97" i="20"/>
  <c r="X72" i="20"/>
  <c r="T44" i="20"/>
  <c r="X60" i="20"/>
  <c r="X103" i="20"/>
  <c r="T102" i="20"/>
  <c r="X75" i="20"/>
  <c r="T45" i="20"/>
  <c r="T46" i="20"/>
  <c r="T91" i="20"/>
  <c r="X62" i="20"/>
  <c r="X105" i="20"/>
  <c r="T107" i="20"/>
  <c r="X78" i="20"/>
  <c r="T51" i="20"/>
  <c r="T50" i="20"/>
  <c r="T93" i="20"/>
  <c r="X65" i="20"/>
  <c r="X108" i="20"/>
  <c r="X80" i="20"/>
  <c r="T57" i="20"/>
  <c r="T54" i="20"/>
  <c r="T96" i="20"/>
  <c r="X69" i="20"/>
  <c r="X82" i="20"/>
  <c r="T56" i="20"/>
  <c r="T99" i="20"/>
  <c r="X71" i="20"/>
  <c r="X43" i="20"/>
  <c r="X85" i="20"/>
  <c r="T66" i="20"/>
  <c r="T58" i="20"/>
  <c r="T101" i="20"/>
  <c r="X76" i="20"/>
  <c r="T43" i="20"/>
  <c r="X45" i="20"/>
  <c r="X87" i="20"/>
  <c r="T72" i="20"/>
  <c r="T60" i="20"/>
  <c r="T103" i="20"/>
  <c r="X79" i="20"/>
  <c r="T48" i="20"/>
  <c r="X48" i="20"/>
  <c r="X90" i="20"/>
  <c r="T78" i="20"/>
  <c r="T62" i="20"/>
  <c r="T105" i="20"/>
  <c r="X81" i="20"/>
  <c r="T55" i="20"/>
  <c r="X51" i="20"/>
  <c r="X92" i="20"/>
  <c r="T82" i="20"/>
  <c r="T65" i="20"/>
  <c r="T108" i="20"/>
  <c r="X84" i="20"/>
  <c r="T59" i="20"/>
  <c r="X55" i="20"/>
  <c r="X94" i="20"/>
  <c r="T87" i="20"/>
  <c r="T69" i="20"/>
  <c r="X42" i="20"/>
  <c r="X86" i="20"/>
  <c r="T63" i="20"/>
  <c r="X57" i="20"/>
  <c r="X97" i="20"/>
  <c r="T92" i="20"/>
  <c r="T71" i="20"/>
  <c r="X44" i="20"/>
  <c r="X88" i="20"/>
  <c r="T70" i="20"/>
  <c r="X59" i="20"/>
  <c r="X100" i="20"/>
  <c r="T94" i="20"/>
  <c r="T76" i="20"/>
  <c r="X46" i="20"/>
  <c r="X91" i="20"/>
  <c r="T75" i="20"/>
  <c r="X61" i="20"/>
  <c r="X102" i="20"/>
  <c r="T100" i="20"/>
  <c r="T79" i="20"/>
  <c r="X50" i="20"/>
  <c r="X93" i="20"/>
  <c r="T80" i="20"/>
  <c r="X63" i="20"/>
  <c r="X104" i="20"/>
  <c r="T104" i="20"/>
  <c r="T81" i="20"/>
  <c r="X54" i="20"/>
  <c r="X96" i="20"/>
  <c r="T85" i="20"/>
  <c r="X66" i="20"/>
  <c r="X107" i="20"/>
  <c r="T84" i="20"/>
  <c r="X56" i="20"/>
  <c r="X99" i="20"/>
  <c r="T90" i="20"/>
  <c r="X70" i="20"/>
  <c r="T42" i="20"/>
  <c r="T86" i="20"/>
  <c r="X58" i="20"/>
  <c r="T88" i="20" l="1"/>
  <c r="X41" i="20"/>
  <c r="I24" i="24"/>
  <c r="H4" i="24"/>
  <c r="X67" i="20"/>
  <c r="T67" i="20"/>
  <c r="K24" i="24" l="1"/>
  <c r="X39" i="20"/>
  <c r="T39" i="20"/>
  <c r="X64" i="20"/>
  <c r="T64" i="20"/>
  <c r="X52" i="20"/>
  <c r="T52" i="20"/>
  <c r="T40" i="20" l="1"/>
  <c r="T47" i="20" s="1"/>
  <c r="X40" i="20"/>
  <c r="X47" i="20" s="1"/>
  <c r="T73" i="20"/>
  <c r="T109" i="20" s="1"/>
  <c r="X73" i="20"/>
  <c r="X109" i="20" s="1"/>
  <c r="X110" i="20" l="1"/>
  <c r="T11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厚生労働省ネットワークシステム</author>
  </authors>
  <commentList>
    <comment ref="AE5" authorId="0" shapeId="0" xr:uid="{00000000-0006-0000-0300-000001000000}">
      <text>
        <r>
          <rPr>
            <b/>
            <sz val="9"/>
            <color indexed="81"/>
            <rFont val="ＭＳ Ｐゴシック"/>
            <family val="3"/>
            <charset val="128"/>
          </rPr>
          <t>※定員は短期入所系、入所施設・居住系のみ記載してください。</t>
        </r>
      </text>
    </comment>
    <comment ref="AJ5" authorId="0" shapeId="0" xr:uid="{00000000-0006-0000-0300-000002000000}">
      <text>
        <r>
          <rPr>
            <b/>
            <sz val="9"/>
            <color indexed="81"/>
            <rFont val="ＭＳ Ｐゴシック"/>
            <family val="3"/>
            <charset val="128"/>
          </rPr>
          <t>※訪問介護事業所は訪問回数を記載してください。</t>
        </r>
      </text>
    </comment>
    <comment ref="AA12" authorId="1" shapeId="0" xr:uid="{00000000-0006-0000-0300-000003000000}">
      <text>
        <r>
          <rPr>
            <b/>
            <sz val="9"/>
            <color indexed="81"/>
            <rFont val="ＭＳ Ｐゴシック"/>
            <family val="3"/>
            <charset val="128"/>
          </rPr>
          <t>｢サービス種別｣を選択することで、基準単価が表示されます。</t>
        </r>
      </text>
    </comment>
    <comment ref="AI12" authorId="0" shapeId="0" xr:uid="{00000000-0006-0000-0300-000004000000}">
      <text>
        <r>
          <rPr>
            <b/>
            <sz val="9"/>
            <color indexed="81"/>
            <rFont val="ＭＳ Ｐゴシック"/>
            <family val="3"/>
            <charset val="128"/>
          </rPr>
          <t>積算内訳欄の所要額合計から、</t>
        </r>
        <r>
          <rPr>
            <b/>
            <sz val="9"/>
            <color indexed="81"/>
            <rFont val="MS P ゴシック"/>
            <family val="2"/>
          </rPr>
          <t>1,000</t>
        </r>
        <r>
          <rPr>
            <b/>
            <sz val="9"/>
            <color indexed="81"/>
            <rFont val="ＭＳ Ｐゴシック"/>
            <family val="3"/>
            <charset val="128"/>
          </rPr>
          <t xml:space="preserve">円未満切り捨てになります。
</t>
        </r>
      </text>
    </comment>
    <comment ref="A23" authorId="0" shapeId="0" xr:uid="{00000000-0006-0000-0300-000005000000}">
      <text>
        <r>
          <rPr>
            <b/>
            <sz val="9"/>
            <color indexed="81"/>
            <rFont val="ＭＳ Ｐゴシック"/>
            <family val="3"/>
            <charset val="128"/>
          </rPr>
          <t>全ての項目に○をつけないと申請できません。</t>
        </r>
      </text>
    </comment>
    <comment ref="AP23" authorId="0" shapeId="0" xr:uid="{00000000-0006-0000-0300-000006000000}">
      <text>
        <r>
          <rPr>
            <b/>
            <sz val="9"/>
            <color indexed="81"/>
            <rFont val="ＭＳ Ｐゴシック"/>
            <family val="3"/>
            <charset val="128"/>
          </rPr>
          <t>「NG」の場合は誓約事項のチェック漏れです。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厚生労働省ネットワークシステム</author>
  </authors>
  <commentList>
    <comment ref="AE5" authorId="0" shapeId="0" xr:uid="{0DFEC8BC-FD8E-46D3-9727-542B91A8E5AD}">
      <text>
        <r>
          <rPr>
            <b/>
            <sz val="9"/>
            <color indexed="81"/>
            <rFont val="ＭＳ Ｐゴシック"/>
            <family val="3"/>
            <charset val="128"/>
          </rPr>
          <t>※定員は短期入所系、入所施設・居住系のみ記載してください。</t>
        </r>
      </text>
    </comment>
    <comment ref="AJ5" authorId="0" shapeId="0" xr:uid="{226B14C8-0759-42CA-BC75-9EED6EE11761}">
      <text>
        <r>
          <rPr>
            <b/>
            <sz val="9"/>
            <color indexed="81"/>
            <rFont val="ＭＳ Ｐゴシック"/>
            <family val="3"/>
            <charset val="128"/>
          </rPr>
          <t>※訪問介護事業所は訪問回数を記載してください。</t>
        </r>
      </text>
    </comment>
    <comment ref="AA12" authorId="1" shapeId="0" xr:uid="{D81D6B07-CC9D-4627-8C7A-6A82C0957AE1}">
      <text>
        <r>
          <rPr>
            <b/>
            <sz val="9"/>
            <color indexed="81"/>
            <rFont val="ＭＳ Ｐゴシック"/>
            <family val="3"/>
            <charset val="128"/>
          </rPr>
          <t>｢サービス種別｣を選択することで、基準単価が表示されます。</t>
        </r>
      </text>
    </comment>
    <comment ref="AI12" authorId="0" shapeId="0" xr:uid="{946154AD-932D-40C0-B4E1-CDF592F67FA9}">
      <text>
        <r>
          <rPr>
            <b/>
            <sz val="9"/>
            <color indexed="81"/>
            <rFont val="ＭＳ Ｐゴシック"/>
            <family val="3"/>
            <charset val="128"/>
          </rPr>
          <t>積算内訳欄の所要額合計から、</t>
        </r>
        <r>
          <rPr>
            <b/>
            <sz val="9"/>
            <color indexed="81"/>
            <rFont val="MS P ゴシック"/>
            <family val="2"/>
          </rPr>
          <t>1,000</t>
        </r>
        <r>
          <rPr>
            <b/>
            <sz val="9"/>
            <color indexed="81"/>
            <rFont val="ＭＳ Ｐゴシック"/>
            <family val="3"/>
            <charset val="128"/>
          </rPr>
          <t xml:space="preserve">円未満切り捨てになります。
</t>
        </r>
      </text>
    </comment>
    <comment ref="A23" authorId="0" shapeId="0" xr:uid="{D2949C33-AA15-4C6C-B16B-26B3A2F0553F}">
      <text>
        <r>
          <rPr>
            <b/>
            <sz val="9"/>
            <color indexed="81"/>
            <rFont val="ＭＳ Ｐゴシック"/>
            <family val="3"/>
            <charset val="128"/>
          </rPr>
          <t>全ての項目に○をつけないと申請できません。</t>
        </r>
      </text>
    </comment>
    <comment ref="AP23" authorId="0" shapeId="0" xr:uid="{060D412B-BBD6-4B9A-AB05-DE421CC4B20D}">
      <text>
        <r>
          <rPr>
            <b/>
            <sz val="9"/>
            <color indexed="81"/>
            <rFont val="ＭＳ Ｐゴシック"/>
            <family val="3"/>
            <charset val="128"/>
          </rPr>
          <t>「NG」の場合は誓約事項のチェック漏れです。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厚生労働省ネットワークシステム</author>
  </authors>
  <commentList>
    <comment ref="AE5" authorId="0" shapeId="0" xr:uid="{0A39ED6F-55CB-447D-AD9D-6C62A7953CD7}">
      <text>
        <r>
          <rPr>
            <b/>
            <sz val="9"/>
            <color indexed="81"/>
            <rFont val="ＭＳ Ｐゴシック"/>
            <family val="3"/>
            <charset val="128"/>
          </rPr>
          <t>※定員は短期入所系、入所施設・居住系のみ記載してください。</t>
        </r>
      </text>
    </comment>
    <comment ref="AJ5" authorId="0" shapeId="0" xr:uid="{20C607F1-0EAF-48A0-98BE-2BEC60E87A41}">
      <text>
        <r>
          <rPr>
            <b/>
            <sz val="9"/>
            <color indexed="81"/>
            <rFont val="ＭＳ Ｐゴシック"/>
            <family val="3"/>
            <charset val="128"/>
          </rPr>
          <t>※訪問介護事業所は訪問回数を記載してください。</t>
        </r>
      </text>
    </comment>
    <comment ref="AA12" authorId="1" shapeId="0" xr:uid="{608CFD4F-A1B7-4FF0-9AE8-10A19526F757}">
      <text>
        <r>
          <rPr>
            <b/>
            <sz val="9"/>
            <color indexed="81"/>
            <rFont val="ＭＳ Ｐゴシック"/>
            <family val="3"/>
            <charset val="128"/>
          </rPr>
          <t>｢サービス種別｣を選択することで、基準単価が表示されます。</t>
        </r>
      </text>
    </comment>
    <comment ref="AI12" authorId="0" shapeId="0" xr:uid="{E3BE23D8-C15A-402A-9FBB-CED7D34C24F2}">
      <text>
        <r>
          <rPr>
            <b/>
            <sz val="9"/>
            <color indexed="81"/>
            <rFont val="ＭＳ Ｐゴシック"/>
            <family val="3"/>
            <charset val="128"/>
          </rPr>
          <t>積算内訳欄の所要額合計から、</t>
        </r>
        <r>
          <rPr>
            <b/>
            <sz val="9"/>
            <color indexed="81"/>
            <rFont val="MS P ゴシック"/>
            <family val="2"/>
          </rPr>
          <t>1,000</t>
        </r>
        <r>
          <rPr>
            <b/>
            <sz val="9"/>
            <color indexed="81"/>
            <rFont val="ＭＳ Ｐゴシック"/>
            <family val="3"/>
            <charset val="128"/>
          </rPr>
          <t xml:space="preserve">円未満切り捨てになります。
</t>
        </r>
      </text>
    </comment>
    <comment ref="A23" authorId="0" shapeId="0" xr:uid="{D0E6E585-32FB-4AA3-B2A1-39C31C3E94B1}">
      <text>
        <r>
          <rPr>
            <b/>
            <sz val="9"/>
            <color indexed="81"/>
            <rFont val="ＭＳ Ｐゴシック"/>
            <family val="3"/>
            <charset val="128"/>
          </rPr>
          <t>全ての項目に○をつけないと申請できません。</t>
        </r>
      </text>
    </comment>
    <comment ref="AP23" authorId="0" shapeId="0" xr:uid="{6E34F356-A845-4496-9A46-87B89E4C2BD7}">
      <text>
        <r>
          <rPr>
            <b/>
            <sz val="9"/>
            <color indexed="81"/>
            <rFont val="ＭＳ Ｐゴシック"/>
            <family val="3"/>
            <charset val="128"/>
          </rPr>
          <t>「NG」の場合は誓約事項のチェック漏れです。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奈良県</author>
    <author>老健局振興課 予算係(shinkou-yosan)</author>
  </authors>
  <commentList>
    <comment ref="Z6" authorId="0" shapeId="0" xr:uid="{6D1610CD-3674-4518-A549-7B568BF79D0C}">
      <text>
        <r>
          <rPr>
            <b/>
            <sz val="9"/>
            <color indexed="81"/>
            <rFont val="ＭＳ Ｐゴシック"/>
            <family val="3"/>
            <charset val="128"/>
          </rPr>
          <t>年月日は入力しない</t>
        </r>
        <r>
          <rPr>
            <sz val="9"/>
            <color indexed="81"/>
            <rFont val="MS P ゴシック"/>
            <family val="2"/>
          </rPr>
          <t xml:space="preserve">
</t>
        </r>
      </text>
    </comment>
    <comment ref="B12" authorId="1" shapeId="0" xr:uid="{00000000-0006-0000-0100-000001000000}">
      <text>
        <r>
          <rPr>
            <b/>
            <sz val="9"/>
            <color indexed="81"/>
            <rFont val="ＭＳ Ｐゴシック"/>
            <family val="3"/>
            <charset val="128"/>
          </rPr>
          <t>・法人一括申請のため法人名</t>
        </r>
      </text>
    </comment>
    <comment ref="T23" authorId="0" shapeId="0" xr:uid="{9E6DCB6F-E475-4457-BE6D-C16CCBCDFC0E}">
      <text>
        <r>
          <rPr>
            <b/>
            <sz val="9"/>
            <color indexed="81"/>
            <rFont val="ＭＳ Ｐゴシック"/>
            <family val="3"/>
            <charset val="128"/>
          </rPr>
          <t>請求書に記載の口座情報と、同一口座を記入する</t>
        </r>
      </text>
    </comment>
    <comment ref="X38" authorId="0" shapeId="0" xr:uid="{B0E96117-E059-4426-BCDB-803057F92BBF}">
      <text>
        <r>
          <rPr>
            <b/>
            <sz val="9"/>
            <color indexed="81"/>
            <rFont val="ＭＳ Ｐゴシック"/>
            <family val="3"/>
            <charset val="128"/>
          </rPr>
          <t>これより下は様式11-1の情報から自動入力されるため、原則入力不要。</t>
        </r>
        <r>
          <rPr>
            <b/>
            <sz val="9"/>
            <color indexed="81"/>
            <rFont val="MS P ゴシック"/>
            <family val="2"/>
          </rPr>
          <t xml:space="preserve">
</t>
        </r>
      </text>
    </comment>
  </commentList>
</comments>
</file>

<file path=xl/sharedStrings.xml><?xml version="1.0" encoding="utf-8"?>
<sst xmlns="http://schemas.openxmlformats.org/spreadsheetml/2006/main" count="793" uniqueCount="239">
  <si>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</si>
  <si>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</si>
  <si>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</si>
  <si>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</si>
  <si>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</si>
  <si>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</si>
  <si>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</si>
  <si>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</si>
  <si>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</si>
  <si>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</si>
  <si>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</si>
  <si>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</si>
  <si>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</si>
  <si>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</si>
  <si>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</si>
  <si>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</si>
  <si>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</si>
  <si>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</si>
  <si>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</si>
  <si>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</si>
  <si>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</si>
  <si>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</si>
  <si>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</si>
  <si>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</si>
  <si>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</si>
  <si>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</si>
  <si>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</si>
  <si>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</si>
  <si>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</si>
  <si>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</si>
  <si>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</si>
  <si>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</si>
  <si>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</si>
  <si>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</si>
  <si>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</si>
  <si>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</si>
  <si>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</si>
  <si>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</si>
  <si>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</si>
  <si>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</si>
  <si>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</si>
  <si>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</si>
  <si>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</si>
  <si>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</si>
  <si>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</si>
  <si>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</si>
  <si>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</si>
  <si>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</si>
  <si>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</si>
  <si>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</si>
  <si>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</si>
  <si>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</si>
  <si>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</si>
  <si>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</si>
  <si>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</si>
  <si>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</si>
  <si>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</si>
  <si>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</si>
  <si>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</si>
  <si>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No.</t>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</si>
  <si>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</si>
  <si>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</si>
  <si>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</si>
  <si>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</si>
  <si>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</si>
  <si>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</si>
  <si>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</si>
  <si>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</si>
  <si>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</si>
  <si>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</si>
  <si>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都道府県の作業</t>
    <rPh sb="0" eb="4">
      <t>トドウフケン</t>
    </rPh>
    <rPh sb="5" eb="7">
      <t>サギョウ</t>
    </rPh>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</si>
  <si>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</si>
  <si>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</si>
  <si>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</si>
  <si>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</si>
  <si>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</si>
  <si>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</si>
  <si>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</si>
  <si>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</si>
  <si>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</si>
  <si>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</si>
  <si>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</si>
  <si>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</si>
  <si>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</si>
  <si>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</si>
  <si>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</si>
  <si>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</si>
  <si>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</si>
  <si>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</si>
  <si>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</si>
  <si>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</si>
  <si>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</si>
  <si>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</si>
  <si>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</si>
  <si>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</si>
  <si>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</si>
  <si>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</si>
  <si>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</si>
  <si>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</si>
  <si>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</si>
  <si>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</si>
  <si>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</si>
  <si>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</si>
  <si>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</si>
  <si>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</si>
  <si>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</si>
  <si>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</si>
  <si>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</si>
  <si>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</si>
  <si>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</si>
  <si>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</si>
  <si>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</si>
  <si>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</si>
  <si>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</si>
  <si>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</si>
  <si>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</si>
  <si>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</si>
  <si>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</si>
  <si>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</si>
  <si>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</si>
  <si>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</si>
  <si>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</si>
  <si>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</si>
  <si>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</si>
  <si>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</si>
  <si>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</si>
  <si>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</si>
  <si>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</si>
  <si>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</si>
  <si>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</si>
  <si>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</si>
  <si>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</si>
  <si>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</si>
  <si>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</si>
  <si>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</si>
  <si>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</si>
  <si>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</si>
  <si>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</si>
  <si>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</si>
  <si>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</si>
  <si>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</si>
  <si>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</si>
  <si>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</si>
  <si>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</si>
  <si>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</si>
  <si>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</si>
  <si>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</si>
  <si>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</si>
  <si>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</si>
  <si>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</si>
  <si>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</si>
  <si>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</si>
  <si>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</si>
  <si>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</si>
  <si>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</si>
  <si>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誓　約　事　項</t>
    <rPh sb="0" eb="1">
      <t>チカイ</t>
    </rPh>
    <rPh sb="2" eb="3">
      <t>ヤク</t>
    </rPh>
    <rPh sb="4" eb="5">
      <t>コト</t>
    </rPh>
    <rPh sb="6" eb="7">
      <t>コウ</t>
    </rPh>
    <phoneticPr fontId="3"/>
  </si>
  <si>
    <t>　以下に掲げる事業所・施設について、令和３年度新型コロナウイルス感染症感染拡大防止継続支援補助金の交付を受けていない。</t>
    <phoneticPr fontId="3"/>
  </si>
  <si>
    <t>　この補助事業と対象経費を重複して、他の補助金を受けていない。</t>
    <phoneticPr fontId="3"/>
  </si>
  <si>
    <t>　サービス種別・申請金額等の申請内容に相違ない。</t>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</si>
  <si>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</si>
  <si>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</si>
  <si>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</si>
  <si>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</si>
  <si>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</si>
  <si>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</si>
  <si>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</si>
  <si>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</si>
  <si>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</si>
  <si>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</si>
  <si>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</si>
  <si>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</si>
  <si>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</si>
  <si>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</si>
  <si>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奈良県介護保険課</t>
    <rPh sb="0" eb="3">
      <t>ナラケン</t>
    </rPh>
    <rPh sb="3" eb="5">
      <t>カイゴ</t>
    </rPh>
    <rPh sb="5" eb="8">
      <t>ホケンカ</t>
    </rPh>
    <phoneticPr fontId="3"/>
  </si>
  <si>
    <t>2900000000</t>
    <phoneticPr fontId="3"/>
  </si>
  <si>
    <t>630</t>
    <phoneticPr fontId="3"/>
  </si>
  <si>
    <t>8501</t>
    <phoneticPr fontId="3"/>
  </si>
  <si>
    <t>奈良県奈良市登大路町30番地</t>
    <rPh sb="0" eb="3">
      <t>ナラケン</t>
    </rPh>
    <rPh sb="3" eb="6">
      <t>ナラシ</t>
    </rPh>
    <rPh sb="6" eb="10">
      <t>ノボリオオジチョウ</t>
    </rPh>
    <rPh sb="12" eb="14">
      <t>バンチ</t>
    </rPh>
    <phoneticPr fontId="3"/>
  </si>
  <si>
    <t>0742-27-8532</t>
    <phoneticPr fontId="3"/>
  </si>
  <si>
    <t>kaigo</t>
    <phoneticPr fontId="3"/>
  </si>
  <si>
    <t>奈良　太郎</t>
    <rPh sb="0" eb="2">
      <t>ナラ</t>
    </rPh>
    <rPh sb="3" eb="5">
      <t>タロウ</t>
    </rPh>
    <phoneticPr fontId="3"/>
  </si>
  <si>
    <t>マスク</t>
    <phoneticPr fontId="3"/>
  </si>
  <si>
    <t>消毒液</t>
    <rPh sb="0" eb="3">
      <t>ショウドクエキ</t>
    </rPh>
    <phoneticPr fontId="3"/>
  </si>
  <si>
    <t>パーテーション</t>
    <phoneticPr fontId="3"/>
  </si>
  <si>
    <t>○</t>
  </si>
  <si>
    <t>奈良県奈良市登大路町30番地</t>
    <phoneticPr fontId="3"/>
  </si>
  <si>
    <t>事務</t>
    <rPh sb="0" eb="2">
      <t>ジム</t>
    </rPh>
    <phoneticPr fontId="3"/>
  </si>
  <si>
    <t>123-4567-8901</t>
    <phoneticPr fontId="3"/>
  </si>
  <si>
    <t>代表となる法人名</t>
    <phoneticPr fontId="3"/>
  </si>
  <si>
    <t>500枚</t>
    <rPh sb="3" eb="4">
      <t>マイ</t>
    </rPh>
    <phoneticPr fontId="3"/>
  </si>
  <si>
    <t>10本</t>
    <rPh sb="2" eb="3">
      <t>ホン</t>
    </rPh>
    <phoneticPr fontId="3"/>
  </si>
  <si>
    <t>1セット</t>
    <phoneticPr fontId="3"/>
  </si>
  <si>
    <r>
      <t>【振込先金融機関口座記入欄】　</t>
    </r>
    <r>
      <rPr>
        <sz val="9"/>
        <color theme="1"/>
        <rFont val="ＭＳ Ｐゴシック"/>
        <family val="3"/>
        <charset val="128"/>
        <scheme val="minor"/>
      </rPr>
      <t>※長期間入出金のない口座を記入しないこと</t>
    </r>
    <rPh sb="1" eb="8">
      <t>フリコミサキキンユウキカン</t>
    </rPh>
    <rPh sb="8" eb="10">
      <t>コウザ</t>
    </rPh>
    <rPh sb="10" eb="13">
      <t>キニュウラン</t>
    </rPh>
    <rPh sb="16" eb="19">
      <t>チョウキカン</t>
    </rPh>
    <rPh sb="19" eb="22">
      <t>ニュウシュツキン</t>
    </rPh>
    <rPh sb="25" eb="27">
      <t>コウザ</t>
    </rPh>
    <rPh sb="28" eb="30">
      <t>キニュウ</t>
    </rPh>
    <phoneticPr fontId="2"/>
  </si>
  <si>
    <t>◎振込先金融機関口座確認書類（通帳又はキャッシュカードのコピー等）を添付してください。</t>
    <rPh sb="17" eb="18">
      <t>マタ</t>
    </rPh>
    <phoneticPr fontId="3"/>
  </si>
  <si>
    <t>金融機関名</t>
    <rPh sb="0" eb="2">
      <t>キンユウ</t>
    </rPh>
    <rPh sb="2" eb="5">
      <t>キカンメイ</t>
    </rPh>
    <phoneticPr fontId="3"/>
  </si>
  <si>
    <t>支店名</t>
    <rPh sb="0" eb="3">
      <t>シテンメイ</t>
    </rPh>
    <phoneticPr fontId="3"/>
  </si>
  <si>
    <t>分類</t>
    <rPh sb="0" eb="2">
      <t>ブンルイ</t>
    </rPh>
    <phoneticPr fontId="3"/>
  </si>
  <si>
    <t>支店コード</t>
    <rPh sb="0" eb="2">
      <t>シテン</t>
    </rPh>
    <phoneticPr fontId="3"/>
  </si>
  <si>
    <t>口座番号(右詰)</t>
    <rPh sb="0" eb="2">
      <t>コウザ</t>
    </rPh>
    <rPh sb="2" eb="4">
      <t>バンゴウ</t>
    </rPh>
    <rPh sb="5" eb="7">
      <t>ミギヅメ</t>
    </rPh>
    <phoneticPr fontId="3"/>
  </si>
  <si>
    <t>(ﾌﾘｶﾞﾅ)</t>
    <phoneticPr fontId="3"/>
  </si>
  <si>
    <t>口座名義</t>
    <rPh sb="0" eb="2">
      <t>コウザ</t>
    </rPh>
    <rPh sb="2" eb="4">
      <t>メイギ</t>
    </rPh>
    <phoneticPr fontId="3"/>
  </si>
  <si>
    <t>ゆうちょ銀行を選択した場合は、貯金通帳の見開き左上またはキャッシュカードに記載された記号・番号を記載すること</t>
    <phoneticPr fontId="3"/>
  </si>
  <si>
    <t>ゆうちょ銀行</t>
    <phoneticPr fontId="3"/>
  </si>
  <si>
    <r>
      <t xml:space="preserve">通帳記号
</t>
    </r>
    <r>
      <rPr>
        <sz val="7"/>
        <color theme="1"/>
        <rFont val="ＭＳ 明朝"/>
        <family val="1"/>
        <charset val="128"/>
      </rPr>
      <t>（6行目がある場合は※に記載)</t>
    </r>
    <rPh sb="0" eb="2">
      <t>ツウチョウ</t>
    </rPh>
    <rPh sb="2" eb="4">
      <t>キゴウ</t>
    </rPh>
    <rPh sb="7" eb="9">
      <t>ギョウメ</t>
    </rPh>
    <rPh sb="12" eb="14">
      <t>バアイ</t>
    </rPh>
    <rPh sb="17" eb="19">
      <t>キサイ</t>
    </rPh>
    <phoneticPr fontId="3"/>
  </si>
  <si>
    <t>通帳番号(右詰)</t>
    <rPh sb="0" eb="2">
      <t>ツウチョウ</t>
    </rPh>
    <rPh sb="2" eb="4">
      <t>バンゴウ</t>
    </rPh>
    <rPh sb="5" eb="7">
      <t>ミギヅメ</t>
    </rPh>
    <phoneticPr fontId="3"/>
  </si>
  <si>
    <t>合計</t>
    <rPh sb="0" eb="2">
      <t>ゴウケイ</t>
    </rPh>
    <phoneticPr fontId="3"/>
  </si>
  <si>
    <t>奈良県知事</t>
    <rPh sb="0" eb="2">
      <t>ナラ</t>
    </rPh>
    <rPh sb="2" eb="5">
      <t>ケンチジ</t>
    </rPh>
    <rPh sb="3" eb="5">
      <t>チジ</t>
    </rPh>
    <phoneticPr fontId="3"/>
  </si>
  <si>
    <t>介護サービス事業所・施設における感染防止対策支援事業補助金交付申請書</t>
    <rPh sb="0" eb="2">
      <t>カイゴ</t>
    </rPh>
    <rPh sb="6" eb="9">
      <t>ジギョウショ</t>
    </rPh>
    <rPh sb="10" eb="12">
      <t>シセツ</t>
    </rPh>
    <rPh sb="16" eb="18">
      <t>カンセン</t>
    </rPh>
    <rPh sb="18" eb="20">
      <t>ボウシ</t>
    </rPh>
    <rPh sb="20" eb="22">
      <t>タイサク</t>
    </rPh>
    <rPh sb="22" eb="24">
      <t>シエン</t>
    </rPh>
    <rPh sb="24" eb="26">
      <t>ジギョウ</t>
    </rPh>
    <rPh sb="29" eb="31">
      <t>コウフ</t>
    </rPh>
    <phoneticPr fontId="3"/>
  </si>
  <si>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</si>
  <si>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t>shien@gmail.com</t>
    <phoneticPr fontId="3"/>
  </si>
  <si>
    <t>代表取締役社長</t>
    <rPh sb="0" eb="2">
      <t>ダイヒョウ</t>
    </rPh>
    <rPh sb="2" eb="5">
      <t>トリシマリヤク</t>
    </rPh>
    <rPh sb="5" eb="7">
      <t>シャチョウ</t>
    </rPh>
    <phoneticPr fontId="3"/>
  </si>
  <si>
    <t>南都銀行</t>
    <rPh sb="0" eb="2">
      <t>ナント</t>
    </rPh>
    <rPh sb="2" eb="4">
      <t>ギンコウ</t>
    </rPh>
    <phoneticPr fontId="3"/>
  </si>
  <si>
    <t>※個票を提出している事業所（サービス種別）が全て記載されているか確認すること。</t>
    <rPh sb="1" eb="3">
      <t>コヒョウ</t>
    </rPh>
    <rPh sb="4" eb="6">
      <t>テイシュツ</t>
    </rPh>
    <rPh sb="10" eb="13">
      <t>ジギョウショ</t>
    </rPh>
    <rPh sb="18" eb="20">
      <t>シュベツ</t>
    </rPh>
    <rPh sb="22" eb="23">
      <t>スベ</t>
    </rPh>
    <rPh sb="24" eb="26">
      <t>キサイ</t>
    </rPh>
    <rPh sb="32" eb="34">
      <t>カクニン</t>
    </rPh>
    <phoneticPr fontId="3"/>
  </si>
  <si>
    <t>申請額(c)</t>
    <rPh sb="0" eb="3">
      <t>シンセイガク</t>
    </rPh>
    <phoneticPr fontId="3"/>
  </si>
  <si>
    <t>訪問介護事業所（訪問回数1,200回以下）</t>
  </si>
  <si>
    <t>所要額</t>
    <rPh sb="0" eb="3">
      <t>ショヨウガク</t>
    </rPh>
    <phoneticPr fontId="3"/>
  </si>
  <si>
    <t>　この補助事業に係る収入及び支出等に係る証拠書類の原本を適切に整備保管する。（県へは写しを提出）</t>
    <rPh sb="25" eb="27">
      <t>ゲンポン</t>
    </rPh>
    <rPh sb="33" eb="35">
      <t>ホカン</t>
    </rPh>
    <rPh sb="39" eb="40">
      <t>ケン</t>
    </rPh>
    <rPh sb="42" eb="43">
      <t>ウツ</t>
    </rPh>
    <rPh sb="45" eb="47">
      <t>テイシュツ</t>
    </rPh>
    <phoneticPr fontId="3"/>
  </si>
  <si>
    <t>※補助対象経費の金額を税抜きにするか税込みにするか、返還対象確認表にて確認してください。</t>
    <rPh sb="1" eb="3">
      <t>ホジョ</t>
    </rPh>
    <rPh sb="3" eb="5">
      <t>タイショウ</t>
    </rPh>
    <rPh sb="5" eb="7">
      <t>ケイヒ</t>
    </rPh>
    <rPh sb="8" eb="10">
      <t>キンガク</t>
    </rPh>
    <rPh sb="11" eb="12">
      <t>ゼイ</t>
    </rPh>
    <rPh sb="12" eb="13">
      <t>ヌ</t>
    </rPh>
    <rPh sb="18" eb="20">
      <t>ゼイコ</t>
    </rPh>
    <rPh sb="26" eb="28">
      <t>ヘンカン</t>
    </rPh>
    <rPh sb="28" eb="30">
      <t>タイショウ</t>
    </rPh>
    <rPh sb="30" eb="32">
      <t>カクニン</t>
    </rPh>
    <rPh sb="32" eb="33">
      <t>ヒョウ</t>
    </rPh>
    <rPh sb="35" eb="37">
      <t>カクニン</t>
    </rPh>
    <phoneticPr fontId="3"/>
  </si>
  <si>
    <t>令和３年度　介護サービス事業所・施設における感染防止対策支援事業</t>
    <phoneticPr fontId="3"/>
  </si>
  <si>
    <r>
      <t>消費税及び地方消費税について、</t>
    </r>
    <r>
      <rPr>
        <u/>
        <sz val="10"/>
        <color theme="1"/>
        <rFont val="ＭＳ 明朝"/>
        <family val="1"/>
        <charset val="128"/>
      </rPr>
      <t>返還対象確認表</t>
    </r>
    <r>
      <rPr>
        <sz val="10"/>
        <color theme="1"/>
        <rFont val="ＭＳ 明朝"/>
        <family val="1"/>
        <charset val="128"/>
      </rPr>
      <t>を確認し、消費税額を除いた申請とするか、含めた申請とするか判断する。</t>
    </r>
    <rPh sb="0" eb="3">
      <t>ショウヒゼイ</t>
    </rPh>
    <rPh sb="3" eb="4">
      <t>オヨ</t>
    </rPh>
    <rPh sb="5" eb="7">
      <t>チホウ</t>
    </rPh>
    <rPh sb="7" eb="10">
      <t>ショウヒゼイ</t>
    </rPh>
    <rPh sb="15" eb="22">
      <t>ヘンカンタイショウカクニンヒョウ</t>
    </rPh>
    <rPh sb="23" eb="25">
      <t>カクニン</t>
    </rPh>
    <rPh sb="27" eb="30">
      <t>ショウヒゼイ</t>
    </rPh>
    <rPh sb="30" eb="31">
      <t>ガク</t>
    </rPh>
    <rPh sb="32" eb="33">
      <t>ノゾ</t>
    </rPh>
    <rPh sb="35" eb="37">
      <t>シンセイ</t>
    </rPh>
    <rPh sb="42" eb="43">
      <t>フク</t>
    </rPh>
    <rPh sb="45" eb="47">
      <t>シンセイ</t>
    </rPh>
    <rPh sb="51" eb="53">
      <t>ハンダン</t>
    </rPh>
    <phoneticPr fontId="3"/>
  </si>
  <si>
    <t>本Excelを各事業所に配布し、個票のシートを記入するように依頼。</t>
    <rPh sb="0" eb="1">
      <t>ホン</t>
    </rPh>
    <rPh sb="7" eb="8">
      <t>カク</t>
    </rPh>
    <rPh sb="8" eb="11">
      <t>ジギョウショ</t>
    </rPh>
    <rPh sb="12" eb="14">
      <t>ハイフ</t>
    </rPh>
    <rPh sb="16" eb="18">
      <t>コヒョウ</t>
    </rPh>
    <rPh sb="23" eb="25">
      <t>キニュウ</t>
    </rPh>
    <rPh sb="30" eb="32">
      <t>イライ</t>
    </rPh>
    <phoneticPr fontId="3"/>
  </si>
  <si>
    <t>各事業所から回収した個票の入力内容を確認。
各事業所の所在地が奈良県となっているか確認。</t>
    <rPh sb="0" eb="1">
      <t>カク</t>
    </rPh>
    <rPh sb="1" eb="4">
      <t>ジギョウショ</t>
    </rPh>
    <rPh sb="6" eb="8">
      <t>カイシュウ</t>
    </rPh>
    <rPh sb="10" eb="12">
      <t>コヒョウ</t>
    </rPh>
    <rPh sb="13" eb="15">
      <t>ニュウリョク</t>
    </rPh>
    <rPh sb="15" eb="17">
      <t>ナイヨウ</t>
    </rPh>
    <rPh sb="18" eb="20">
      <t>カクニン</t>
    </rPh>
    <rPh sb="22" eb="23">
      <t>カク</t>
    </rPh>
    <rPh sb="23" eb="26">
      <t>ジギョウショ</t>
    </rPh>
    <rPh sb="27" eb="30">
      <t>ショザイチ</t>
    </rPh>
    <rPh sb="31" eb="34">
      <t>ナラケン</t>
    </rPh>
    <rPh sb="41" eb="43">
      <t>カクニン</t>
    </rPh>
    <phoneticPr fontId="3"/>
  </si>
  <si>
    <t>事業者から申請書等を受領し、内容を審査</t>
    <rPh sb="0" eb="3">
      <t>ジギョウシャ</t>
    </rPh>
    <rPh sb="5" eb="8">
      <t>シンセイショ</t>
    </rPh>
    <rPh sb="8" eb="9">
      <t>トウ</t>
    </rPh>
    <rPh sb="10" eb="12">
      <t>ジュリョウ</t>
    </rPh>
    <rPh sb="14" eb="16">
      <t>ナイヨウ</t>
    </rPh>
    <rPh sb="17" eb="19">
      <t>シンサ</t>
    </rPh>
    <phoneticPr fontId="3"/>
  </si>
  <si>
    <r>
      <t xml:space="preserve">   </t>
    </r>
    <r>
      <rPr>
        <sz val="6"/>
        <color theme="1"/>
        <rFont val="ＭＳ 明朝"/>
        <family val="1"/>
        <charset val="128"/>
      </rPr>
      <t>1.普通
    2.当座</t>
    </r>
    <rPh sb="5" eb="7">
      <t>フツウ</t>
    </rPh>
    <rPh sb="14" eb="16">
      <t>トウザ</t>
    </rPh>
    <phoneticPr fontId="3"/>
  </si>
  <si>
    <t>株式会社　奈良県庁</t>
    <rPh sb="0" eb="2">
      <t>カブシキ</t>
    </rPh>
    <rPh sb="2" eb="4">
      <t>カイシャ</t>
    </rPh>
    <rPh sb="5" eb="7">
      <t>ナラ</t>
    </rPh>
    <rPh sb="7" eb="9">
      <t>ケンチョウ</t>
    </rPh>
    <phoneticPr fontId="3"/>
  </si>
  <si>
    <t>株式会社奈良県庁</t>
    <rPh sb="0" eb="2">
      <t>カブシキ</t>
    </rPh>
    <rPh sb="2" eb="4">
      <t>カイシャ</t>
    </rPh>
    <rPh sb="4" eb="6">
      <t>ナラ</t>
    </rPh>
    <rPh sb="6" eb="8">
      <t>ケンチョウ</t>
    </rPh>
    <phoneticPr fontId="3"/>
  </si>
  <si>
    <t>カ)ナラケンチョウ</t>
    <phoneticPr fontId="3"/>
  </si>
  <si>
    <t>ＪＲ奈良駅前支店</t>
    <rPh sb="2" eb="4">
      <t>ナラ</t>
    </rPh>
    <rPh sb="4" eb="5">
      <t>エキ</t>
    </rPh>
    <rPh sb="5" eb="6">
      <t>マエ</t>
    </rPh>
    <rPh sb="6" eb="8">
      <t>シテン</t>
    </rPh>
    <phoneticPr fontId="3"/>
  </si>
  <si>
    <t>奈良　花子</t>
    <rPh sb="0" eb="2">
      <t>ナラ</t>
    </rPh>
    <rPh sb="3" eb="5">
      <t>ハナコ</t>
    </rPh>
    <phoneticPr fontId="3"/>
  </si>
  <si>
    <t>(様式１１－２）事業所・施設別個票</t>
    <rPh sb="1" eb="3">
      <t>ヨウシキ</t>
    </rPh>
    <rPh sb="8" eb="11">
      <t>ジギョウショ</t>
    </rPh>
    <rPh sb="12" eb="14">
      <t>シセツ</t>
    </rPh>
    <rPh sb="14" eb="15">
      <t>ベツ</t>
    </rPh>
    <rPh sb="15" eb="17">
      <t>コヒョウ</t>
    </rPh>
    <phoneticPr fontId="3"/>
  </si>
  <si>
    <t>（様式１１－１）事業所・施設別申請額一覧</t>
    <rPh sb="1" eb="3">
      <t>ヨウシキ</t>
    </rPh>
    <rPh sb="8" eb="11">
      <t>ジギョウショ</t>
    </rPh>
    <rPh sb="12" eb="14">
      <t>シセツ</t>
    </rPh>
    <rPh sb="14" eb="15">
      <t>ベツ</t>
    </rPh>
    <rPh sb="15" eb="18">
      <t>シンセイガク</t>
    </rPh>
    <rPh sb="18" eb="20">
      <t>イチラン</t>
    </rPh>
    <phoneticPr fontId="3"/>
  </si>
  <si>
    <t>第１１－１号様式</t>
    <rPh sb="0" eb="1">
      <t>ダイ</t>
    </rPh>
    <rPh sb="5" eb="6">
      <t>ゴウ</t>
    </rPh>
    <rPh sb="6" eb="8">
      <t>ヨウシキ</t>
    </rPh>
    <phoneticPr fontId="3"/>
  </si>
  <si>
    <t>カブシキカイシャ　ナラケンチョウ</t>
    <phoneticPr fontId="3"/>
  </si>
  <si>
    <t>個表シート（個票●）の黄色セルを入力し、事業者（法人本部）へ返送。</t>
    <rPh sb="0" eb="2">
      <t>コヒョウ</t>
    </rPh>
    <rPh sb="6" eb="8">
      <t>コヒョウ</t>
    </rPh>
    <rPh sb="11" eb="13">
      <t>キイロ</t>
    </rPh>
    <rPh sb="16" eb="18">
      <t>ニュウリョク</t>
    </rPh>
    <rPh sb="20" eb="23">
      <t>ジギョウシャ</t>
    </rPh>
    <rPh sb="24" eb="26">
      <t>ホウジン</t>
    </rPh>
    <rPh sb="26" eb="28">
      <t>ホンブ</t>
    </rPh>
    <rPh sb="30" eb="32">
      <t>ヘンソウ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</si>
  <si>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</si>
  <si>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</si>
  <si>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r>
      <t xml:space="preserve">申請額一覧シートに、個票を作成した全事業所の情報が正しく反映されているか確認。
</t>
    </r>
    <r>
      <rPr>
        <sz val="10"/>
        <color rgb="FFFF0000"/>
        <rFont val="ＭＳ 明朝"/>
        <family val="1"/>
        <charset val="128"/>
      </rPr>
      <t>※個票のシート名に通し番号を入れないと正しく反映されないので注意</t>
    </r>
    <rPh sb="0" eb="3">
      <t>シンセイガク</t>
    </rPh>
    <rPh sb="3" eb="5">
      <t>イチラン</t>
    </rPh>
    <rPh sb="10" eb="12">
      <t>コヒョウ</t>
    </rPh>
    <rPh sb="13" eb="15">
      <t>サクセイ</t>
    </rPh>
    <rPh sb="17" eb="21">
      <t>ゼンジギョウショ</t>
    </rPh>
    <rPh sb="22" eb="24">
      <t>ジョウホウ</t>
    </rPh>
    <rPh sb="25" eb="26">
      <t>タダ</t>
    </rPh>
    <rPh sb="28" eb="30">
      <t>ハンエイ</t>
    </rPh>
    <rPh sb="36" eb="38">
      <t>カクニン</t>
    </rPh>
    <rPh sb="41" eb="43">
      <t>コヒョウ</t>
    </rPh>
    <rPh sb="47" eb="48">
      <t>メイ</t>
    </rPh>
    <rPh sb="49" eb="50">
      <t>トオ</t>
    </rPh>
    <rPh sb="51" eb="53">
      <t>バンゴウ</t>
    </rPh>
    <rPh sb="54" eb="55">
      <t>イ</t>
    </rPh>
    <rPh sb="59" eb="60">
      <t>タダ</t>
    </rPh>
    <rPh sb="62" eb="64">
      <t>ハンエイ</t>
    </rPh>
    <rPh sb="70" eb="72">
      <t>チュウイ</t>
    </rPh>
    <phoneticPr fontId="3"/>
  </si>
  <si>
    <r>
      <t xml:space="preserve">（個票●シート）及び（申請額一覧シート）の申請額が申請書(第11－1号様式)にも正しく反映されていることを確認するとともに、申請書(第11－1号様式)の記入欄（黄色セル）を記載。
</t>
    </r>
    <r>
      <rPr>
        <sz val="10"/>
        <color rgb="FFFF0000"/>
        <rFont val="ＭＳ 明朝"/>
        <family val="1"/>
        <charset val="128"/>
      </rPr>
      <t>※口座名義のフリガナを正しく記入すること</t>
    </r>
    <rPh sb="1" eb="3">
      <t>コヒョウ</t>
    </rPh>
    <rPh sb="8" eb="9">
      <t>オヨ</t>
    </rPh>
    <rPh sb="11" eb="14">
      <t>シンセイガク</t>
    </rPh>
    <rPh sb="14" eb="16">
      <t>イチラン</t>
    </rPh>
    <rPh sb="21" eb="24">
      <t>シンセイガク</t>
    </rPh>
    <rPh sb="25" eb="28">
      <t>シンセイショ</t>
    </rPh>
    <rPh sb="29" eb="30">
      <t>ダイ</t>
    </rPh>
    <rPh sb="34" eb="35">
      <t>ゴウ</t>
    </rPh>
    <rPh sb="35" eb="37">
      <t>ヨウシキ</t>
    </rPh>
    <rPh sb="40" eb="41">
      <t>タダ</t>
    </rPh>
    <rPh sb="43" eb="45">
      <t>ハンエイ</t>
    </rPh>
    <rPh sb="53" eb="55">
      <t>カクニン</t>
    </rPh>
    <rPh sb="62" eb="65">
      <t>シンセイショ</t>
    </rPh>
    <rPh sb="66" eb="67">
      <t>ダイ</t>
    </rPh>
    <rPh sb="71" eb="72">
      <t>ゴウ</t>
    </rPh>
    <rPh sb="72" eb="74">
      <t>ヨウシキ</t>
    </rPh>
    <rPh sb="76" eb="79">
      <t>キニュウラン</t>
    </rPh>
    <rPh sb="80" eb="82">
      <t>キイロ</t>
    </rPh>
    <rPh sb="86" eb="88">
      <t>キサイ</t>
    </rPh>
    <rPh sb="91" eb="93">
      <t>コウザ</t>
    </rPh>
    <rPh sb="93" eb="95">
      <t>メイギ</t>
    </rPh>
    <rPh sb="101" eb="102">
      <t>タダ</t>
    </rPh>
    <rPh sb="104" eb="106">
      <t>キニュウ</t>
    </rPh>
    <phoneticPr fontId="3"/>
  </si>
  <si>
    <r>
      <t xml:space="preserve">封筒に「介護分感染防止対策補助金交付申請書在中」と明記し、必要書類を奈良県介護保険課あて郵送。
</t>
    </r>
    <r>
      <rPr>
        <sz val="10"/>
        <color rgb="FFFF0000"/>
        <rFont val="ＭＳ 明朝"/>
        <family val="1"/>
        <charset val="128"/>
      </rPr>
      <t>※他の書類を同封しないこと。</t>
    </r>
    <rPh sb="29" eb="31">
      <t>ヒツヨウ</t>
    </rPh>
    <rPh sb="31" eb="33">
      <t>ショルイ</t>
    </rPh>
    <rPh sb="34" eb="37">
      <t>ナラケン</t>
    </rPh>
    <rPh sb="37" eb="39">
      <t>カイゴ</t>
    </rPh>
    <rPh sb="39" eb="42">
      <t>ホケンカ</t>
    </rPh>
    <rPh sb="44" eb="46">
      <t>ユウソウ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</si>
</sst>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quot;&quot;"/>
    <numFmt numFmtId="179" formatCode="0_ "/>
    <numFmt numFmtId="180" formatCode="000"/>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b/>
      <sz val="9"/>
      <color indexed="81"/>
      <name val="MS P ゴシック"/>
      <family val="2"/>
    </font>
    <font>
      <b/>
      <sz val="9"/>
      <color indexed="81"/>
      <name val="ＭＳ Ｐゴシック"/>
      <family val="3"/>
      <charset val="128"/>
    </font>
    <font>
      <sz val="14"/>
      <color rgb="FFFF0000"/>
      <name val="ＭＳ Ｐ明朝"/>
      <family val="1"/>
      <charset val="128"/>
    </font>
    <font>
      <b/>
      <sz val="16"/>
      <color rgb="FFFF0000"/>
      <name val="ＭＳ ゴシック"/>
      <family val="3"/>
      <charset val="128"/>
    </font>
    <font>
      <b/>
      <sz val="14"/>
      <color rgb="FFFF0000"/>
      <name val="ＭＳ ゴシック"/>
      <family val="3"/>
      <charset val="128"/>
    </font>
    <font>
      <sz val="9"/>
      <color theme="1"/>
      <name val="ＭＳ Ｐゴシック"/>
      <family val="3"/>
      <charset val="128"/>
      <scheme val="minor"/>
    </font>
    <font>
      <sz val="6"/>
      <color theme="1"/>
      <name val="ＭＳ 明朝"/>
      <family val="1"/>
      <charset val="128"/>
    </font>
    <font>
      <sz val="7"/>
      <color theme="1"/>
      <name val="ＭＳ 明朝"/>
      <family val="1"/>
      <charset val="128"/>
    </font>
    <font>
      <sz val="9"/>
      <color indexed="81"/>
      <name val="MS P ゴシック"/>
      <family val="2"/>
    </font>
    <font>
      <b/>
      <sz val="11"/>
      <color theme="1"/>
      <name val="ＭＳ Ｐ明朝"/>
      <family val="1"/>
      <charset val="128"/>
    </font>
    <font>
      <u/>
      <sz val="1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1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42">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8" xfId="0" applyFont="1" applyFill="1" applyBorder="1">
      <alignment vertical="center"/>
    </xf>
    <xf numFmtId="176" fontId="8" fillId="0" borderId="8" xfId="0" applyNumberFormat="1" applyFont="1" applyFill="1" applyBorder="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38" fontId="8" fillId="0" borderId="8" xfId="0" applyNumberFormat="1" applyFont="1" applyFill="1" applyBorder="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2" fillId="2" borderId="0" xfId="0" applyFont="1" applyFill="1" applyBorder="1" applyAlignment="1">
      <alignment vertical="center" wrapText="1"/>
    </xf>
    <xf numFmtId="0" fontId="20"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Border="1" applyAlignment="1">
      <alignment horizontal="center" vertical="center"/>
    </xf>
    <xf numFmtId="0" fontId="11" fillId="0" borderId="83" xfId="0" applyFont="1" applyFill="1" applyBorder="1" applyAlignment="1">
      <alignment horizontal="center" vertical="center"/>
    </xf>
    <xf numFmtId="0" fontId="11" fillId="0" borderId="83" xfId="0" applyFont="1" applyFill="1" applyBorder="1">
      <alignment vertical="center"/>
    </xf>
    <xf numFmtId="0" fontId="11" fillId="0" borderId="78" xfId="0" applyFont="1" applyFill="1" applyBorder="1" applyAlignment="1">
      <alignment horizontal="center" vertical="center"/>
    </xf>
    <xf numFmtId="0" fontId="11" fillId="0" borderId="78" xfId="0" applyFont="1" applyFill="1" applyBorder="1">
      <alignment vertical="center"/>
    </xf>
    <xf numFmtId="0" fontId="11" fillId="0" borderId="87" xfId="0" applyFont="1" applyFill="1" applyBorder="1">
      <alignment vertical="center"/>
    </xf>
    <xf numFmtId="0" fontId="11" fillId="0" borderId="89" xfId="0" applyFont="1" applyFill="1" applyBorder="1">
      <alignment vertical="center"/>
    </xf>
    <xf numFmtId="0" fontId="11" fillId="0" borderId="86" xfId="0" applyFont="1" applyFill="1" applyBorder="1">
      <alignment vertical="center"/>
    </xf>
    <xf numFmtId="0" fontId="11" fillId="0" borderId="91" xfId="0" applyFont="1" applyFill="1" applyBorder="1">
      <alignment vertical="center"/>
    </xf>
    <xf numFmtId="0" fontId="11" fillId="0" borderId="92" xfId="0" applyFont="1" applyFill="1" applyBorder="1">
      <alignment vertical="center"/>
    </xf>
    <xf numFmtId="0" fontId="8" fillId="0" borderId="96" xfId="0" applyFont="1" applyFill="1" applyBorder="1">
      <alignment vertical="center"/>
    </xf>
    <xf numFmtId="0" fontId="9" fillId="0" borderId="89" xfId="0" applyFont="1" applyFill="1" applyBorder="1" applyAlignment="1">
      <alignment vertical="center" wrapText="1"/>
    </xf>
    <xf numFmtId="0" fontId="10" fillId="0" borderId="0" xfId="0" applyFont="1" applyFill="1" applyBorder="1">
      <alignment vertical="center"/>
    </xf>
    <xf numFmtId="0" fontId="11" fillId="0" borderId="82" xfId="0" applyFont="1" applyFill="1" applyBorder="1">
      <alignment vertical="center"/>
    </xf>
    <xf numFmtId="0" fontId="11" fillId="0" borderId="84"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13" xfId="0" applyFont="1" applyBorder="1" applyProtection="1">
      <alignment vertical="center"/>
    </xf>
    <xf numFmtId="0" fontId="11" fillId="0" borderId="94" xfId="0" applyFont="1" applyBorder="1" applyProtection="1">
      <alignmen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8"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5"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5"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7" xfId="0" applyNumberFormat="1" applyFont="1" applyBorder="1" applyAlignment="1" applyProtection="1">
      <alignment vertical="center"/>
    </xf>
    <xf numFmtId="176" fontId="12" fillId="0" borderId="55"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8" xfId="0" applyNumberFormat="1" applyFont="1" applyBorder="1" applyAlignment="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0" fontId="25" fillId="0" borderId="97" xfId="0" applyFont="1" applyBorder="1" applyProtection="1">
      <alignment vertical="center"/>
    </xf>
    <xf numFmtId="0" fontId="25" fillId="0" borderId="18" xfId="0" applyFont="1" applyBorder="1" applyProtection="1">
      <alignment vertical="center"/>
    </xf>
    <xf numFmtId="176" fontId="26" fillId="0" borderId="45"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5" fillId="0" borderId="35" xfId="0" applyFont="1" applyBorder="1" applyAlignment="1" applyProtection="1">
      <alignment horizontal="center" vertical="center"/>
    </xf>
    <xf numFmtId="0" fontId="25" fillId="0" borderId="37" xfId="0" applyFont="1" applyBorder="1" applyProtection="1">
      <alignment vertical="center"/>
    </xf>
    <xf numFmtId="0" fontId="25" fillId="0" borderId="23"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5" fillId="0" borderId="39" xfId="0" applyFont="1" applyBorder="1" applyAlignment="1" applyProtection="1">
      <alignment horizontal="center" vertical="center"/>
    </xf>
    <xf numFmtId="0" fontId="25" fillId="0" borderId="0" xfId="0" applyFont="1" applyBorder="1" applyProtection="1">
      <alignment vertical="center"/>
    </xf>
    <xf numFmtId="0" fontId="25" fillId="0" borderId="20" xfId="0" applyFont="1" applyBorder="1" applyProtection="1">
      <alignment vertical="center"/>
    </xf>
    <xf numFmtId="176" fontId="26" fillId="0" borderId="56" xfId="0" applyNumberFormat="1" applyFont="1" applyBorder="1" applyAlignment="1" applyProtection="1">
      <alignment vertical="center"/>
    </xf>
    <xf numFmtId="0" fontId="25"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5" fillId="0" borderId="38" xfId="0" applyFont="1" applyBorder="1" applyAlignment="1" applyProtection="1">
      <alignment horizontal="center" vertical="center"/>
    </xf>
    <xf numFmtId="0" fontId="25"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6"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6" xfId="0" applyNumberFormat="1" applyFont="1" applyBorder="1" applyAlignment="1" applyProtection="1">
      <alignment vertical="center"/>
    </xf>
    <xf numFmtId="176" fontId="18" fillId="0" borderId="48" xfId="0" applyNumberFormat="1" applyFont="1" applyBorder="1" applyAlignment="1" applyProtection="1">
      <alignment vertical="center"/>
    </xf>
    <xf numFmtId="0" fontId="25" fillId="0" borderId="36" xfId="0" applyFont="1" applyBorder="1" applyAlignment="1" applyProtection="1">
      <alignment vertical="center"/>
    </xf>
    <xf numFmtId="0" fontId="25" fillId="0" borderId="41" xfId="0" applyFont="1" applyBorder="1" applyProtection="1">
      <alignment vertical="center"/>
    </xf>
    <xf numFmtId="0" fontId="25" fillId="0" borderId="36" xfId="0" applyFont="1" applyBorder="1" applyProtection="1">
      <alignment vertical="center"/>
    </xf>
    <xf numFmtId="0" fontId="25" fillId="0" borderId="34" xfId="0" applyFont="1" applyBorder="1" applyAlignment="1" applyProtection="1">
      <alignment horizontal="center" vertical="center"/>
    </xf>
    <xf numFmtId="0" fontId="25" fillId="0" borderId="19" xfId="0" applyFont="1" applyBorder="1" applyProtection="1">
      <alignment vertical="center"/>
    </xf>
    <xf numFmtId="0" fontId="25" fillId="0" borderId="16" xfId="0" applyFont="1" applyBorder="1" applyAlignment="1" applyProtection="1">
      <alignment horizontal="center" vertical="center"/>
    </xf>
    <xf numFmtId="176" fontId="12" fillId="0" borderId="50"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21" fillId="4" borderId="71" xfId="0" applyFont="1" applyFill="1" applyBorder="1" applyAlignment="1" applyProtection="1">
      <alignment horizontal="center" vertical="center"/>
      <protection locked="0"/>
    </xf>
    <xf numFmtId="0" fontId="10" fillId="0" borderId="0" xfId="0" applyFont="1" applyProtection="1">
      <alignment vertical="center"/>
    </xf>
    <xf numFmtId="0" fontId="10" fillId="0" borderId="0" xfId="0" applyFont="1" applyAlignment="1" applyProtection="1">
      <alignment horizontal="righ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9" fillId="3" borderId="25"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29" fillId="0" borderId="0" xfId="0" applyFont="1" applyFill="1">
      <alignment vertical="center"/>
    </xf>
    <xf numFmtId="0" fontId="31" fillId="0" borderId="0" xfId="0" applyFont="1" applyFill="1">
      <alignment vertical="center"/>
    </xf>
    <xf numFmtId="0" fontId="31" fillId="0" borderId="0" xfId="0" applyFont="1" applyFill="1" applyAlignment="1">
      <alignment horizontal="center" vertical="center"/>
    </xf>
    <xf numFmtId="0" fontId="30" fillId="0" borderId="0" xfId="0" applyFont="1" applyFill="1" applyAlignment="1">
      <alignment horizontal="center" vertical="center"/>
    </xf>
    <xf numFmtId="0" fontId="11" fillId="0" borderId="0" xfId="0" applyFont="1" applyBorder="1" applyAlignment="1" applyProtection="1">
      <alignment vertical="center"/>
    </xf>
    <xf numFmtId="0" fontId="11"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xf>
    <xf numFmtId="0" fontId="11" fillId="0" borderId="0" xfId="0" applyFont="1" applyBorder="1" applyAlignment="1" applyProtection="1">
      <alignment horizontal="left" vertical="center"/>
    </xf>
    <xf numFmtId="0" fontId="11" fillId="0" borderId="0" xfId="0" applyFont="1" applyFill="1" applyBorder="1" applyAlignment="1" applyProtection="1">
      <alignment horizontal="left" vertical="center"/>
    </xf>
    <xf numFmtId="0" fontId="10" fillId="0" borderId="3" xfId="0" applyFont="1" applyBorder="1" applyProtection="1">
      <alignment vertical="center"/>
    </xf>
    <xf numFmtId="178" fontId="10" fillId="0" borderId="25" xfId="0" applyNumberFormat="1" applyFont="1" applyBorder="1" applyProtection="1">
      <alignment vertical="center"/>
    </xf>
    <xf numFmtId="178" fontId="10" fillId="0" borderId="1" xfId="4" applyNumberFormat="1" applyFont="1" applyBorder="1" applyAlignment="1" applyProtection="1">
      <alignment horizontal="right" vertical="center" shrinkToFit="1"/>
    </xf>
    <xf numFmtId="178" fontId="10" fillId="0" borderId="1" xfId="0" applyNumberFormat="1" applyFont="1" applyBorder="1" applyProtection="1">
      <alignment vertical="center"/>
    </xf>
    <xf numFmtId="0" fontId="7" fillId="3" borderId="3" xfId="0" applyFont="1" applyFill="1" applyBorder="1" applyAlignment="1" applyProtection="1">
      <alignment horizontal="center" vertical="center" wrapText="1"/>
    </xf>
    <xf numFmtId="178" fontId="10" fillId="0" borderId="3" xfId="4" applyNumberFormat="1" applyFont="1" applyFill="1" applyBorder="1" applyAlignment="1" applyProtection="1">
      <alignment horizontal="center" vertical="center" shrinkToFit="1"/>
      <protection locked="0"/>
    </xf>
    <xf numFmtId="178" fontId="10" fillId="0" borderId="117" xfId="0" applyNumberFormat="1" applyFont="1" applyBorder="1" applyProtection="1">
      <alignment vertical="center"/>
    </xf>
    <xf numFmtId="0" fontId="11" fillId="0" borderId="0" xfId="0" applyFont="1" applyFill="1" applyAlignment="1" applyProtection="1">
      <alignment horizontal="right" vertical="center"/>
    </xf>
    <xf numFmtId="0" fontId="11" fillId="0" borderId="0" xfId="0" applyFont="1" applyFill="1" applyAlignment="1" applyProtection="1">
      <alignment horizontal="center" vertical="center"/>
    </xf>
    <xf numFmtId="0" fontId="9" fillId="0" borderId="0" xfId="0" applyFont="1" applyFill="1" applyBorder="1" applyAlignment="1" applyProtection="1">
      <alignment horizontal="left" vertical="center"/>
    </xf>
    <xf numFmtId="0" fontId="7"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36"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Protection="1">
      <alignment vertical="center"/>
      <protection locked="0"/>
    </xf>
    <xf numFmtId="0" fontId="11" fillId="0" borderId="0" xfId="0" applyFont="1">
      <alignment vertical="center"/>
    </xf>
    <xf numFmtId="0" fontId="11" fillId="0" borderId="0" xfId="0" applyFont="1" applyAlignment="1">
      <alignment horizontal="center" vertical="center"/>
    </xf>
    <xf numFmtId="0" fontId="7" fillId="0" borderId="0" xfId="0" applyFont="1" applyAlignment="1">
      <alignment horizontal="center" vertical="center"/>
    </xf>
    <xf numFmtId="0" fontId="5" fillId="0" borderId="0" xfId="0" applyFont="1">
      <alignment vertical="center"/>
    </xf>
    <xf numFmtId="0" fontId="16" fillId="0" borderId="0" xfId="0" applyFont="1" applyAlignment="1">
      <alignment horizontal="left" vertical="top"/>
    </xf>
    <xf numFmtId="0" fontId="6" fillId="0" borderId="0" xfId="0" applyFont="1" applyAlignment="1">
      <alignment horizontal="left" vertical="top"/>
    </xf>
    <xf numFmtId="0" fontId="16" fillId="0" borderId="0" xfId="0" applyFont="1">
      <alignment vertical="center"/>
    </xf>
    <xf numFmtId="0" fontId="24" fillId="0" borderId="0" xfId="0" applyFont="1">
      <alignment vertical="center"/>
    </xf>
    <xf numFmtId="0" fontId="16" fillId="0" borderId="25" xfId="0" applyFont="1" applyBorder="1" applyAlignment="1">
      <alignment horizontal="center" vertical="center" shrinkToFit="1"/>
    </xf>
    <xf numFmtId="49" fontId="6" fillId="0" borderId="25" xfId="0" applyNumberFormat="1" applyFont="1" applyBorder="1" applyAlignment="1">
      <alignment horizontal="center" vertical="top"/>
    </xf>
    <xf numFmtId="0" fontId="6" fillId="0" borderId="25" xfId="0" applyFont="1" applyBorder="1" applyAlignment="1">
      <alignment horizontal="center" vertical="top"/>
    </xf>
    <xf numFmtId="0" fontId="16" fillId="0" borderId="25" xfId="0" applyFont="1" applyBorder="1" applyAlignment="1">
      <alignment horizontal="center" vertical="center"/>
    </xf>
    <xf numFmtId="49" fontId="11" fillId="0" borderId="25" xfId="0" applyNumberFormat="1" applyFont="1" applyBorder="1" applyAlignment="1">
      <alignment horizontal="left" vertical="center" wrapText="1"/>
    </xf>
    <xf numFmtId="0" fontId="11" fillId="0" borderId="25" xfId="0" applyFont="1" applyBorder="1" applyAlignment="1">
      <alignment horizontal="left" vertical="center" wrapText="1"/>
    </xf>
    <xf numFmtId="49" fontId="11" fillId="0" borderId="14" xfId="0" applyNumberFormat="1" applyFont="1" applyBorder="1" applyAlignment="1">
      <alignment vertical="center" wrapText="1"/>
    </xf>
    <xf numFmtId="0" fontId="11" fillId="0" borderId="14" xfId="0" applyFont="1" applyBorder="1" applyAlignment="1">
      <alignment horizontal="left" vertical="center" wrapText="1"/>
    </xf>
    <xf numFmtId="0" fontId="11" fillId="0" borderId="14" xfId="0" applyFont="1" applyBorder="1" applyAlignment="1">
      <alignment vertical="center" wrapText="1"/>
    </xf>
    <xf numFmtId="0" fontId="17" fillId="0" borderId="25" xfId="0" applyFont="1" applyBorder="1" applyAlignment="1">
      <alignment horizontal="left" vertical="center" wrapText="1"/>
    </xf>
    <xf numFmtId="0" fontId="23" fillId="4" borderId="80"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5"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21" fillId="4" borderId="81" xfId="0" applyFont="1" applyFill="1" applyBorder="1" applyAlignment="1" applyProtection="1">
      <alignment horizontal="center" vertical="center"/>
      <protection locked="0"/>
    </xf>
    <xf numFmtId="0" fontId="21" fillId="4" borderId="32" xfId="0" applyFont="1" applyFill="1" applyBorder="1" applyAlignment="1" applyProtection="1">
      <alignment horizontal="center" vertical="center"/>
      <protection locked="0"/>
    </xf>
    <xf numFmtId="0" fontId="8" fillId="0" borderId="8"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9" fillId="0" borderId="78" xfId="0" applyFont="1" applyFill="1" applyBorder="1" applyAlignment="1">
      <alignment horizontal="left" vertical="center"/>
    </xf>
    <xf numFmtId="0" fontId="9" fillId="0" borderId="79" xfId="0" applyFont="1" applyFill="1" applyBorder="1" applyAlignment="1">
      <alignment horizontal="left" vertical="center"/>
    </xf>
    <xf numFmtId="0" fontId="9" fillId="0" borderId="0" xfId="0" applyFont="1" applyFill="1" applyBorder="1" applyAlignment="1">
      <alignment horizontal="left" vertical="center"/>
    </xf>
    <xf numFmtId="0" fontId="9" fillId="0" borderId="56" xfId="0" applyFont="1" applyFill="1" applyBorder="1" applyAlignment="1">
      <alignment horizontal="left" vertical="center"/>
    </xf>
    <xf numFmtId="0" fontId="9" fillId="0" borderId="2" xfId="0" applyFont="1" applyFill="1" applyBorder="1" applyAlignment="1">
      <alignment horizontal="left" vertical="center"/>
    </xf>
    <xf numFmtId="0" fontId="9" fillId="0" borderId="76" xfId="0" applyFont="1" applyFill="1" applyBorder="1" applyAlignment="1">
      <alignment horizontal="left" vertical="center"/>
    </xf>
    <xf numFmtId="0" fontId="9" fillId="0" borderId="2" xfId="0" applyFont="1" applyBorder="1" applyAlignment="1">
      <alignment horizontal="left" vertical="center"/>
    </xf>
    <xf numFmtId="0" fontId="9" fillId="0" borderId="76" xfId="0" applyFont="1" applyBorder="1" applyAlignment="1">
      <alignment horizontal="left" vertical="center"/>
    </xf>
    <xf numFmtId="0" fontId="8" fillId="4" borderId="25" xfId="0" applyFont="1" applyFill="1" applyBorder="1" applyAlignment="1" applyProtection="1">
      <alignment horizontal="left" vertical="center" shrinkToFit="1"/>
      <protection locked="0"/>
    </xf>
    <xf numFmtId="0" fontId="8" fillId="4" borderId="59" xfId="0" applyFont="1" applyFill="1" applyBorder="1" applyAlignment="1" applyProtection="1">
      <alignment horizontal="left" vertical="center" shrinkToFit="1"/>
      <protection locked="0"/>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8" fillId="4" borderId="15" xfId="0" applyFont="1" applyFill="1" applyBorder="1" applyAlignment="1" applyProtection="1">
      <alignment horizontal="left" vertical="center" shrinkToFit="1"/>
      <protection locked="0"/>
    </xf>
    <xf numFmtId="0" fontId="8" fillId="4" borderId="68" xfId="0" applyFont="1" applyFill="1" applyBorder="1" applyAlignment="1" applyProtection="1">
      <alignment horizontal="left" vertical="center" shrinkToFit="1"/>
      <protection locked="0"/>
    </xf>
    <xf numFmtId="0" fontId="7" fillId="0" borderId="54" xfId="0" applyFont="1" applyFill="1" applyBorder="1" applyAlignment="1">
      <alignment horizontal="center" vertical="center"/>
    </xf>
    <xf numFmtId="0" fontId="7" fillId="0" borderId="52" xfId="0" applyFont="1" applyFill="1" applyBorder="1" applyAlignment="1">
      <alignment horizontal="center" vertical="center"/>
    </xf>
    <xf numFmtId="177" fontId="9" fillId="4" borderId="15" xfId="4" applyNumberFormat="1" applyFont="1" applyFill="1" applyBorder="1" applyAlignment="1" applyProtection="1">
      <alignment horizontal="right" vertical="center" shrinkToFit="1"/>
      <protection locked="0"/>
    </xf>
    <xf numFmtId="38" fontId="10" fillId="0" borderId="64"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38" fontId="10" fillId="0" borderId="65" xfId="4" applyFont="1" applyFill="1" applyBorder="1" applyAlignment="1">
      <alignment horizontal="right" vertical="center" shrinkToFit="1"/>
    </xf>
    <xf numFmtId="0" fontId="9" fillId="4" borderId="26" xfId="0" applyFont="1" applyFill="1" applyBorder="1" applyAlignment="1" applyProtection="1">
      <alignment vertical="center" shrinkToFit="1"/>
      <protection locked="0"/>
    </xf>
    <xf numFmtId="0" fontId="9" fillId="4" borderId="25" xfId="0" applyFont="1" applyFill="1" applyBorder="1" applyAlignment="1" applyProtection="1">
      <alignment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38" fontId="11" fillId="4" borderId="2" xfId="4"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0" fontId="11" fillId="4" borderId="77" xfId="0" applyFont="1" applyFill="1" applyBorder="1" applyAlignment="1" applyProtection="1">
      <alignment vertical="center" shrinkToFit="1"/>
      <protection locked="0"/>
    </xf>
    <xf numFmtId="0" fontId="11" fillId="4" borderId="78" xfId="0" applyFont="1" applyFill="1" applyBorder="1" applyAlignment="1" applyProtection="1">
      <alignment vertical="center" shrinkToFit="1"/>
      <protection locked="0"/>
    </xf>
    <xf numFmtId="0" fontId="11" fillId="4" borderId="79" xfId="0" applyFont="1" applyFill="1" applyBorder="1" applyAlignment="1" applyProtection="1">
      <alignment vertical="center" shrinkToFit="1"/>
      <protection locked="0"/>
    </xf>
    <xf numFmtId="49" fontId="11" fillId="4" borderId="5" xfId="0" applyNumberFormat="1"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horizontal="left" vertical="center" shrinkToFit="1"/>
      <protection locked="0"/>
    </xf>
    <xf numFmtId="49" fontId="11" fillId="4" borderId="2" xfId="0" applyNumberFormat="1" applyFont="1" applyFill="1" applyBorder="1" applyAlignment="1" applyProtection="1">
      <alignment horizontal="left" vertical="center" shrinkToFit="1"/>
      <protection locked="0"/>
    </xf>
    <xf numFmtId="49" fontId="11" fillId="4" borderId="3" xfId="0" applyNumberFormat="1" applyFont="1" applyFill="1" applyBorder="1" applyAlignment="1" applyProtection="1">
      <alignment horizontal="lef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Font="1" applyFill="1" applyBorder="1" applyAlignment="1">
      <alignment horizontal="left" vertical="top" wrapText="1"/>
    </xf>
    <xf numFmtId="0" fontId="13" fillId="0" borderId="74" xfId="0" applyFont="1" applyFill="1" applyBorder="1" applyAlignment="1">
      <alignment horizontal="left" vertical="top" wrapText="1"/>
    </xf>
    <xf numFmtId="38" fontId="7" fillId="4" borderId="2" xfId="4" applyFont="1" applyFill="1" applyBorder="1" applyAlignment="1" applyProtection="1">
      <alignment horizontal="right" vertical="center" shrinkToFit="1"/>
      <protection locked="0"/>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177" fontId="9" fillId="4" borderId="25" xfId="4" applyNumberFormat="1" applyFont="1" applyFill="1" applyBorder="1" applyAlignment="1" applyProtection="1">
      <alignment horizontal="right" vertical="center" shrinkToFit="1"/>
      <protection locked="0"/>
    </xf>
    <xf numFmtId="0" fontId="11" fillId="0" borderId="80" xfId="0" applyFont="1" applyFill="1" applyBorder="1" applyAlignment="1">
      <alignment horizontal="center" vertical="center" textRotation="255"/>
    </xf>
    <xf numFmtId="0" fontId="11" fillId="0" borderId="86" xfId="0" applyFont="1" applyFill="1" applyBorder="1" applyAlignment="1">
      <alignment horizontal="center" vertical="center" textRotation="255"/>
    </xf>
    <xf numFmtId="0" fontId="11" fillId="0" borderId="57" xfId="0" applyFont="1" applyFill="1" applyBorder="1" applyAlignment="1">
      <alignment horizontal="center" vertical="center" textRotation="255"/>
    </xf>
    <xf numFmtId="0" fontId="15" fillId="0" borderId="85" xfId="0" applyFont="1" applyFill="1" applyBorder="1" applyAlignment="1">
      <alignment horizontal="center" vertical="center"/>
    </xf>
    <xf numFmtId="0" fontId="15" fillId="0" borderId="72" xfId="0" applyFont="1" applyFill="1" applyBorder="1" applyAlignment="1">
      <alignment horizontal="center" vertical="center"/>
    </xf>
    <xf numFmtId="0" fontId="15" fillId="0" borderId="7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75" xfId="0" applyNumberFormat="1" applyFont="1" applyFill="1" applyBorder="1" applyAlignment="1" applyProtection="1">
      <alignment horizontal="center"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0" fontId="11" fillId="0" borderId="76"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90"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89"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76" xfId="0" applyFont="1" applyFill="1" applyBorder="1" applyAlignment="1" applyProtection="1">
      <alignment vertical="center" shrinkToFit="1"/>
      <protection locked="0"/>
    </xf>
    <xf numFmtId="0" fontId="11" fillId="4" borderId="75" xfId="0" applyFont="1" applyFill="1" applyBorder="1" applyAlignment="1" applyProtection="1">
      <alignment horizontal="left" vertical="center" shrinkToFit="1"/>
      <protection locked="0"/>
    </xf>
    <xf numFmtId="0" fontId="7" fillId="0" borderId="51" xfId="0" applyFont="1" applyFill="1" applyBorder="1" applyAlignment="1">
      <alignment horizontal="center" vertical="center"/>
    </xf>
    <xf numFmtId="0" fontId="7" fillId="0" borderId="53" xfId="0" applyFont="1" applyFill="1" applyBorder="1" applyAlignment="1">
      <alignment horizontal="center" vertical="center"/>
    </xf>
    <xf numFmtId="0" fontId="9" fillId="4" borderId="46" xfId="0" applyFont="1" applyFill="1" applyBorder="1" applyAlignment="1" applyProtection="1">
      <alignment vertical="center" shrinkToFit="1"/>
      <protection locked="0"/>
    </xf>
    <xf numFmtId="0" fontId="9" fillId="4" borderId="15" xfId="0" applyFont="1" applyFill="1" applyBorder="1" applyAlignment="1" applyProtection="1">
      <alignment vertical="center" shrinkToFit="1"/>
      <protection locked="0"/>
    </xf>
    <xf numFmtId="0" fontId="11" fillId="4" borderId="83" xfId="0" applyFont="1" applyFill="1" applyBorder="1" applyAlignment="1" applyProtection="1">
      <alignment horizontal="left" vertical="center" shrinkToFit="1"/>
      <protection locked="0"/>
    </xf>
    <xf numFmtId="0" fontId="11" fillId="4" borderId="84" xfId="0" applyFont="1" applyFill="1" applyBorder="1" applyAlignment="1" applyProtection="1">
      <alignment horizontal="left" vertical="center" shrinkToFit="1"/>
      <protection locked="0"/>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8" fillId="4" borderId="14" xfId="0" applyFont="1" applyFill="1" applyBorder="1" applyAlignment="1" applyProtection="1">
      <alignment horizontal="left" vertical="center" shrinkToFit="1"/>
      <protection locked="0"/>
    </xf>
    <xf numFmtId="0" fontId="8" fillId="4" borderId="61" xfId="0" applyFont="1" applyFill="1" applyBorder="1" applyAlignment="1" applyProtection="1">
      <alignment horizontal="left" vertical="center" shrinkToFit="1"/>
      <protection locked="0"/>
    </xf>
    <xf numFmtId="0" fontId="9" fillId="4" borderId="60" xfId="0" applyFont="1" applyFill="1" applyBorder="1" applyAlignment="1" applyProtection="1">
      <alignment vertical="center" shrinkToFit="1"/>
      <protection locked="0"/>
    </xf>
    <xf numFmtId="0" fontId="9" fillId="4" borderId="28" xfId="0" applyFont="1" applyFill="1" applyBorder="1" applyAlignment="1" applyProtection="1">
      <alignment vertical="center" shrinkToFit="1"/>
      <protection locked="0"/>
    </xf>
    <xf numFmtId="0" fontId="9" fillId="4" borderId="29" xfId="0" applyFont="1" applyFill="1" applyBorder="1" applyAlignment="1" applyProtection="1">
      <alignment vertical="center" shrinkToFit="1"/>
      <protection locked="0"/>
    </xf>
    <xf numFmtId="177" fontId="9" fillId="4" borderId="27" xfId="4" applyNumberFormat="1" applyFont="1" applyFill="1" applyBorder="1" applyAlignment="1" applyProtection="1">
      <alignment horizontal="right" vertical="center" shrinkToFit="1"/>
      <protection locked="0"/>
    </xf>
    <xf numFmtId="177" fontId="9" fillId="4" borderId="28" xfId="4" applyNumberFormat="1" applyFont="1" applyFill="1" applyBorder="1" applyAlignment="1" applyProtection="1">
      <alignment horizontal="right" vertical="center" shrinkToFit="1"/>
      <protection locked="0"/>
    </xf>
    <xf numFmtId="177" fontId="9" fillId="4" borderId="29" xfId="4" applyNumberFormat="1" applyFont="1" applyFill="1" applyBorder="1" applyAlignment="1" applyProtection="1">
      <alignment horizontal="right" vertical="center" shrinkToFit="1"/>
      <protection locked="0"/>
    </xf>
    <xf numFmtId="0" fontId="13" fillId="4" borderId="25" xfId="0" applyFont="1" applyFill="1" applyBorder="1" applyAlignment="1" applyProtection="1">
      <alignment horizontal="left" vertical="center" shrinkToFit="1"/>
      <protection locked="0"/>
    </xf>
    <xf numFmtId="0" fontId="13" fillId="4" borderId="59" xfId="0" applyFont="1" applyFill="1" applyBorder="1" applyAlignment="1" applyProtection="1">
      <alignment horizontal="left" vertical="center" shrinkToFit="1"/>
      <protection locked="0"/>
    </xf>
    <xf numFmtId="49" fontId="9" fillId="0" borderId="62" xfId="0" applyNumberFormat="1" applyFont="1" applyFill="1" applyBorder="1" applyAlignment="1">
      <alignment horizontal="center" vertical="center" wrapText="1"/>
    </xf>
    <xf numFmtId="49" fontId="9" fillId="0" borderId="63" xfId="0" applyNumberFormat="1" applyFont="1" applyFill="1" applyBorder="1" applyAlignment="1">
      <alignment horizontal="center" vertical="center" wrapText="1"/>
    </xf>
    <xf numFmtId="0" fontId="10" fillId="0" borderId="0" xfId="0" applyFont="1" applyFill="1" applyBorder="1" applyAlignment="1" applyProtection="1">
      <alignment horizontal="left" vertical="center"/>
    </xf>
    <xf numFmtId="0" fontId="10" fillId="0" borderId="25" xfId="0" applyFont="1" applyBorder="1" applyAlignment="1" applyProtection="1">
      <alignment horizontal="center" vertical="center"/>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0" fontId="11" fillId="0" borderId="54" xfId="0" applyNumberFormat="1" applyFont="1" applyBorder="1" applyAlignment="1" applyProtection="1">
      <alignment horizontal="right" vertical="center"/>
    </xf>
    <xf numFmtId="0" fontId="11" fillId="0" borderId="52" xfId="0" applyNumberFormat="1" applyFont="1" applyBorder="1" applyAlignment="1" applyProtection="1">
      <alignment horizontal="right" vertical="center"/>
    </xf>
    <xf numFmtId="38" fontId="11" fillId="0" borderId="54" xfId="4" applyFont="1" applyBorder="1" applyAlignment="1" applyProtection="1">
      <alignment horizontal="right" vertical="center"/>
    </xf>
    <xf numFmtId="38" fontId="11" fillId="0" borderId="52" xfId="4" applyFont="1" applyBorder="1" applyAlignment="1" applyProtection="1">
      <alignment horizontal="right"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0" xfId="0" applyFont="1" applyAlignment="1" applyProtection="1">
      <alignment horizontal="center"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0" fontId="11" fillId="0" borderId="57"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8"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54" xfId="0" applyFont="1" applyBorder="1" applyAlignment="1" applyProtection="1">
      <alignment vertical="center"/>
    </xf>
    <xf numFmtId="0" fontId="12" fillId="0" borderId="52" xfId="0" applyFont="1" applyBorder="1" applyAlignment="1" applyProtection="1">
      <alignment vertical="center"/>
    </xf>
    <xf numFmtId="38" fontId="12" fillId="0" borderId="54" xfId="4" applyFont="1" applyBorder="1" applyAlignment="1" applyProtection="1">
      <alignment vertical="center"/>
    </xf>
    <xf numFmtId="38" fontId="12" fillId="0" borderId="52" xfId="4" applyFont="1" applyBorder="1" applyAlignment="1" applyProtection="1">
      <alignment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118" xfId="0" applyFont="1" applyBorder="1" applyAlignment="1" applyProtection="1">
      <alignment horizontal="center" vertical="center"/>
    </xf>
    <xf numFmtId="0" fontId="11" fillId="0" borderId="77" xfId="0" applyFont="1" applyBorder="1" applyAlignment="1" applyProtection="1">
      <alignment horizontal="center" vertical="center"/>
    </xf>
    <xf numFmtId="0" fontId="11" fillId="0" borderId="78" xfId="0" applyFont="1" applyBorder="1" applyAlignment="1" applyProtection="1">
      <alignment horizontal="center" vertical="center"/>
    </xf>
    <xf numFmtId="0" fontId="11" fillId="0" borderId="98" xfId="0" applyFont="1" applyBorder="1" applyAlignment="1" applyProtection="1">
      <alignment horizontal="center" vertical="center"/>
    </xf>
    <xf numFmtId="0" fontId="11" fillId="0" borderId="83" xfId="0"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4" borderId="13" xfId="0" applyNumberFormat="1" applyFont="1" applyFill="1" applyBorder="1" applyAlignment="1" applyProtection="1">
      <alignment horizontal="left" vertical="center"/>
      <protection locked="0"/>
    </xf>
    <xf numFmtId="0" fontId="12" fillId="0" borderId="25" xfId="0" applyFont="1" applyBorder="1" applyAlignment="1" applyProtection="1">
      <alignment horizontal="center" vertical="center"/>
    </xf>
    <xf numFmtId="0" fontId="15" fillId="4" borderId="25" xfId="0" applyFont="1" applyFill="1" applyBorder="1" applyAlignment="1" applyProtection="1">
      <alignment horizontal="center" vertical="center"/>
    </xf>
    <xf numFmtId="179" fontId="12" fillId="4" borderId="101" xfId="0" applyNumberFormat="1" applyFont="1" applyFill="1" applyBorder="1" applyAlignment="1" applyProtection="1">
      <alignment horizontal="center" vertical="center"/>
    </xf>
    <xf numFmtId="179" fontId="12" fillId="4" borderId="102" xfId="0" applyNumberFormat="1" applyFont="1" applyFill="1" applyBorder="1" applyAlignment="1" applyProtection="1">
      <alignment horizontal="center" vertical="center"/>
    </xf>
    <xf numFmtId="0" fontId="33" fillId="0" borderId="25" xfId="0" applyFont="1" applyBorder="1" applyAlignment="1" applyProtection="1">
      <alignment horizontal="center" vertical="center" wrapText="1"/>
    </xf>
    <xf numFmtId="0" fontId="15" fillId="4" borderId="110" xfId="0" applyFont="1" applyFill="1" applyBorder="1" applyAlignment="1" applyProtection="1">
      <alignment horizontal="center" vertical="center" wrapText="1"/>
    </xf>
    <xf numFmtId="0" fontId="15" fillId="4" borderId="112" xfId="0" applyFont="1" applyFill="1" applyBorder="1" applyAlignment="1" applyProtection="1">
      <alignment horizontal="center" vertical="center" wrapText="1"/>
    </xf>
    <xf numFmtId="0" fontId="15" fillId="4" borderId="115" xfId="0" applyFont="1" applyFill="1" applyBorder="1" applyAlignment="1" applyProtection="1">
      <alignment horizontal="center" vertical="center" wrapText="1"/>
    </xf>
    <xf numFmtId="0" fontId="15" fillId="4" borderId="109" xfId="0" applyFont="1" applyFill="1" applyBorder="1" applyAlignment="1" applyProtection="1">
      <alignment horizontal="center" vertical="center" wrapText="1"/>
    </xf>
    <xf numFmtId="0" fontId="15" fillId="4" borderId="111" xfId="0" applyFont="1" applyFill="1" applyBorder="1" applyAlignment="1" applyProtection="1">
      <alignment horizontal="center" vertical="center" wrapText="1"/>
    </xf>
    <xf numFmtId="0" fontId="15" fillId="4" borderId="114" xfId="0" applyFont="1" applyFill="1" applyBorder="1" applyAlignment="1" applyProtection="1">
      <alignment horizontal="center" vertical="center" wrapText="1"/>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26" fillId="0" borderId="17" xfId="0" applyFont="1" applyBorder="1" applyAlignment="1" applyProtection="1">
      <alignment horizontal="center" vertical="center"/>
    </xf>
    <xf numFmtId="0" fontId="26" fillId="0" borderId="18" xfId="0" applyFont="1" applyBorder="1" applyAlignment="1" applyProtection="1">
      <alignment horizontal="center" vertical="center"/>
    </xf>
    <xf numFmtId="38" fontId="26" fillId="0" borderId="16" xfId="4" applyFont="1" applyBorder="1" applyAlignment="1" applyProtection="1">
      <alignment vertical="center"/>
    </xf>
    <xf numFmtId="38" fontId="26" fillId="0" borderId="17" xfId="4" applyFont="1"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176" fontId="11" fillId="0" borderId="0" xfId="0" applyNumberFormat="1" applyFont="1" applyBorder="1" applyAlignment="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0" fontId="18" fillId="0" borderId="22" xfId="0" applyFont="1" applyBorder="1" applyAlignment="1" applyProtection="1">
      <alignment vertical="center"/>
    </xf>
    <xf numFmtId="0" fontId="18" fillId="0" borderId="23" xfId="0" applyFont="1" applyBorder="1" applyAlignment="1" applyProtection="1">
      <alignment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11" fillId="0" borderId="44" xfId="0" applyFont="1" applyBorder="1" applyAlignment="1" applyProtection="1">
      <alignment horizontal="center" vertical="center" textRotation="255" shrinkToFit="1"/>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1" fillId="0" borderId="0" xfId="0" applyFont="1" applyFill="1" applyAlignment="1" applyProtection="1">
      <alignment horizontal="center" vertical="center"/>
      <protection locked="0"/>
    </xf>
    <xf numFmtId="38" fontId="18" fillId="0" borderId="22" xfId="4" applyFont="1" applyBorder="1" applyAlignment="1" applyProtection="1">
      <alignment vertical="center"/>
    </xf>
    <xf numFmtId="38" fontId="18"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0" fontId="26" fillId="0" borderId="0" xfId="0" applyFont="1" applyBorder="1" applyAlignment="1" applyProtection="1">
      <alignment horizontal="center" vertical="center"/>
    </xf>
    <xf numFmtId="0" fontId="26" fillId="0" borderId="10" xfId="0" applyFont="1" applyBorder="1" applyAlignment="1" applyProtection="1">
      <alignment horizontal="center" vertical="center"/>
    </xf>
    <xf numFmtId="38" fontId="26" fillId="0" borderId="99" xfId="4" applyFont="1" applyBorder="1" applyAlignment="1" applyProtection="1">
      <alignment vertical="center"/>
    </xf>
    <xf numFmtId="38" fontId="26" fillId="0" borderId="100" xfId="4" applyFont="1" applyBorder="1" applyAlignment="1" applyProtection="1">
      <alignment vertical="center"/>
    </xf>
    <xf numFmtId="38" fontId="12" fillId="0" borderId="99" xfId="4" applyFont="1" applyBorder="1" applyAlignment="1" applyProtection="1">
      <alignment vertical="center"/>
    </xf>
    <xf numFmtId="38" fontId="12" fillId="0" borderId="100" xfId="4" applyFont="1" applyBorder="1" applyAlignment="1" applyProtection="1">
      <alignment vertical="center"/>
    </xf>
    <xf numFmtId="0" fontId="15" fillId="0" borderId="0" xfId="0" applyFont="1" applyBorder="1" applyAlignment="1" applyProtection="1">
      <alignment horizontal="center" vertical="center"/>
    </xf>
    <xf numFmtId="0" fontId="12" fillId="0" borderId="52"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15" fillId="0" borderId="54" xfId="0" applyFont="1" applyBorder="1" applyAlignment="1" applyProtection="1">
      <alignment horizontal="center" vertical="center" shrinkToFit="1"/>
    </xf>
    <xf numFmtId="0" fontId="15" fillId="0" borderId="52" xfId="0" applyFont="1" applyBorder="1" applyAlignment="1" applyProtection="1">
      <alignment horizontal="center" vertical="center" shrinkToFit="1"/>
    </xf>
    <xf numFmtId="0" fontId="15" fillId="0" borderId="53"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11" fillId="4" borderId="2" xfId="0" applyFont="1" applyFill="1" applyBorder="1" applyAlignment="1" applyProtection="1">
      <alignment horizontal="left" vertical="center" shrinkToFit="1"/>
      <protection locked="0"/>
    </xf>
    <xf numFmtId="0" fontId="11" fillId="4" borderId="76" xfId="0" applyFont="1" applyFill="1" applyBorder="1" applyAlignment="1" applyProtection="1">
      <alignment horizontal="left" vertical="center" shrinkToFit="1"/>
      <protection locked="0"/>
    </xf>
    <xf numFmtId="0" fontId="11" fillId="0" borderId="44" xfId="0" applyFont="1" applyBorder="1" applyAlignment="1" applyProtection="1">
      <alignment horizontal="center" vertical="center" textRotation="255"/>
    </xf>
    <xf numFmtId="0" fontId="12" fillId="0" borderId="99" xfId="0" applyFont="1" applyBorder="1" applyAlignment="1" applyProtection="1">
      <alignment vertical="center"/>
    </xf>
    <xf numFmtId="0" fontId="12" fillId="0" borderId="100" xfId="0" applyFont="1" applyBorder="1" applyAlignment="1" applyProtection="1">
      <alignment vertical="center"/>
    </xf>
    <xf numFmtId="0" fontId="26" fillId="0" borderId="99" xfId="0" applyFont="1" applyBorder="1" applyAlignment="1" applyProtection="1">
      <alignment vertical="center"/>
    </xf>
    <xf numFmtId="0" fontId="26" fillId="0" borderId="100" xfId="0" applyFont="1" applyBorder="1" applyAlignment="1" applyProtection="1">
      <alignment vertical="center"/>
    </xf>
    <xf numFmtId="0" fontId="11" fillId="0" borderId="81" xfId="0" applyFont="1" applyBorder="1" applyAlignment="1" applyProtection="1">
      <alignment horizontal="center" vertical="center" textRotation="255"/>
    </xf>
    <xf numFmtId="0" fontId="11" fillId="0" borderId="95"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0" borderId="5"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82" xfId="0" applyFont="1" applyBorder="1" applyAlignment="1" applyProtection="1">
      <alignment horizontal="center" vertical="center"/>
    </xf>
    <xf numFmtId="0" fontId="11" fillId="4" borderId="7" xfId="0" applyFont="1" applyFill="1" applyBorder="1" applyAlignment="1" applyProtection="1">
      <alignment horizontal="left" vertical="center"/>
      <protection locked="0"/>
    </xf>
    <xf numFmtId="0" fontId="11" fillId="4" borderId="9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4" borderId="88" xfId="0" applyFont="1" applyFill="1" applyBorder="1" applyAlignment="1" applyProtection="1">
      <alignment horizontal="left" vertical="center"/>
      <protection locked="0"/>
    </xf>
    <xf numFmtId="0" fontId="11" fillId="4" borderId="40"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shrinkToFit="1"/>
      <protection locked="0"/>
    </xf>
    <xf numFmtId="0" fontId="11" fillId="4" borderId="82"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left" vertical="center" shrinkToFit="1"/>
      <protection locked="0"/>
    </xf>
    <xf numFmtId="49" fontId="11" fillId="4" borderId="2"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0" fontId="11" fillId="4" borderId="79" xfId="0" applyFont="1" applyFill="1" applyBorder="1" applyAlignment="1" applyProtection="1">
      <alignment horizontal="left" vertical="center" shrinkToFit="1"/>
      <protection locked="0"/>
    </xf>
    <xf numFmtId="0" fontId="12" fillId="4" borderId="104" xfId="0" applyFont="1" applyFill="1" applyBorder="1" applyAlignment="1" applyProtection="1">
      <alignment horizontal="center" vertical="center"/>
    </xf>
    <xf numFmtId="0" fontId="12" fillId="4" borderId="103" xfId="0" applyFont="1" applyFill="1" applyBorder="1" applyAlignment="1" applyProtection="1">
      <alignment horizontal="center" vertical="center"/>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12" xfId="0" applyFont="1" applyBorder="1" applyAlignment="1" applyProtection="1">
      <alignment horizontal="center" vertical="center"/>
    </xf>
    <xf numFmtId="0" fontId="15" fillId="4" borderId="108" xfId="0" applyFont="1" applyFill="1" applyBorder="1" applyAlignment="1" applyProtection="1">
      <alignment horizontal="center" vertical="center" wrapText="1"/>
    </xf>
    <xf numFmtId="0" fontId="15" fillId="4" borderId="35" xfId="0" applyFont="1" applyFill="1" applyBorder="1" applyAlignment="1" applyProtection="1">
      <alignment horizontal="center" vertical="center" wrapText="1"/>
    </xf>
    <xf numFmtId="0" fontId="15" fillId="4" borderId="113" xfId="0" applyFont="1" applyFill="1" applyBorder="1" applyAlignment="1" applyProtection="1">
      <alignment horizontal="center" vertical="center" wrapText="1"/>
    </xf>
    <xf numFmtId="0" fontId="12" fillId="0" borderId="107" xfId="0" applyFont="1" applyFill="1" applyBorder="1" applyAlignment="1" applyProtection="1">
      <alignment horizontal="center" vertical="center"/>
    </xf>
    <xf numFmtId="0" fontId="12" fillId="0" borderId="106" xfId="0" applyFont="1" applyFill="1" applyBorder="1" applyAlignment="1" applyProtection="1">
      <alignment horizontal="center" vertical="center"/>
    </xf>
    <xf numFmtId="0" fontId="34" fillId="4" borderId="4" xfId="0" applyFont="1" applyFill="1" applyBorder="1" applyAlignment="1">
      <alignment horizontal="center" vertical="center" wrapText="1"/>
    </xf>
    <xf numFmtId="0" fontId="34" fillId="4" borderId="6" xfId="0" applyFont="1" applyFill="1" applyBorder="1" applyAlignment="1">
      <alignment horizontal="center" vertical="center"/>
    </xf>
    <xf numFmtId="0" fontId="34" fillId="4" borderId="9"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2" xfId="0" applyFont="1" applyFill="1" applyBorder="1" applyAlignment="1">
      <alignment horizontal="center" vertical="center"/>
    </xf>
    <xf numFmtId="179" fontId="12" fillId="0" borderId="101" xfId="0" applyNumberFormat="1" applyFont="1" applyBorder="1" applyAlignment="1" applyProtection="1">
      <alignment horizontal="center" vertical="center"/>
    </xf>
    <xf numFmtId="179" fontId="12" fillId="0" borderId="102" xfId="0" applyNumberFormat="1" applyFont="1" applyBorder="1" applyAlignment="1" applyProtection="1">
      <alignment horizontal="center" vertical="center"/>
    </xf>
    <xf numFmtId="179" fontId="12" fillId="0" borderId="103" xfId="0" applyNumberFormat="1" applyFont="1" applyBorder="1" applyAlignment="1" applyProtection="1">
      <alignment horizontal="center" vertical="center"/>
    </xf>
    <xf numFmtId="0" fontId="15" fillId="4" borderId="19" xfId="0" applyFont="1" applyFill="1" applyBorder="1" applyAlignment="1" applyProtection="1">
      <alignment horizontal="center" vertical="center" shrinkToFit="1"/>
    </xf>
    <xf numFmtId="0" fontId="15" fillId="4" borderId="20" xfId="0" applyFont="1" applyFill="1" applyBorder="1" applyAlignment="1" applyProtection="1">
      <alignment horizontal="center" vertical="center" shrinkToFit="1"/>
    </xf>
    <xf numFmtId="0" fontId="15" fillId="4" borderId="21" xfId="0" applyFont="1" applyFill="1" applyBorder="1" applyAlignment="1" applyProtection="1">
      <alignment horizontal="center" vertical="center" shrinkToFit="1"/>
    </xf>
    <xf numFmtId="0" fontId="15" fillId="4" borderId="9" xfId="0" applyFont="1" applyFill="1" applyBorder="1" applyAlignment="1" applyProtection="1">
      <alignment horizontal="center" vertical="center" shrinkToFit="1"/>
    </xf>
    <xf numFmtId="0" fontId="15" fillId="4" borderId="0" xfId="0" applyFont="1" applyFill="1" applyBorder="1" applyAlignment="1" applyProtection="1">
      <alignment horizontal="center" vertical="center" shrinkToFit="1"/>
    </xf>
    <xf numFmtId="0" fontId="15" fillId="4" borderId="10" xfId="0" applyFont="1" applyFill="1" applyBorder="1" applyAlignment="1" applyProtection="1">
      <alignment horizontal="center" vertical="center" shrinkToFit="1"/>
    </xf>
    <xf numFmtId="0" fontId="15" fillId="4" borderId="11" xfId="0" applyFont="1" applyFill="1" applyBorder="1" applyAlignment="1" applyProtection="1">
      <alignment horizontal="center" vertical="center" shrinkToFit="1"/>
    </xf>
    <xf numFmtId="0" fontId="15" fillId="4" borderId="8" xfId="0" applyFont="1" applyFill="1" applyBorder="1" applyAlignment="1" applyProtection="1">
      <alignment horizontal="center" vertical="center" shrinkToFit="1"/>
    </xf>
    <xf numFmtId="0" fontId="15" fillId="4" borderId="12" xfId="0" applyFont="1" applyFill="1" applyBorder="1" applyAlignment="1" applyProtection="1">
      <alignment horizontal="center" vertical="center" shrinkToFit="1"/>
    </xf>
    <xf numFmtId="0" fontId="33" fillId="4" borderId="105" xfId="0" applyFont="1" applyFill="1" applyBorder="1" applyAlignment="1" applyProtection="1">
      <alignment horizontal="center" vertical="center" shrinkToFit="1"/>
    </xf>
    <xf numFmtId="0" fontId="33" fillId="4" borderId="13" xfId="0" applyFont="1" applyFill="1" applyBorder="1" applyAlignment="1" applyProtection="1">
      <alignment horizontal="center" vertical="center" shrinkToFit="1"/>
    </xf>
    <xf numFmtId="0" fontId="33" fillId="4" borderId="116" xfId="0" applyFont="1" applyFill="1" applyBorder="1" applyAlignment="1" applyProtection="1">
      <alignment horizontal="center" vertical="center" shrinkToFit="1"/>
    </xf>
    <xf numFmtId="0" fontId="15" fillId="4" borderId="25" xfId="0" applyFont="1" applyFill="1" applyBorder="1" applyAlignment="1" applyProtection="1">
      <alignment horizontal="center" vertical="center" wrapText="1"/>
    </xf>
    <xf numFmtId="180" fontId="15" fillId="4" borderId="25" xfId="0" applyNumberFormat="1" applyFont="1" applyFill="1" applyBorder="1" applyAlignment="1" applyProtection="1">
      <alignment horizontal="center" vertical="center"/>
      <protection locked="0"/>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336177</xdr:colOff>
      <xdr:row>7</xdr:row>
      <xdr:rowOff>100853</xdr:rowOff>
    </xdr:from>
    <xdr:to>
      <xdr:col>8</xdr:col>
      <xdr:colOff>907677</xdr:colOff>
      <xdr:row>13</xdr:row>
      <xdr:rowOff>123265</xdr:rowOff>
    </xdr:to>
    <xdr:sp macro="" textlink="">
      <xdr:nvSpPr>
        <xdr:cNvPr id="2" name="正方形/長方形 1">
          <a:extLst>
            <a:ext uri="{FF2B5EF4-FFF2-40B4-BE49-F238E27FC236}">
              <a16:creationId xmlns:a16="http://schemas.microsoft.com/office/drawing/2014/main" id="{F4D6813F-D4D7-4F15-9E27-9C91A37C3B15}"/>
            </a:ext>
          </a:extLst>
        </xdr:cNvPr>
        <xdr:cNvSpPr/>
      </xdr:nvSpPr>
      <xdr:spPr>
        <a:xfrm>
          <a:off x="2028265" y="2319618"/>
          <a:ext cx="7541559" cy="17705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個票</a:t>
          </a:r>
          <a:r>
            <a:rPr kumimoji="1" lang="en-US" altLang="ja-JP" sz="1800"/>
            <a:t>(</a:t>
          </a:r>
          <a:r>
            <a:rPr kumimoji="1" lang="ja-JP" altLang="en-US" sz="1800"/>
            <a:t>様式</a:t>
          </a:r>
          <a:r>
            <a:rPr kumimoji="1" lang="en-US" altLang="ja-JP" sz="1800"/>
            <a:t>11-2</a:t>
          </a:r>
          <a:r>
            <a:rPr kumimoji="1" lang="ja-JP" altLang="en-US" sz="1800"/>
            <a:t>）を入力していれば、全項目が自動で表示されます。</a:t>
          </a:r>
          <a:endParaRPr kumimoji="1" lang="en-US" altLang="ja-JP" sz="1800"/>
        </a:p>
        <a:p>
          <a:pPr algn="l"/>
          <a:r>
            <a:rPr kumimoji="1" lang="ja-JP" altLang="en-US" sz="1800"/>
            <a:t>個票のシート名を個票</a:t>
          </a:r>
          <a:r>
            <a:rPr kumimoji="1" lang="en-US" altLang="ja-JP" sz="1800"/>
            <a:t>1.2.3.</a:t>
          </a:r>
          <a:r>
            <a:rPr kumimoji="1" lang="ja-JP" altLang="en-US" sz="1800"/>
            <a:t>･･･としなければ正しく引用されませんのでご注意ください。</a:t>
          </a:r>
          <a:endParaRPr kumimoji="1" lang="en-US" altLang="ja-JP" sz="1800"/>
        </a:p>
        <a:p>
          <a:pPr algn="l"/>
          <a:r>
            <a:rPr kumimoji="1" lang="ja-JP" altLang="en-US" sz="1800"/>
            <a:t>行が不足している場合は行を追加し、数式をコピーしてください。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247650</xdr:colOff>
          <xdr:row>21</xdr:row>
          <xdr:rowOff>47625</xdr:rowOff>
        </xdr:from>
        <xdr:to>
          <xdr:col>10</xdr:col>
          <xdr:colOff>190500</xdr:colOff>
          <xdr:row>22</xdr:row>
          <xdr:rowOff>47625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5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22</xdr:row>
          <xdr:rowOff>57150</xdr:rowOff>
        </xdr:from>
        <xdr:to>
          <xdr:col>10</xdr:col>
          <xdr:colOff>171450</xdr:colOff>
          <xdr:row>23</xdr:row>
          <xdr:rowOff>95250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5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5AF90-9BE4-4A89-AA07-4DD56F1AF8D3}">
  <sheetPr>
    <pageSetUpPr fitToPage="1"/>
  </sheetPr>
  <dimension ref="B2:E20"/>
  <sheetViews>
    <sheetView showGridLines="0" view="pageBreakPreview" topLeftCell="A10" zoomScaleNormal="100" zoomScaleSheetLayoutView="100" workbookViewId="0">
      <selection activeCell="D17" sqref="D17"/>
    </sheetView>
  </sheetViews>
  <sheetFormatPr defaultRowHeight="13.5"/>
  <cols>
    <col min="1" max="1" width="1.625" style="171" customWidth="1"/>
    <col min="2" max="2" width="5.5" style="171" customWidth="1"/>
    <col min="3" max="3" width="34" style="169" customWidth="1"/>
    <col min="4" max="5" width="37.75" style="169" customWidth="1"/>
    <col min="6" max="6" width="4.25" style="171" customWidth="1"/>
    <col min="7" max="16384" width="9" style="171"/>
  </cols>
  <sheetData>
    <row r="2" spans="2:5" ht="17.25">
      <c r="B2" s="168" t="s">
        <v>66</v>
      </c>
      <c r="D2" s="170"/>
    </row>
    <row r="3" spans="2:5" ht="17.25">
      <c r="B3" s="168"/>
      <c r="D3" s="170"/>
    </row>
    <row r="4" spans="2:5" ht="14.25">
      <c r="B4" s="172" t="s">
        <v>218</v>
      </c>
      <c r="D4" s="170"/>
    </row>
    <row r="5" spans="2:5" ht="14.25">
      <c r="B5" s="172"/>
      <c r="D5" s="170"/>
    </row>
    <row r="6" spans="2:5" ht="14.25">
      <c r="C6" s="170"/>
      <c r="D6" s="170"/>
    </row>
    <row r="7" spans="2:5" ht="14.25">
      <c r="B7" s="173" t="s">
        <v>63</v>
      </c>
      <c r="C7" s="174" t="s">
        <v>70</v>
      </c>
      <c r="D7" s="175" t="s">
        <v>65</v>
      </c>
      <c r="E7" s="175" t="s">
        <v>62</v>
      </c>
    </row>
    <row r="8" spans="2:5" ht="42" customHeight="1">
      <c r="B8" s="176">
        <v>1</v>
      </c>
      <c r="C8" s="177" t="s">
        <v>64</v>
      </c>
      <c r="D8" s="178"/>
      <c r="E8" s="178"/>
    </row>
    <row r="9" spans="2:5" ht="42" customHeight="1">
      <c r="B9" s="176">
        <v>2</v>
      </c>
      <c r="C9" s="177"/>
      <c r="D9" s="178" t="s">
        <v>219</v>
      </c>
      <c r="E9" s="178"/>
    </row>
    <row r="10" spans="2:5" ht="36" customHeight="1">
      <c r="B10" s="176">
        <v>3</v>
      </c>
      <c r="C10" s="177"/>
      <c r="D10" s="178" t="s">
        <v>220</v>
      </c>
      <c r="E10" s="178"/>
    </row>
    <row r="11" spans="2:5" ht="48" customHeight="1">
      <c r="B11" s="176">
        <v>4</v>
      </c>
      <c r="C11" s="177"/>
      <c r="D11" s="178"/>
      <c r="E11" s="178" t="s">
        <v>233</v>
      </c>
    </row>
    <row r="12" spans="2:5" ht="65.099999999999994" customHeight="1">
      <c r="B12" s="176">
        <v>5</v>
      </c>
      <c r="C12" s="177"/>
      <c r="D12" s="178" t="s">
        <v>221</v>
      </c>
      <c r="E12" s="178"/>
    </row>
    <row r="13" spans="2:5" ht="34.5" customHeight="1">
      <c r="B13" s="176">
        <v>6</v>
      </c>
      <c r="C13" s="177"/>
      <c r="D13" s="178" t="s">
        <v>234</v>
      </c>
      <c r="E13" s="178"/>
    </row>
    <row r="14" spans="2:5" ht="34.5" customHeight="1">
      <c r="B14" s="176">
        <v>7</v>
      </c>
      <c r="C14" s="177"/>
      <c r="D14" s="178" t="s">
        <v>235</v>
      </c>
      <c r="E14" s="178"/>
    </row>
    <row r="15" spans="2:5" ht="80.099999999999994" customHeight="1">
      <c r="B15" s="176">
        <v>8</v>
      </c>
      <c r="C15" s="179"/>
      <c r="D15" s="180" t="s">
        <v>236</v>
      </c>
      <c r="E15" s="181"/>
    </row>
    <row r="16" spans="2:5" ht="99.95" customHeight="1">
      <c r="B16" s="176">
        <v>9</v>
      </c>
      <c r="C16" s="177"/>
      <c r="D16" s="178" t="s">
        <v>237</v>
      </c>
      <c r="E16" s="178"/>
    </row>
    <row r="17" spans="2:5" ht="80.099999999999994" customHeight="1">
      <c r="B17" s="176">
        <v>10</v>
      </c>
      <c r="C17" s="177"/>
      <c r="D17" s="178" t="s">
        <v>238</v>
      </c>
      <c r="E17" s="182"/>
    </row>
    <row r="18" spans="2:5" ht="35.1" customHeight="1">
      <c r="B18" s="176">
        <v>11</v>
      </c>
      <c r="C18" s="177" t="s">
        <v>222</v>
      </c>
      <c r="D18" s="178"/>
      <c r="E18" s="178"/>
    </row>
    <row r="19" spans="2:5" ht="35.1" customHeight="1">
      <c r="B19" s="176">
        <v>12</v>
      </c>
      <c r="C19" s="177" t="s">
        <v>208</v>
      </c>
      <c r="D19" s="178"/>
      <c r="E19" s="178"/>
    </row>
    <row r="20" spans="2:5" ht="54" customHeight="1"/>
  </sheetData>
  <phoneticPr fontId="3"/>
  <pageMargins left="0.25" right="0.25"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U102"/>
  <sheetViews>
    <sheetView showGridLines="0" tabSelected="1" view="pageBreakPreview" zoomScaleNormal="120" zoomScaleSheetLayoutView="100" workbookViewId="0">
      <selection activeCell="C4" sqref="C4"/>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38" bestFit="1" customWidth="1"/>
    <col min="43" max="43" width="26.375" style="4" customWidth="1"/>
    <col min="44" max="47" width="2.25" style="4" customWidth="1"/>
    <col min="48" max="16384" width="2.25" style="4"/>
  </cols>
  <sheetData>
    <row r="1" spans="1:46">
      <c r="A1" s="15" t="s">
        <v>229</v>
      </c>
    </row>
    <row r="2" spans="1:46" ht="14.25" thickBot="1"/>
    <row r="3" spans="1:46" s="5" customFormat="1" ht="12" customHeight="1">
      <c r="A3" s="240" t="s">
        <v>35</v>
      </c>
      <c r="B3" s="36" t="s">
        <v>0</v>
      </c>
      <c r="C3" s="32"/>
      <c r="D3" s="32"/>
      <c r="E3" s="33"/>
      <c r="F3" s="33"/>
      <c r="G3" s="33"/>
      <c r="H3" s="33"/>
      <c r="I3" s="33"/>
      <c r="J3" s="33"/>
      <c r="K3" s="45"/>
      <c r="L3" s="268"/>
      <c r="M3" s="268"/>
      <c r="N3" s="268"/>
      <c r="O3" s="268"/>
      <c r="P3" s="268"/>
      <c r="Q3" s="268"/>
      <c r="R3" s="268"/>
      <c r="S3" s="268"/>
      <c r="T3" s="268"/>
      <c r="U3" s="268"/>
      <c r="V3" s="268"/>
      <c r="W3" s="268"/>
      <c r="X3" s="268"/>
      <c r="Y3" s="268"/>
      <c r="Z3" s="268"/>
      <c r="AA3" s="268"/>
      <c r="AB3" s="268"/>
      <c r="AC3" s="268"/>
      <c r="AD3" s="268"/>
      <c r="AE3" s="268"/>
      <c r="AF3" s="269"/>
      <c r="AG3" s="243" t="s">
        <v>50</v>
      </c>
      <c r="AH3" s="244"/>
      <c r="AI3" s="244"/>
      <c r="AJ3" s="244"/>
      <c r="AK3" s="244"/>
      <c r="AL3" s="244"/>
      <c r="AM3" s="245"/>
      <c r="AP3" s="139"/>
    </row>
    <row r="4" spans="1:46" s="5" customFormat="1" ht="20.25" customHeight="1">
      <c r="A4" s="241"/>
      <c r="B4" s="37" t="s">
        <v>33</v>
      </c>
      <c r="C4" s="6"/>
      <c r="D4" s="6"/>
      <c r="E4" s="7"/>
      <c r="F4" s="7"/>
      <c r="G4" s="7"/>
      <c r="H4" s="7"/>
      <c r="I4" s="7"/>
      <c r="J4" s="7"/>
      <c r="K4" s="46"/>
      <c r="L4" s="236" t="s">
        <v>173</v>
      </c>
      <c r="M4" s="237"/>
      <c r="N4" s="237"/>
      <c r="O4" s="237"/>
      <c r="P4" s="237"/>
      <c r="Q4" s="237"/>
      <c r="R4" s="237"/>
      <c r="S4" s="237"/>
      <c r="T4" s="237"/>
      <c r="U4" s="237"/>
      <c r="V4" s="237"/>
      <c r="W4" s="237"/>
      <c r="X4" s="237"/>
      <c r="Y4" s="237"/>
      <c r="Z4" s="237"/>
      <c r="AA4" s="237"/>
      <c r="AB4" s="237"/>
      <c r="AC4" s="237"/>
      <c r="AD4" s="237"/>
      <c r="AE4" s="237"/>
      <c r="AF4" s="238"/>
      <c r="AG4" s="246" t="s">
        <v>174</v>
      </c>
      <c r="AH4" s="247"/>
      <c r="AI4" s="247"/>
      <c r="AJ4" s="247"/>
      <c r="AK4" s="247"/>
      <c r="AL4" s="247"/>
      <c r="AM4" s="248"/>
      <c r="AP4" s="214"/>
      <c r="AQ4" s="214"/>
      <c r="AR4" s="214"/>
      <c r="AS4" s="214"/>
      <c r="AT4" s="214"/>
    </row>
    <row r="5" spans="1:46" s="5" customFormat="1" ht="26.25" customHeight="1">
      <c r="A5" s="241"/>
      <c r="B5" s="38" t="s">
        <v>58</v>
      </c>
      <c r="C5" s="16"/>
      <c r="D5" s="16"/>
      <c r="E5" s="8"/>
      <c r="F5" s="8"/>
      <c r="G5" s="8"/>
      <c r="H5" s="8"/>
      <c r="I5" s="8"/>
      <c r="J5" s="8"/>
      <c r="K5" s="47"/>
      <c r="L5" s="249" t="s">
        <v>72</v>
      </c>
      <c r="M5" s="249"/>
      <c r="N5" s="249"/>
      <c r="O5" s="249"/>
      <c r="P5" s="249"/>
      <c r="Q5" s="249"/>
      <c r="R5" s="249"/>
      <c r="S5" s="249"/>
      <c r="T5" s="249"/>
      <c r="U5" s="249"/>
      <c r="V5" s="249"/>
      <c r="W5" s="249"/>
      <c r="X5" s="249"/>
      <c r="Y5" s="249"/>
      <c r="Z5" s="249"/>
      <c r="AA5" s="249"/>
      <c r="AB5" s="250"/>
      <c r="AC5" s="231" t="s">
        <v>51</v>
      </c>
      <c r="AD5" s="232"/>
      <c r="AE5" s="222"/>
      <c r="AF5" s="222"/>
      <c r="AG5" s="134" t="s">
        <v>169</v>
      </c>
      <c r="AH5" s="220" t="s">
        <v>172</v>
      </c>
      <c r="AI5" s="221"/>
      <c r="AJ5" s="235"/>
      <c r="AK5" s="235"/>
      <c r="AL5" s="251" t="s">
        <v>170</v>
      </c>
      <c r="AM5" s="252"/>
      <c r="AP5" s="223" t="s">
        <v>171</v>
      </c>
      <c r="AQ5" s="214"/>
      <c r="AR5" s="214"/>
      <c r="AS5" s="214"/>
      <c r="AT5" s="214"/>
    </row>
    <row r="6" spans="1:46" s="5" customFormat="1" ht="17.25" customHeight="1">
      <c r="A6" s="241"/>
      <c r="B6" s="254" t="s">
        <v>52</v>
      </c>
      <c r="C6" s="255"/>
      <c r="D6" s="255"/>
      <c r="E6" s="255"/>
      <c r="F6" s="255"/>
      <c r="G6" s="255"/>
      <c r="H6" s="255"/>
      <c r="I6" s="255"/>
      <c r="J6" s="255"/>
      <c r="K6" s="256"/>
      <c r="L6" s="9" t="s">
        <v>7</v>
      </c>
      <c r="M6" s="9"/>
      <c r="N6" s="9"/>
      <c r="O6" s="9"/>
      <c r="P6" s="9"/>
      <c r="Q6" s="227" t="s">
        <v>175</v>
      </c>
      <c r="R6" s="227"/>
      <c r="S6" s="9" t="s">
        <v>8</v>
      </c>
      <c r="T6" s="227" t="s">
        <v>176</v>
      </c>
      <c r="U6" s="227"/>
      <c r="V6" s="227"/>
      <c r="W6" s="9" t="s">
        <v>9</v>
      </c>
      <c r="X6" s="9"/>
      <c r="Y6" s="9"/>
      <c r="Z6" s="9"/>
      <c r="AA6" s="9"/>
      <c r="AB6" s="9"/>
      <c r="AC6" s="233"/>
      <c r="AD6" s="233"/>
      <c r="AE6" s="233"/>
      <c r="AF6" s="233"/>
      <c r="AG6" s="233"/>
      <c r="AH6" s="233"/>
      <c r="AI6" s="233"/>
      <c r="AJ6" s="233"/>
      <c r="AK6" s="233"/>
      <c r="AL6" s="233"/>
      <c r="AM6" s="234"/>
      <c r="AP6" s="136"/>
      <c r="AQ6" s="3"/>
      <c r="AR6" s="3"/>
      <c r="AS6" s="3"/>
      <c r="AT6" s="215"/>
    </row>
    <row r="7" spans="1:46" s="5" customFormat="1" ht="20.25" customHeight="1">
      <c r="A7" s="241"/>
      <c r="B7" s="257"/>
      <c r="C7" s="258"/>
      <c r="D7" s="258"/>
      <c r="E7" s="258"/>
      <c r="F7" s="258"/>
      <c r="G7" s="258"/>
      <c r="H7" s="258"/>
      <c r="I7" s="258"/>
      <c r="J7" s="258"/>
      <c r="K7" s="259"/>
      <c r="L7" s="236" t="s">
        <v>177</v>
      </c>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63"/>
      <c r="AP7" s="136"/>
      <c r="AQ7" s="3"/>
      <c r="AR7" s="3"/>
      <c r="AS7" s="3"/>
      <c r="AT7" s="215"/>
    </row>
    <row r="8" spans="1:46" s="5" customFormat="1" ht="21" customHeight="1">
      <c r="A8" s="241"/>
      <c r="B8" s="39" t="s">
        <v>10</v>
      </c>
      <c r="C8" s="48"/>
      <c r="D8" s="48"/>
      <c r="E8" s="11"/>
      <c r="F8" s="11"/>
      <c r="G8" s="11"/>
      <c r="H8" s="11"/>
      <c r="I8" s="11"/>
      <c r="J8" s="11"/>
      <c r="K8" s="12"/>
      <c r="L8" s="11" t="s">
        <v>11</v>
      </c>
      <c r="M8" s="11"/>
      <c r="N8" s="11"/>
      <c r="O8" s="11"/>
      <c r="P8" s="11"/>
      <c r="Q8" s="11"/>
      <c r="R8" s="12"/>
      <c r="S8" s="228" t="s">
        <v>178</v>
      </c>
      <c r="T8" s="229"/>
      <c r="U8" s="229"/>
      <c r="V8" s="229"/>
      <c r="W8" s="229"/>
      <c r="X8" s="229"/>
      <c r="Y8" s="230"/>
      <c r="Z8" s="10" t="s">
        <v>44</v>
      </c>
      <c r="AA8" s="11"/>
      <c r="AB8" s="11"/>
      <c r="AC8" s="11"/>
      <c r="AD8" s="11"/>
      <c r="AE8" s="11"/>
      <c r="AF8" s="12"/>
      <c r="AG8" s="260" t="s">
        <v>179</v>
      </c>
      <c r="AH8" s="261"/>
      <c r="AI8" s="261"/>
      <c r="AJ8" s="261"/>
      <c r="AK8" s="261"/>
      <c r="AL8" s="261"/>
      <c r="AM8" s="262"/>
      <c r="AP8" s="139"/>
    </row>
    <row r="9" spans="1:46" s="5" customFormat="1" ht="20.25" customHeight="1" thickBot="1">
      <c r="A9" s="242"/>
      <c r="B9" s="40" t="s">
        <v>34</v>
      </c>
      <c r="C9" s="34"/>
      <c r="D9" s="34"/>
      <c r="E9" s="35"/>
      <c r="F9" s="35"/>
      <c r="G9" s="35"/>
      <c r="H9" s="35"/>
      <c r="I9" s="35"/>
      <c r="J9" s="35"/>
      <c r="K9" s="44"/>
      <c r="L9" s="224" t="s">
        <v>180</v>
      </c>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6"/>
      <c r="AP9" s="139"/>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39"/>
    </row>
    <row r="11" spans="1:46" s="162" customFormat="1" ht="19.5" customHeight="1">
      <c r="A11" s="161" t="s">
        <v>217</v>
      </c>
      <c r="I11" s="163"/>
      <c r="J11" s="164"/>
      <c r="K11" s="165"/>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P11" s="167"/>
    </row>
    <row r="12" spans="1:46" s="5" customFormat="1" ht="20.25" customHeight="1" thickBot="1">
      <c r="A12" s="14" t="s">
        <v>153</v>
      </c>
      <c r="B12" s="1"/>
      <c r="C12" s="3"/>
      <c r="D12" s="3"/>
      <c r="E12" s="3"/>
      <c r="F12" s="3"/>
      <c r="G12" s="3"/>
      <c r="H12" s="3"/>
      <c r="I12" s="24"/>
      <c r="J12" s="2"/>
      <c r="K12" s="8"/>
      <c r="L12" s="16"/>
      <c r="M12" s="16"/>
      <c r="N12" s="16"/>
      <c r="O12" s="16"/>
      <c r="P12" s="16"/>
      <c r="Q12" s="16"/>
      <c r="R12" s="16"/>
      <c r="S12" s="16"/>
      <c r="T12" s="16"/>
      <c r="U12" s="16"/>
      <c r="V12" s="16"/>
      <c r="W12" s="253" t="s">
        <v>54</v>
      </c>
      <c r="X12" s="186"/>
      <c r="Y12" s="186"/>
      <c r="Z12" s="187"/>
      <c r="AA12" s="218">
        <f>IF(L5="","",VLOOKUP(L5,$B$37:$C$92,2,0))</f>
        <v>10000</v>
      </c>
      <c r="AB12" s="219"/>
      <c r="AC12" s="219"/>
      <c r="AD12" s="186" t="s">
        <v>154</v>
      </c>
      <c r="AE12" s="187"/>
      <c r="AF12" s="253" t="s">
        <v>215</v>
      </c>
      <c r="AG12" s="186"/>
      <c r="AH12" s="187"/>
      <c r="AI12" s="216">
        <f>ROUNDDOWN($F$21/1000,0)*1000</f>
        <v>15000</v>
      </c>
      <c r="AJ12" s="217"/>
      <c r="AK12" s="217"/>
      <c r="AL12" s="186" t="s">
        <v>154</v>
      </c>
      <c r="AM12" s="187"/>
      <c r="AP12" s="139"/>
    </row>
    <row r="13" spans="1:46" ht="18" customHeight="1" thickBot="1">
      <c r="A13" s="264" t="s">
        <v>161</v>
      </c>
      <c r="B13" s="207"/>
      <c r="C13" s="207"/>
      <c r="D13" s="207"/>
      <c r="E13" s="265"/>
      <c r="F13" s="206" t="s">
        <v>36</v>
      </c>
      <c r="G13" s="207"/>
      <c r="H13" s="207"/>
      <c r="I13" s="207"/>
      <c r="J13" s="207"/>
      <c r="K13" s="202" t="s">
        <v>159</v>
      </c>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3"/>
    </row>
    <row r="14" spans="1:46" ht="24" customHeight="1">
      <c r="A14" s="266" t="s">
        <v>181</v>
      </c>
      <c r="B14" s="267"/>
      <c r="C14" s="267"/>
      <c r="D14" s="267"/>
      <c r="E14" s="267"/>
      <c r="F14" s="208">
        <v>5000</v>
      </c>
      <c r="G14" s="208"/>
      <c r="H14" s="208"/>
      <c r="I14" s="208"/>
      <c r="J14" s="208"/>
      <c r="K14" s="204" t="s">
        <v>189</v>
      </c>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5"/>
    </row>
    <row r="15" spans="1:46" ht="24" customHeight="1">
      <c r="A15" s="212" t="s">
        <v>182</v>
      </c>
      <c r="B15" s="213"/>
      <c r="C15" s="213"/>
      <c r="D15" s="213"/>
      <c r="E15" s="213"/>
      <c r="F15" s="239">
        <v>3000</v>
      </c>
      <c r="G15" s="239"/>
      <c r="H15" s="239"/>
      <c r="I15" s="239"/>
      <c r="J15" s="239"/>
      <c r="K15" s="200" t="s">
        <v>190</v>
      </c>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1"/>
    </row>
    <row r="16" spans="1:46" ht="24" customHeight="1">
      <c r="A16" s="212" t="s">
        <v>183</v>
      </c>
      <c r="B16" s="213"/>
      <c r="C16" s="213"/>
      <c r="D16" s="213"/>
      <c r="E16" s="213"/>
      <c r="F16" s="239">
        <v>7222</v>
      </c>
      <c r="G16" s="239"/>
      <c r="H16" s="239"/>
      <c r="I16" s="239"/>
      <c r="J16" s="239"/>
      <c r="K16" s="200" t="s">
        <v>191</v>
      </c>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1"/>
    </row>
    <row r="17" spans="1:47" ht="24" customHeight="1">
      <c r="A17" s="212"/>
      <c r="B17" s="213"/>
      <c r="C17" s="213"/>
      <c r="D17" s="213"/>
      <c r="E17" s="213"/>
      <c r="F17" s="239"/>
      <c r="G17" s="239"/>
      <c r="H17" s="239"/>
      <c r="I17" s="239"/>
      <c r="J17" s="239"/>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1"/>
    </row>
    <row r="18" spans="1:47" ht="24" customHeight="1">
      <c r="A18" s="212"/>
      <c r="B18" s="213"/>
      <c r="C18" s="213"/>
      <c r="D18" s="213"/>
      <c r="E18" s="213"/>
      <c r="F18" s="239"/>
      <c r="G18" s="239"/>
      <c r="H18" s="239"/>
      <c r="I18" s="239"/>
      <c r="J18" s="239"/>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1"/>
    </row>
    <row r="19" spans="1:47" ht="24" customHeight="1">
      <c r="A19" s="212"/>
      <c r="B19" s="213"/>
      <c r="C19" s="213"/>
      <c r="D19" s="213"/>
      <c r="E19" s="213"/>
      <c r="F19" s="239"/>
      <c r="G19" s="239"/>
      <c r="H19" s="239"/>
      <c r="I19" s="239"/>
      <c r="J19" s="239"/>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1"/>
    </row>
    <row r="20" spans="1:47" ht="24" customHeight="1" thickBot="1">
      <c r="A20" s="274"/>
      <c r="B20" s="275"/>
      <c r="C20" s="275"/>
      <c r="D20" s="275"/>
      <c r="E20" s="276"/>
      <c r="F20" s="277"/>
      <c r="G20" s="278"/>
      <c r="H20" s="278"/>
      <c r="I20" s="278"/>
      <c r="J20" s="279"/>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3"/>
      <c r="AU20" s="43"/>
    </row>
    <row r="21" spans="1:47" ht="22.5" customHeight="1" thickTop="1" thickBot="1">
      <c r="A21" s="282" t="s">
        <v>60</v>
      </c>
      <c r="B21" s="283"/>
      <c r="C21" s="283"/>
      <c r="D21" s="283"/>
      <c r="E21" s="283"/>
      <c r="F21" s="209">
        <f>SUM(F14:J20)</f>
        <v>15222</v>
      </c>
      <c r="G21" s="210"/>
      <c r="H21" s="210"/>
      <c r="I21" s="210"/>
      <c r="J21" s="211"/>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1"/>
    </row>
    <row r="22" spans="1:47" ht="21.75" customHeight="1" thickBot="1">
      <c r="A22" s="25"/>
      <c r="B22" s="25"/>
      <c r="C22" s="25"/>
      <c r="D22" s="25"/>
      <c r="E22" s="25"/>
      <c r="F22" s="26"/>
      <c r="G22" s="26"/>
      <c r="H22" s="26"/>
      <c r="I22" s="26"/>
      <c r="J22" s="26"/>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row>
    <row r="23" spans="1:47" ht="24.75" customHeight="1" thickBot="1">
      <c r="A23" s="183" t="s">
        <v>155</v>
      </c>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5"/>
      <c r="AP23" s="143" t="str">
        <f>IF(COUNTIF(A24:A28,"○")=4,"OK","NG")</f>
        <v>OK</v>
      </c>
    </row>
    <row r="24" spans="1:47" s="5" customFormat="1" ht="14.25" customHeight="1">
      <c r="A24" s="188" t="s">
        <v>184</v>
      </c>
      <c r="B24" s="194" t="s">
        <v>156</v>
      </c>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5"/>
      <c r="AP24" s="139"/>
    </row>
    <row r="25" spans="1:47" s="5" customFormat="1" ht="33" customHeight="1" thickBot="1">
      <c r="A25" s="189"/>
      <c r="B25" s="42"/>
      <c r="C25" s="190" t="s">
        <v>160</v>
      </c>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1"/>
      <c r="AN25" s="27"/>
      <c r="AO25" s="1"/>
      <c r="AP25" s="139"/>
    </row>
    <row r="26" spans="1:47" s="5" customFormat="1" ht="25.5" customHeight="1" thickBot="1">
      <c r="A26" s="120" t="s">
        <v>184</v>
      </c>
      <c r="B26" s="196" t="s">
        <v>157</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7"/>
      <c r="AP26" s="139"/>
    </row>
    <row r="27" spans="1:47" ht="25.5" customHeight="1" thickBot="1">
      <c r="A27" s="120" t="s">
        <v>184</v>
      </c>
      <c r="B27" s="198" t="s">
        <v>216</v>
      </c>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9"/>
    </row>
    <row r="28" spans="1:47" ht="25.5" customHeight="1" thickBot="1">
      <c r="A28" s="120" t="s">
        <v>184</v>
      </c>
      <c r="B28" s="192" t="s">
        <v>158</v>
      </c>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3"/>
    </row>
    <row r="29" spans="1:47" ht="18" customHeight="1"/>
    <row r="30" spans="1:47" ht="24.75" customHeight="1">
      <c r="A30" s="29"/>
      <c r="B30" s="29"/>
      <c r="C30" s="29"/>
      <c r="D30" s="29"/>
      <c r="E30" s="29"/>
      <c r="F30" s="29"/>
      <c r="G30" s="29"/>
      <c r="H30" s="29"/>
      <c r="I30" s="29"/>
      <c r="J30" s="29"/>
      <c r="K30" s="29"/>
      <c r="L30" s="29"/>
      <c r="M30" s="29"/>
      <c r="N30" s="29"/>
      <c r="O30" s="29"/>
      <c r="P30" s="29"/>
      <c r="Q30" s="29"/>
      <c r="R30" s="29"/>
      <c r="S30" s="29"/>
      <c r="T30" s="30"/>
      <c r="U30" s="30"/>
      <c r="V30" s="30"/>
      <c r="W30" s="30"/>
      <c r="X30" s="31"/>
      <c r="Y30" s="31"/>
      <c r="Z30" s="31"/>
      <c r="AA30" s="28"/>
      <c r="AB30" s="28"/>
      <c r="AC30" s="28"/>
      <c r="AD30" s="28"/>
      <c r="AE30" s="28"/>
      <c r="AF30" s="28"/>
      <c r="AG30" s="28"/>
      <c r="AH30" s="28"/>
      <c r="AI30" s="28"/>
      <c r="AJ30" s="28"/>
      <c r="AK30" s="28"/>
      <c r="AL30" s="28"/>
      <c r="AM30" s="28"/>
      <c r="AP30" s="142"/>
      <c r="AQ30" s="141"/>
    </row>
    <row r="31" spans="1:47" ht="25.5" customHeight="1">
      <c r="A31" s="29"/>
      <c r="B31" s="29"/>
      <c r="C31" s="29"/>
      <c r="D31" s="29"/>
      <c r="E31" s="29"/>
      <c r="F31" s="29"/>
      <c r="G31" s="29"/>
      <c r="H31" s="29"/>
      <c r="I31" s="29"/>
      <c r="J31" s="29"/>
      <c r="K31" s="29"/>
      <c r="L31" s="29"/>
      <c r="M31" s="29"/>
      <c r="N31" s="29"/>
      <c r="O31" s="29"/>
      <c r="P31" s="29"/>
      <c r="Q31" s="29"/>
      <c r="R31" s="29"/>
      <c r="S31" s="29"/>
      <c r="T31" s="30"/>
      <c r="U31" s="30"/>
      <c r="V31" s="30"/>
      <c r="W31" s="30"/>
      <c r="X31" s="31"/>
      <c r="Y31" s="31"/>
      <c r="Z31" s="31"/>
      <c r="AA31" s="28"/>
      <c r="AB31" s="28"/>
      <c r="AC31" s="28"/>
      <c r="AD31" s="28"/>
      <c r="AE31" s="28"/>
      <c r="AF31" s="28"/>
      <c r="AG31" s="28"/>
      <c r="AH31" s="28"/>
      <c r="AI31" s="28"/>
      <c r="AJ31" s="28"/>
      <c r="AK31" s="28"/>
      <c r="AL31" s="28"/>
      <c r="AM31" s="28"/>
    </row>
    <row r="32" spans="1:47" ht="25.5" customHeight="1">
      <c r="A32" s="29"/>
      <c r="B32" s="29"/>
      <c r="C32" s="29"/>
      <c r="D32" s="29"/>
      <c r="E32" s="29"/>
      <c r="F32" s="29"/>
      <c r="G32" s="29"/>
      <c r="H32" s="29"/>
      <c r="I32" s="29"/>
      <c r="J32" s="29"/>
      <c r="K32" s="29"/>
      <c r="L32" s="29"/>
      <c r="M32" s="29"/>
      <c r="N32" s="29"/>
      <c r="O32" s="29"/>
      <c r="P32" s="29"/>
      <c r="Q32" s="29"/>
      <c r="R32" s="29"/>
      <c r="S32" s="29"/>
      <c r="T32" s="30"/>
      <c r="U32" s="30"/>
      <c r="V32" s="30"/>
      <c r="W32" s="30"/>
      <c r="X32" s="31"/>
      <c r="Y32" s="31"/>
      <c r="Z32" s="31"/>
      <c r="AA32" s="28"/>
      <c r="AB32" s="28"/>
      <c r="AC32" s="28"/>
      <c r="AD32" s="28"/>
      <c r="AE32" s="28"/>
      <c r="AF32" s="28"/>
      <c r="AG32" s="28"/>
      <c r="AH32" s="28"/>
      <c r="AI32" s="28"/>
      <c r="AJ32" s="28"/>
      <c r="AK32" s="28"/>
      <c r="AL32" s="28"/>
      <c r="AM32" s="28"/>
    </row>
    <row r="33" spans="1:43" ht="20.2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c r="AP33" s="142"/>
      <c r="AQ33" s="140"/>
    </row>
    <row r="34" spans="1:43"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3" ht="13.5" customHeight="1">
      <c r="A35" s="29"/>
      <c r="B35" s="29"/>
      <c r="C35" s="29"/>
      <c r="D35" s="29"/>
      <c r="E35" s="29"/>
      <c r="F35" s="29"/>
      <c r="G35" s="29"/>
      <c r="H35" s="29"/>
      <c r="I35" s="29"/>
      <c r="J35" s="29"/>
      <c r="K35" s="29"/>
      <c r="L35" s="29"/>
      <c r="M35" s="29"/>
      <c r="N35" s="29"/>
      <c r="O35" s="29"/>
      <c r="P35" s="29"/>
      <c r="Q35" s="29"/>
      <c r="R35" s="29"/>
      <c r="S35" s="29"/>
      <c r="T35" s="30"/>
      <c r="U35" s="30"/>
      <c r="V35" s="30"/>
      <c r="W35" s="30"/>
      <c r="X35" s="31"/>
      <c r="Y35" s="31"/>
      <c r="Z35" s="31"/>
      <c r="AA35" s="28"/>
      <c r="AB35" s="28"/>
      <c r="AC35" s="28"/>
      <c r="AD35" s="28"/>
      <c r="AE35" s="28"/>
      <c r="AF35" s="28"/>
      <c r="AG35" s="28"/>
      <c r="AH35" s="28"/>
      <c r="AI35" s="28"/>
      <c r="AJ35" s="28"/>
      <c r="AK35" s="28"/>
      <c r="AL35" s="28"/>
      <c r="AM35" s="28"/>
    </row>
    <row r="36" spans="1:43" s="17" customFormat="1" ht="18.75" hidden="1" customHeight="1">
      <c r="C36" s="21" t="s">
        <v>132</v>
      </c>
      <c r="AP36" s="21"/>
    </row>
    <row r="37" spans="1:43" s="17" customFormat="1" ht="18.75" hidden="1" customHeight="1">
      <c r="A37" s="17">
        <v>1</v>
      </c>
      <c r="B37" s="41" t="s">
        <v>72</v>
      </c>
      <c r="C37" s="22">
        <v>10000</v>
      </c>
      <c r="D37" s="17" t="s">
        <v>73</v>
      </c>
      <c r="E37" s="18"/>
      <c r="AP37" s="21"/>
    </row>
    <row r="38" spans="1:43" s="17" customFormat="1" ht="18.75" hidden="1" customHeight="1">
      <c r="A38" s="17">
        <v>2</v>
      </c>
      <c r="B38" s="41" t="s">
        <v>74</v>
      </c>
      <c r="C38" s="22">
        <v>15000</v>
      </c>
      <c r="D38" s="17" t="s">
        <v>73</v>
      </c>
      <c r="E38" s="18"/>
      <c r="AP38" s="21"/>
    </row>
    <row r="39" spans="1:43" s="17" customFormat="1" ht="18.75" hidden="1" customHeight="1">
      <c r="A39" s="17">
        <v>3</v>
      </c>
      <c r="B39" s="41" t="s">
        <v>75</v>
      </c>
      <c r="C39" s="22">
        <v>20000</v>
      </c>
      <c r="D39" s="17" t="s">
        <v>73</v>
      </c>
      <c r="E39" s="18"/>
      <c r="AP39" s="21"/>
    </row>
    <row r="40" spans="1:43" s="17" customFormat="1" ht="18.75" hidden="1" customHeight="1">
      <c r="A40" s="17">
        <v>4</v>
      </c>
      <c r="B40" s="41" t="s">
        <v>76</v>
      </c>
      <c r="C40" s="22">
        <v>10000</v>
      </c>
      <c r="D40" s="17" t="s">
        <v>73</v>
      </c>
      <c r="E40" s="18"/>
      <c r="AP40" s="21"/>
    </row>
    <row r="41" spans="1:43" s="17" customFormat="1" ht="18.75" hidden="1" customHeight="1">
      <c r="A41" s="17">
        <v>5</v>
      </c>
      <c r="B41" s="41" t="s">
        <v>19</v>
      </c>
      <c r="C41" s="22">
        <v>10000</v>
      </c>
      <c r="D41" s="17" t="s">
        <v>73</v>
      </c>
      <c r="E41" s="18"/>
      <c r="AP41" s="21"/>
    </row>
    <row r="42" spans="1:43" s="17" customFormat="1" ht="18.75" hidden="1" customHeight="1">
      <c r="A42" s="17">
        <v>6</v>
      </c>
      <c r="B42" s="41" t="s">
        <v>77</v>
      </c>
      <c r="C42" s="22">
        <v>10000</v>
      </c>
      <c r="D42" s="17" t="s">
        <v>73</v>
      </c>
      <c r="E42" s="18"/>
      <c r="AP42" s="21"/>
    </row>
    <row r="43" spans="1:43" s="17" customFormat="1" ht="18.75" hidden="1" customHeight="1">
      <c r="A43" s="17">
        <v>7</v>
      </c>
      <c r="B43" s="41" t="s">
        <v>78</v>
      </c>
      <c r="C43" s="22">
        <v>15000</v>
      </c>
      <c r="D43" s="17" t="s">
        <v>73</v>
      </c>
      <c r="E43" s="18"/>
      <c r="AP43" s="21"/>
    </row>
    <row r="44" spans="1:43" s="17" customFormat="1" ht="18.75" hidden="1" customHeight="1">
      <c r="A44" s="17">
        <v>8</v>
      </c>
      <c r="B44" s="41" t="s">
        <v>79</v>
      </c>
      <c r="C44" s="22">
        <v>20000</v>
      </c>
      <c r="D44" s="17" t="s">
        <v>73</v>
      </c>
      <c r="E44" s="18"/>
      <c r="AP44" s="21"/>
    </row>
    <row r="45" spans="1:43" s="17" customFormat="1" ht="18.75" hidden="1" customHeight="1">
      <c r="A45" s="17">
        <v>9</v>
      </c>
      <c r="B45" s="41" t="s">
        <v>38</v>
      </c>
      <c r="C45" s="22">
        <v>10000</v>
      </c>
      <c r="D45" s="17" t="s">
        <v>73</v>
      </c>
      <c r="E45" s="18"/>
      <c r="AP45" s="21"/>
    </row>
    <row r="46" spans="1:43" s="17" customFormat="1" ht="18.75" hidden="1" customHeight="1">
      <c r="A46" s="17">
        <v>10</v>
      </c>
      <c r="B46" s="41" t="s">
        <v>133</v>
      </c>
      <c r="C46" s="22">
        <v>5000</v>
      </c>
      <c r="D46" s="17" t="s">
        <v>73</v>
      </c>
      <c r="E46" s="18"/>
      <c r="AP46" s="21"/>
    </row>
    <row r="47" spans="1:43" s="17" customFormat="1" ht="18.75" hidden="1" customHeight="1">
      <c r="A47" s="17">
        <v>11</v>
      </c>
      <c r="B47" s="17" t="s">
        <v>134</v>
      </c>
      <c r="C47" s="22">
        <v>10000</v>
      </c>
      <c r="D47" s="17" t="s">
        <v>73</v>
      </c>
      <c r="E47" s="18"/>
      <c r="AP47" s="21"/>
    </row>
    <row r="48" spans="1:43" s="17" customFormat="1" ht="18.75" hidden="1" customHeight="1">
      <c r="A48" s="17">
        <v>12</v>
      </c>
      <c r="B48" s="17" t="s">
        <v>83</v>
      </c>
      <c r="C48" s="22">
        <v>10000</v>
      </c>
      <c r="D48" s="17" t="s">
        <v>73</v>
      </c>
      <c r="E48" s="18"/>
      <c r="AP48" s="21"/>
    </row>
    <row r="49" spans="1:42" s="17" customFormat="1" ht="18.75" hidden="1" customHeight="1">
      <c r="A49" s="17">
        <v>13</v>
      </c>
      <c r="B49" s="17" t="s">
        <v>84</v>
      </c>
      <c r="C49" s="22">
        <v>15000</v>
      </c>
      <c r="D49" s="17" t="s">
        <v>73</v>
      </c>
      <c r="E49" s="18"/>
      <c r="AP49" s="21"/>
    </row>
    <row r="50" spans="1:42" s="17" customFormat="1" ht="18.75" hidden="1" customHeight="1">
      <c r="A50" s="17">
        <v>14</v>
      </c>
      <c r="B50" s="17" t="s">
        <v>85</v>
      </c>
      <c r="C50" s="22">
        <v>20000</v>
      </c>
      <c r="D50" s="17" t="s">
        <v>73</v>
      </c>
      <c r="E50" s="18"/>
      <c r="AP50" s="21"/>
    </row>
    <row r="51" spans="1:42" s="17" customFormat="1" ht="18.75" hidden="1" customHeight="1">
      <c r="A51" s="17">
        <v>15</v>
      </c>
      <c r="B51" s="17" t="s">
        <v>20</v>
      </c>
      <c r="C51" s="22">
        <v>10000</v>
      </c>
      <c r="D51" s="17" t="s">
        <v>73</v>
      </c>
      <c r="E51" s="18"/>
      <c r="AP51" s="21"/>
    </row>
    <row r="52" spans="1:42" s="17" customFormat="1" ht="18.75" hidden="1" customHeight="1">
      <c r="A52" s="17">
        <v>16</v>
      </c>
      <c r="B52" s="17" t="s">
        <v>21</v>
      </c>
      <c r="C52" s="22">
        <v>10000</v>
      </c>
      <c r="D52" s="17" t="s">
        <v>73</v>
      </c>
      <c r="E52" s="18"/>
      <c r="AP52" s="21"/>
    </row>
    <row r="53" spans="1:42" s="17" customFormat="1" ht="18.75" hidden="1" customHeight="1">
      <c r="A53" s="17">
        <v>17</v>
      </c>
      <c r="B53" s="17" t="s">
        <v>22</v>
      </c>
      <c r="C53" s="22">
        <v>5000</v>
      </c>
      <c r="D53" s="17" t="s">
        <v>73</v>
      </c>
      <c r="E53" s="18"/>
      <c r="AP53" s="21"/>
    </row>
    <row r="54" spans="1:42" s="17" customFormat="1" ht="18.75" hidden="1" customHeight="1">
      <c r="A54" s="17">
        <v>18</v>
      </c>
      <c r="B54" s="17" t="s">
        <v>23</v>
      </c>
      <c r="C54" s="22">
        <v>10000</v>
      </c>
      <c r="D54" s="17" t="s">
        <v>73</v>
      </c>
      <c r="E54" s="18"/>
      <c r="AP54" s="21"/>
    </row>
    <row r="55" spans="1:42" s="17" customFormat="1" ht="18.75" hidden="1" customHeight="1">
      <c r="A55" s="17">
        <v>19</v>
      </c>
      <c r="B55" s="17" t="s">
        <v>24</v>
      </c>
      <c r="C55" s="22">
        <v>10000</v>
      </c>
      <c r="D55" s="17" t="s">
        <v>73</v>
      </c>
      <c r="E55" s="18"/>
      <c r="AP55" s="21"/>
    </row>
    <row r="56" spans="1:42" s="17" customFormat="1" ht="18.75" hidden="1" customHeight="1">
      <c r="A56" s="17">
        <v>20</v>
      </c>
      <c r="B56" s="17" t="s">
        <v>25</v>
      </c>
      <c r="C56" s="22">
        <v>10000</v>
      </c>
      <c r="D56" s="17" t="s">
        <v>73</v>
      </c>
      <c r="E56" s="18"/>
      <c r="AP56" s="21"/>
    </row>
    <row r="57" spans="1:42" s="17" customFormat="1" ht="18.75" hidden="1" customHeight="1">
      <c r="A57" s="17">
        <v>21</v>
      </c>
      <c r="B57" s="17" t="s">
        <v>80</v>
      </c>
      <c r="C57" s="22">
        <v>5000</v>
      </c>
      <c r="D57" s="17" t="s">
        <v>73</v>
      </c>
      <c r="E57" s="18"/>
      <c r="AP57" s="21"/>
    </row>
    <row r="58" spans="1:42" s="17" customFormat="1" ht="18.75" hidden="1" customHeight="1">
      <c r="A58" s="17">
        <v>22</v>
      </c>
      <c r="B58" s="17" t="s">
        <v>26</v>
      </c>
      <c r="C58" s="22">
        <v>10000</v>
      </c>
      <c r="D58" s="17" t="s">
        <v>73</v>
      </c>
      <c r="E58" s="18"/>
      <c r="AP58" s="21"/>
    </row>
    <row r="59" spans="1:42" s="17" customFormat="1" ht="18.75" hidden="1" customHeight="1">
      <c r="A59" s="19">
        <v>23</v>
      </c>
      <c r="B59" s="19" t="s">
        <v>27</v>
      </c>
      <c r="C59" s="23">
        <v>10000</v>
      </c>
      <c r="D59" s="19" t="s">
        <v>73</v>
      </c>
      <c r="E59" s="20"/>
      <c r="F59" s="19"/>
      <c r="AP59" s="21"/>
    </row>
    <row r="60" spans="1:42" s="17" customFormat="1" ht="18.75" hidden="1" customHeight="1">
      <c r="A60" s="17">
        <v>24</v>
      </c>
      <c r="B60" s="17" t="s">
        <v>86</v>
      </c>
      <c r="C60" s="22">
        <v>30000</v>
      </c>
      <c r="D60" s="17" t="s">
        <v>136</v>
      </c>
      <c r="E60" s="18"/>
      <c r="AP60" s="21"/>
    </row>
    <row r="61" spans="1:42" s="17" customFormat="1" ht="18.75" hidden="1" customHeight="1">
      <c r="A61" s="17">
        <v>25</v>
      </c>
      <c r="B61" s="17" t="s">
        <v>87</v>
      </c>
      <c r="C61" s="22">
        <v>40000</v>
      </c>
      <c r="D61" s="17" t="s">
        <v>136</v>
      </c>
      <c r="E61" s="18"/>
      <c r="AP61" s="21"/>
    </row>
    <row r="62" spans="1:42" s="17" customFormat="1" ht="18.75" hidden="1" customHeight="1">
      <c r="A62" s="17">
        <v>26</v>
      </c>
      <c r="B62" s="17" t="s">
        <v>88</v>
      </c>
      <c r="C62" s="22">
        <v>50000</v>
      </c>
      <c r="D62" s="17" t="s">
        <v>136</v>
      </c>
      <c r="E62" s="18"/>
      <c r="AP62" s="21"/>
    </row>
    <row r="63" spans="1:42" s="17" customFormat="1" ht="18.75" hidden="1" customHeight="1">
      <c r="A63" s="17">
        <v>27</v>
      </c>
      <c r="B63" s="17" t="s">
        <v>89</v>
      </c>
      <c r="C63" s="22">
        <v>60000</v>
      </c>
      <c r="D63" s="17" t="s">
        <v>136</v>
      </c>
      <c r="E63" s="18"/>
      <c r="AP63" s="21"/>
    </row>
    <row r="64" spans="1:42" s="17" customFormat="1" ht="18.75" hidden="1" customHeight="1">
      <c r="A64" s="17">
        <v>28</v>
      </c>
      <c r="B64" s="17" t="s">
        <v>90</v>
      </c>
      <c r="C64" s="22">
        <v>70000</v>
      </c>
      <c r="D64" s="17" t="s">
        <v>136</v>
      </c>
      <c r="E64" s="18"/>
      <c r="AP64" s="21"/>
    </row>
    <row r="65" spans="1:42" s="17" customFormat="1" ht="18.75" hidden="1" customHeight="1">
      <c r="A65" s="17">
        <v>29</v>
      </c>
      <c r="B65" s="17" t="s">
        <v>91</v>
      </c>
      <c r="C65" s="22">
        <v>10000</v>
      </c>
      <c r="D65" s="17" t="s">
        <v>136</v>
      </c>
      <c r="E65" s="18"/>
      <c r="AP65" s="21"/>
    </row>
    <row r="66" spans="1:42" s="17" customFormat="1" ht="18.75" hidden="1" customHeight="1">
      <c r="A66" s="17">
        <v>30</v>
      </c>
      <c r="B66" s="17" t="s">
        <v>135</v>
      </c>
      <c r="C66" s="22">
        <v>20000</v>
      </c>
      <c r="D66" s="17" t="s">
        <v>136</v>
      </c>
      <c r="E66" s="18"/>
      <c r="AP66" s="21"/>
    </row>
    <row r="67" spans="1:42" s="17" customFormat="1" ht="18.75" hidden="1" customHeight="1">
      <c r="A67" s="17">
        <v>31</v>
      </c>
      <c r="B67" s="17" t="s">
        <v>92</v>
      </c>
      <c r="C67" s="22">
        <v>30000</v>
      </c>
      <c r="D67" s="17" t="s">
        <v>136</v>
      </c>
      <c r="E67" s="18"/>
      <c r="AP67" s="21"/>
    </row>
    <row r="68" spans="1:42" s="17" customFormat="1" ht="18.75" hidden="1" customHeight="1">
      <c r="A68" s="17">
        <v>32</v>
      </c>
      <c r="B68" s="17" t="s">
        <v>93</v>
      </c>
      <c r="C68" s="22">
        <v>40000</v>
      </c>
      <c r="D68" s="17" t="s">
        <v>136</v>
      </c>
      <c r="E68" s="18"/>
      <c r="AP68" s="21"/>
    </row>
    <row r="69" spans="1:42" s="17" customFormat="1" ht="18.75" hidden="1" customHeight="1">
      <c r="A69" s="17">
        <v>33</v>
      </c>
      <c r="B69" s="17" t="s">
        <v>94</v>
      </c>
      <c r="C69" s="22">
        <v>50000</v>
      </c>
      <c r="D69" s="17" t="s">
        <v>136</v>
      </c>
      <c r="E69" s="18"/>
      <c r="AP69" s="21"/>
    </row>
    <row r="70" spans="1:42" s="17" customFormat="1" ht="18.75" hidden="1" customHeight="1">
      <c r="A70" s="17">
        <v>34</v>
      </c>
      <c r="B70" s="17" t="s">
        <v>95</v>
      </c>
      <c r="C70" s="22">
        <v>60000</v>
      </c>
      <c r="D70" s="17" t="s">
        <v>136</v>
      </c>
      <c r="E70" s="18"/>
      <c r="AP70" s="21"/>
    </row>
    <row r="71" spans="1:42" s="17" customFormat="1" ht="18.75" hidden="1" customHeight="1">
      <c r="A71" s="17">
        <v>35</v>
      </c>
      <c r="B71" s="17" t="s">
        <v>96</v>
      </c>
      <c r="C71" s="22">
        <v>70000</v>
      </c>
      <c r="D71" s="17" t="s">
        <v>136</v>
      </c>
      <c r="E71" s="18"/>
      <c r="AP71" s="21"/>
    </row>
    <row r="72" spans="1:42" s="17" customFormat="1" ht="18.75" hidden="1" customHeight="1">
      <c r="A72" s="17">
        <v>36</v>
      </c>
      <c r="B72" s="17" t="s">
        <v>103</v>
      </c>
      <c r="C72" s="22">
        <v>30000</v>
      </c>
      <c r="D72" s="17" t="s">
        <v>136</v>
      </c>
      <c r="E72" s="18"/>
      <c r="AP72" s="21"/>
    </row>
    <row r="73" spans="1:42" s="17" customFormat="1" ht="18.75" hidden="1" customHeight="1">
      <c r="A73" s="17">
        <v>37</v>
      </c>
      <c r="B73" s="17" t="s">
        <v>137</v>
      </c>
      <c r="C73" s="22">
        <v>40000</v>
      </c>
      <c r="D73" s="17" t="s">
        <v>136</v>
      </c>
      <c r="E73" s="18"/>
      <c r="AP73" s="21"/>
    </row>
    <row r="74" spans="1:42" s="17" customFormat="1" ht="18.75" hidden="1" customHeight="1">
      <c r="A74" s="17">
        <v>38</v>
      </c>
      <c r="B74" s="17" t="s">
        <v>138</v>
      </c>
      <c r="C74" s="22">
        <v>50000</v>
      </c>
      <c r="D74" s="17" t="s">
        <v>136</v>
      </c>
      <c r="E74" s="18"/>
      <c r="AP74" s="21"/>
    </row>
    <row r="75" spans="1:42" s="17" customFormat="1" ht="18.75" hidden="1" customHeight="1">
      <c r="A75" s="17">
        <v>39</v>
      </c>
      <c r="B75" s="17" t="s">
        <v>139</v>
      </c>
      <c r="C75" s="22">
        <v>60000</v>
      </c>
      <c r="D75" s="17" t="s">
        <v>136</v>
      </c>
      <c r="E75" s="18"/>
      <c r="AP75" s="21"/>
    </row>
    <row r="76" spans="1:42" s="17" customFormat="1" ht="18.75" hidden="1" customHeight="1">
      <c r="A76" s="17">
        <v>40</v>
      </c>
      <c r="B76" s="17" t="s">
        <v>166</v>
      </c>
      <c r="C76" s="22">
        <v>70000</v>
      </c>
      <c r="D76" s="17" t="s">
        <v>136</v>
      </c>
      <c r="E76" s="18"/>
      <c r="AP76" s="21"/>
    </row>
    <row r="77" spans="1:42" s="17" customFormat="1" ht="18.75" hidden="1" customHeight="1">
      <c r="A77" s="17">
        <v>41</v>
      </c>
      <c r="B77" s="17" t="s">
        <v>105</v>
      </c>
      <c r="C77" s="22">
        <v>30000</v>
      </c>
      <c r="D77" s="17" t="s">
        <v>136</v>
      </c>
      <c r="E77" s="18"/>
      <c r="AP77" s="21"/>
    </row>
    <row r="78" spans="1:42" s="17" customFormat="1" ht="18.75" hidden="1" customHeight="1">
      <c r="A78" s="17">
        <v>42</v>
      </c>
      <c r="B78" s="17" t="s">
        <v>140</v>
      </c>
      <c r="C78" s="22">
        <v>40000</v>
      </c>
      <c r="D78" s="17" t="s">
        <v>136</v>
      </c>
      <c r="E78" s="18"/>
      <c r="AP78" s="21"/>
    </row>
    <row r="79" spans="1:42" s="17" customFormat="1" ht="18.75" hidden="1" customHeight="1">
      <c r="A79" s="17">
        <v>43</v>
      </c>
      <c r="B79" s="17" t="s">
        <v>141</v>
      </c>
      <c r="C79" s="22">
        <v>50000</v>
      </c>
      <c r="D79" s="17" t="s">
        <v>136</v>
      </c>
      <c r="E79" s="18"/>
      <c r="AP79" s="21"/>
    </row>
    <row r="80" spans="1:42" s="17" customFormat="1" ht="18.75" hidden="1" customHeight="1">
      <c r="A80" s="17">
        <v>44</v>
      </c>
      <c r="B80" s="17" t="s">
        <v>142</v>
      </c>
      <c r="C80" s="22">
        <v>60000</v>
      </c>
      <c r="D80" s="17" t="s">
        <v>136</v>
      </c>
      <c r="E80" s="18"/>
      <c r="AP80" s="21"/>
    </row>
    <row r="81" spans="1:42" s="17" customFormat="1" ht="18.75" hidden="1" customHeight="1">
      <c r="A81" s="17">
        <v>45</v>
      </c>
      <c r="B81" s="17" t="s">
        <v>167</v>
      </c>
      <c r="C81" s="22">
        <v>70000</v>
      </c>
      <c r="D81" s="17" t="s">
        <v>136</v>
      </c>
      <c r="E81" s="18"/>
      <c r="AP81" s="21"/>
    </row>
    <row r="82" spans="1:42" s="17" customFormat="1" ht="18.75" hidden="1" customHeight="1">
      <c r="A82" s="17">
        <v>46</v>
      </c>
      <c r="B82" s="17" t="s">
        <v>106</v>
      </c>
      <c r="C82" s="22">
        <v>10000</v>
      </c>
      <c r="D82" s="17" t="s">
        <v>136</v>
      </c>
      <c r="E82" s="18"/>
      <c r="AP82" s="21"/>
    </row>
    <row r="83" spans="1:42" s="17" customFormat="1" ht="18.75" hidden="1" customHeight="1">
      <c r="A83" s="17">
        <v>47</v>
      </c>
      <c r="B83" s="17" t="s">
        <v>143</v>
      </c>
      <c r="C83" s="22">
        <v>15000</v>
      </c>
      <c r="D83" s="17" t="s">
        <v>136</v>
      </c>
      <c r="E83" s="18"/>
      <c r="AP83" s="21"/>
    </row>
    <row r="84" spans="1:42" s="17" customFormat="1" ht="18.75" hidden="1" customHeight="1">
      <c r="A84" s="17">
        <v>48</v>
      </c>
      <c r="B84" s="17" t="s">
        <v>144</v>
      </c>
      <c r="C84" s="22">
        <v>10000</v>
      </c>
      <c r="D84" s="17" t="s">
        <v>136</v>
      </c>
      <c r="E84" s="18"/>
      <c r="AP84" s="21"/>
    </row>
    <row r="85" spans="1:42" s="17" customFormat="1" ht="18.75" hidden="1" customHeight="1">
      <c r="A85" s="17">
        <v>49</v>
      </c>
      <c r="B85" s="17" t="s">
        <v>145</v>
      </c>
      <c r="C85" s="22">
        <v>20000</v>
      </c>
      <c r="D85" s="17" t="s">
        <v>136</v>
      </c>
      <c r="E85" s="18"/>
      <c r="AP85" s="21"/>
    </row>
    <row r="86" spans="1:42" s="17" customFormat="1" ht="18.75" hidden="1" customHeight="1">
      <c r="A86" s="17">
        <v>50</v>
      </c>
      <c r="B86" s="17" t="s">
        <v>146</v>
      </c>
      <c r="C86" s="22">
        <v>30000</v>
      </c>
      <c r="D86" s="17" t="s">
        <v>136</v>
      </c>
      <c r="E86" s="18"/>
      <c r="AP86" s="21"/>
    </row>
    <row r="87" spans="1:42" s="17" customFormat="1" ht="18.75" hidden="1" customHeight="1">
      <c r="A87" s="17">
        <v>51</v>
      </c>
      <c r="B87" s="17" t="s">
        <v>147</v>
      </c>
      <c r="C87" s="22">
        <v>40000</v>
      </c>
      <c r="D87" s="17" t="s">
        <v>136</v>
      </c>
      <c r="E87" s="18"/>
      <c r="AP87" s="21"/>
    </row>
    <row r="88" spans="1:42" s="17" customFormat="1" ht="18.75" hidden="1" customHeight="1">
      <c r="A88" s="17">
        <v>52</v>
      </c>
      <c r="B88" s="17" t="s">
        <v>148</v>
      </c>
      <c r="C88" s="22">
        <v>50000</v>
      </c>
      <c r="D88" s="17" t="s">
        <v>136</v>
      </c>
      <c r="E88" s="18"/>
      <c r="AP88" s="21"/>
    </row>
    <row r="89" spans="1:42" s="17" customFormat="1" ht="18.75" hidden="1" customHeight="1">
      <c r="A89" s="17">
        <v>53</v>
      </c>
      <c r="B89" s="17" t="s">
        <v>149</v>
      </c>
      <c r="C89" s="22">
        <v>60000</v>
      </c>
      <c r="D89" s="17" t="s">
        <v>136</v>
      </c>
      <c r="E89" s="18"/>
      <c r="AP89" s="21"/>
    </row>
    <row r="90" spans="1:42" s="17" customFormat="1" ht="18.75" hidden="1" customHeight="1">
      <c r="A90" s="17">
        <v>54</v>
      </c>
      <c r="B90" s="17" t="s">
        <v>150</v>
      </c>
      <c r="C90" s="22">
        <v>70000</v>
      </c>
      <c r="D90" s="17" t="s">
        <v>136</v>
      </c>
      <c r="E90" s="18"/>
      <c r="AP90" s="21"/>
    </row>
    <row r="91" spans="1:42" s="17" customFormat="1" ht="18.75" hidden="1" customHeight="1">
      <c r="A91" s="17">
        <v>55</v>
      </c>
      <c r="B91" s="17" t="s">
        <v>151</v>
      </c>
      <c r="C91" s="22">
        <v>10000</v>
      </c>
      <c r="D91" s="17" t="s">
        <v>136</v>
      </c>
      <c r="E91" s="18"/>
      <c r="AP91" s="21"/>
    </row>
    <row r="92" spans="1:42" s="17" customFormat="1" ht="18.75" hidden="1" customHeight="1">
      <c r="A92" s="17">
        <v>56</v>
      </c>
      <c r="B92" s="17" t="s">
        <v>152</v>
      </c>
      <c r="C92" s="22">
        <v>20000</v>
      </c>
      <c r="D92" s="17" t="s">
        <v>136</v>
      </c>
      <c r="E92" s="18"/>
      <c r="AP92" s="21"/>
    </row>
    <row r="93" spans="1:42" s="17" customFormat="1" ht="18.75" customHeight="1">
      <c r="B93" s="18"/>
      <c r="C93" s="18"/>
      <c r="D93" s="18"/>
      <c r="E93" s="18"/>
      <c r="G93" s="18"/>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row r="102" spans="42:42" s="17" customFormat="1" ht="18.75" customHeight="1">
      <c r="AP102" s="21"/>
    </row>
  </sheetData>
  <sheetProtection autoFilter="0"/>
  <mergeCells count="62">
    <mergeCell ref="A16:E16"/>
    <mergeCell ref="F16:J16"/>
    <mergeCell ref="K21:AM21"/>
    <mergeCell ref="K20:AM20"/>
    <mergeCell ref="K19:AM19"/>
    <mergeCell ref="A17:E17"/>
    <mergeCell ref="F17:J17"/>
    <mergeCell ref="A18:E18"/>
    <mergeCell ref="F18:J18"/>
    <mergeCell ref="A19:E19"/>
    <mergeCell ref="F19:J19"/>
    <mergeCell ref="A20:E20"/>
    <mergeCell ref="F20:J20"/>
    <mergeCell ref="K18:AM18"/>
    <mergeCell ref="K17:AM17"/>
    <mergeCell ref="A21:E21"/>
    <mergeCell ref="F15:J15"/>
    <mergeCell ref="A3:A9"/>
    <mergeCell ref="AG3:AM3"/>
    <mergeCell ref="AG4:AM4"/>
    <mergeCell ref="L5:AB5"/>
    <mergeCell ref="AL5:AM5"/>
    <mergeCell ref="W12:Z12"/>
    <mergeCell ref="AF12:AH12"/>
    <mergeCell ref="B6:K7"/>
    <mergeCell ref="AG8:AM8"/>
    <mergeCell ref="L7:AM7"/>
    <mergeCell ref="A13:E13"/>
    <mergeCell ref="A14:E14"/>
    <mergeCell ref="L3:AF3"/>
    <mergeCell ref="AP4:AT4"/>
    <mergeCell ref="AT6:AT7"/>
    <mergeCell ref="AI12:AK12"/>
    <mergeCell ref="AA12:AC12"/>
    <mergeCell ref="AD12:AE12"/>
    <mergeCell ref="AH5:AI5"/>
    <mergeCell ref="AE5:AF5"/>
    <mergeCell ref="AP5:AT5"/>
    <mergeCell ref="L9:AM9"/>
    <mergeCell ref="Q6:R6"/>
    <mergeCell ref="T6:V6"/>
    <mergeCell ref="S8:Y8"/>
    <mergeCell ref="AC5:AD5"/>
    <mergeCell ref="AC6:AM6"/>
    <mergeCell ref="AJ5:AK5"/>
    <mergeCell ref="L4:AF4"/>
    <mergeCell ref="A23:AM23"/>
    <mergeCell ref="AL12:AM12"/>
    <mergeCell ref="A24:A25"/>
    <mergeCell ref="C25:AM25"/>
    <mergeCell ref="B28:AM28"/>
    <mergeCell ref="B24:AM24"/>
    <mergeCell ref="B26:AM26"/>
    <mergeCell ref="B27:AM27"/>
    <mergeCell ref="K16:AM16"/>
    <mergeCell ref="K13:AM13"/>
    <mergeCell ref="K14:AM14"/>
    <mergeCell ref="K15:AM15"/>
    <mergeCell ref="F13:J13"/>
    <mergeCell ref="F14:J14"/>
    <mergeCell ref="F21:J21"/>
    <mergeCell ref="A15:E15"/>
  </mergeCells>
  <phoneticPr fontId="3"/>
  <dataValidations count="7">
    <dataValidation type="list" allowBlank="1" showInputMessage="1" showErrorMessage="1" sqref="L5:AB5" xr:uid="{00000000-0002-0000-0300-000000000000}">
      <formula1>$B$37:$B$92</formula1>
    </dataValidation>
    <dataValidation type="list" allowBlank="1" showInputMessage="1" showErrorMessage="1" sqref="X30:Z35" xr:uid="{00000000-0002-0000-0300-000001000000}">
      <formula1>"○"</formula1>
    </dataValidation>
    <dataValidation imeMode="halfAlpha" allowBlank="1" showInputMessage="1" showErrorMessage="1" sqref="AG5:AH5" xr:uid="{00000000-0002-0000-0300-000002000000}"/>
    <dataValidation type="textLength" imeMode="disabled" operator="equal" allowBlank="1" showInputMessage="1" showErrorMessage="1" errorTitle="事業所番号" error="10桁で入力してください。" sqref="AG4:AM4" xr:uid="{00000000-0002-0000-0300-000003000000}">
      <formula1>10</formula1>
    </dataValidation>
    <dataValidation type="list" imeMode="disabled" allowBlank="1" showInputMessage="1" showErrorMessage="1" sqref="A24:A28" xr:uid="{00000000-0002-0000-0300-000004000000}">
      <formula1>"○"</formula1>
    </dataValidation>
    <dataValidation imeMode="disabled" allowBlank="1" showInputMessage="1" showErrorMessage="1" sqref="Q6:R6 T6:V6 S8:Y8 AG8:AM8 AE5:AF5 AJ5:AK5" xr:uid="{00000000-0002-0000-0300-000006000000}"/>
    <dataValidation imeMode="halfKatakana" allowBlank="1" showInputMessage="1" showErrorMessage="1" sqref="L3:AF3" xr:uid="{00000000-0002-0000-0300-000007000000}"/>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2BBDD-B945-48CF-B471-89C0F3119A13}">
  <dimension ref="A1:AU102"/>
  <sheetViews>
    <sheetView showGridLines="0" view="pageBreakPreview" zoomScaleNormal="120" zoomScaleSheetLayoutView="100" workbookViewId="0"/>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38" bestFit="1" customWidth="1"/>
    <col min="43" max="43" width="26.375" style="4" customWidth="1"/>
    <col min="44" max="47" width="2.25" style="4" customWidth="1"/>
    <col min="48" max="16384" width="2.25" style="4"/>
  </cols>
  <sheetData>
    <row r="1" spans="1:46">
      <c r="A1" s="15" t="s">
        <v>229</v>
      </c>
    </row>
    <row r="2" spans="1:46" ht="14.25" thickBot="1"/>
    <row r="3" spans="1:46" s="5" customFormat="1" ht="12" customHeight="1">
      <c r="A3" s="240" t="s">
        <v>35</v>
      </c>
      <c r="B3" s="36" t="s">
        <v>0</v>
      </c>
      <c r="C3" s="32"/>
      <c r="D3" s="32"/>
      <c r="E3" s="33"/>
      <c r="F3" s="33"/>
      <c r="G3" s="33"/>
      <c r="H3" s="33"/>
      <c r="I3" s="33"/>
      <c r="J3" s="33"/>
      <c r="K3" s="45"/>
      <c r="L3" s="268"/>
      <c r="M3" s="268"/>
      <c r="N3" s="268"/>
      <c r="O3" s="268"/>
      <c r="P3" s="268"/>
      <c r="Q3" s="268"/>
      <c r="R3" s="268"/>
      <c r="S3" s="268"/>
      <c r="T3" s="268"/>
      <c r="U3" s="268"/>
      <c r="V3" s="268"/>
      <c r="W3" s="268"/>
      <c r="X3" s="268"/>
      <c r="Y3" s="268"/>
      <c r="Z3" s="268"/>
      <c r="AA3" s="268"/>
      <c r="AB3" s="268"/>
      <c r="AC3" s="268"/>
      <c r="AD3" s="268"/>
      <c r="AE3" s="268"/>
      <c r="AF3" s="269"/>
      <c r="AG3" s="243" t="s">
        <v>50</v>
      </c>
      <c r="AH3" s="244"/>
      <c r="AI3" s="244"/>
      <c r="AJ3" s="244"/>
      <c r="AK3" s="244"/>
      <c r="AL3" s="244"/>
      <c r="AM3" s="245"/>
      <c r="AP3" s="139"/>
    </row>
    <row r="4" spans="1:46" s="5" customFormat="1" ht="20.25" customHeight="1">
      <c r="A4" s="241"/>
      <c r="B4" s="37" t="s">
        <v>33</v>
      </c>
      <c r="C4" s="6"/>
      <c r="D4" s="6"/>
      <c r="E4" s="7"/>
      <c r="F4" s="7"/>
      <c r="G4" s="7"/>
      <c r="H4" s="7"/>
      <c r="I4" s="7"/>
      <c r="J4" s="7"/>
      <c r="K4" s="46"/>
      <c r="L4" s="236" t="s">
        <v>173</v>
      </c>
      <c r="M4" s="237"/>
      <c r="N4" s="237"/>
      <c r="O4" s="237"/>
      <c r="P4" s="237"/>
      <c r="Q4" s="237"/>
      <c r="R4" s="237"/>
      <c r="S4" s="237"/>
      <c r="T4" s="237"/>
      <c r="U4" s="237"/>
      <c r="V4" s="237"/>
      <c r="W4" s="237"/>
      <c r="X4" s="237"/>
      <c r="Y4" s="237"/>
      <c r="Z4" s="237"/>
      <c r="AA4" s="237"/>
      <c r="AB4" s="237"/>
      <c r="AC4" s="237"/>
      <c r="AD4" s="237"/>
      <c r="AE4" s="237"/>
      <c r="AF4" s="238"/>
      <c r="AG4" s="246" t="s">
        <v>174</v>
      </c>
      <c r="AH4" s="247"/>
      <c r="AI4" s="247"/>
      <c r="AJ4" s="247"/>
      <c r="AK4" s="247"/>
      <c r="AL4" s="247"/>
      <c r="AM4" s="248"/>
      <c r="AP4" s="214"/>
      <c r="AQ4" s="214"/>
      <c r="AR4" s="214"/>
      <c r="AS4" s="214"/>
      <c r="AT4" s="214"/>
    </row>
    <row r="5" spans="1:46" s="5" customFormat="1" ht="26.25" customHeight="1">
      <c r="A5" s="241"/>
      <c r="B5" s="38" t="s">
        <v>58</v>
      </c>
      <c r="C5" s="16"/>
      <c r="D5" s="16"/>
      <c r="E5" s="8"/>
      <c r="F5" s="8"/>
      <c r="G5" s="8"/>
      <c r="H5" s="8"/>
      <c r="I5" s="8"/>
      <c r="J5" s="8"/>
      <c r="K5" s="47"/>
      <c r="L5" s="249" t="s">
        <v>214</v>
      </c>
      <c r="M5" s="249"/>
      <c r="N5" s="249"/>
      <c r="O5" s="249"/>
      <c r="P5" s="249"/>
      <c r="Q5" s="249"/>
      <c r="R5" s="249"/>
      <c r="S5" s="249"/>
      <c r="T5" s="249"/>
      <c r="U5" s="249"/>
      <c r="V5" s="249"/>
      <c r="W5" s="249"/>
      <c r="X5" s="249"/>
      <c r="Y5" s="249"/>
      <c r="Z5" s="249"/>
      <c r="AA5" s="249"/>
      <c r="AB5" s="250"/>
      <c r="AC5" s="231" t="s">
        <v>51</v>
      </c>
      <c r="AD5" s="232"/>
      <c r="AE5" s="222"/>
      <c r="AF5" s="222"/>
      <c r="AG5" s="134" t="s">
        <v>169</v>
      </c>
      <c r="AH5" s="220" t="s">
        <v>172</v>
      </c>
      <c r="AI5" s="221"/>
      <c r="AJ5" s="235">
        <v>600</v>
      </c>
      <c r="AK5" s="235"/>
      <c r="AL5" s="251" t="s">
        <v>170</v>
      </c>
      <c r="AM5" s="252"/>
      <c r="AP5" s="223" t="s">
        <v>171</v>
      </c>
      <c r="AQ5" s="214"/>
      <c r="AR5" s="214"/>
      <c r="AS5" s="214"/>
      <c r="AT5" s="214"/>
    </row>
    <row r="6" spans="1:46" s="5" customFormat="1" ht="17.25" customHeight="1">
      <c r="A6" s="241"/>
      <c r="B6" s="254" t="s">
        <v>52</v>
      </c>
      <c r="C6" s="255"/>
      <c r="D6" s="255"/>
      <c r="E6" s="255"/>
      <c r="F6" s="255"/>
      <c r="G6" s="255"/>
      <c r="H6" s="255"/>
      <c r="I6" s="255"/>
      <c r="J6" s="255"/>
      <c r="K6" s="256"/>
      <c r="L6" s="9" t="s">
        <v>7</v>
      </c>
      <c r="M6" s="9"/>
      <c r="N6" s="9"/>
      <c r="O6" s="9"/>
      <c r="P6" s="9"/>
      <c r="Q6" s="227" t="s">
        <v>175</v>
      </c>
      <c r="R6" s="227"/>
      <c r="S6" s="9" t="s">
        <v>8</v>
      </c>
      <c r="T6" s="227" t="s">
        <v>176</v>
      </c>
      <c r="U6" s="227"/>
      <c r="V6" s="227"/>
      <c r="W6" s="9" t="s">
        <v>9</v>
      </c>
      <c r="X6" s="9"/>
      <c r="Y6" s="9"/>
      <c r="Z6" s="9"/>
      <c r="AA6" s="9"/>
      <c r="AB6" s="9"/>
      <c r="AC6" s="233"/>
      <c r="AD6" s="233"/>
      <c r="AE6" s="233"/>
      <c r="AF6" s="233"/>
      <c r="AG6" s="233"/>
      <c r="AH6" s="233"/>
      <c r="AI6" s="233"/>
      <c r="AJ6" s="233"/>
      <c r="AK6" s="233"/>
      <c r="AL6" s="233"/>
      <c r="AM6" s="234"/>
      <c r="AP6" s="159"/>
      <c r="AQ6" s="3"/>
      <c r="AR6" s="3"/>
      <c r="AS6" s="3"/>
      <c r="AT6" s="215"/>
    </row>
    <row r="7" spans="1:46" s="5" customFormat="1" ht="20.25" customHeight="1">
      <c r="A7" s="241"/>
      <c r="B7" s="257"/>
      <c r="C7" s="258"/>
      <c r="D7" s="258"/>
      <c r="E7" s="258"/>
      <c r="F7" s="258"/>
      <c r="G7" s="258"/>
      <c r="H7" s="258"/>
      <c r="I7" s="258"/>
      <c r="J7" s="258"/>
      <c r="K7" s="259"/>
      <c r="L7" s="236" t="s">
        <v>177</v>
      </c>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63"/>
      <c r="AP7" s="159"/>
      <c r="AQ7" s="3"/>
      <c r="AR7" s="3"/>
      <c r="AS7" s="3"/>
      <c r="AT7" s="215"/>
    </row>
    <row r="8" spans="1:46" s="5" customFormat="1" ht="21" customHeight="1">
      <c r="A8" s="241"/>
      <c r="B8" s="39" t="s">
        <v>10</v>
      </c>
      <c r="C8" s="160"/>
      <c r="D8" s="160"/>
      <c r="E8" s="11"/>
      <c r="F8" s="11"/>
      <c r="G8" s="11"/>
      <c r="H8" s="11"/>
      <c r="I8" s="11"/>
      <c r="J8" s="11"/>
      <c r="K8" s="12"/>
      <c r="L8" s="11" t="s">
        <v>11</v>
      </c>
      <c r="M8" s="11"/>
      <c r="N8" s="11"/>
      <c r="O8" s="11"/>
      <c r="P8" s="11"/>
      <c r="Q8" s="11"/>
      <c r="R8" s="12"/>
      <c r="S8" s="228" t="s">
        <v>178</v>
      </c>
      <c r="T8" s="229"/>
      <c r="U8" s="229"/>
      <c r="V8" s="229"/>
      <c r="W8" s="229"/>
      <c r="X8" s="229"/>
      <c r="Y8" s="230"/>
      <c r="Z8" s="10" t="s">
        <v>44</v>
      </c>
      <c r="AA8" s="11"/>
      <c r="AB8" s="11"/>
      <c r="AC8" s="11"/>
      <c r="AD8" s="11"/>
      <c r="AE8" s="11"/>
      <c r="AF8" s="12"/>
      <c r="AG8" s="260" t="s">
        <v>179</v>
      </c>
      <c r="AH8" s="261"/>
      <c r="AI8" s="261"/>
      <c r="AJ8" s="261"/>
      <c r="AK8" s="261"/>
      <c r="AL8" s="261"/>
      <c r="AM8" s="262"/>
      <c r="AP8" s="139"/>
    </row>
    <row r="9" spans="1:46" s="5" customFormat="1" ht="20.25" customHeight="1" thickBot="1">
      <c r="A9" s="242"/>
      <c r="B9" s="40" t="s">
        <v>34</v>
      </c>
      <c r="C9" s="34"/>
      <c r="D9" s="34"/>
      <c r="E9" s="35"/>
      <c r="F9" s="35"/>
      <c r="G9" s="35"/>
      <c r="H9" s="35"/>
      <c r="I9" s="35"/>
      <c r="J9" s="35"/>
      <c r="K9" s="44"/>
      <c r="L9" s="224" t="s">
        <v>180</v>
      </c>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6"/>
      <c r="AP9" s="139"/>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39"/>
    </row>
    <row r="11" spans="1:46" s="162" customFormat="1" ht="19.5" customHeight="1">
      <c r="A11" s="161" t="s">
        <v>217</v>
      </c>
      <c r="I11" s="163"/>
      <c r="J11" s="164"/>
      <c r="K11" s="165"/>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P11" s="167"/>
    </row>
    <row r="12" spans="1:46" s="5" customFormat="1" ht="20.25" customHeight="1" thickBot="1">
      <c r="A12" s="14" t="s">
        <v>153</v>
      </c>
      <c r="B12" s="1"/>
      <c r="C12" s="3"/>
      <c r="D12" s="3"/>
      <c r="E12" s="3"/>
      <c r="F12" s="3"/>
      <c r="G12" s="3"/>
      <c r="H12" s="3"/>
      <c r="I12" s="24"/>
      <c r="J12" s="2"/>
      <c r="K12" s="8"/>
      <c r="L12" s="16"/>
      <c r="M12" s="16"/>
      <c r="N12" s="16"/>
      <c r="O12" s="16"/>
      <c r="P12" s="16"/>
      <c r="Q12" s="16"/>
      <c r="R12" s="16"/>
      <c r="S12" s="16"/>
      <c r="T12" s="16"/>
      <c r="U12" s="16"/>
      <c r="V12" s="16"/>
      <c r="W12" s="253" t="s">
        <v>54</v>
      </c>
      <c r="X12" s="186"/>
      <c r="Y12" s="186"/>
      <c r="Z12" s="187"/>
      <c r="AA12" s="218">
        <f>IF(L5="","",VLOOKUP(L5,$B$37:$C$92,2,0))</f>
        <v>10000</v>
      </c>
      <c r="AB12" s="219"/>
      <c r="AC12" s="219"/>
      <c r="AD12" s="186" t="s">
        <v>154</v>
      </c>
      <c r="AE12" s="187"/>
      <c r="AF12" s="253" t="s">
        <v>215</v>
      </c>
      <c r="AG12" s="186"/>
      <c r="AH12" s="187"/>
      <c r="AI12" s="216">
        <f>ROUNDDOWN($F$21/1000,0)*1000</f>
        <v>9000</v>
      </c>
      <c r="AJ12" s="217"/>
      <c r="AK12" s="217"/>
      <c r="AL12" s="186" t="s">
        <v>154</v>
      </c>
      <c r="AM12" s="187"/>
      <c r="AP12" s="139"/>
    </row>
    <row r="13" spans="1:46" ht="18" customHeight="1" thickBot="1">
      <c r="A13" s="264" t="s">
        <v>161</v>
      </c>
      <c r="B13" s="207"/>
      <c r="C13" s="207"/>
      <c r="D13" s="207"/>
      <c r="E13" s="265"/>
      <c r="F13" s="206" t="s">
        <v>36</v>
      </c>
      <c r="G13" s="207"/>
      <c r="H13" s="207"/>
      <c r="I13" s="207"/>
      <c r="J13" s="207"/>
      <c r="K13" s="202" t="s">
        <v>159</v>
      </c>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3"/>
    </row>
    <row r="14" spans="1:46" ht="24" customHeight="1">
      <c r="A14" s="266" t="s">
        <v>181</v>
      </c>
      <c r="B14" s="267"/>
      <c r="C14" s="267"/>
      <c r="D14" s="267"/>
      <c r="E14" s="267"/>
      <c r="F14" s="208">
        <v>5000</v>
      </c>
      <c r="G14" s="208"/>
      <c r="H14" s="208"/>
      <c r="I14" s="208"/>
      <c r="J14" s="208"/>
      <c r="K14" s="204" t="s">
        <v>189</v>
      </c>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5"/>
    </row>
    <row r="15" spans="1:46" ht="24" customHeight="1">
      <c r="A15" s="212" t="s">
        <v>182</v>
      </c>
      <c r="B15" s="213"/>
      <c r="C15" s="213"/>
      <c r="D15" s="213"/>
      <c r="E15" s="213"/>
      <c r="F15" s="239">
        <v>4800</v>
      </c>
      <c r="G15" s="239"/>
      <c r="H15" s="239"/>
      <c r="I15" s="239"/>
      <c r="J15" s="239"/>
      <c r="K15" s="200" t="s">
        <v>190</v>
      </c>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1"/>
    </row>
    <row r="16" spans="1:46" ht="24" customHeight="1">
      <c r="A16" s="212"/>
      <c r="B16" s="213"/>
      <c r="C16" s="213"/>
      <c r="D16" s="213"/>
      <c r="E16" s="213"/>
      <c r="F16" s="239"/>
      <c r="G16" s="239"/>
      <c r="H16" s="239"/>
      <c r="I16" s="239"/>
      <c r="J16" s="239"/>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1"/>
    </row>
    <row r="17" spans="1:47" ht="24" customHeight="1">
      <c r="A17" s="212"/>
      <c r="B17" s="213"/>
      <c r="C17" s="213"/>
      <c r="D17" s="213"/>
      <c r="E17" s="213"/>
      <c r="F17" s="239"/>
      <c r="G17" s="239"/>
      <c r="H17" s="239"/>
      <c r="I17" s="239"/>
      <c r="J17" s="239"/>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1"/>
    </row>
    <row r="18" spans="1:47" ht="24" customHeight="1">
      <c r="A18" s="212"/>
      <c r="B18" s="213"/>
      <c r="C18" s="213"/>
      <c r="D18" s="213"/>
      <c r="E18" s="213"/>
      <c r="F18" s="239"/>
      <c r="G18" s="239"/>
      <c r="H18" s="239"/>
      <c r="I18" s="239"/>
      <c r="J18" s="239"/>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1"/>
    </row>
    <row r="19" spans="1:47" ht="24" customHeight="1">
      <c r="A19" s="212"/>
      <c r="B19" s="213"/>
      <c r="C19" s="213"/>
      <c r="D19" s="213"/>
      <c r="E19" s="213"/>
      <c r="F19" s="239"/>
      <c r="G19" s="239"/>
      <c r="H19" s="239"/>
      <c r="I19" s="239"/>
      <c r="J19" s="239"/>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1"/>
    </row>
    <row r="20" spans="1:47" ht="24" customHeight="1" thickBot="1">
      <c r="A20" s="274"/>
      <c r="B20" s="275"/>
      <c r="C20" s="275"/>
      <c r="D20" s="275"/>
      <c r="E20" s="276"/>
      <c r="F20" s="277"/>
      <c r="G20" s="278"/>
      <c r="H20" s="278"/>
      <c r="I20" s="278"/>
      <c r="J20" s="279"/>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3"/>
      <c r="AU20" s="43"/>
    </row>
    <row r="21" spans="1:47" ht="22.5" customHeight="1" thickTop="1" thickBot="1">
      <c r="A21" s="282" t="s">
        <v>60</v>
      </c>
      <c r="B21" s="283"/>
      <c r="C21" s="283"/>
      <c r="D21" s="283"/>
      <c r="E21" s="283"/>
      <c r="F21" s="209">
        <f>SUM(F14:J20)</f>
        <v>9800</v>
      </c>
      <c r="G21" s="210"/>
      <c r="H21" s="210"/>
      <c r="I21" s="210"/>
      <c r="J21" s="211"/>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1"/>
    </row>
    <row r="22" spans="1:47" ht="21.75" customHeight="1" thickBot="1">
      <c r="A22" s="25"/>
      <c r="B22" s="25"/>
      <c r="C22" s="25"/>
      <c r="D22" s="25"/>
      <c r="E22" s="25"/>
      <c r="F22" s="26"/>
      <c r="G22" s="26"/>
      <c r="H22" s="26"/>
      <c r="I22" s="26"/>
      <c r="J22" s="26"/>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row>
    <row r="23" spans="1:47" ht="24.75" customHeight="1" thickBot="1">
      <c r="A23" s="183" t="s">
        <v>155</v>
      </c>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5"/>
      <c r="AP23" s="143" t="str">
        <f>IF(COUNTIF(A24:A28,"○")=4,"OK","NG")</f>
        <v>OK</v>
      </c>
    </row>
    <row r="24" spans="1:47" s="5" customFormat="1" ht="14.25" customHeight="1">
      <c r="A24" s="188" t="s">
        <v>184</v>
      </c>
      <c r="B24" s="194" t="s">
        <v>156</v>
      </c>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5"/>
      <c r="AP24" s="139"/>
    </row>
    <row r="25" spans="1:47" s="5" customFormat="1" ht="33" customHeight="1" thickBot="1">
      <c r="A25" s="189"/>
      <c r="B25" s="42"/>
      <c r="C25" s="190" t="s">
        <v>160</v>
      </c>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1"/>
      <c r="AN25" s="27"/>
      <c r="AO25" s="1"/>
      <c r="AP25" s="139"/>
    </row>
    <row r="26" spans="1:47" s="5" customFormat="1" ht="25.5" customHeight="1" thickBot="1">
      <c r="A26" s="120" t="s">
        <v>184</v>
      </c>
      <c r="B26" s="196" t="s">
        <v>157</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7"/>
      <c r="AP26" s="139"/>
    </row>
    <row r="27" spans="1:47" ht="25.5" customHeight="1" thickBot="1">
      <c r="A27" s="120" t="s">
        <v>184</v>
      </c>
      <c r="B27" s="198" t="s">
        <v>216</v>
      </c>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9"/>
    </row>
    <row r="28" spans="1:47" ht="25.5" customHeight="1" thickBot="1">
      <c r="A28" s="120" t="s">
        <v>184</v>
      </c>
      <c r="B28" s="192" t="s">
        <v>158</v>
      </c>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3"/>
    </row>
    <row r="29" spans="1:47" ht="18" customHeight="1"/>
    <row r="30" spans="1:47" ht="24.75" customHeight="1">
      <c r="A30" s="29"/>
      <c r="B30" s="29"/>
      <c r="C30" s="29"/>
      <c r="D30" s="29"/>
      <c r="E30" s="29"/>
      <c r="F30" s="29"/>
      <c r="G30" s="29"/>
      <c r="H30" s="29"/>
      <c r="I30" s="29"/>
      <c r="J30" s="29"/>
      <c r="K30" s="29"/>
      <c r="L30" s="29"/>
      <c r="M30" s="29"/>
      <c r="N30" s="29"/>
      <c r="O30" s="29"/>
      <c r="P30" s="29"/>
      <c r="Q30" s="29"/>
      <c r="R30" s="29"/>
      <c r="S30" s="29"/>
      <c r="T30" s="30"/>
      <c r="U30" s="30"/>
      <c r="V30" s="30"/>
      <c r="W30" s="30"/>
      <c r="X30" s="31"/>
      <c r="Y30" s="31"/>
      <c r="Z30" s="31"/>
      <c r="AA30" s="28"/>
      <c r="AB30" s="28"/>
      <c r="AC30" s="28"/>
      <c r="AD30" s="28"/>
      <c r="AE30" s="28"/>
      <c r="AF30" s="28"/>
      <c r="AG30" s="28"/>
      <c r="AH30" s="28"/>
      <c r="AI30" s="28"/>
      <c r="AJ30" s="28"/>
      <c r="AK30" s="28"/>
      <c r="AL30" s="28"/>
      <c r="AM30" s="28"/>
      <c r="AP30" s="142"/>
      <c r="AQ30" s="141"/>
    </row>
    <row r="31" spans="1:47" ht="25.5" customHeight="1">
      <c r="A31" s="29"/>
      <c r="B31" s="29"/>
      <c r="C31" s="29"/>
      <c r="D31" s="29"/>
      <c r="E31" s="29"/>
      <c r="F31" s="29"/>
      <c r="G31" s="29"/>
      <c r="H31" s="29"/>
      <c r="I31" s="29"/>
      <c r="J31" s="29"/>
      <c r="K31" s="29"/>
      <c r="L31" s="29"/>
      <c r="M31" s="29"/>
      <c r="N31" s="29"/>
      <c r="O31" s="29"/>
      <c r="P31" s="29"/>
      <c r="Q31" s="29"/>
      <c r="R31" s="29"/>
      <c r="S31" s="29"/>
      <c r="T31" s="30"/>
      <c r="U31" s="30"/>
      <c r="V31" s="30"/>
      <c r="W31" s="30"/>
      <c r="X31" s="31"/>
      <c r="Y31" s="31"/>
      <c r="Z31" s="31"/>
      <c r="AA31" s="28"/>
      <c r="AB31" s="28"/>
      <c r="AC31" s="28"/>
      <c r="AD31" s="28"/>
      <c r="AE31" s="28"/>
      <c r="AF31" s="28"/>
      <c r="AG31" s="28"/>
      <c r="AH31" s="28"/>
      <c r="AI31" s="28"/>
      <c r="AJ31" s="28"/>
      <c r="AK31" s="28"/>
      <c r="AL31" s="28"/>
      <c r="AM31" s="28"/>
    </row>
    <row r="32" spans="1:47" ht="25.5" customHeight="1">
      <c r="A32" s="29"/>
      <c r="B32" s="29"/>
      <c r="C32" s="29"/>
      <c r="D32" s="29"/>
      <c r="E32" s="29"/>
      <c r="F32" s="29"/>
      <c r="G32" s="29"/>
      <c r="H32" s="29"/>
      <c r="I32" s="29"/>
      <c r="J32" s="29"/>
      <c r="K32" s="29"/>
      <c r="L32" s="29"/>
      <c r="M32" s="29"/>
      <c r="N32" s="29"/>
      <c r="O32" s="29"/>
      <c r="P32" s="29"/>
      <c r="Q32" s="29"/>
      <c r="R32" s="29"/>
      <c r="S32" s="29"/>
      <c r="T32" s="30"/>
      <c r="U32" s="30"/>
      <c r="V32" s="30"/>
      <c r="W32" s="30"/>
      <c r="X32" s="31"/>
      <c r="Y32" s="31"/>
      <c r="Z32" s="31"/>
      <c r="AA32" s="28"/>
      <c r="AB32" s="28"/>
      <c r="AC32" s="28"/>
      <c r="AD32" s="28"/>
      <c r="AE32" s="28"/>
      <c r="AF32" s="28"/>
      <c r="AG32" s="28"/>
      <c r="AH32" s="28"/>
      <c r="AI32" s="28"/>
      <c r="AJ32" s="28"/>
      <c r="AK32" s="28"/>
      <c r="AL32" s="28"/>
      <c r="AM32" s="28"/>
    </row>
    <row r="33" spans="1:43" ht="20.2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c r="AP33" s="142"/>
      <c r="AQ33" s="140"/>
    </row>
    <row r="34" spans="1:43"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3" ht="13.5" customHeight="1">
      <c r="A35" s="29"/>
      <c r="B35" s="29"/>
      <c r="C35" s="29"/>
      <c r="D35" s="29"/>
      <c r="E35" s="29"/>
      <c r="F35" s="29"/>
      <c r="G35" s="29"/>
      <c r="H35" s="29"/>
      <c r="I35" s="29"/>
      <c r="J35" s="29"/>
      <c r="K35" s="29"/>
      <c r="L35" s="29"/>
      <c r="M35" s="29"/>
      <c r="N35" s="29"/>
      <c r="O35" s="29"/>
      <c r="P35" s="29"/>
      <c r="Q35" s="29"/>
      <c r="R35" s="29"/>
      <c r="S35" s="29"/>
      <c r="T35" s="30"/>
      <c r="U35" s="30"/>
      <c r="V35" s="30"/>
      <c r="W35" s="30"/>
      <c r="X35" s="31"/>
      <c r="Y35" s="31"/>
      <c r="Z35" s="31"/>
      <c r="AA35" s="28"/>
      <c r="AB35" s="28"/>
      <c r="AC35" s="28"/>
      <c r="AD35" s="28"/>
      <c r="AE35" s="28"/>
      <c r="AF35" s="28"/>
      <c r="AG35" s="28"/>
      <c r="AH35" s="28"/>
      <c r="AI35" s="28"/>
      <c r="AJ35" s="28"/>
      <c r="AK35" s="28"/>
      <c r="AL35" s="28"/>
      <c r="AM35" s="28"/>
    </row>
    <row r="36" spans="1:43" s="17" customFormat="1" ht="18.75" hidden="1" customHeight="1">
      <c r="C36" s="21" t="s">
        <v>132</v>
      </c>
      <c r="AP36" s="21"/>
    </row>
    <row r="37" spans="1:43" s="17" customFormat="1" ht="18.75" hidden="1" customHeight="1">
      <c r="A37" s="17">
        <v>1</v>
      </c>
      <c r="B37" s="41" t="s">
        <v>72</v>
      </c>
      <c r="C37" s="22">
        <v>10000</v>
      </c>
      <c r="D37" s="17" t="s">
        <v>73</v>
      </c>
      <c r="E37" s="18"/>
      <c r="AP37" s="21"/>
    </row>
    <row r="38" spans="1:43" s="17" customFormat="1" ht="18.75" hidden="1" customHeight="1">
      <c r="A38" s="17">
        <v>2</v>
      </c>
      <c r="B38" s="41" t="s">
        <v>74</v>
      </c>
      <c r="C38" s="22">
        <v>15000</v>
      </c>
      <c r="D38" s="17" t="s">
        <v>73</v>
      </c>
      <c r="E38" s="18"/>
      <c r="AP38" s="21"/>
    </row>
    <row r="39" spans="1:43" s="17" customFormat="1" ht="18.75" hidden="1" customHeight="1">
      <c r="A39" s="17">
        <v>3</v>
      </c>
      <c r="B39" s="41" t="s">
        <v>75</v>
      </c>
      <c r="C39" s="22">
        <v>20000</v>
      </c>
      <c r="D39" s="17" t="s">
        <v>73</v>
      </c>
      <c r="E39" s="18"/>
      <c r="AP39" s="21"/>
    </row>
    <row r="40" spans="1:43" s="17" customFormat="1" ht="18.75" hidden="1" customHeight="1">
      <c r="A40" s="17">
        <v>4</v>
      </c>
      <c r="B40" s="41" t="s">
        <v>76</v>
      </c>
      <c r="C40" s="22">
        <v>10000</v>
      </c>
      <c r="D40" s="17" t="s">
        <v>73</v>
      </c>
      <c r="E40" s="18"/>
      <c r="AP40" s="21"/>
    </row>
    <row r="41" spans="1:43" s="17" customFormat="1" ht="18.75" hidden="1" customHeight="1">
      <c r="A41" s="17">
        <v>5</v>
      </c>
      <c r="B41" s="41" t="s">
        <v>19</v>
      </c>
      <c r="C41" s="22">
        <v>10000</v>
      </c>
      <c r="D41" s="17" t="s">
        <v>73</v>
      </c>
      <c r="E41" s="18"/>
      <c r="AP41" s="21"/>
    </row>
    <row r="42" spans="1:43" s="17" customFormat="1" ht="18.75" hidden="1" customHeight="1">
      <c r="A42" s="17">
        <v>6</v>
      </c>
      <c r="B42" s="41" t="s">
        <v>77</v>
      </c>
      <c r="C42" s="22">
        <v>10000</v>
      </c>
      <c r="D42" s="17" t="s">
        <v>73</v>
      </c>
      <c r="E42" s="18"/>
      <c r="AP42" s="21"/>
    </row>
    <row r="43" spans="1:43" s="17" customFormat="1" ht="18.75" hidden="1" customHeight="1">
      <c r="A43" s="17">
        <v>7</v>
      </c>
      <c r="B43" s="41" t="s">
        <v>78</v>
      </c>
      <c r="C43" s="22">
        <v>15000</v>
      </c>
      <c r="D43" s="17" t="s">
        <v>73</v>
      </c>
      <c r="E43" s="18"/>
      <c r="AP43" s="21"/>
    </row>
    <row r="44" spans="1:43" s="17" customFormat="1" ht="18.75" hidden="1" customHeight="1">
      <c r="A44" s="17">
        <v>8</v>
      </c>
      <c r="B44" s="41" t="s">
        <v>79</v>
      </c>
      <c r="C44" s="22">
        <v>20000</v>
      </c>
      <c r="D44" s="17" t="s">
        <v>73</v>
      </c>
      <c r="E44" s="18"/>
      <c r="AP44" s="21"/>
    </row>
    <row r="45" spans="1:43" s="17" customFormat="1" ht="18.75" hidden="1" customHeight="1">
      <c r="A45" s="17">
        <v>9</v>
      </c>
      <c r="B45" s="41" t="s">
        <v>38</v>
      </c>
      <c r="C45" s="22">
        <v>10000</v>
      </c>
      <c r="D45" s="17" t="s">
        <v>73</v>
      </c>
      <c r="E45" s="18"/>
      <c r="AP45" s="21"/>
    </row>
    <row r="46" spans="1:43" s="17" customFormat="1" ht="18.75" hidden="1" customHeight="1">
      <c r="A46" s="17">
        <v>10</v>
      </c>
      <c r="B46" s="41" t="s">
        <v>133</v>
      </c>
      <c r="C46" s="22">
        <v>5000</v>
      </c>
      <c r="D46" s="17" t="s">
        <v>73</v>
      </c>
      <c r="E46" s="18"/>
      <c r="AP46" s="21"/>
    </row>
    <row r="47" spans="1:43" s="17" customFormat="1" ht="18.75" hidden="1" customHeight="1">
      <c r="A47" s="17">
        <v>11</v>
      </c>
      <c r="B47" s="17" t="s">
        <v>134</v>
      </c>
      <c r="C47" s="22">
        <v>10000</v>
      </c>
      <c r="D47" s="17" t="s">
        <v>73</v>
      </c>
      <c r="E47" s="18"/>
      <c r="AP47" s="21"/>
    </row>
    <row r="48" spans="1:43" s="17" customFormat="1" ht="18.75" hidden="1" customHeight="1">
      <c r="A48" s="17">
        <v>12</v>
      </c>
      <c r="B48" s="17" t="s">
        <v>83</v>
      </c>
      <c r="C48" s="22">
        <v>10000</v>
      </c>
      <c r="D48" s="17" t="s">
        <v>73</v>
      </c>
      <c r="E48" s="18"/>
      <c r="AP48" s="21"/>
    </row>
    <row r="49" spans="1:42" s="17" customFormat="1" ht="18.75" hidden="1" customHeight="1">
      <c r="A49" s="17">
        <v>13</v>
      </c>
      <c r="B49" s="17" t="s">
        <v>84</v>
      </c>
      <c r="C49" s="22">
        <v>15000</v>
      </c>
      <c r="D49" s="17" t="s">
        <v>73</v>
      </c>
      <c r="E49" s="18"/>
      <c r="AP49" s="21"/>
    </row>
    <row r="50" spans="1:42" s="17" customFormat="1" ht="18.75" hidden="1" customHeight="1">
      <c r="A50" s="17">
        <v>14</v>
      </c>
      <c r="B50" s="17" t="s">
        <v>85</v>
      </c>
      <c r="C50" s="22">
        <v>20000</v>
      </c>
      <c r="D50" s="17" t="s">
        <v>73</v>
      </c>
      <c r="E50" s="18"/>
      <c r="AP50" s="21"/>
    </row>
    <row r="51" spans="1:42" s="17" customFormat="1" ht="18.75" hidden="1" customHeight="1">
      <c r="A51" s="17">
        <v>15</v>
      </c>
      <c r="B51" s="17" t="s">
        <v>20</v>
      </c>
      <c r="C51" s="22">
        <v>10000</v>
      </c>
      <c r="D51" s="17" t="s">
        <v>73</v>
      </c>
      <c r="E51" s="18"/>
      <c r="AP51" s="21"/>
    </row>
    <row r="52" spans="1:42" s="17" customFormat="1" ht="18.75" hidden="1" customHeight="1">
      <c r="A52" s="17">
        <v>16</v>
      </c>
      <c r="B52" s="17" t="s">
        <v>21</v>
      </c>
      <c r="C52" s="22">
        <v>10000</v>
      </c>
      <c r="D52" s="17" t="s">
        <v>73</v>
      </c>
      <c r="E52" s="18"/>
      <c r="AP52" s="21"/>
    </row>
    <row r="53" spans="1:42" s="17" customFormat="1" ht="18.75" hidden="1" customHeight="1">
      <c r="A53" s="17">
        <v>17</v>
      </c>
      <c r="B53" s="17" t="s">
        <v>22</v>
      </c>
      <c r="C53" s="22">
        <v>5000</v>
      </c>
      <c r="D53" s="17" t="s">
        <v>73</v>
      </c>
      <c r="E53" s="18"/>
      <c r="AP53" s="21"/>
    </row>
    <row r="54" spans="1:42" s="17" customFormat="1" ht="18.75" hidden="1" customHeight="1">
      <c r="A54" s="17">
        <v>18</v>
      </c>
      <c r="B54" s="17" t="s">
        <v>23</v>
      </c>
      <c r="C54" s="22">
        <v>10000</v>
      </c>
      <c r="D54" s="17" t="s">
        <v>73</v>
      </c>
      <c r="E54" s="18"/>
      <c r="AP54" s="21"/>
    </row>
    <row r="55" spans="1:42" s="17" customFormat="1" ht="18.75" hidden="1" customHeight="1">
      <c r="A55" s="17">
        <v>19</v>
      </c>
      <c r="B55" s="17" t="s">
        <v>24</v>
      </c>
      <c r="C55" s="22">
        <v>10000</v>
      </c>
      <c r="D55" s="17" t="s">
        <v>73</v>
      </c>
      <c r="E55" s="18"/>
      <c r="AP55" s="21"/>
    </row>
    <row r="56" spans="1:42" s="17" customFormat="1" ht="18.75" hidden="1" customHeight="1">
      <c r="A56" s="17">
        <v>20</v>
      </c>
      <c r="B56" s="17" t="s">
        <v>25</v>
      </c>
      <c r="C56" s="22">
        <v>10000</v>
      </c>
      <c r="D56" s="17" t="s">
        <v>73</v>
      </c>
      <c r="E56" s="18"/>
      <c r="AP56" s="21"/>
    </row>
    <row r="57" spans="1:42" s="17" customFormat="1" ht="18.75" hidden="1" customHeight="1">
      <c r="A57" s="17">
        <v>21</v>
      </c>
      <c r="B57" s="17" t="s">
        <v>80</v>
      </c>
      <c r="C57" s="22">
        <v>5000</v>
      </c>
      <c r="D57" s="17" t="s">
        <v>73</v>
      </c>
      <c r="E57" s="18"/>
      <c r="AP57" s="21"/>
    </row>
    <row r="58" spans="1:42" s="17" customFormat="1" ht="18.75" hidden="1" customHeight="1">
      <c r="A58" s="17">
        <v>22</v>
      </c>
      <c r="B58" s="17" t="s">
        <v>26</v>
      </c>
      <c r="C58" s="22">
        <v>10000</v>
      </c>
      <c r="D58" s="17" t="s">
        <v>73</v>
      </c>
      <c r="E58" s="18"/>
      <c r="AP58" s="21"/>
    </row>
    <row r="59" spans="1:42" s="17" customFormat="1" ht="18.75" hidden="1" customHeight="1">
      <c r="A59" s="19">
        <v>23</v>
      </c>
      <c r="B59" s="19" t="s">
        <v>27</v>
      </c>
      <c r="C59" s="23">
        <v>10000</v>
      </c>
      <c r="D59" s="19" t="s">
        <v>73</v>
      </c>
      <c r="E59" s="20"/>
      <c r="F59" s="19"/>
      <c r="AP59" s="21"/>
    </row>
    <row r="60" spans="1:42" s="17" customFormat="1" ht="18.75" hidden="1" customHeight="1">
      <c r="A60" s="17">
        <v>24</v>
      </c>
      <c r="B60" s="17" t="s">
        <v>86</v>
      </c>
      <c r="C60" s="22">
        <v>30000</v>
      </c>
      <c r="D60" s="17" t="s">
        <v>136</v>
      </c>
      <c r="E60" s="18"/>
      <c r="AP60" s="21"/>
    </row>
    <row r="61" spans="1:42" s="17" customFormat="1" ht="18.75" hidden="1" customHeight="1">
      <c r="A61" s="17">
        <v>25</v>
      </c>
      <c r="B61" s="17" t="s">
        <v>87</v>
      </c>
      <c r="C61" s="22">
        <v>40000</v>
      </c>
      <c r="D61" s="17" t="s">
        <v>136</v>
      </c>
      <c r="E61" s="18"/>
      <c r="AP61" s="21"/>
    </row>
    <row r="62" spans="1:42" s="17" customFormat="1" ht="18.75" hidden="1" customHeight="1">
      <c r="A62" s="17">
        <v>26</v>
      </c>
      <c r="B62" s="17" t="s">
        <v>88</v>
      </c>
      <c r="C62" s="22">
        <v>50000</v>
      </c>
      <c r="D62" s="17" t="s">
        <v>136</v>
      </c>
      <c r="E62" s="18"/>
      <c r="AP62" s="21"/>
    </row>
    <row r="63" spans="1:42" s="17" customFormat="1" ht="18.75" hidden="1" customHeight="1">
      <c r="A63" s="17">
        <v>27</v>
      </c>
      <c r="B63" s="17" t="s">
        <v>89</v>
      </c>
      <c r="C63" s="22">
        <v>60000</v>
      </c>
      <c r="D63" s="17" t="s">
        <v>136</v>
      </c>
      <c r="E63" s="18"/>
      <c r="AP63" s="21"/>
    </row>
    <row r="64" spans="1:42" s="17" customFormat="1" ht="18.75" hidden="1" customHeight="1">
      <c r="A64" s="17">
        <v>28</v>
      </c>
      <c r="B64" s="17" t="s">
        <v>90</v>
      </c>
      <c r="C64" s="22">
        <v>70000</v>
      </c>
      <c r="D64" s="17" t="s">
        <v>136</v>
      </c>
      <c r="E64" s="18"/>
      <c r="AP64" s="21"/>
    </row>
    <row r="65" spans="1:42" s="17" customFormat="1" ht="18.75" hidden="1" customHeight="1">
      <c r="A65" s="17">
        <v>29</v>
      </c>
      <c r="B65" s="17" t="s">
        <v>91</v>
      </c>
      <c r="C65" s="22">
        <v>10000</v>
      </c>
      <c r="D65" s="17" t="s">
        <v>136</v>
      </c>
      <c r="E65" s="18"/>
      <c r="AP65" s="21"/>
    </row>
    <row r="66" spans="1:42" s="17" customFormat="1" ht="18.75" hidden="1" customHeight="1">
      <c r="A66" s="17">
        <v>30</v>
      </c>
      <c r="B66" s="17" t="s">
        <v>135</v>
      </c>
      <c r="C66" s="22">
        <v>20000</v>
      </c>
      <c r="D66" s="17" t="s">
        <v>136</v>
      </c>
      <c r="E66" s="18"/>
      <c r="AP66" s="21"/>
    </row>
    <row r="67" spans="1:42" s="17" customFormat="1" ht="18.75" hidden="1" customHeight="1">
      <c r="A67" s="17">
        <v>31</v>
      </c>
      <c r="B67" s="17" t="s">
        <v>92</v>
      </c>
      <c r="C67" s="22">
        <v>30000</v>
      </c>
      <c r="D67" s="17" t="s">
        <v>136</v>
      </c>
      <c r="E67" s="18"/>
      <c r="AP67" s="21"/>
    </row>
    <row r="68" spans="1:42" s="17" customFormat="1" ht="18.75" hidden="1" customHeight="1">
      <c r="A68" s="17">
        <v>32</v>
      </c>
      <c r="B68" s="17" t="s">
        <v>93</v>
      </c>
      <c r="C68" s="22">
        <v>40000</v>
      </c>
      <c r="D68" s="17" t="s">
        <v>136</v>
      </c>
      <c r="E68" s="18"/>
      <c r="AP68" s="21"/>
    </row>
    <row r="69" spans="1:42" s="17" customFormat="1" ht="18.75" hidden="1" customHeight="1">
      <c r="A69" s="17">
        <v>33</v>
      </c>
      <c r="B69" s="17" t="s">
        <v>94</v>
      </c>
      <c r="C69" s="22">
        <v>50000</v>
      </c>
      <c r="D69" s="17" t="s">
        <v>136</v>
      </c>
      <c r="E69" s="18"/>
      <c r="AP69" s="21"/>
    </row>
    <row r="70" spans="1:42" s="17" customFormat="1" ht="18.75" hidden="1" customHeight="1">
      <c r="A70" s="17">
        <v>34</v>
      </c>
      <c r="B70" s="17" t="s">
        <v>95</v>
      </c>
      <c r="C70" s="22">
        <v>60000</v>
      </c>
      <c r="D70" s="17" t="s">
        <v>136</v>
      </c>
      <c r="E70" s="18"/>
      <c r="AP70" s="21"/>
    </row>
    <row r="71" spans="1:42" s="17" customFormat="1" ht="18.75" hidden="1" customHeight="1">
      <c r="A71" s="17">
        <v>35</v>
      </c>
      <c r="B71" s="17" t="s">
        <v>96</v>
      </c>
      <c r="C71" s="22">
        <v>70000</v>
      </c>
      <c r="D71" s="17" t="s">
        <v>136</v>
      </c>
      <c r="E71" s="18"/>
      <c r="AP71" s="21"/>
    </row>
    <row r="72" spans="1:42" s="17" customFormat="1" ht="18.75" hidden="1" customHeight="1">
      <c r="A72" s="17">
        <v>36</v>
      </c>
      <c r="B72" s="17" t="s">
        <v>103</v>
      </c>
      <c r="C72" s="22">
        <v>30000</v>
      </c>
      <c r="D72" s="17" t="s">
        <v>136</v>
      </c>
      <c r="E72" s="18"/>
      <c r="AP72" s="21"/>
    </row>
    <row r="73" spans="1:42" s="17" customFormat="1" ht="18.75" hidden="1" customHeight="1">
      <c r="A73" s="17">
        <v>37</v>
      </c>
      <c r="B73" s="17" t="s">
        <v>137</v>
      </c>
      <c r="C73" s="22">
        <v>40000</v>
      </c>
      <c r="D73" s="17" t="s">
        <v>136</v>
      </c>
      <c r="E73" s="18"/>
      <c r="AP73" s="21"/>
    </row>
    <row r="74" spans="1:42" s="17" customFormat="1" ht="18.75" hidden="1" customHeight="1">
      <c r="A74" s="17">
        <v>38</v>
      </c>
      <c r="B74" s="17" t="s">
        <v>138</v>
      </c>
      <c r="C74" s="22">
        <v>50000</v>
      </c>
      <c r="D74" s="17" t="s">
        <v>136</v>
      </c>
      <c r="E74" s="18"/>
      <c r="AP74" s="21"/>
    </row>
    <row r="75" spans="1:42" s="17" customFormat="1" ht="18.75" hidden="1" customHeight="1">
      <c r="A75" s="17">
        <v>39</v>
      </c>
      <c r="B75" s="17" t="s">
        <v>139</v>
      </c>
      <c r="C75" s="22">
        <v>60000</v>
      </c>
      <c r="D75" s="17" t="s">
        <v>136</v>
      </c>
      <c r="E75" s="18"/>
      <c r="AP75" s="21"/>
    </row>
    <row r="76" spans="1:42" s="17" customFormat="1" ht="18.75" hidden="1" customHeight="1">
      <c r="A76" s="17">
        <v>40</v>
      </c>
      <c r="B76" s="17" t="s">
        <v>166</v>
      </c>
      <c r="C76" s="22">
        <v>70000</v>
      </c>
      <c r="D76" s="17" t="s">
        <v>136</v>
      </c>
      <c r="E76" s="18"/>
      <c r="AP76" s="21"/>
    </row>
    <row r="77" spans="1:42" s="17" customFormat="1" ht="18.75" hidden="1" customHeight="1">
      <c r="A77" s="17">
        <v>41</v>
      </c>
      <c r="B77" s="17" t="s">
        <v>105</v>
      </c>
      <c r="C77" s="22">
        <v>30000</v>
      </c>
      <c r="D77" s="17" t="s">
        <v>136</v>
      </c>
      <c r="E77" s="18"/>
      <c r="AP77" s="21"/>
    </row>
    <row r="78" spans="1:42" s="17" customFormat="1" ht="18.75" hidden="1" customHeight="1">
      <c r="A78" s="17">
        <v>42</v>
      </c>
      <c r="B78" s="17" t="s">
        <v>140</v>
      </c>
      <c r="C78" s="22">
        <v>40000</v>
      </c>
      <c r="D78" s="17" t="s">
        <v>136</v>
      </c>
      <c r="E78" s="18"/>
      <c r="AP78" s="21"/>
    </row>
    <row r="79" spans="1:42" s="17" customFormat="1" ht="18.75" hidden="1" customHeight="1">
      <c r="A79" s="17">
        <v>43</v>
      </c>
      <c r="B79" s="17" t="s">
        <v>141</v>
      </c>
      <c r="C79" s="22">
        <v>50000</v>
      </c>
      <c r="D79" s="17" t="s">
        <v>136</v>
      </c>
      <c r="E79" s="18"/>
      <c r="AP79" s="21"/>
    </row>
    <row r="80" spans="1:42" s="17" customFormat="1" ht="18.75" hidden="1" customHeight="1">
      <c r="A80" s="17">
        <v>44</v>
      </c>
      <c r="B80" s="17" t="s">
        <v>142</v>
      </c>
      <c r="C80" s="22">
        <v>60000</v>
      </c>
      <c r="D80" s="17" t="s">
        <v>136</v>
      </c>
      <c r="E80" s="18"/>
      <c r="AP80" s="21"/>
    </row>
    <row r="81" spans="1:42" s="17" customFormat="1" ht="18.75" hidden="1" customHeight="1">
      <c r="A81" s="17">
        <v>45</v>
      </c>
      <c r="B81" s="17" t="s">
        <v>167</v>
      </c>
      <c r="C81" s="22">
        <v>70000</v>
      </c>
      <c r="D81" s="17" t="s">
        <v>136</v>
      </c>
      <c r="E81" s="18"/>
      <c r="AP81" s="21"/>
    </row>
    <row r="82" spans="1:42" s="17" customFormat="1" ht="18.75" hidden="1" customHeight="1">
      <c r="A82" s="17">
        <v>46</v>
      </c>
      <c r="B82" s="17" t="s">
        <v>106</v>
      </c>
      <c r="C82" s="22">
        <v>10000</v>
      </c>
      <c r="D82" s="17" t="s">
        <v>136</v>
      </c>
      <c r="E82" s="18"/>
      <c r="AP82" s="21"/>
    </row>
    <row r="83" spans="1:42" s="17" customFormat="1" ht="18.75" hidden="1" customHeight="1">
      <c r="A83" s="17">
        <v>47</v>
      </c>
      <c r="B83" s="17" t="s">
        <v>143</v>
      </c>
      <c r="C83" s="22">
        <v>15000</v>
      </c>
      <c r="D83" s="17" t="s">
        <v>136</v>
      </c>
      <c r="E83" s="18"/>
      <c r="AP83" s="21"/>
    </row>
    <row r="84" spans="1:42" s="17" customFormat="1" ht="18.75" hidden="1" customHeight="1">
      <c r="A84" s="17">
        <v>48</v>
      </c>
      <c r="B84" s="17" t="s">
        <v>144</v>
      </c>
      <c r="C84" s="22">
        <v>10000</v>
      </c>
      <c r="D84" s="17" t="s">
        <v>136</v>
      </c>
      <c r="E84" s="18"/>
      <c r="AP84" s="21"/>
    </row>
    <row r="85" spans="1:42" s="17" customFormat="1" ht="18.75" hidden="1" customHeight="1">
      <c r="A85" s="17">
        <v>49</v>
      </c>
      <c r="B85" s="17" t="s">
        <v>145</v>
      </c>
      <c r="C85" s="22">
        <v>20000</v>
      </c>
      <c r="D85" s="17" t="s">
        <v>136</v>
      </c>
      <c r="E85" s="18"/>
      <c r="AP85" s="21"/>
    </row>
    <row r="86" spans="1:42" s="17" customFormat="1" ht="18.75" hidden="1" customHeight="1">
      <c r="A86" s="17">
        <v>50</v>
      </c>
      <c r="B86" s="17" t="s">
        <v>146</v>
      </c>
      <c r="C86" s="22">
        <v>30000</v>
      </c>
      <c r="D86" s="17" t="s">
        <v>136</v>
      </c>
      <c r="E86" s="18"/>
      <c r="AP86" s="21"/>
    </row>
    <row r="87" spans="1:42" s="17" customFormat="1" ht="18.75" hidden="1" customHeight="1">
      <c r="A87" s="17">
        <v>51</v>
      </c>
      <c r="B87" s="17" t="s">
        <v>147</v>
      </c>
      <c r="C87" s="22">
        <v>40000</v>
      </c>
      <c r="D87" s="17" t="s">
        <v>136</v>
      </c>
      <c r="E87" s="18"/>
      <c r="AP87" s="21"/>
    </row>
    <row r="88" spans="1:42" s="17" customFormat="1" ht="18.75" hidden="1" customHeight="1">
      <c r="A88" s="17">
        <v>52</v>
      </c>
      <c r="B88" s="17" t="s">
        <v>148</v>
      </c>
      <c r="C88" s="22">
        <v>50000</v>
      </c>
      <c r="D88" s="17" t="s">
        <v>136</v>
      </c>
      <c r="E88" s="18"/>
      <c r="AP88" s="21"/>
    </row>
    <row r="89" spans="1:42" s="17" customFormat="1" ht="18.75" hidden="1" customHeight="1">
      <c r="A89" s="17">
        <v>53</v>
      </c>
      <c r="B89" s="17" t="s">
        <v>149</v>
      </c>
      <c r="C89" s="22">
        <v>60000</v>
      </c>
      <c r="D89" s="17" t="s">
        <v>136</v>
      </c>
      <c r="E89" s="18"/>
      <c r="AP89" s="21"/>
    </row>
    <row r="90" spans="1:42" s="17" customFormat="1" ht="18.75" hidden="1" customHeight="1">
      <c r="A90" s="17">
        <v>54</v>
      </c>
      <c r="B90" s="17" t="s">
        <v>150</v>
      </c>
      <c r="C90" s="22">
        <v>70000</v>
      </c>
      <c r="D90" s="17" t="s">
        <v>136</v>
      </c>
      <c r="E90" s="18"/>
      <c r="AP90" s="21"/>
    </row>
    <row r="91" spans="1:42" s="17" customFormat="1" ht="18.75" hidden="1" customHeight="1">
      <c r="A91" s="17">
        <v>55</v>
      </c>
      <c r="B91" s="17" t="s">
        <v>151</v>
      </c>
      <c r="C91" s="22">
        <v>10000</v>
      </c>
      <c r="D91" s="17" t="s">
        <v>136</v>
      </c>
      <c r="E91" s="18"/>
      <c r="AP91" s="21"/>
    </row>
    <row r="92" spans="1:42" s="17" customFormat="1" ht="18.75" hidden="1" customHeight="1">
      <c r="A92" s="17">
        <v>56</v>
      </c>
      <c r="B92" s="17" t="s">
        <v>152</v>
      </c>
      <c r="C92" s="22">
        <v>20000</v>
      </c>
      <c r="D92" s="17" t="s">
        <v>136</v>
      </c>
      <c r="E92" s="18"/>
      <c r="AP92" s="21"/>
    </row>
    <row r="93" spans="1:42" s="17" customFormat="1" ht="18.75" customHeight="1">
      <c r="B93" s="18"/>
      <c r="C93" s="18"/>
      <c r="D93" s="18"/>
      <c r="E93" s="18"/>
      <c r="G93" s="18"/>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row r="102" spans="42:42" s="17" customFormat="1" ht="18.75" customHeight="1">
      <c r="AP102" s="21"/>
    </row>
  </sheetData>
  <sheetProtection autoFilter="0"/>
  <mergeCells count="62">
    <mergeCell ref="AP4:AT4"/>
    <mergeCell ref="L5:AB5"/>
    <mergeCell ref="AC5:AD5"/>
    <mergeCell ref="AE5:AF5"/>
    <mergeCell ref="AH5:AI5"/>
    <mergeCell ref="AP5:AT5"/>
    <mergeCell ref="A3:A9"/>
    <mergeCell ref="L3:AF3"/>
    <mergeCell ref="AG3:AM3"/>
    <mergeCell ref="L4:AF4"/>
    <mergeCell ref="AG4:AM4"/>
    <mergeCell ref="AJ5:AK5"/>
    <mergeCell ref="AL5:AM5"/>
    <mergeCell ref="B6:K7"/>
    <mergeCell ref="Q6:R6"/>
    <mergeCell ref="T6:V6"/>
    <mergeCell ref="AC6:AM6"/>
    <mergeCell ref="AT6:AT7"/>
    <mergeCell ref="L7:AM7"/>
    <mergeCell ref="S8:Y8"/>
    <mergeCell ref="AG8:AM8"/>
    <mergeCell ref="L9:AM9"/>
    <mergeCell ref="AL12:AM12"/>
    <mergeCell ref="A13:E13"/>
    <mergeCell ref="F13:J13"/>
    <mergeCell ref="K13:AM13"/>
    <mergeCell ref="A14:E14"/>
    <mergeCell ref="F14:J14"/>
    <mergeCell ref="K14:AM14"/>
    <mergeCell ref="W12:Z12"/>
    <mergeCell ref="AA12:AC12"/>
    <mergeCell ref="AD12:AE12"/>
    <mergeCell ref="AF12:AH12"/>
    <mergeCell ref="AI12:AK12"/>
    <mergeCell ref="A15:E15"/>
    <mergeCell ref="F15:J15"/>
    <mergeCell ref="K15:AM15"/>
    <mergeCell ref="A16:E16"/>
    <mergeCell ref="F16:J16"/>
    <mergeCell ref="K16:AM16"/>
    <mergeCell ref="A17:E17"/>
    <mergeCell ref="F17:J17"/>
    <mergeCell ref="K17:AM17"/>
    <mergeCell ref="A18:E18"/>
    <mergeCell ref="F18:J18"/>
    <mergeCell ref="K18:AM18"/>
    <mergeCell ref="A19:E19"/>
    <mergeCell ref="F19:J19"/>
    <mergeCell ref="K19:AM19"/>
    <mergeCell ref="A20:E20"/>
    <mergeCell ref="F20:J20"/>
    <mergeCell ref="K20:AM20"/>
    <mergeCell ref="B26:AM26"/>
    <mergeCell ref="B27:AM27"/>
    <mergeCell ref="B28:AM28"/>
    <mergeCell ref="A21:E21"/>
    <mergeCell ref="F21:J21"/>
    <mergeCell ref="K21:AM21"/>
    <mergeCell ref="A23:AM23"/>
    <mergeCell ref="A24:A25"/>
    <mergeCell ref="B24:AM24"/>
    <mergeCell ref="C25:AM25"/>
  </mergeCells>
  <phoneticPr fontId="3"/>
  <dataValidations count="7">
    <dataValidation imeMode="halfKatakana" allowBlank="1" showInputMessage="1" showErrorMessage="1" sqref="L3:AF3" xr:uid="{BA0FC061-6E32-4FDF-8524-B8A395458CD7}"/>
    <dataValidation imeMode="disabled" allowBlank="1" showInputMessage="1" showErrorMessage="1" sqref="Q6:R6 T6:V6 S8:Y8 AG8:AM8 AE5:AF5 AJ5:AK5" xr:uid="{66F17959-3350-4B85-BF2C-D3CD0762889F}"/>
    <dataValidation type="list" imeMode="disabled" allowBlank="1" showInputMessage="1" showErrorMessage="1" sqref="A24:A28" xr:uid="{12879384-6C1A-4DBE-AB7E-92DE4E516966}">
      <formula1>"○"</formula1>
    </dataValidation>
    <dataValidation type="textLength" imeMode="disabled" operator="equal" allowBlank="1" showInputMessage="1" showErrorMessage="1" errorTitle="事業所番号" error="10桁で入力してください。" sqref="AG4:AM4" xr:uid="{DCE83766-5305-4DFA-A9A9-8BD1A978D141}">
      <formula1>10</formula1>
    </dataValidation>
    <dataValidation imeMode="halfAlpha" allowBlank="1" showInputMessage="1" showErrorMessage="1" sqref="AG5:AH5" xr:uid="{B25309E0-D7C2-4E66-A4B8-8DDF9D7E89C0}"/>
    <dataValidation type="list" allowBlank="1" showInputMessage="1" showErrorMessage="1" sqref="X30:Z35" xr:uid="{63260AE8-8572-4689-80C1-6A1C21D1C014}">
      <formula1>"○"</formula1>
    </dataValidation>
    <dataValidation type="list" allowBlank="1" showInputMessage="1" showErrorMessage="1" sqref="L5:AB5" xr:uid="{13ECDA00-B532-42F0-9B64-4BEE62D0C191}">
      <formula1>$B$37:$B$92</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91C31-771C-460A-8DFC-410B1D3FAB4D}">
  <dimension ref="A1:AU102"/>
  <sheetViews>
    <sheetView showGridLines="0" view="pageBreakPreview" topLeftCell="A7" zoomScaleNormal="120" zoomScaleSheetLayoutView="100" workbookViewId="0"/>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38" bestFit="1" customWidth="1"/>
    <col min="43" max="43" width="26.375" style="4" customWidth="1"/>
    <col min="44" max="47" width="2.25" style="4" customWidth="1"/>
    <col min="48" max="16384" width="2.25" style="4"/>
  </cols>
  <sheetData>
    <row r="1" spans="1:46">
      <c r="A1" s="15" t="s">
        <v>229</v>
      </c>
    </row>
    <row r="2" spans="1:46" ht="14.25" thickBot="1"/>
    <row r="3" spans="1:46" s="5" customFormat="1" ht="12" customHeight="1">
      <c r="A3" s="240" t="s">
        <v>35</v>
      </c>
      <c r="B3" s="36" t="s">
        <v>0</v>
      </c>
      <c r="C3" s="32"/>
      <c r="D3" s="32"/>
      <c r="E3" s="33"/>
      <c r="F3" s="33"/>
      <c r="G3" s="33"/>
      <c r="H3" s="33"/>
      <c r="I3" s="33"/>
      <c r="J3" s="33"/>
      <c r="K3" s="45"/>
      <c r="L3" s="268"/>
      <c r="M3" s="268"/>
      <c r="N3" s="268"/>
      <c r="O3" s="268"/>
      <c r="P3" s="268"/>
      <c r="Q3" s="268"/>
      <c r="R3" s="268"/>
      <c r="S3" s="268"/>
      <c r="T3" s="268"/>
      <c r="U3" s="268"/>
      <c r="V3" s="268"/>
      <c r="W3" s="268"/>
      <c r="X3" s="268"/>
      <c r="Y3" s="268"/>
      <c r="Z3" s="268"/>
      <c r="AA3" s="268"/>
      <c r="AB3" s="268"/>
      <c r="AC3" s="268"/>
      <c r="AD3" s="268"/>
      <c r="AE3" s="268"/>
      <c r="AF3" s="269"/>
      <c r="AG3" s="243" t="s">
        <v>50</v>
      </c>
      <c r="AH3" s="244"/>
      <c r="AI3" s="244"/>
      <c r="AJ3" s="244"/>
      <c r="AK3" s="244"/>
      <c r="AL3" s="244"/>
      <c r="AM3" s="245"/>
      <c r="AP3" s="139"/>
    </row>
    <row r="4" spans="1:46" s="5" customFormat="1" ht="20.25" customHeight="1">
      <c r="A4" s="241"/>
      <c r="B4" s="37" t="s">
        <v>33</v>
      </c>
      <c r="C4" s="6"/>
      <c r="D4" s="6"/>
      <c r="E4" s="7"/>
      <c r="F4" s="7"/>
      <c r="G4" s="7"/>
      <c r="H4" s="7"/>
      <c r="I4" s="7"/>
      <c r="J4" s="7"/>
      <c r="K4" s="46"/>
      <c r="L4" s="236" t="s">
        <v>173</v>
      </c>
      <c r="M4" s="237"/>
      <c r="N4" s="237"/>
      <c r="O4" s="237"/>
      <c r="P4" s="237"/>
      <c r="Q4" s="237"/>
      <c r="R4" s="237"/>
      <c r="S4" s="237"/>
      <c r="T4" s="237"/>
      <c r="U4" s="237"/>
      <c r="V4" s="237"/>
      <c r="W4" s="237"/>
      <c r="X4" s="237"/>
      <c r="Y4" s="237"/>
      <c r="Z4" s="237"/>
      <c r="AA4" s="237"/>
      <c r="AB4" s="237"/>
      <c r="AC4" s="237"/>
      <c r="AD4" s="237"/>
      <c r="AE4" s="237"/>
      <c r="AF4" s="238"/>
      <c r="AG4" s="246" t="s">
        <v>174</v>
      </c>
      <c r="AH4" s="247"/>
      <c r="AI4" s="247"/>
      <c r="AJ4" s="247"/>
      <c r="AK4" s="247"/>
      <c r="AL4" s="247"/>
      <c r="AM4" s="248"/>
      <c r="AP4" s="214"/>
      <c r="AQ4" s="214"/>
      <c r="AR4" s="214"/>
      <c r="AS4" s="214"/>
      <c r="AT4" s="214"/>
    </row>
    <row r="5" spans="1:46" s="5" customFormat="1" ht="26.25" customHeight="1">
      <c r="A5" s="241"/>
      <c r="B5" s="38" t="s">
        <v>58</v>
      </c>
      <c r="C5" s="16"/>
      <c r="D5" s="16"/>
      <c r="E5" s="8"/>
      <c r="F5" s="8"/>
      <c r="G5" s="8"/>
      <c r="H5" s="8"/>
      <c r="I5" s="8"/>
      <c r="J5" s="8"/>
      <c r="K5" s="47"/>
      <c r="L5" s="249" t="s">
        <v>135</v>
      </c>
      <c r="M5" s="249"/>
      <c r="N5" s="249"/>
      <c r="O5" s="249"/>
      <c r="P5" s="249"/>
      <c r="Q5" s="249"/>
      <c r="R5" s="249"/>
      <c r="S5" s="249"/>
      <c r="T5" s="249"/>
      <c r="U5" s="249"/>
      <c r="V5" s="249"/>
      <c r="W5" s="249"/>
      <c r="X5" s="249"/>
      <c r="Y5" s="249"/>
      <c r="Z5" s="249"/>
      <c r="AA5" s="249"/>
      <c r="AB5" s="250"/>
      <c r="AC5" s="231" t="s">
        <v>51</v>
      </c>
      <c r="AD5" s="232"/>
      <c r="AE5" s="222">
        <v>20</v>
      </c>
      <c r="AF5" s="222"/>
      <c r="AG5" s="134" t="s">
        <v>169</v>
      </c>
      <c r="AH5" s="220" t="s">
        <v>172</v>
      </c>
      <c r="AI5" s="221"/>
      <c r="AJ5" s="235"/>
      <c r="AK5" s="235"/>
      <c r="AL5" s="251" t="s">
        <v>170</v>
      </c>
      <c r="AM5" s="252"/>
      <c r="AP5" s="223" t="s">
        <v>171</v>
      </c>
      <c r="AQ5" s="214"/>
      <c r="AR5" s="214"/>
      <c r="AS5" s="214"/>
      <c r="AT5" s="214"/>
    </row>
    <row r="6" spans="1:46" s="5" customFormat="1" ht="17.25" customHeight="1">
      <c r="A6" s="241"/>
      <c r="B6" s="254" t="s">
        <v>52</v>
      </c>
      <c r="C6" s="255"/>
      <c r="D6" s="255"/>
      <c r="E6" s="255"/>
      <c r="F6" s="255"/>
      <c r="G6" s="255"/>
      <c r="H6" s="255"/>
      <c r="I6" s="255"/>
      <c r="J6" s="255"/>
      <c r="K6" s="256"/>
      <c r="L6" s="9" t="s">
        <v>7</v>
      </c>
      <c r="M6" s="9"/>
      <c r="N6" s="9"/>
      <c r="O6" s="9"/>
      <c r="P6" s="9"/>
      <c r="Q6" s="227" t="s">
        <v>175</v>
      </c>
      <c r="R6" s="227"/>
      <c r="S6" s="9" t="s">
        <v>8</v>
      </c>
      <c r="T6" s="227" t="s">
        <v>176</v>
      </c>
      <c r="U6" s="227"/>
      <c r="V6" s="227"/>
      <c r="W6" s="9" t="s">
        <v>9</v>
      </c>
      <c r="X6" s="9"/>
      <c r="Y6" s="9"/>
      <c r="Z6" s="9"/>
      <c r="AA6" s="9"/>
      <c r="AB6" s="9"/>
      <c r="AC6" s="233"/>
      <c r="AD6" s="233"/>
      <c r="AE6" s="233"/>
      <c r="AF6" s="233"/>
      <c r="AG6" s="233"/>
      <c r="AH6" s="233"/>
      <c r="AI6" s="233"/>
      <c r="AJ6" s="233"/>
      <c r="AK6" s="233"/>
      <c r="AL6" s="233"/>
      <c r="AM6" s="234"/>
      <c r="AP6" s="159"/>
      <c r="AQ6" s="3"/>
      <c r="AR6" s="3"/>
      <c r="AS6" s="3"/>
      <c r="AT6" s="215"/>
    </row>
    <row r="7" spans="1:46" s="5" customFormat="1" ht="20.25" customHeight="1">
      <c r="A7" s="241"/>
      <c r="B7" s="257"/>
      <c r="C7" s="258"/>
      <c r="D7" s="258"/>
      <c r="E7" s="258"/>
      <c r="F7" s="258"/>
      <c r="G7" s="258"/>
      <c r="H7" s="258"/>
      <c r="I7" s="258"/>
      <c r="J7" s="258"/>
      <c r="K7" s="259"/>
      <c r="L7" s="236" t="s">
        <v>177</v>
      </c>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63"/>
      <c r="AP7" s="159"/>
      <c r="AQ7" s="3"/>
      <c r="AR7" s="3"/>
      <c r="AS7" s="3"/>
      <c r="AT7" s="215"/>
    </row>
    <row r="8" spans="1:46" s="5" customFormat="1" ht="21" customHeight="1">
      <c r="A8" s="241"/>
      <c r="B8" s="39" t="s">
        <v>10</v>
      </c>
      <c r="C8" s="160"/>
      <c r="D8" s="160"/>
      <c r="E8" s="11"/>
      <c r="F8" s="11"/>
      <c r="G8" s="11"/>
      <c r="H8" s="11"/>
      <c r="I8" s="11"/>
      <c r="J8" s="11"/>
      <c r="K8" s="12"/>
      <c r="L8" s="11" t="s">
        <v>11</v>
      </c>
      <c r="M8" s="11"/>
      <c r="N8" s="11"/>
      <c r="O8" s="11"/>
      <c r="P8" s="11"/>
      <c r="Q8" s="11"/>
      <c r="R8" s="12"/>
      <c r="S8" s="228" t="s">
        <v>178</v>
      </c>
      <c r="T8" s="229"/>
      <c r="U8" s="229"/>
      <c r="V8" s="229"/>
      <c r="W8" s="229"/>
      <c r="X8" s="229"/>
      <c r="Y8" s="230"/>
      <c r="Z8" s="10" t="s">
        <v>44</v>
      </c>
      <c r="AA8" s="11"/>
      <c r="AB8" s="11"/>
      <c r="AC8" s="11"/>
      <c r="AD8" s="11"/>
      <c r="AE8" s="11"/>
      <c r="AF8" s="12"/>
      <c r="AG8" s="260" t="s">
        <v>179</v>
      </c>
      <c r="AH8" s="261"/>
      <c r="AI8" s="261"/>
      <c r="AJ8" s="261"/>
      <c r="AK8" s="261"/>
      <c r="AL8" s="261"/>
      <c r="AM8" s="262"/>
      <c r="AP8" s="139"/>
    </row>
    <row r="9" spans="1:46" s="5" customFormat="1" ht="20.25" customHeight="1" thickBot="1">
      <c r="A9" s="242"/>
      <c r="B9" s="40" t="s">
        <v>34</v>
      </c>
      <c r="C9" s="34"/>
      <c r="D9" s="34"/>
      <c r="E9" s="35"/>
      <c r="F9" s="35"/>
      <c r="G9" s="35"/>
      <c r="H9" s="35"/>
      <c r="I9" s="35"/>
      <c r="J9" s="35"/>
      <c r="K9" s="44"/>
      <c r="L9" s="224" t="s">
        <v>180</v>
      </c>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6"/>
      <c r="AP9" s="139"/>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39"/>
    </row>
    <row r="11" spans="1:46" s="162" customFormat="1" ht="19.5" customHeight="1">
      <c r="A11" s="161" t="s">
        <v>217</v>
      </c>
      <c r="I11" s="163"/>
      <c r="J11" s="164"/>
      <c r="K11" s="165"/>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P11" s="167"/>
    </row>
    <row r="12" spans="1:46" s="5" customFormat="1" ht="20.25" customHeight="1" thickBot="1">
      <c r="A12" s="14" t="s">
        <v>153</v>
      </c>
      <c r="B12" s="1"/>
      <c r="C12" s="3"/>
      <c r="D12" s="3"/>
      <c r="E12" s="3"/>
      <c r="F12" s="3"/>
      <c r="G12" s="3"/>
      <c r="H12" s="3"/>
      <c r="I12" s="24"/>
      <c r="J12" s="2"/>
      <c r="K12" s="8"/>
      <c r="L12" s="16"/>
      <c r="M12" s="16"/>
      <c r="N12" s="16"/>
      <c r="O12" s="16"/>
      <c r="P12" s="16"/>
      <c r="Q12" s="16"/>
      <c r="R12" s="16"/>
      <c r="S12" s="16"/>
      <c r="T12" s="16"/>
      <c r="U12" s="16"/>
      <c r="V12" s="16"/>
      <c r="W12" s="253" t="s">
        <v>54</v>
      </c>
      <c r="X12" s="186"/>
      <c r="Y12" s="186"/>
      <c r="Z12" s="187"/>
      <c r="AA12" s="218">
        <f>IF(L5="","",VLOOKUP(L5,$B$37:$C$92,2,0))</f>
        <v>20000</v>
      </c>
      <c r="AB12" s="219"/>
      <c r="AC12" s="219"/>
      <c r="AD12" s="186" t="s">
        <v>154</v>
      </c>
      <c r="AE12" s="187"/>
      <c r="AF12" s="253" t="s">
        <v>215</v>
      </c>
      <c r="AG12" s="186"/>
      <c r="AH12" s="187"/>
      <c r="AI12" s="216">
        <f>ROUNDDOWN($F$21/1000,0)*1000</f>
        <v>35000</v>
      </c>
      <c r="AJ12" s="217"/>
      <c r="AK12" s="217"/>
      <c r="AL12" s="186" t="s">
        <v>154</v>
      </c>
      <c r="AM12" s="187"/>
      <c r="AP12" s="139"/>
    </row>
    <row r="13" spans="1:46" ht="18" customHeight="1" thickBot="1">
      <c r="A13" s="264" t="s">
        <v>161</v>
      </c>
      <c r="B13" s="207"/>
      <c r="C13" s="207"/>
      <c r="D13" s="207"/>
      <c r="E13" s="265"/>
      <c r="F13" s="206" t="s">
        <v>36</v>
      </c>
      <c r="G13" s="207"/>
      <c r="H13" s="207"/>
      <c r="I13" s="207"/>
      <c r="J13" s="207"/>
      <c r="K13" s="202" t="s">
        <v>159</v>
      </c>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3"/>
    </row>
    <row r="14" spans="1:46" ht="24" customHeight="1">
      <c r="A14" s="266" t="s">
        <v>181</v>
      </c>
      <c r="B14" s="267"/>
      <c r="C14" s="267"/>
      <c r="D14" s="267"/>
      <c r="E14" s="267"/>
      <c r="F14" s="208">
        <v>10000</v>
      </c>
      <c r="G14" s="208"/>
      <c r="H14" s="208"/>
      <c r="I14" s="208"/>
      <c r="J14" s="208"/>
      <c r="K14" s="204" t="s">
        <v>189</v>
      </c>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5"/>
    </row>
    <row r="15" spans="1:46" ht="24" customHeight="1">
      <c r="A15" s="212" t="s">
        <v>182</v>
      </c>
      <c r="B15" s="213"/>
      <c r="C15" s="213"/>
      <c r="D15" s="213"/>
      <c r="E15" s="213"/>
      <c r="F15" s="239">
        <v>10000</v>
      </c>
      <c r="G15" s="239"/>
      <c r="H15" s="239"/>
      <c r="I15" s="239"/>
      <c r="J15" s="239"/>
      <c r="K15" s="200" t="s">
        <v>190</v>
      </c>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1"/>
    </row>
    <row r="16" spans="1:46" ht="24" customHeight="1">
      <c r="A16" s="212" t="s">
        <v>183</v>
      </c>
      <c r="B16" s="213"/>
      <c r="C16" s="213"/>
      <c r="D16" s="213"/>
      <c r="E16" s="213"/>
      <c r="F16" s="239">
        <v>15751</v>
      </c>
      <c r="G16" s="239"/>
      <c r="H16" s="239"/>
      <c r="I16" s="239"/>
      <c r="J16" s="239"/>
      <c r="K16" s="200" t="s">
        <v>191</v>
      </c>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1"/>
    </row>
    <row r="17" spans="1:47" ht="24" customHeight="1">
      <c r="A17" s="212"/>
      <c r="B17" s="213"/>
      <c r="C17" s="213"/>
      <c r="D17" s="213"/>
      <c r="E17" s="213"/>
      <c r="F17" s="239"/>
      <c r="G17" s="239"/>
      <c r="H17" s="239"/>
      <c r="I17" s="239"/>
      <c r="J17" s="239"/>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1"/>
    </row>
    <row r="18" spans="1:47" ht="24" customHeight="1">
      <c r="A18" s="212"/>
      <c r="B18" s="213"/>
      <c r="C18" s="213"/>
      <c r="D18" s="213"/>
      <c r="E18" s="213"/>
      <c r="F18" s="239"/>
      <c r="G18" s="239"/>
      <c r="H18" s="239"/>
      <c r="I18" s="239"/>
      <c r="J18" s="239"/>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1"/>
    </row>
    <row r="19" spans="1:47" ht="24" customHeight="1">
      <c r="A19" s="212"/>
      <c r="B19" s="213"/>
      <c r="C19" s="213"/>
      <c r="D19" s="213"/>
      <c r="E19" s="213"/>
      <c r="F19" s="239"/>
      <c r="G19" s="239"/>
      <c r="H19" s="239"/>
      <c r="I19" s="239"/>
      <c r="J19" s="239"/>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1"/>
    </row>
    <row r="20" spans="1:47" ht="24" customHeight="1" thickBot="1">
      <c r="A20" s="274"/>
      <c r="B20" s="275"/>
      <c r="C20" s="275"/>
      <c r="D20" s="275"/>
      <c r="E20" s="276"/>
      <c r="F20" s="277"/>
      <c r="G20" s="278"/>
      <c r="H20" s="278"/>
      <c r="I20" s="278"/>
      <c r="J20" s="279"/>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3"/>
      <c r="AU20" s="43"/>
    </row>
    <row r="21" spans="1:47" ht="22.5" customHeight="1" thickTop="1" thickBot="1">
      <c r="A21" s="282" t="s">
        <v>60</v>
      </c>
      <c r="B21" s="283"/>
      <c r="C21" s="283"/>
      <c r="D21" s="283"/>
      <c r="E21" s="283"/>
      <c r="F21" s="209">
        <f>SUM(F14:J20)</f>
        <v>35751</v>
      </c>
      <c r="G21" s="210"/>
      <c r="H21" s="210"/>
      <c r="I21" s="210"/>
      <c r="J21" s="211"/>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1"/>
    </row>
    <row r="22" spans="1:47" ht="21.75" customHeight="1" thickBot="1">
      <c r="A22" s="25"/>
      <c r="B22" s="25"/>
      <c r="C22" s="25"/>
      <c r="D22" s="25"/>
      <c r="E22" s="25"/>
      <c r="F22" s="26"/>
      <c r="G22" s="26"/>
      <c r="H22" s="26"/>
      <c r="I22" s="26"/>
      <c r="J22" s="26"/>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row>
    <row r="23" spans="1:47" ht="24.75" customHeight="1" thickBot="1">
      <c r="A23" s="183" t="s">
        <v>155</v>
      </c>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5"/>
      <c r="AP23" s="143" t="str">
        <f>IF(COUNTIF(A24:A28,"○")=4,"OK","NG")</f>
        <v>OK</v>
      </c>
    </row>
    <row r="24" spans="1:47" s="5" customFormat="1" ht="14.25" customHeight="1">
      <c r="A24" s="188" t="s">
        <v>184</v>
      </c>
      <c r="B24" s="194" t="s">
        <v>156</v>
      </c>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5"/>
      <c r="AP24" s="139"/>
    </row>
    <row r="25" spans="1:47" s="5" customFormat="1" ht="33" customHeight="1" thickBot="1">
      <c r="A25" s="189"/>
      <c r="B25" s="42"/>
      <c r="C25" s="190" t="s">
        <v>160</v>
      </c>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1"/>
      <c r="AN25" s="27"/>
      <c r="AO25" s="1"/>
      <c r="AP25" s="139"/>
    </row>
    <row r="26" spans="1:47" s="5" customFormat="1" ht="25.5" customHeight="1" thickBot="1">
      <c r="A26" s="120" t="s">
        <v>184</v>
      </c>
      <c r="B26" s="196" t="s">
        <v>157</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7"/>
      <c r="AP26" s="139"/>
    </row>
    <row r="27" spans="1:47" ht="25.5" customHeight="1" thickBot="1">
      <c r="A27" s="120" t="s">
        <v>184</v>
      </c>
      <c r="B27" s="198" t="s">
        <v>216</v>
      </c>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9"/>
    </row>
    <row r="28" spans="1:47" ht="25.5" customHeight="1" thickBot="1">
      <c r="A28" s="120" t="s">
        <v>184</v>
      </c>
      <c r="B28" s="192" t="s">
        <v>158</v>
      </c>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3"/>
    </row>
    <row r="29" spans="1:47" ht="18" customHeight="1"/>
    <row r="30" spans="1:47" ht="24.75" customHeight="1">
      <c r="A30" s="29"/>
      <c r="B30" s="29"/>
      <c r="C30" s="29"/>
      <c r="D30" s="29"/>
      <c r="E30" s="29"/>
      <c r="F30" s="29"/>
      <c r="G30" s="29"/>
      <c r="H30" s="29"/>
      <c r="I30" s="29"/>
      <c r="J30" s="29"/>
      <c r="K30" s="29"/>
      <c r="L30" s="29"/>
      <c r="M30" s="29"/>
      <c r="N30" s="29"/>
      <c r="O30" s="29"/>
      <c r="P30" s="29"/>
      <c r="Q30" s="29"/>
      <c r="R30" s="29"/>
      <c r="S30" s="29"/>
      <c r="T30" s="30"/>
      <c r="U30" s="30"/>
      <c r="V30" s="30"/>
      <c r="W30" s="30"/>
      <c r="X30" s="31"/>
      <c r="Y30" s="31"/>
      <c r="Z30" s="31"/>
      <c r="AA30" s="28"/>
      <c r="AB30" s="28"/>
      <c r="AC30" s="28"/>
      <c r="AD30" s="28"/>
      <c r="AE30" s="28"/>
      <c r="AF30" s="28"/>
      <c r="AG30" s="28"/>
      <c r="AH30" s="28"/>
      <c r="AI30" s="28"/>
      <c r="AJ30" s="28"/>
      <c r="AK30" s="28"/>
      <c r="AL30" s="28"/>
      <c r="AM30" s="28"/>
      <c r="AP30" s="142"/>
      <c r="AQ30" s="141"/>
    </row>
    <row r="31" spans="1:47" ht="25.5" customHeight="1">
      <c r="A31" s="29"/>
      <c r="B31" s="29"/>
      <c r="C31" s="29"/>
      <c r="D31" s="29"/>
      <c r="E31" s="29"/>
      <c r="F31" s="29"/>
      <c r="G31" s="29"/>
      <c r="H31" s="29"/>
      <c r="I31" s="29"/>
      <c r="J31" s="29"/>
      <c r="K31" s="29"/>
      <c r="L31" s="29"/>
      <c r="M31" s="29"/>
      <c r="N31" s="29"/>
      <c r="O31" s="29"/>
      <c r="P31" s="29"/>
      <c r="Q31" s="29"/>
      <c r="R31" s="29"/>
      <c r="S31" s="29"/>
      <c r="T31" s="30"/>
      <c r="U31" s="30"/>
      <c r="V31" s="30"/>
      <c r="W31" s="30"/>
      <c r="X31" s="31"/>
      <c r="Y31" s="31"/>
      <c r="Z31" s="31"/>
      <c r="AA31" s="28"/>
      <c r="AB31" s="28"/>
      <c r="AC31" s="28"/>
      <c r="AD31" s="28"/>
      <c r="AE31" s="28"/>
      <c r="AF31" s="28"/>
      <c r="AG31" s="28"/>
      <c r="AH31" s="28"/>
      <c r="AI31" s="28"/>
      <c r="AJ31" s="28"/>
      <c r="AK31" s="28"/>
      <c r="AL31" s="28"/>
      <c r="AM31" s="28"/>
    </row>
    <row r="32" spans="1:47" ht="25.5" customHeight="1">
      <c r="A32" s="29"/>
      <c r="B32" s="29"/>
      <c r="C32" s="29"/>
      <c r="D32" s="29"/>
      <c r="E32" s="29"/>
      <c r="F32" s="29"/>
      <c r="G32" s="29"/>
      <c r="H32" s="29"/>
      <c r="I32" s="29"/>
      <c r="J32" s="29"/>
      <c r="K32" s="29"/>
      <c r="L32" s="29"/>
      <c r="M32" s="29"/>
      <c r="N32" s="29"/>
      <c r="O32" s="29"/>
      <c r="P32" s="29"/>
      <c r="Q32" s="29"/>
      <c r="R32" s="29"/>
      <c r="S32" s="29"/>
      <c r="T32" s="30"/>
      <c r="U32" s="30"/>
      <c r="V32" s="30"/>
      <c r="W32" s="30"/>
      <c r="X32" s="31"/>
      <c r="Y32" s="31"/>
      <c r="Z32" s="31"/>
      <c r="AA32" s="28"/>
      <c r="AB32" s="28"/>
      <c r="AC32" s="28"/>
      <c r="AD32" s="28"/>
      <c r="AE32" s="28"/>
      <c r="AF32" s="28"/>
      <c r="AG32" s="28"/>
      <c r="AH32" s="28"/>
      <c r="AI32" s="28"/>
      <c r="AJ32" s="28"/>
      <c r="AK32" s="28"/>
      <c r="AL32" s="28"/>
      <c r="AM32" s="28"/>
    </row>
    <row r="33" spans="1:43" ht="20.2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c r="AP33" s="142"/>
      <c r="AQ33" s="140"/>
    </row>
    <row r="34" spans="1:43"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3" ht="13.5" customHeight="1">
      <c r="A35" s="29"/>
      <c r="B35" s="29"/>
      <c r="C35" s="29"/>
      <c r="D35" s="29"/>
      <c r="E35" s="29"/>
      <c r="F35" s="29"/>
      <c r="G35" s="29"/>
      <c r="H35" s="29"/>
      <c r="I35" s="29"/>
      <c r="J35" s="29"/>
      <c r="K35" s="29"/>
      <c r="L35" s="29"/>
      <c r="M35" s="29"/>
      <c r="N35" s="29"/>
      <c r="O35" s="29"/>
      <c r="P35" s="29"/>
      <c r="Q35" s="29"/>
      <c r="R35" s="29"/>
      <c r="S35" s="29"/>
      <c r="T35" s="30"/>
      <c r="U35" s="30"/>
      <c r="V35" s="30"/>
      <c r="W35" s="30"/>
      <c r="X35" s="31"/>
      <c r="Y35" s="31"/>
      <c r="Z35" s="31"/>
      <c r="AA35" s="28"/>
      <c r="AB35" s="28"/>
      <c r="AC35" s="28"/>
      <c r="AD35" s="28"/>
      <c r="AE35" s="28"/>
      <c r="AF35" s="28"/>
      <c r="AG35" s="28"/>
      <c r="AH35" s="28"/>
      <c r="AI35" s="28"/>
      <c r="AJ35" s="28"/>
      <c r="AK35" s="28"/>
      <c r="AL35" s="28"/>
      <c r="AM35" s="28"/>
    </row>
    <row r="36" spans="1:43" s="17" customFormat="1" ht="18.75" hidden="1" customHeight="1">
      <c r="C36" s="21" t="s">
        <v>132</v>
      </c>
      <c r="AP36" s="21"/>
    </row>
    <row r="37" spans="1:43" s="17" customFormat="1" ht="18.75" hidden="1" customHeight="1">
      <c r="A37" s="17">
        <v>1</v>
      </c>
      <c r="B37" s="41" t="s">
        <v>72</v>
      </c>
      <c r="C37" s="22">
        <v>10000</v>
      </c>
      <c r="D37" s="17" t="s">
        <v>73</v>
      </c>
      <c r="E37" s="18"/>
      <c r="AP37" s="21"/>
    </row>
    <row r="38" spans="1:43" s="17" customFormat="1" ht="18.75" hidden="1" customHeight="1">
      <c r="A38" s="17">
        <v>2</v>
      </c>
      <c r="B38" s="41" t="s">
        <v>74</v>
      </c>
      <c r="C38" s="22">
        <v>15000</v>
      </c>
      <c r="D38" s="17" t="s">
        <v>73</v>
      </c>
      <c r="E38" s="18"/>
      <c r="AP38" s="21"/>
    </row>
    <row r="39" spans="1:43" s="17" customFormat="1" ht="18.75" hidden="1" customHeight="1">
      <c r="A39" s="17">
        <v>3</v>
      </c>
      <c r="B39" s="41" t="s">
        <v>75</v>
      </c>
      <c r="C39" s="22">
        <v>20000</v>
      </c>
      <c r="D39" s="17" t="s">
        <v>73</v>
      </c>
      <c r="E39" s="18"/>
      <c r="AP39" s="21"/>
    </row>
    <row r="40" spans="1:43" s="17" customFormat="1" ht="18.75" hidden="1" customHeight="1">
      <c r="A40" s="17">
        <v>4</v>
      </c>
      <c r="B40" s="41" t="s">
        <v>76</v>
      </c>
      <c r="C40" s="22">
        <v>10000</v>
      </c>
      <c r="D40" s="17" t="s">
        <v>73</v>
      </c>
      <c r="E40" s="18"/>
      <c r="AP40" s="21"/>
    </row>
    <row r="41" spans="1:43" s="17" customFormat="1" ht="18.75" hidden="1" customHeight="1">
      <c r="A41" s="17">
        <v>5</v>
      </c>
      <c r="B41" s="41" t="s">
        <v>19</v>
      </c>
      <c r="C41" s="22">
        <v>10000</v>
      </c>
      <c r="D41" s="17" t="s">
        <v>73</v>
      </c>
      <c r="E41" s="18"/>
      <c r="AP41" s="21"/>
    </row>
    <row r="42" spans="1:43" s="17" customFormat="1" ht="18.75" hidden="1" customHeight="1">
      <c r="A42" s="17">
        <v>6</v>
      </c>
      <c r="B42" s="41" t="s">
        <v>77</v>
      </c>
      <c r="C42" s="22">
        <v>10000</v>
      </c>
      <c r="D42" s="17" t="s">
        <v>73</v>
      </c>
      <c r="E42" s="18"/>
      <c r="AP42" s="21"/>
    </row>
    <row r="43" spans="1:43" s="17" customFormat="1" ht="18.75" hidden="1" customHeight="1">
      <c r="A43" s="17">
        <v>7</v>
      </c>
      <c r="B43" s="41" t="s">
        <v>78</v>
      </c>
      <c r="C43" s="22">
        <v>15000</v>
      </c>
      <c r="D43" s="17" t="s">
        <v>73</v>
      </c>
      <c r="E43" s="18"/>
      <c r="AP43" s="21"/>
    </row>
    <row r="44" spans="1:43" s="17" customFormat="1" ht="18.75" hidden="1" customHeight="1">
      <c r="A44" s="17">
        <v>8</v>
      </c>
      <c r="B44" s="41" t="s">
        <v>79</v>
      </c>
      <c r="C44" s="22">
        <v>20000</v>
      </c>
      <c r="D44" s="17" t="s">
        <v>73</v>
      </c>
      <c r="E44" s="18"/>
      <c r="AP44" s="21"/>
    </row>
    <row r="45" spans="1:43" s="17" customFormat="1" ht="18.75" hidden="1" customHeight="1">
      <c r="A45" s="17">
        <v>9</v>
      </c>
      <c r="B45" s="41" t="s">
        <v>38</v>
      </c>
      <c r="C45" s="22">
        <v>10000</v>
      </c>
      <c r="D45" s="17" t="s">
        <v>73</v>
      </c>
      <c r="E45" s="18"/>
      <c r="AP45" s="21"/>
    </row>
    <row r="46" spans="1:43" s="17" customFormat="1" ht="18.75" hidden="1" customHeight="1">
      <c r="A46" s="17">
        <v>10</v>
      </c>
      <c r="B46" s="41" t="s">
        <v>133</v>
      </c>
      <c r="C46" s="22">
        <v>5000</v>
      </c>
      <c r="D46" s="17" t="s">
        <v>73</v>
      </c>
      <c r="E46" s="18"/>
      <c r="AP46" s="21"/>
    </row>
    <row r="47" spans="1:43" s="17" customFormat="1" ht="18.75" hidden="1" customHeight="1">
      <c r="A47" s="17">
        <v>11</v>
      </c>
      <c r="B47" s="17" t="s">
        <v>134</v>
      </c>
      <c r="C47" s="22">
        <v>10000</v>
      </c>
      <c r="D47" s="17" t="s">
        <v>73</v>
      </c>
      <c r="E47" s="18"/>
      <c r="AP47" s="21"/>
    </row>
    <row r="48" spans="1:43" s="17" customFormat="1" ht="18.75" hidden="1" customHeight="1">
      <c r="A48" s="17">
        <v>12</v>
      </c>
      <c r="B48" s="17" t="s">
        <v>83</v>
      </c>
      <c r="C48" s="22">
        <v>10000</v>
      </c>
      <c r="D48" s="17" t="s">
        <v>73</v>
      </c>
      <c r="E48" s="18"/>
      <c r="AP48" s="21"/>
    </row>
    <row r="49" spans="1:42" s="17" customFormat="1" ht="18.75" hidden="1" customHeight="1">
      <c r="A49" s="17">
        <v>13</v>
      </c>
      <c r="B49" s="17" t="s">
        <v>84</v>
      </c>
      <c r="C49" s="22">
        <v>15000</v>
      </c>
      <c r="D49" s="17" t="s">
        <v>73</v>
      </c>
      <c r="E49" s="18"/>
      <c r="AP49" s="21"/>
    </row>
    <row r="50" spans="1:42" s="17" customFormat="1" ht="18.75" hidden="1" customHeight="1">
      <c r="A50" s="17">
        <v>14</v>
      </c>
      <c r="B50" s="17" t="s">
        <v>85</v>
      </c>
      <c r="C50" s="22">
        <v>20000</v>
      </c>
      <c r="D50" s="17" t="s">
        <v>73</v>
      </c>
      <c r="E50" s="18"/>
      <c r="AP50" s="21"/>
    </row>
    <row r="51" spans="1:42" s="17" customFormat="1" ht="18.75" hidden="1" customHeight="1">
      <c r="A51" s="17">
        <v>15</v>
      </c>
      <c r="B51" s="17" t="s">
        <v>20</v>
      </c>
      <c r="C51" s="22">
        <v>10000</v>
      </c>
      <c r="D51" s="17" t="s">
        <v>73</v>
      </c>
      <c r="E51" s="18"/>
      <c r="AP51" s="21"/>
    </row>
    <row r="52" spans="1:42" s="17" customFormat="1" ht="18.75" hidden="1" customHeight="1">
      <c r="A52" s="17">
        <v>16</v>
      </c>
      <c r="B52" s="17" t="s">
        <v>21</v>
      </c>
      <c r="C52" s="22">
        <v>10000</v>
      </c>
      <c r="D52" s="17" t="s">
        <v>73</v>
      </c>
      <c r="E52" s="18"/>
      <c r="AP52" s="21"/>
    </row>
    <row r="53" spans="1:42" s="17" customFormat="1" ht="18.75" hidden="1" customHeight="1">
      <c r="A53" s="17">
        <v>17</v>
      </c>
      <c r="B53" s="17" t="s">
        <v>22</v>
      </c>
      <c r="C53" s="22">
        <v>5000</v>
      </c>
      <c r="D53" s="17" t="s">
        <v>73</v>
      </c>
      <c r="E53" s="18"/>
      <c r="AP53" s="21"/>
    </row>
    <row r="54" spans="1:42" s="17" customFormat="1" ht="18.75" hidden="1" customHeight="1">
      <c r="A54" s="17">
        <v>18</v>
      </c>
      <c r="B54" s="17" t="s">
        <v>23</v>
      </c>
      <c r="C54" s="22">
        <v>10000</v>
      </c>
      <c r="D54" s="17" t="s">
        <v>73</v>
      </c>
      <c r="E54" s="18"/>
      <c r="AP54" s="21"/>
    </row>
    <row r="55" spans="1:42" s="17" customFormat="1" ht="18.75" hidden="1" customHeight="1">
      <c r="A55" s="17">
        <v>19</v>
      </c>
      <c r="B55" s="17" t="s">
        <v>24</v>
      </c>
      <c r="C55" s="22">
        <v>10000</v>
      </c>
      <c r="D55" s="17" t="s">
        <v>73</v>
      </c>
      <c r="E55" s="18"/>
      <c r="AP55" s="21"/>
    </row>
    <row r="56" spans="1:42" s="17" customFormat="1" ht="18.75" hidden="1" customHeight="1">
      <c r="A56" s="17">
        <v>20</v>
      </c>
      <c r="B56" s="17" t="s">
        <v>25</v>
      </c>
      <c r="C56" s="22">
        <v>10000</v>
      </c>
      <c r="D56" s="17" t="s">
        <v>73</v>
      </c>
      <c r="E56" s="18"/>
      <c r="AP56" s="21"/>
    </row>
    <row r="57" spans="1:42" s="17" customFormat="1" ht="18.75" hidden="1" customHeight="1">
      <c r="A57" s="17">
        <v>21</v>
      </c>
      <c r="B57" s="17" t="s">
        <v>80</v>
      </c>
      <c r="C57" s="22">
        <v>5000</v>
      </c>
      <c r="D57" s="17" t="s">
        <v>73</v>
      </c>
      <c r="E57" s="18"/>
      <c r="AP57" s="21"/>
    </row>
    <row r="58" spans="1:42" s="17" customFormat="1" ht="18.75" hidden="1" customHeight="1">
      <c r="A58" s="17">
        <v>22</v>
      </c>
      <c r="B58" s="17" t="s">
        <v>26</v>
      </c>
      <c r="C58" s="22">
        <v>10000</v>
      </c>
      <c r="D58" s="17" t="s">
        <v>73</v>
      </c>
      <c r="E58" s="18"/>
      <c r="AP58" s="21"/>
    </row>
    <row r="59" spans="1:42" s="17" customFormat="1" ht="18.75" hidden="1" customHeight="1">
      <c r="A59" s="19">
        <v>23</v>
      </c>
      <c r="B59" s="19" t="s">
        <v>27</v>
      </c>
      <c r="C59" s="23">
        <v>10000</v>
      </c>
      <c r="D59" s="19" t="s">
        <v>73</v>
      </c>
      <c r="E59" s="20"/>
      <c r="F59" s="19"/>
      <c r="AP59" s="21"/>
    </row>
    <row r="60" spans="1:42" s="17" customFormat="1" ht="18.75" hidden="1" customHeight="1">
      <c r="A60" s="17">
        <v>24</v>
      </c>
      <c r="B60" s="17" t="s">
        <v>86</v>
      </c>
      <c r="C60" s="22">
        <v>30000</v>
      </c>
      <c r="D60" s="17" t="s">
        <v>136</v>
      </c>
      <c r="E60" s="18"/>
      <c r="AP60" s="21"/>
    </row>
    <row r="61" spans="1:42" s="17" customFormat="1" ht="18.75" hidden="1" customHeight="1">
      <c r="A61" s="17">
        <v>25</v>
      </c>
      <c r="B61" s="17" t="s">
        <v>87</v>
      </c>
      <c r="C61" s="22">
        <v>40000</v>
      </c>
      <c r="D61" s="17" t="s">
        <v>136</v>
      </c>
      <c r="E61" s="18"/>
      <c r="AP61" s="21"/>
    </row>
    <row r="62" spans="1:42" s="17" customFormat="1" ht="18.75" hidden="1" customHeight="1">
      <c r="A62" s="17">
        <v>26</v>
      </c>
      <c r="B62" s="17" t="s">
        <v>88</v>
      </c>
      <c r="C62" s="22">
        <v>50000</v>
      </c>
      <c r="D62" s="17" t="s">
        <v>136</v>
      </c>
      <c r="E62" s="18"/>
      <c r="AP62" s="21"/>
    </row>
    <row r="63" spans="1:42" s="17" customFormat="1" ht="18.75" hidden="1" customHeight="1">
      <c r="A63" s="17">
        <v>27</v>
      </c>
      <c r="B63" s="17" t="s">
        <v>89</v>
      </c>
      <c r="C63" s="22">
        <v>60000</v>
      </c>
      <c r="D63" s="17" t="s">
        <v>136</v>
      </c>
      <c r="E63" s="18"/>
      <c r="AP63" s="21"/>
    </row>
    <row r="64" spans="1:42" s="17" customFormat="1" ht="18.75" hidden="1" customHeight="1">
      <c r="A64" s="17">
        <v>28</v>
      </c>
      <c r="B64" s="17" t="s">
        <v>90</v>
      </c>
      <c r="C64" s="22">
        <v>70000</v>
      </c>
      <c r="D64" s="17" t="s">
        <v>136</v>
      </c>
      <c r="E64" s="18"/>
      <c r="AP64" s="21"/>
    </row>
    <row r="65" spans="1:42" s="17" customFormat="1" ht="18.75" hidden="1" customHeight="1">
      <c r="A65" s="17">
        <v>29</v>
      </c>
      <c r="B65" s="17" t="s">
        <v>91</v>
      </c>
      <c r="C65" s="22">
        <v>10000</v>
      </c>
      <c r="D65" s="17" t="s">
        <v>136</v>
      </c>
      <c r="E65" s="18"/>
      <c r="AP65" s="21"/>
    </row>
    <row r="66" spans="1:42" s="17" customFormat="1" ht="18.75" hidden="1" customHeight="1">
      <c r="A66" s="17">
        <v>30</v>
      </c>
      <c r="B66" s="17" t="s">
        <v>135</v>
      </c>
      <c r="C66" s="22">
        <v>20000</v>
      </c>
      <c r="D66" s="17" t="s">
        <v>136</v>
      </c>
      <c r="E66" s="18"/>
      <c r="AP66" s="21"/>
    </row>
    <row r="67" spans="1:42" s="17" customFormat="1" ht="18.75" hidden="1" customHeight="1">
      <c r="A67" s="17">
        <v>31</v>
      </c>
      <c r="B67" s="17" t="s">
        <v>92</v>
      </c>
      <c r="C67" s="22">
        <v>30000</v>
      </c>
      <c r="D67" s="17" t="s">
        <v>136</v>
      </c>
      <c r="E67" s="18"/>
      <c r="AP67" s="21"/>
    </row>
    <row r="68" spans="1:42" s="17" customFormat="1" ht="18.75" hidden="1" customHeight="1">
      <c r="A68" s="17">
        <v>32</v>
      </c>
      <c r="B68" s="17" t="s">
        <v>93</v>
      </c>
      <c r="C68" s="22">
        <v>40000</v>
      </c>
      <c r="D68" s="17" t="s">
        <v>136</v>
      </c>
      <c r="E68" s="18"/>
      <c r="AP68" s="21"/>
    </row>
    <row r="69" spans="1:42" s="17" customFormat="1" ht="18.75" hidden="1" customHeight="1">
      <c r="A69" s="17">
        <v>33</v>
      </c>
      <c r="B69" s="17" t="s">
        <v>94</v>
      </c>
      <c r="C69" s="22">
        <v>50000</v>
      </c>
      <c r="D69" s="17" t="s">
        <v>136</v>
      </c>
      <c r="E69" s="18"/>
      <c r="AP69" s="21"/>
    </row>
    <row r="70" spans="1:42" s="17" customFormat="1" ht="18.75" hidden="1" customHeight="1">
      <c r="A70" s="17">
        <v>34</v>
      </c>
      <c r="B70" s="17" t="s">
        <v>95</v>
      </c>
      <c r="C70" s="22">
        <v>60000</v>
      </c>
      <c r="D70" s="17" t="s">
        <v>136</v>
      </c>
      <c r="E70" s="18"/>
      <c r="AP70" s="21"/>
    </row>
    <row r="71" spans="1:42" s="17" customFormat="1" ht="18.75" hidden="1" customHeight="1">
      <c r="A71" s="17">
        <v>35</v>
      </c>
      <c r="B71" s="17" t="s">
        <v>96</v>
      </c>
      <c r="C71" s="22">
        <v>70000</v>
      </c>
      <c r="D71" s="17" t="s">
        <v>136</v>
      </c>
      <c r="E71" s="18"/>
      <c r="AP71" s="21"/>
    </row>
    <row r="72" spans="1:42" s="17" customFormat="1" ht="18.75" hidden="1" customHeight="1">
      <c r="A72" s="17">
        <v>36</v>
      </c>
      <c r="B72" s="17" t="s">
        <v>103</v>
      </c>
      <c r="C72" s="22">
        <v>30000</v>
      </c>
      <c r="D72" s="17" t="s">
        <v>136</v>
      </c>
      <c r="E72" s="18"/>
      <c r="AP72" s="21"/>
    </row>
    <row r="73" spans="1:42" s="17" customFormat="1" ht="18.75" hidden="1" customHeight="1">
      <c r="A73" s="17">
        <v>37</v>
      </c>
      <c r="B73" s="17" t="s">
        <v>137</v>
      </c>
      <c r="C73" s="22">
        <v>40000</v>
      </c>
      <c r="D73" s="17" t="s">
        <v>136</v>
      </c>
      <c r="E73" s="18"/>
      <c r="AP73" s="21"/>
    </row>
    <row r="74" spans="1:42" s="17" customFormat="1" ht="18.75" hidden="1" customHeight="1">
      <c r="A74" s="17">
        <v>38</v>
      </c>
      <c r="B74" s="17" t="s">
        <v>138</v>
      </c>
      <c r="C74" s="22">
        <v>50000</v>
      </c>
      <c r="D74" s="17" t="s">
        <v>136</v>
      </c>
      <c r="E74" s="18"/>
      <c r="AP74" s="21"/>
    </row>
    <row r="75" spans="1:42" s="17" customFormat="1" ht="18.75" hidden="1" customHeight="1">
      <c r="A75" s="17">
        <v>39</v>
      </c>
      <c r="B75" s="17" t="s">
        <v>139</v>
      </c>
      <c r="C75" s="22">
        <v>60000</v>
      </c>
      <c r="D75" s="17" t="s">
        <v>136</v>
      </c>
      <c r="E75" s="18"/>
      <c r="AP75" s="21"/>
    </row>
    <row r="76" spans="1:42" s="17" customFormat="1" ht="18.75" hidden="1" customHeight="1">
      <c r="A76" s="17">
        <v>40</v>
      </c>
      <c r="B76" s="17" t="s">
        <v>166</v>
      </c>
      <c r="C76" s="22">
        <v>70000</v>
      </c>
      <c r="D76" s="17" t="s">
        <v>136</v>
      </c>
      <c r="E76" s="18"/>
      <c r="AP76" s="21"/>
    </row>
    <row r="77" spans="1:42" s="17" customFormat="1" ht="18.75" hidden="1" customHeight="1">
      <c r="A77" s="17">
        <v>41</v>
      </c>
      <c r="B77" s="17" t="s">
        <v>105</v>
      </c>
      <c r="C77" s="22">
        <v>30000</v>
      </c>
      <c r="D77" s="17" t="s">
        <v>136</v>
      </c>
      <c r="E77" s="18"/>
      <c r="AP77" s="21"/>
    </row>
    <row r="78" spans="1:42" s="17" customFormat="1" ht="18.75" hidden="1" customHeight="1">
      <c r="A78" s="17">
        <v>42</v>
      </c>
      <c r="B78" s="17" t="s">
        <v>140</v>
      </c>
      <c r="C78" s="22">
        <v>40000</v>
      </c>
      <c r="D78" s="17" t="s">
        <v>136</v>
      </c>
      <c r="E78" s="18"/>
      <c r="AP78" s="21"/>
    </row>
    <row r="79" spans="1:42" s="17" customFormat="1" ht="18.75" hidden="1" customHeight="1">
      <c r="A79" s="17">
        <v>43</v>
      </c>
      <c r="B79" s="17" t="s">
        <v>141</v>
      </c>
      <c r="C79" s="22">
        <v>50000</v>
      </c>
      <c r="D79" s="17" t="s">
        <v>136</v>
      </c>
      <c r="E79" s="18"/>
      <c r="AP79" s="21"/>
    </row>
    <row r="80" spans="1:42" s="17" customFormat="1" ht="18.75" hidden="1" customHeight="1">
      <c r="A80" s="17">
        <v>44</v>
      </c>
      <c r="B80" s="17" t="s">
        <v>142</v>
      </c>
      <c r="C80" s="22">
        <v>60000</v>
      </c>
      <c r="D80" s="17" t="s">
        <v>136</v>
      </c>
      <c r="E80" s="18"/>
      <c r="AP80" s="21"/>
    </row>
    <row r="81" spans="1:42" s="17" customFormat="1" ht="18.75" hidden="1" customHeight="1">
      <c r="A81" s="17">
        <v>45</v>
      </c>
      <c r="B81" s="17" t="s">
        <v>167</v>
      </c>
      <c r="C81" s="22">
        <v>70000</v>
      </c>
      <c r="D81" s="17" t="s">
        <v>136</v>
      </c>
      <c r="E81" s="18"/>
      <c r="AP81" s="21"/>
    </row>
    <row r="82" spans="1:42" s="17" customFormat="1" ht="18.75" hidden="1" customHeight="1">
      <c r="A82" s="17">
        <v>46</v>
      </c>
      <c r="B82" s="17" t="s">
        <v>106</v>
      </c>
      <c r="C82" s="22">
        <v>10000</v>
      </c>
      <c r="D82" s="17" t="s">
        <v>136</v>
      </c>
      <c r="E82" s="18"/>
      <c r="AP82" s="21"/>
    </row>
    <row r="83" spans="1:42" s="17" customFormat="1" ht="18.75" hidden="1" customHeight="1">
      <c r="A83" s="17">
        <v>47</v>
      </c>
      <c r="B83" s="17" t="s">
        <v>143</v>
      </c>
      <c r="C83" s="22">
        <v>15000</v>
      </c>
      <c r="D83" s="17" t="s">
        <v>136</v>
      </c>
      <c r="E83" s="18"/>
      <c r="AP83" s="21"/>
    </row>
    <row r="84" spans="1:42" s="17" customFormat="1" ht="18.75" hidden="1" customHeight="1">
      <c r="A84" s="17">
        <v>48</v>
      </c>
      <c r="B84" s="17" t="s">
        <v>144</v>
      </c>
      <c r="C84" s="22">
        <v>10000</v>
      </c>
      <c r="D84" s="17" t="s">
        <v>136</v>
      </c>
      <c r="E84" s="18"/>
      <c r="AP84" s="21"/>
    </row>
    <row r="85" spans="1:42" s="17" customFormat="1" ht="18.75" hidden="1" customHeight="1">
      <c r="A85" s="17">
        <v>49</v>
      </c>
      <c r="B85" s="17" t="s">
        <v>145</v>
      </c>
      <c r="C85" s="22">
        <v>20000</v>
      </c>
      <c r="D85" s="17" t="s">
        <v>136</v>
      </c>
      <c r="E85" s="18"/>
      <c r="AP85" s="21"/>
    </row>
    <row r="86" spans="1:42" s="17" customFormat="1" ht="18.75" hidden="1" customHeight="1">
      <c r="A86" s="17">
        <v>50</v>
      </c>
      <c r="B86" s="17" t="s">
        <v>146</v>
      </c>
      <c r="C86" s="22">
        <v>30000</v>
      </c>
      <c r="D86" s="17" t="s">
        <v>136</v>
      </c>
      <c r="E86" s="18"/>
      <c r="AP86" s="21"/>
    </row>
    <row r="87" spans="1:42" s="17" customFormat="1" ht="18.75" hidden="1" customHeight="1">
      <c r="A87" s="17">
        <v>51</v>
      </c>
      <c r="B87" s="17" t="s">
        <v>147</v>
      </c>
      <c r="C87" s="22">
        <v>40000</v>
      </c>
      <c r="D87" s="17" t="s">
        <v>136</v>
      </c>
      <c r="E87" s="18"/>
      <c r="AP87" s="21"/>
    </row>
    <row r="88" spans="1:42" s="17" customFormat="1" ht="18.75" hidden="1" customHeight="1">
      <c r="A88" s="17">
        <v>52</v>
      </c>
      <c r="B88" s="17" t="s">
        <v>148</v>
      </c>
      <c r="C88" s="22">
        <v>50000</v>
      </c>
      <c r="D88" s="17" t="s">
        <v>136</v>
      </c>
      <c r="E88" s="18"/>
      <c r="AP88" s="21"/>
    </row>
    <row r="89" spans="1:42" s="17" customFormat="1" ht="18.75" hidden="1" customHeight="1">
      <c r="A89" s="17">
        <v>53</v>
      </c>
      <c r="B89" s="17" t="s">
        <v>149</v>
      </c>
      <c r="C89" s="22">
        <v>60000</v>
      </c>
      <c r="D89" s="17" t="s">
        <v>136</v>
      </c>
      <c r="E89" s="18"/>
      <c r="AP89" s="21"/>
    </row>
    <row r="90" spans="1:42" s="17" customFormat="1" ht="18.75" hidden="1" customHeight="1">
      <c r="A90" s="17">
        <v>54</v>
      </c>
      <c r="B90" s="17" t="s">
        <v>150</v>
      </c>
      <c r="C90" s="22">
        <v>70000</v>
      </c>
      <c r="D90" s="17" t="s">
        <v>136</v>
      </c>
      <c r="E90" s="18"/>
      <c r="AP90" s="21"/>
    </row>
    <row r="91" spans="1:42" s="17" customFormat="1" ht="18.75" hidden="1" customHeight="1">
      <c r="A91" s="17">
        <v>55</v>
      </c>
      <c r="B91" s="17" t="s">
        <v>151</v>
      </c>
      <c r="C91" s="22">
        <v>10000</v>
      </c>
      <c r="D91" s="17" t="s">
        <v>136</v>
      </c>
      <c r="E91" s="18"/>
      <c r="AP91" s="21"/>
    </row>
    <row r="92" spans="1:42" s="17" customFormat="1" ht="18.75" hidden="1" customHeight="1">
      <c r="A92" s="17">
        <v>56</v>
      </c>
      <c r="B92" s="17" t="s">
        <v>152</v>
      </c>
      <c r="C92" s="22">
        <v>20000</v>
      </c>
      <c r="D92" s="17" t="s">
        <v>136</v>
      </c>
      <c r="E92" s="18"/>
      <c r="AP92" s="21"/>
    </row>
    <row r="93" spans="1:42" s="17" customFormat="1" ht="18.75" customHeight="1">
      <c r="B93" s="18"/>
      <c r="C93" s="18"/>
      <c r="D93" s="18"/>
      <c r="E93" s="18"/>
      <c r="G93" s="18"/>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row r="102" spans="42:42" s="17" customFormat="1" ht="18.75" customHeight="1">
      <c r="AP102" s="21"/>
    </row>
  </sheetData>
  <sheetProtection autoFilter="0"/>
  <mergeCells count="62">
    <mergeCell ref="AP4:AT4"/>
    <mergeCell ref="L5:AB5"/>
    <mergeCell ref="AC5:AD5"/>
    <mergeCell ref="AE5:AF5"/>
    <mergeCell ref="AH5:AI5"/>
    <mergeCell ref="AP5:AT5"/>
    <mergeCell ref="A3:A9"/>
    <mergeCell ref="L3:AF3"/>
    <mergeCell ref="AG3:AM3"/>
    <mergeCell ref="L4:AF4"/>
    <mergeCell ref="AG4:AM4"/>
    <mergeCell ref="AJ5:AK5"/>
    <mergeCell ref="AL5:AM5"/>
    <mergeCell ref="B6:K7"/>
    <mergeCell ref="Q6:R6"/>
    <mergeCell ref="T6:V6"/>
    <mergeCell ref="AC6:AM6"/>
    <mergeCell ref="AT6:AT7"/>
    <mergeCell ref="L7:AM7"/>
    <mergeCell ref="S8:Y8"/>
    <mergeCell ref="AG8:AM8"/>
    <mergeCell ref="L9:AM9"/>
    <mergeCell ref="AL12:AM12"/>
    <mergeCell ref="A13:E13"/>
    <mergeCell ref="F13:J13"/>
    <mergeCell ref="K13:AM13"/>
    <mergeCell ref="A14:E14"/>
    <mergeCell ref="F14:J14"/>
    <mergeCell ref="K14:AM14"/>
    <mergeCell ref="W12:Z12"/>
    <mergeCell ref="AA12:AC12"/>
    <mergeCell ref="AD12:AE12"/>
    <mergeCell ref="AF12:AH12"/>
    <mergeCell ref="AI12:AK12"/>
    <mergeCell ref="A15:E15"/>
    <mergeCell ref="F15:J15"/>
    <mergeCell ref="K15:AM15"/>
    <mergeCell ref="A16:E16"/>
    <mergeCell ref="F16:J16"/>
    <mergeCell ref="K16:AM16"/>
    <mergeCell ref="A17:E17"/>
    <mergeCell ref="F17:J17"/>
    <mergeCell ref="K17:AM17"/>
    <mergeCell ref="A18:E18"/>
    <mergeCell ref="F18:J18"/>
    <mergeCell ref="K18:AM18"/>
    <mergeCell ref="A19:E19"/>
    <mergeCell ref="F19:J19"/>
    <mergeCell ref="K19:AM19"/>
    <mergeCell ref="A20:E20"/>
    <mergeCell ref="F20:J20"/>
    <mergeCell ref="K20:AM20"/>
    <mergeCell ref="B26:AM26"/>
    <mergeCell ref="B27:AM27"/>
    <mergeCell ref="B28:AM28"/>
    <mergeCell ref="A21:E21"/>
    <mergeCell ref="F21:J21"/>
    <mergeCell ref="K21:AM21"/>
    <mergeCell ref="A23:AM23"/>
    <mergeCell ref="A24:A25"/>
    <mergeCell ref="B24:AM24"/>
    <mergeCell ref="C25:AM25"/>
  </mergeCells>
  <phoneticPr fontId="3"/>
  <dataValidations count="7">
    <dataValidation type="list" allowBlank="1" showInputMessage="1" showErrorMessage="1" sqref="L5:AB5" xr:uid="{8E00F7B8-5D55-42BE-99A2-BA829AD8A675}">
      <formula1>$B$37:$B$92</formula1>
    </dataValidation>
    <dataValidation type="list" allowBlank="1" showInputMessage="1" showErrorMessage="1" sqref="X30:Z35" xr:uid="{4B2F151F-80DF-40EB-BD88-5EF85E7EAD4E}">
      <formula1>"○"</formula1>
    </dataValidation>
    <dataValidation imeMode="halfAlpha" allowBlank="1" showInputMessage="1" showErrorMessage="1" sqref="AG5:AH5" xr:uid="{3D984479-1160-4BF6-94F8-13374A714FDC}"/>
    <dataValidation type="textLength" imeMode="disabled" operator="equal" allowBlank="1" showInputMessage="1" showErrorMessage="1" errorTitle="事業所番号" error="10桁で入力してください。" sqref="AG4:AM4" xr:uid="{00A1FD08-A0B5-4C0C-8D81-B931ACAD947C}">
      <formula1>10</formula1>
    </dataValidation>
    <dataValidation type="list" imeMode="disabled" allowBlank="1" showInputMessage="1" showErrorMessage="1" sqref="A24:A28" xr:uid="{86866A32-9A56-4148-8180-93686FC89A0A}">
      <formula1>"○"</formula1>
    </dataValidation>
    <dataValidation imeMode="disabled" allowBlank="1" showInputMessage="1" showErrorMessage="1" sqref="Q6:R6 T6:V6 S8:Y8 AG8:AM8 AE5:AF5 AJ5:AK5" xr:uid="{64C2F6FB-C957-458A-B300-E9418771E6A0}"/>
    <dataValidation imeMode="halfKatakana" allowBlank="1" showInputMessage="1" showErrorMessage="1" sqref="L3:AF3" xr:uid="{0F0FDAA2-E19F-44E5-99A3-BE6F00E050F2}"/>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24"/>
  <sheetViews>
    <sheetView showGridLines="0" view="pageBreakPreview" zoomScale="85" zoomScaleNormal="140" zoomScaleSheetLayoutView="85" workbookViewId="0">
      <selection activeCell="H16" sqref="H16"/>
    </sheetView>
  </sheetViews>
  <sheetFormatPr defaultColWidth="2.25" defaultRowHeight="13.5"/>
  <cols>
    <col min="1" max="1" width="2.25" style="121"/>
    <col min="2" max="2" width="3.125" style="121" customWidth="1"/>
    <col min="3" max="3" width="16.875" style="121" customWidth="1"/>
    <col min="4" max="4" width="12.875" style="121" customWidth="1"/>
    <col min="5" max="7" width="18.875" style="121" customWidth="1"/>
    <col min="8" max="8" width="22" style="121" customWidth="1"/>
    <col min="9" max="11" width="17.25" style="121" customWidth="1"/>
    <col min="12" max="12" width="14.125" style="121" customWidth="1"/>
    <col min="13" max="13" width="19.25" style="121" bestFit="1" customWidth="1"/>
    <col min="14" max="16384" width="2.25" style="121"/>
  </cols>
  <sheetData>
    <row r="1" spans="1:13" ht="24.75" customHeight="1">
      <c r="A1" s="121" t="s">
        <v>230</v>
      </c>
      <c r="J1" s="122"/>
      <c r="K1" s="284"/>
      <c r="L1" s="284"/>
    </row>
    <row r="2" spans="1:13" ht="24.75" customHeight="1" thickBot="1">
      <c r="B2" s="158" t="s">
        <v>212</v>
      </c>
      <c r="L2" s="123" t="s">
        <v>131</v>
      </c>
    </row>
    <row r="3" spans="1:13" ht="33.75" customHeight="1">
      <c r="B3" s="124" t="s">
        <v>59</v>
      </c>
      <c r="C3" s="125" t="s">
        <v>53</v>
      </c>
      <c r="D3" s="126" t="s">
        <v>57</v>
      </c>
      <c r="E3" s="127" t="s">
        <v>58</v>
      </c>
      <c r="F3" s="127" t="s">
        <v>163</v>
      </c>
      <c r="G3" s="127" t="s">
        <v>164</v>
      </c>
      <c r="H3" s="137" t="s">
        <v>188</v>
      </c>
      <c r="I3" s="127" t="s">
        <v>55</v>
      </c>
      <c r="J3" s="125" t="s">
        <v>56</v>
      </c>
      <c r="K3" s="128" t="s">
        <v>213</v>
      </c>
      <c r="L3" s="153" t="s">
        <v>162</v>
      </c>
      <c r="M3" s="135"/>
    </row>
    <row r="4" spans="1:13" ht="22.5" customHeight="1">
      <c r="B4" s="129">
        <f>ROW()-3</f>
        <v>1</v>
      </c>
      <c r="C4" s="130" t="str">
        <f ca="1">IFERROR(INDIRECT("個票"&amp;$B4&amp;"！$L$4"),"")</f>
        <v>奈良県介護保険課</v>
      </c>
      <c r="D4" s="130" t="str">
        <f ca="1">IFERROR(ASC(INDIRECT("個票"&amp;$B4&amp;"！$AG$4")),"")</f>
        <v>2900000000</v>
      </c>
      <c r="E4" s="130" t="str">
        <f ca="1">IFERROR(INDIRECT("個票"&amp;$B4&amp;"！$L$5"),"")</f>
        <v>通所介護事業所（通常規模型）</v>
      </c>
      <c r="F4" s="130" t="str">
        <f ca="1">IFERROR(INDIRECT("個票"&amp;$B4&amp;"！$S$8"),"")</f>
        <v>0742-27-8532</v>
      </c>
      <c r="G4" s="131" t="str">
        <f ca="1">IFERROR(INDIRECT("個票"&amp;$B4&amp;"！$L$7"),"")</f>
        <v>奈良県奈良市登大路町30番地</v>
      </c>
      <c r="H4" s="131" t="str">
        <f ca="1">IF(K4&gt;0,申請書!$E$12,"")</f>
        <v>株式会社　奈良県庁</v>
      </c>
      <c r="I4" s="132">
        <f ca="1">IF(J4&lt;&gt;0,IFERROR(INDIRECT("個票"&amp;$B4&amp;"！$AA$12"),""),0)</f>
        <v>10000</v>
      </c>
      <c r="J4" s="151">
        <f ca="1">IFERROR(INDIRECT("個票"&amp;$B4&amp;"！$AI$12"),"")</f>
        <v>15000</v>
      </c>
      <c r="K4" s="133">
        <f ca="1">MIN(I4:J4)</f>
        <v>10000</v>
      </c>
      <c r="L4" s="154"/>
      <c r="M4" s="135"/>
    </row>
    <row r="5" spans="1:13" ht="22.5" customHeight="1">
      <c r="B5" s="129">
        <f t="shared" ref="B5:B23" si="0">ROW()-3</f>
        <v>2</v>
      </c>
      <c r="C5" s="130" t="str">
        <f ca="1">IFERROR(INDIRECT("個票"&amp;$B5&amp;"！$L$4"),"")</f>
        <v>奈良県介護保険課</v>
      </c>
      <c r="D5" s="130" t="str">
        <f ca="1">IFERROR(ASC(INDIRECT("個票"&amp;$B5&amp;"！$AG$4")),"")</f>
        <v>2900000000</v>
      </c>
      <c r="E5" s="130" t="str">
        <f ca="1">IFERROR(INDIRECT("個票"&amp;$B5&amp;"！$L$5"),"")</f>
        <v>訪問介護事業所（訪問回数1,200回以下）</v>
      </c>
      <c r="F5" s="130" t="str">
        <f ca="1">IFERROR(INDIRECT("個票"&amp;$B5&amp;"！$S$8"),"")</f>
        <v>0742-27-8532</v>
      </c>
      <c r="G5" s="131" t="str">
        <f ca="1">IFERROR(INDIRECT("個票"&amp;$B5&amp;"！$L$7"),"")</f>
        <v>奈良県奈良市登大路町30番地</v>
      </c>
      <c r="H5" s="131" t="str">
        <f ca="1">IF(K5&gt;0,申請書!$E$12,"")</f>
        <v>株式会社　奈良県庁</v>
      </c>
      <c r="I5" s="132">
        <f t="shared" ref="I5:I23" ca="1" si="1">IF(J5&lt;&gt;0,IFERROR(INDIRECT("個票"&amp;$B5&amp;"！$AA$12"),""),0)</f>
        <v>10000</v>
      </c>
      <c r="J5" s="151">
        <f t="shared" ref="J5:J23" ca="1" si="2">IFERROR(INDIRECT("個票"&amp;$B5&amp;"！$AI$12"),"")</f>
        <v>9000</v>
      </c>
      <c r="K5" s="133">
        <f ca="1">MIN(I5:J5)</f>
        <v>9000</v>
      </c>
      <c r="L5" s="154"/>
      <c r="M5" s="135"/>
    </row>
    <row r="6" spans="1:13" ht="22.5" customHeight="1">
      <c r="B6" s="129">
        <f t="shared" si="0"/>
        <v>3</v>
      </c>
      <c r="C6" s="130" t="str">
        <f t="shared" ref="C6:C23" ca="1" si="3">IFERROR(INDIRECT("個票"&amp;$B6&amp;"！$L$4"),"")</f>
        <v>奈良県介護保険課</v>
      </c>
      <c r="D6" s="130" t="str">
        <f t="shared" ref="D6:D23" ca="1" si="4">IFERROR(ASC(INDIRECT("個票"&amp;$B6&amp;"！$AG$4")),"")</f>
        <v>2900000000</v>
      </c>
      <c r="E6" s="130" t="str">
        <f t="shared" ref="E6:E23" ca="1" si="5">IFERROR(INDIRECT("個票"&amp;$B6&amp;"！$L$5"),"")</f>
        <v>地域密着型介護老人福祉施設（定員20人以上）</v>
      </c>
      <c r="F6" s="130" t="str">
        <f t="shared" ref="F6:F23" ca="1" si="6">IFERROR(INDIRECT("個票"&amp;$B6&amp;"！$S$8"),"")</f>
        <v>0742-27-8532</v>
      </c>
      <c r="G6" s="131" t="str">
        <f t="shared" ref="G6:G23" ca="1" si="7">IFERROR(INDIRECT("個票"&amp;$B6&amp;"！$L$7"),"")</f>
        <v>奈良県奈良市登大路町30番地</v>
      </c>
      <c r="H6" s="131" t="str">
        <f ca="1">IF(K6&gt;0,申請書!$E$12,"")</f>
        <v>株式会社　奈良県庁</v>
      </c>
      <c r="I6" s="132">
        <f t="shared" ca="1" si="1"/>
        <v>20000</v>
      </c>
      <c r="J6" s="151">
        <f t="shared" ca="1" si="2"/>
        <v>35000</v>
      </c>
      <c r="K6" s="133">
        <f t="shared" ref="K6:K23" ca="1" si="8">MIN(I6:J6)</f>
        <v>20000</v>
      </c>
      <c r="L6" s="154"/>
      <c r="M6" s="135"/>
    </row>
    <row r="7" spans="1:13" ht="22.5" customHeight="1">
      <c r="B7" s="129">
        <f t="shared" si="0"/>
        <v>4</v>
      </c>
      <c r="C7" s="130" t="str">
        <f t="shared" ca="1" si="3"/>
        <v/>
      </c>
      <c r="D7" s="130" t="str">
        <f t="shared" ca="1" si="4"/>
        <v/>
      </c>
      <c r="E7" s="130" t="str">
        <f t="shared" ca="1" si="5"/>
        <v/>
      </c>
      <c r="F7" s="130" t="str">
        <f t="shared" ca="1" si="6"/>
        <v/>
      </c>
      <c r="G7" s="131" t="str">
        <f t="shared" ca="1" si="7"/>
        <v/>
      </c>
      <c r="H7" s="131" t="str">
        <f ca="1">IF(K7&gt;0,申請書!$E$12,"")</f>
        <v/>
      </c>
      <c r="I7" s="132" t="str">
        <f t="shared" ca="1" si="1"/>
        <v/>
      </c>
      <c r="J7" s="151" t="str">
        <f t="shared" ca="1" si="2"/>
        <v/>
      </c>
      <c r="K7" s="133">
        <f t="shared" ca="1" si="8"/>
        <v>0</v>
      </c>
      <c r="L7" s="154"/>
      <c r="M7" s="135"/>
    </row>
    <row r="8" spans="1:13" ht="22.5" customHeight="1">
      <c r="B8" s="129">
        <f t="shared" si="0"/>
        <v>5</v>
      </c>
      <c r="C8" s="130" t="str">
        <f t="shared" ca="1" si="3"/>
        <v/>
      </c>
      <c r="D8" s="130" t="str">
        <f t="shared" ca="1" si="4"/>
        <v/>
      </c>
      <c r="E8" s="130" t="str">
        <f t="shared" ca="1" si="5"/>
        <v/>
      </c>
      <c r="F8" s="130" t="str">
        <f t="shared" ca="1" si="6"/>
        <v/>
      </c>
      <c r="G8" s="131" t="str">
        <f t="shared" ca="1" si="7"/>
        <v/>
      </c>
      <c r="H8" s="131" t="str">
        <f ca="1">IF(K8&gt;0,申請書!$E$12,"")</f>
        <v/>
      </c>
      <c r="I8" s="132" t="str">
        <f t="shared" ca="1" si="1"/>
        <v/>
      </c>
      <c r="J8" s="151" t="str">
        <f t="shared" ca="1" si="2"/>
        <v/>
      </c>
      <c r="K8" s="133">
        <f t="shared" ca="1" si="8"/>
        <v>0</v>
      </c>
      <c r="L8" s="154"/>
      <c r="M8" s="135"/>
    </row>
    <row r="9" spans="1:13" ht="22.5" customHeight="1">
      <c r="B9" s="129">
        <f t="shared" si="0"/>
        <v>6</v>
      </c>
      <c r="C9" s="130" t="str">
        <f t="shared" ca="1" si="3"/>
        <v/>
      </c>
      <c r="D9" s="130" t="str">
        <f t="shared" ca="1" si="4"/>
        <v/>
      </c>
      <c r="E9" s="130" t="str">
        <f t="shared" ca="1" si="5"/>
        <v/>
      </c>
      <c r="F9" s="130" t="str">
        <f t="shared" ca="1" si="6"/>
        <v/>
      </c>
      <c r="G9" s="131" t="str">
        <f t="shared" ca="1" si="7"/>
        <v/>
      </c>
      <c r="H9" s="131" t="str">
        <f ca="1">IF(K9&gt;0,申請書!$E$12,"")</f>
        <v/>
      </c>
      <c r="I9" s="132" t="str">
        <f t="shared" ca="1" si="1"/>
        <v/>
      </c>
      <c r="J9" s="151" t="str">
        <f t="shared" ca="1" si="2"/>
        <v/>
      </c>
      <c r="K9" s="133">
        <f t="shared" ca="1" si="8"/>
        <v>0</v>
      </c>
      <c r="L9" s="154"/>
      <c r="M9" s="135"/>
    </row>
    <row r="10" spans="1:13" ht="22.5" customHeight="1">
      <c r="B10" s="129">
        <f t="shared" si="0"/>
        <v>7</v>
      </c>
      <c r="C10" s="130" t="str">
        <f t="shared" ca="1" si="3"/>
        <v/>
      </c>
      <c r="D10" s="130" t="str">
        <f t="shared" ca="1" si="4"/>
        <v/>
      </c>
      <c r="E10" s="130" t="str">
        <f t="shared" ca="1" si="5"/>
        <v/>
      </c>
      <c r="F10" s="130" t="str">
        <f t="shared" ca="1" si="6"/>
        <v/>
      </c>
      <c r="G10" s="131" t="str">
        <f t="shared" ca="1" si="7"/>
        <v/>
      </c>
      <c r="H10" s="131" t="str">
        <f ca="1">IF(K10&gt;0,申請書!$E$12,"")</f>
        <v/>
      </c>
      <c r="I10" s="132" t="str">
        <f t="shared" ca="1" si="1"/>
        <v/>
      </c>
      <c r="J10" s="151" t="str">
        <f t="shared" ca="1" si="2"/>
        <v/>
      </c>
      <c r="K10" s="133">
        <f t="shared" ca="1" si="8"/>
        <v>0</v>
      </c>
      <c r="L10" s="154"/>
      <c r="M10" s="135"/>
    </row>
    <row r="11" spans="1:13" ht="22.5" customHeight="1">
      <c r="B11" s="129">
        <f t="shared" si="0"/>
        <v>8</v>
      </c>
      <c r="C11" s="130" t="str">
        <f t="shared" ca="1" si="3"/>
        <v/>
      </c>
      <c r="D11" s="130" t="str">
        <f t="shared" ca="1" si="4"/>
        <v/>
      </c>
      <c r="E11" s="130" t="str">
        <f t="shared" ca="1" si="5"/>
        <v/>
      </c>
      <c r="F11" s="130" t="str">
        <f t="shared" ca="1" si="6"/>
        <v/>
      </c>
      <c r="G11" s="131" t="str">
        <f t="shared" ca="1" si="7"/>
        <v/>
      </c>
      <c r="H11" s="131" t="str">
        <f ca="1">IF(K11&gt;0,申請書!$E$12,"")</f>
        <v/>
      </c>
      <c r="I11" s="132" t="str">
        <f t="shared" ca="1" si="1"/>
        <v/>
      </c>
      <c r="J11" s="151" t="str">
        <f t="shared" ca="1" si="2"/>
        <v/>
      </c>
      <c r="K11" s="133">
        <f t="shared" ca="1" si="8"/>
        <v>0</v>
      </c>
      <c r="L11" s="154"/>
      <c r="M11" s="135"/>
    </row>
    <row r="12" spans="1:13" ht="22.5" customHeight="1">
      <c r="B12" s="129">
        <f t="shared" si="0"/>
        <v>9</v>
      </c>
      <c r="C12" s="130" t="str">
        <f t="shared" ca="1" si="3"/>
        <v/>
      </c>
      <c r="D12" s="130" t="str">
        <f t="shared" ca="1" si="4"/>
        <v/>
      </c>
      <c r="E12" s="130" t="str">
        <f t="shared" ca="1" si="5"/>
        <v/>
      </c>
      <c r="F12" s="130" t="str">
        <f t="shared" ca="1" si="6"/>
        <v/>
      </c>
      <c r="G12" s="131" t="str">
        <f t="shared" ca="1" si="7"/>
        <v/>
      </c>
      <c r="H12" s="131" t="str">
        <f ca="1">IF(K12&gt;0,申請書!$E$12,"")</f>
        <v/>
      </c>
      <c r="I12" s="132" t="str">
        <f t="shared" ca="1" si="1"/>
        <v/>
      </c>
      <c r="J12" s="151" t="str">
        <f t="shared" ca="1" si="2"/>
        <v/>
      </c>
      <c r="K12" s="133">
        <f t="shared" ca="1" si="8"/>
        <v>0</v>
      </c>
      <c r="L12" s="154"/>
      <c r="M12" s="135"/>
    </row>
    <row r="13" spans="1:13" ht="22.5" customHeight="1">
      <c r="B13" s="129">
        <f t="shared" si="0"/>
        <v>10</v>
      </c>
      <c r="C13" s="130" t="str">
        <f t="shared" ca="1" si="3"/>
        <v/>
      </c>
      <c r="D13" s="130" t="str">
        <f t="shared" ca="1" si="4"/>
        <v/>
      </c>
      <c r="E13" s="130" t="str">
        <f t="shared" ca="1" si="5"/>
        <v/>
      </c>
      <c r="F13" s="130" t="str">
        <f t="shared" ca="1" si="6"/>
        <v/>
      </c>
      <c r="G13" s="131" t="str">
        <f t="shared" ca="1" si="7"/>
        <v/>
      </c>
      <c r="H13" s="131" t="str">
        <f ca="1">IF(K13&gt;0,申請書!$E$12,"")</f>
        <v/>
      </c>
      <c r="I13" s="132" t="str">
        <f t="shared" ca="1" si="1"/>
        <v/>
      </c>
      <c r="J13" s="151" t="str">
        <f t="shared" ca="1" si="2"/>
        <v/>
      </c>
      <c r="K13" s="133">
        <f t="shared" ca="1" si="8"/>
        <v>0</v>
      </c>
      <c r="L13" s="154"/>
      <c r="M13" s="135"/>
    </row>
    <row r="14" spans="1:13" ht="22.5" customHeight="1">
      <c r="B14" s="129">
        <f t="shared" si="0"/>
        <v>11</v>
      </c>
      <c r="C14" s="130" t="str">
        <f t="shared" ca="1" si="3"/>
        <v/>
      </c>
      <c r="D14" s="130" t="str">
        <f t="shared" ca="1" si="4"/>
        <v/>
      </c>
      <c r="E14" s="130" t="str">
        <f t="shared" ca="1" si="5"/>
        <v/>
      </c>
      <c r="F14" s="130" t="str">
        <f t="shared" ca="1" si="6"/>
        <v/>
      </c>
      <c r="G14" s="131" t="str">
        <f t="shared" ca="1" si="7"/>
        <v/>
      </c>
      <c r="H14" s="131" t="str">
        <f ca="1">IF(K14&gt;0,申請書!$E$12,"")</f>
        <v/>
      </c>
      <c r="I14" s="132" t="str">
        <f t="shared" ca="1" si="1"/>
        <v/>
      </c>
      <c r="J14" s="151" t="str">
        <f t="shared" ca="1" si="2"/>
        <v/>
      </c>
      <c r="K14" s="133">
        <f t="shared" ca="1" si="8"/>
        <v>0</v>
      </c>
      <c r="L14" s="154"/>
      <c r="M14" s="135"/>
    </row>
    <row r="15" spans="1:13" ht="22.5" customHeight="1">
      <c r="B15" s="129">
        <f t="shared" si="0"/>
        <v>12</v>
      </c>
      <c r="C15" s="130" t="str">
        <f t="shared" ca="1" si="3"/>
        <v/>
      </c>
      <c r="D15" s="130" t="str">
        <f t="shared" ca="1" si="4"/>
        <v/>
      </c>
      <c r="E15" s="130" t="str">
        <f t="shared" ca="1" si="5"/>
        <v/>
      </c>
      <c r="F15" s="130" t="str">
        <f t="shared" ca="1" si="6"/>
        <v/>
      </c>
      <c r="G15" s="131" t="str">
        <f t="shared" ca="1" si="7"/>
        <v/>
      </c>
      <c r="H15" s="131" t="str">
        <f ca="1">IF(K15&gt;0,申請書!$E$12,"")</f>
        <v/>
      </c>
      <c r="I15" s="132" t="str">
        <f t="shared" ca="1" si="1"/>
        <v/>
      </c>
      <c r="J15" s="151" t="str">
        <f t="shared" ca="1" si="2"/>
        <v/>
      </c>
      <c r="K15" s="133">
        <f t="shared" ca="1" si="8"/>
        <v>0</v>
      </c>
      <c r="L15" s="154"/>
      <c r="M15" s="135"/>
    </row>
    <row r="16" spans="1:13" ht="22.5" customHeight="1">
      <c r="B16" s="129">
        <f t="shared" si="0"/>
        <v>13</v>
      </c>
      <c r="C16" s="130" t="str">
        <f t="shared" ca="1" si="3"/>
        <v/>
      </c>
      <c r="D16" s="130" t="str">
        <f t="shared" ca="1" si="4"/>
        <v/>
      </c>
      <c r="E16" s="130" t="str">
        <f t="shared" ca="1" si="5"/>
        <v/>
      </c>
      <c r="F16" s="130" t="str">
        <f t="shared" ca="1" si="6"/>
        <v/>
      </c>
      <c r="G16" s="131" t="str">
        <f t="shared" ca="1" si="7"/>
        <v/>
      </c>
      <c r="H16" s="131" t="str">
        <f ca="1">IF(K16&gt;0,申請書!$E$12,"")</f>
        <v/>
      </c>
      <c r="I16" s="132" t="str">
        <f t="shared" ca="1" si="1"/>
        <v/>
      </c>
      <c r="J16" s="151" t="str">
        <f t="shared" ca="1" si="2"/>
        <v/>
      </c>
      <c r="K16" s="133">
        <f t="shared" ca="1" si="8"/>
        <v>0</v>
      </c>
      <c r="L16" s="154"/>
      <c r="M16" s="135"/>
    </row>
    <row r="17" spans="2:13" ht="22.5" customHeight="1">
      <c r="B17" s="129">
        <f t="shared" si="0"/>
        <v>14</v>
      </c>
      <c r="C17" s="130" t="str">
        <f t="shared" ca="1" si="3"/>
        <v/>
      </c>
      <c r="D17" s="130" t="str">
        <f t="shared" ca="1" si="4"/>
        <v/>
      </c>
      <c r="E17" s="130" t="str">
        <f t="shared" ca="1" si="5"/>
        <v/>
      </c>
      <c r="F17" s="130" t="str">
        <f t="shared" ca="1" si="6"/>
        <v/>
      </c>
      <c r="G17" s="131" t="str">
        <f t="shared" ca="1" si="7"/>
        <v/>
      </c>
      <c r="H17" s="131" t="str">
        <f ca="1">IF(K17&gt;0,申請書!$E$12,"")</f>
        <v/>
      </c>
      <c r="I17" s="132" t="str">
        <f t="shared" ca="1" si="1"/>
        <v/>
      </c>
      <c r="J17" s="151" t="str">
        <f t="shared" ca="1" si="2"/>
        <v/>
      </c>
      <c r="K17" s="133">
        <f t="shared" ca="1" si="8"/>
        <v>0</v>
      </c>
      <c r="L17" s="154"/>
      <c r="M17" s="135"/>
    </row>
    <row r="18" spans="2:13" ht="22.5" customHeight="1">
      <c r="B18" s="129">
        <f t="shared" si="0"/>
        <v>15</v>
      </c>
      <c r="C18" s="130" t="str">
        <f t="shared" ca="1" si="3"/>
        <v/>
      </c>
      <c r="D18" s="130" t="str">
        <f t="shared" ca="1" si="4"/>
        <v/>
      </c>
      <c r="E18" s="130" t="str">
        <f t="shared" ca="1" si="5"/>
        <v/>
      </c>
      <c r="F18" s="130" t="str">
        <f t="shared" ca="1" si="6"/>
        <v/>
      </c>
      <c r="G18" s="131" t="str">
        <f t="shared" ca="1" si="7"/>
        <v/>
      </c>
      <c r="H18" s="131" t="str">
        <f ca="1">IF(K18&gt;0,申請書!$E$12,"")</f>
        <v/>
      </c>
      <c r="I18" s="132" t="str">
        <f t="shared" ca="1" si="1"/>
        <v/>
      </c>
      <c r="J18" s="151" t="str">
        <f t="shared" ca="1" si="2"/>
        <v/>
      </c>
      <c r="K18" s="133">
        <f t="shared" ca="1" si="8"/>
        <v>0</v>
      </c>
      <c r="L18" s="154"/>
      <c r="M18" s="135"/>
    </row>
    <row r="19" spans="2:13" ht="22.5" customHeight="1">
      <c r="B19" s="129">
        <f t="shared" si="0"/>
        <v>16</v>
      </c>
      <c r="C19" s="130" t="str">
        <f t="shared" ca="1" si="3"/>
        <v/>
      </c>
      <c r="D19" s="130" t="str">
        <f t="shared" ca="1" si="4"/>
        <v/>
      </c>
      <c r="E19" s="130" t="str">
        <f t="shared" ca="1" si="5"/>
        <v/>
      </c>
      <c r="F19" s="130" t="str">
        <f t="shared" ca="1" si="6"/>
        <v/>
      </c>
      <c r="G19" s="131" t="str">
        <f t="shared" ca="1" si="7"/>
        <v/>
      </c>
      <c r="H19" s="131" t="str">
        <f ca="1">IF(K19&gt;0,申請書!$E$12,"")</f>
        <v/>
      </c>
      <c r="I19" s="132" t="str">
        <f t="shared" ca="1" si="1"/>
        <v/>
      </c>
      <c r="J19" s="151" t="str">
        <f t="shared" ca="1" si="2"/>
        <v/>
      </c>
      <c r="K19" s="133">
        <f t="shared" ca="1" si="8"/>
        <v>0</v>
      </c>
      <c r="L19" s="154"/>
      <c r="M19" s="135"/>
    </row>
    <row r="20" spans="2:13" ht="22.5" customHeight="1">
      <c r="B20" s="129">
        <f t="shared" si="0"/>
        <v>17</v>
      </c>
      <c r="C20" s="130" t="str">
        <f t="shared" ca="1" si="3"/>
        <v/>
      </c>
      <c r="D20" s="130" t="str">
        <f t="shared" ca="1" si="4"/>
        <v/>
      </c>
      <c r="E20" s="130" t="str">
        <f t="shared" ca="1" si="5"/>
        <v/>
      </c>
      <c r="F20" s="130" t="str">
        <f t="shared" ca="1" si="6"/>
        <v/>
      </c>
      <c r="G20" s="131" t="str">
        <f t="shared" ca="1" si="7"/>
        <v/>
      </c>
      <c r="H20" s="131" t="str">
        <f ca="1">IF(K20&gt;0,申請書!$E$12,"")</f>
        <v/>
      </c>
      <c r="I20" s="132" t="str">
        <f t="shared" ca="1" si="1"/>
        <v/>
      </c>
      <c r="J20" s="151" t="str">
        <f t="shared" ca="1" si="2"/>
        <v/>
      </c>
      <c r="K20" s="133">
        <f t="shared" ca="1" si="8"/>
        <v>0</v>
      </c>
      <c r="L20" s="154"/>
      <c r="M20" s="135"/>
    </row>
    <row r="21" spans="2:13" ht="22.5" customHeight="1">
      <c r="B21" s="129">
        <f t="shared" si="0"/>
        <v>18</v>
      </c>
      <c r="C21" s="130" t="str">
        <f t="shared" ca="1" si="3"/>
        <v/>
      </c>
      <c r="D21" s="130" t="str">
        <f t="shared" ca="1" si="4"/>
        <v/>
      </c>
      <c r="E21" s="130" t="str">
        <f t="shared" ca="1" si="5"/>
        <v/>
      </c>
      <c r="F21" s="130" t="str">
        <f t="shared" ca="1" si="6"/>
        <v/>
      </c>
      <c r="G21" s="131" t="str">
        <f t="shared" ca="1" si="7"/>
        <v/>
      </c>
      <c r="H21" s="131" t="str">
        <f ca="1">IF(K21&gt;0,申請書!$E$12,"")</f>
        <v/>
      </c>
      <c r="I21" s="132" t="str">
        <f t="shared" ca="1" si="1"/>
        <v/>
      </c>
      <c r="J21" s="151" t="str">
        <f t="shared" ca="1" si="2"/>
        <v/>
      </c>
      <c r="K21" s="133">
        <f t="shared" ca="1" si="8"/>
        <v>0</v>
      </c>
      <c r="L21" s="154"/>
      <c r="M21" s="135"/>
    </row>
    <row r="22" spans="2:13" ht="22.5" customHeight="1">
      <c r="B22" s="129">
        <f t="shared" si="0"/>
        <v>19</v>
      </c>
      <c r="C22" s="130" t="str">
        <f t="shared" ca="1" si="3"/>
        <v/>
      </c>
      <c r="D22" s="130" t="str">
        <f t="shared" ca="1" si="4"/>
        <v/>
      </c>
      <c r="E22" s="130" t="str">
        <f t="shared" ca="1" si="5"/>
        <v/>
      </c>
      <c r="F22" s="130" t="str">
        <f t="shared" ca="1" si="6"/>
        <v/>
      </c>
      <c r="G22" s="131" t="str">
        <f t="shared" ca="1" si="7"/>
        <v/>
      </c>
      <c r="H22" s="131" t="str">
        <f ca="1">IF(K22&gt;0,申請書!$E$12,"")</f>
        <v/>
      </c>
      <c r="I22" s="132" t="str">
        <f t="shared" ca="1" si="1"/>
        <v/>
      </c>
      <c r="J22" s="151" t="str">
        <f t="shared" ca="1" si="2"/>
        <v/>
      </c>
      <c r="K22" s="133">
        <f t="shared" ca="1" si="8"/>
        <v>0</v>
      </c>
      <c r="L22" s="154"/>
      <c r="M22" s="135"/>
    </row>
    <row r="23" spans="2:13" ht="22.5" customHeight="1">
      <c r="B23" s="129">
        <f t="shared" si="0"/>
        <v>20</v>
      </c>
      <c r="C23" s="130" t="str">
        <f t="shared" ca="1" si="3"/>
        <v/>
      </c>
      <c r="D23" s="130" t="str">
        <f t="shared" ca="1" si="4"/>
        <v/>
      </c>
      <c r="E23" s="130" t="str">
        <f t="shared" ca="1" si="5"/>
        <v/>
      </c>
      <c r="F23" s="130" t="str">
        <f t="shared" ca="1" si="6"/>
        <v/>
      </c>
      <c r="G23" s="131" t="str">
        <f t="shared" ca="1" si="7"/>
        <v/>
      </c>
      <c r="H23" s="131" t="str">
        <f ca="1">IF(K23&gt;0,申請書!$E$12,"")</f>
        <v/>
      </c>
      <c r="I23" s="132" t="str">
        <f t="shared" ca="1" si="1"/>
        <v/>
      </c>
      <c r="J23" s="151" t="str">
        <f t="shared" ca="1" si="2"/>
        <v/>
      </c>
      <c r="K23" s="133">
        <f t="shared" ca="1" si="8"/>
        <v>0</v>
      </c>
      <c r="L23" s="154"/>
      <c r="M23" s="135"/>
    </row>
    <row r="24" spans="2:13" ht="30" customHeight="1" thickBot="1">
      <c r="B24" s="285" t="s">
        <v>205</v>
      </c>
      <c r="C24" s="285"/>
      <c r="D24" s="285"/>
      <c r="E24" s="285"/>
      <c r="F24" s="285"/>
      <c r="G24" s="285"/>
      <c r="H24" s="285"/>
      <c r="I24" s="150">
        <f ca="1">SUM(I4:I23)</f>
        <v>40000</v>
      </c>
      <c r="J24" s="152">
        <f ca="1">SUM(J4:J23)</f>
        <v>59000</v>
      </c>
      <c r="K24" s="155">
        <f ca="1">SUM(K4:K23)</f>
        <v>39000</v>
      </c>
      <c r="L24" s="149"/>
    </row>
  </sheetData>
  <mergeCells count="2">
    <mergeCell ref="K1:L1"/>
    <mergeCell ref="B24:H24"/>
  </mergeCells>
  <phoneticPr fontId="3"/>
  <conditionalFormatting sqref="K1:L1">
    <cfRule type="cellIs" dxfId="0" priority="1" operator="equal">
      <formula>0</formula>
    </cfRule>
  </conditionalFormatting>
  <dataValidations count="1">
    <dataValidation type="list" allowBlank="1" showInputMessage="1" showErrorMessage="1" sqref="L4:L23" xr:uid="{00000000-0002-0000-0200-000000000000}">
      <formula1>"可, "</formula1>
    </dataValidation>
  </dataValidations>
  <pageMargins left="0.19685039370078741" right="0.19685039370078741" top="0.39370078740157483" bottom="0.39370078740157483" header="0" footer="0"/>
  <pageSetup paperSize="9" scale="57"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114"/>
  <sheetViews>
    <sheetView showGridLines="0" view="pageBreakPreview" topLeftCell="A13" zoomScaleNormal="120" zoomScaleSheetLayoutView="100" zoomScalePageLayoutView="130" workbookViewId="0">
      <selection activeCell="AO42" sqref="AO42"/>
    </sheetView>
  </sheetViews>
  <sheetFormatPr defaultColWidth="2.25" defaultRowHeight="12"/>
  <cols>
    <col min="1" max="19" width="3.375" style="52" customWidth="1"/>
    <col min="20" max="16384" width="2.25" style="52"/>
  </cols>
  <sheetData>
    <row r="1" spans="1:38" ht="13.5" customHeight="1">
      <c r="A1" s="49" t="s">
        <v>231</v>
      </c>
      <c r="B1" s="50"/>
      <c r="C1" s="51"/>
      <c r="D1" s="51"/>
    </row>
    <row r="2" spans="1:38" ht="8.25" customHeight="1">
      <c r="A2" s="49"/>
      <c r="B2" s="50"/>
      <c r="C2" s="51"/>
      <c r="D2" s="51"/>
    </row>
    <row r="3" spans="1:38" ht="18" customHeight="1">
      <c r="A3" s="295" t="s">
        <v>207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53"/>
      <c r="AD3" s="53"/>
      <c r="AE3" s="53"/>
      <c r="AF3" s="53"/>
      <c r="AG3" s="53"/>
      <c r="AH3" s="53"/>
      <c r="AI3" s="53"/>
      <c r="AJ3" s="53"/>
      <c r="AK3" s="53"/>
      <c r="AL3" s="53"/>
    </row>
    <row r="4" spans="1:38" ht="15" customHeight="1">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53"/>
      <c r="AD4" s="53"/>
      <c r="AE4" s="53"/>
      <c r="AF4" s="53"/>
      <c r="AG4" s="53"/>
      <c r="AH4" s="53"/>
      <c r="AI4" s="53"/>
      <c r="AJ4" s="53"/>
      <c r="AK4" s="53"/>
      <c r="AL4" s="53"/>
    </row>
    <row r="5" spans="1:38" ht="8.25"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38">
      <c r="B6" s="50"/>
      <c r="C6" s="51"/>
      <c r="D6" s="51"/>
      <c r="R6" s="53"/>
      <c r="S6" s="156" t="s">
        <v>61</v>
      </c>
      <c r="T6" s="350"/>
      <c r="U6" s="350"/>
      <c r="V6" s="157" t="s">
        <v>4</v>
      </c>
      <c r="W6" s="350"/>
      <c r="X6" s="350"/>
      <c r="Y6" s="157" t="s">
        <v>3</v>
      </c>
      <c r="Z6" s="350"/>
      <c r="AA6" s="350"/>
      <c r="AB6" s="157" t="s">
        <v>2</v>
      </c>
    </row>
    <row r="7" spans="1:38" ht="18" customHeight="1">
      <c r="A7" s="350" t="s">
        <v>206</v>
      </c>
      <c r="B7" s="350"/>
      <c r="C7" s="350"/>
      <c r="D7" s="350"/>
      <c r="E7" s="350"/>
      <c r="F7" s="350"/>
      <c r="G7" s="350"/>
      <c r="I7" s="52" t="s">
        <v>1</v>
      </c>
    </row>
    <row r="8" spans="1:38" ht="8.25" customHeight="1">
      <c r="B8" s="50"/>
      <c r="C8" s="51"/>
      <c r="D8" s="51"/>
    </row>
    <row r="9" spans="1:38">
      <c r="A9" s="52" t="s">
        <v>15</v>
      </c>
      <c r="B9" s="50"/>
      <c r="C9" s="51"/>
      <c r="D9" s="51"/>
    </row>
    <row r="10" spans="1:38" ht="11.25" customHeight="1" thickBot="1">
      <c r="B10" s="50"/>
      <c r="C10" s="51"/>
      <c r="D10" s="51"/>
    </row>
    <row r="11" spans="1:38" ht="13.5" customHeight="1">
      <c r="A11" s="386" t="s">
        <v>42</v>
      </c>
      <c r="B11" s="317" t="s">
        <v>5</v>
      </c>
      <c r="C11" s="317"/>
      <c r="D11" s="317"/>
      <c r="E11" s="397" t="s">
        <v>232</v>
      </c>
      <c r="F11" s="397"/>
      <c r="G11" s="397"/>
      <c r="H11" s="397"/>
      <c r="I11" s="397"/>
      <c r="J11" s="397"/>
      <c r="K11" s="397"/>
      <c r="L11" s="397"/>
      <c r="M11" s="397"/>
      <c r="N11" s="397"/>
      <c r="O11" s="397"/>
      <c r="P11" s="397"/>
      <c r="Q11" s="397"/>
      <c r="R11" s="397"/>
      <c r="S11" s="397"/>
      <c r="T11" s="397"/>
      <c r="U11" s="397"/>
      <c r="V11" s="397"/>
      <c r="W11" s="397"/>
      <c r="X11" s="397"/>
      <c r="Y11" s="397"/>
      <c r="Z11" s="397"/>
      <c r="AA11" s="397"/>
      <c r="AB11" s="398"/>
    </row>
    <row r="12" spans="1:38" ht="32.25" customHeight="1">
      <c r="A12" s="387"/>
      <c r="B12" s="318" t="s">
        <v>6</v>
      </c>
      <c r="C12" s="318"/>
      <c r="D12" s="318"/>
      <c r="E12" s="395" t="s">
        <v>224</v>
      </c>
      <c r="F12" s="395"/>
      <c r="G12" s="395"/>
      <c r="H12" s="395"/>
      <c r="I12" s="395"/>
      <c r="J12" s="395"/>
      <c r="K12" s="395"/>
      <c r="L12" s="395"/>
      <c r="M12" s="395"/>
      <c r="N12" s="395"/>
      <c r="O12" s="395"/>
      <c r="P12" s="395"/>
      <c r="Q12" s="395"/>
      <c r="R12" s="395"/>
      <c r="S12" s="395"/>
      <c r="T12" s="395"/>
      <c r="U12" s="395"/>
      <c r="V12" s="395"/>
      <c r="W12" s="395"/>
      <c r="X12" s="395"/>
      <c r="Y12" s="395"/>
      <c r="Z12" s="395"/>
      <c r="AA12" s="395"/>
      <c r="AB12" s="396"/>
      <c r="AC12" s="50"/>
      <c r="AD12" s="50"/>
      <c r="AE12" s="50"/>
      <c r="AF12" s="50"/>
      <c r="AG12" s="50"/>
      <c r="AH12" s="50"/>
      <c r="AI12" s="50"/>
      <c r="AJ12" s="50"/>
    </row>
    <row r="13" spans="1:38" ht="13.5" customHeight="1">
      <c r="A13" s="387"/>
      <c r="B13" s="389" t="s">
        <v>43</v>
      </c>
      <c r="C13" s="389"/>
      <c r="D13" s="390"/>
      <c r="E13" s="55" t="s">
        <v>7</v>
      </c>
      <c r="F13" s="55"/>
      <c r="G13" s="55"/>
      <c r="H13" s="319" t="s">
        <v>175</v>
      </c>
      <c r="I13" s="319"/>
      <c r="J13" s="55" t="s">
        <v>8</v>
      </c>
      <c r="K13" s="319" t="s">
        <v>176</v>
      </c>
      <c r="L13" s="319"/>
      <c r="M13" s="319"/>
      <c r="N13" s="55" t="s">
        <v>9</v>
      </c>
      <c r="O13" s="55"/>
      <c r="P13" s="55"/>
      <c r="Q13" s="55"/>
      <c r="R13" s="55"/>
      <c r="S13" s="55"/>
      <c r="T13" s="55"/>
      <c r="U13" s="55"/>
      <c r="V13" s="55"/>
      <c r="W13" s="55"/>
      <c r="X13" s="55"/>
      <c r="Y13" s="55"/>
      <c r="Z13" s="55"/>
      <c r="AA13" s="55"/>
      <c r="AB13" s="56"/>
      <c r="AC13" s="50"/>
      <c r="AD13" s="50"/>
      <c r="AE13" s="50"/>
      <c r="AF13" s="50"/>
      <c r="AG13" s="50"/>
      <c r="AH13" s="50"/>
      <c r="AI13" s="50"/>
      <c r="AJ13" s="50"/>
    </row>
    <row r="14" spans="1:38" ht="33" customHeight="1">
      <c r="A14" s="387"/>
      <c r="B14" s="391"/>
      <c r="C14" s="391"/>
      <c r="D14" s="392"/>
      <c r="E14" s="399" t="s">
        <v>185</v>
      </c>
      <c r="F14" s="395"/>
      <c r="G14" s="395"/>
      <c r="H14" s="395"/>
      <c r="I14" s="395"/>
      <c r="J14" s="395"/>
      <c r="K14" s="395"/>
      <c r="L14" s="395"/>
      <c r="M14" s="395"/>
      <c r="N14" s="395"/>
      <c r="O14" s="395"/>
      <c r="P14" s="395"/>
      <c r="Q14" s="395"/>
      <c r="R14" s="395"/>
      <c r="S14" s="395"/>
      <c r="T14" s="395"/>
      <c r="U14" s="395"/>
      <c r="V14" s="395"/>
      <c r="W14" s="395"/>
      <c r="X14" s="395"/>
      <c r="Y14" s="395"/>
      <c r="Z14" s="395"/>
      <c r="AA14" s="395"/>
      <c r="AB14" s="396"/>
    </row>
    <row r="15" spans="1:38" ht="26.25" customHeight="1">
      <c r="A15" s="387"/>
      <c r="B15" s="312" t="s">
        <v>10</v>
      </c>
      <c r="C15" s="312"/>
      <c r="D15" s="312"/>
      <c r="E15" s="312"/>
      <c r="F15" s="312"/>
      <c r="G15" s="312"/>
      <c r="H15" s="312"/>
      <c r="I15" s="393"/>
      <c r="J15" s="311" t="s">
        <v>11</v>
      </c>
      <c r="K15" s="312"/>
      <c r="L15" s="313"/>
      <c r="M15" s="403" t="s">
        <v>187</v>
      </c>
      <c r="N15" s="403"/>
      <c r="O15" s="403"/>
      <c r="P15" s="403"/>
      <c r="Q15" s="404"/>
      <c r="R15" s="311" t="s">
        <v>44</v>
      </c>
      <c r="S15" s="312"/>
      <c r="T15" s="313"/>
      <c r="U15" s="379" t="s">
        <v>209</v>
      </c>
      <c r="V15" s="379"/>
      <c r="W15" s="379"/>
      <c r="X15" s="379"/>
      <c r="Y15" s="379"/>
      <c r="Z15" s="379"/>
      <c r="AA15" s="379"/>
      <c r="AB15" s="380"/>
    </row>
    <row r="16" spans="1:38" ht="26.25" customHeight="1">
      <c r="A16" s="387"/>
      <c r="B16" s="312" t="s">
        <v>12</v>
      </c>
      <c r="C16" s="312"/>
      <c r="D16" s="312"/>
      <c r="E16" s="312"/>
      <c r="F16" s="312"/>
      <c r="G16" s="312"/>
      <c r="H16" s="312"/>
      <c r="I16" s="393"/>
      <c r="J16" s="311" t="s">
        <v>13</v>
      </c>
      <c r="K16" s="312"/>
      <c r="L16" s="313"/>
      <c r="M16" s="379" t="s">
        <v>210</v>
      </c>
      <c r="N16" s="379"/>
      <c r="O16" s="379"/>
      <c r="P16" s="379"/>
      <c r="Q16" s="402"/>
      <c r="R16" s="311" t="s">
        <v>14</v>
      </c>
      <c r="S16" s="312"/>
      <c r="T16" s="313"/>
      <c r="U16" s="379" t="s">
        <v>180</v>
      </c>
      <c r="V16" s="379"/>
      <c r="W16" s="379"/>
      <c r="X16" s="379"/>
      <c r="Y16" s="379"/>
      <c r="Z16" s="379"/>
      <c r="AA16" s="379"/>
      <c r="AB16" s="380"/>
      <c r="AL16" s="50"/>
    </row>
    <row r="17" spans="1:36" ht="26.25" customHeight="1" thickBot="1">
      <c r="A17" s="388"/>
      <c r="B17" s="315" t="s">
        <v>16</v>
      </c>
      <c r="C17" s="315"/>
      <c r="D17" s="315"/>
      <c r="E17" s="315"/>
      <c r="F17" s="315"/>
      <c r="G17" s="315"/>
      <c r="H17" s="315"/>
      <c r="I17" s="394"/>
      <c r="J17" s="314" t="s">
        <v>13</v>
      </c>
      <c r="K17" s="315"/>
      <c r="L17" s="316"/>
      <c r="M17" s="400" t="s">
        <v>186</v>
      </c>
      <c r="N17" s="400"/>
      <c r="O17" s="400"/>
      <c r="P17" s="400"/>
      <c r="Q17" s="401"/>
      <c r="R17" s="314" t="s">
        <v>14</v>
      </c>
      <c r="S17" s="315"/>
      <c r="T17" s="316"/>
      <c r="U17" s="400" t="s">
        <v>228</v>
      </c>
      <c r="V17" s="400"/>
      <c r="W17" s="400"/>
      <c r="X17" s="400"/>
      <c r="Y17" s="400"/>
      <c r="Z17" s="400"/>
      <c r="AA17" s="400"/>
      <c r="AB17" s="405"/>
      <c r="AC17" s="50"/>
      <c r="AD17" s="50"/>
      <c r="AE17" s="50"/>
      <c r="AF17" s="50"/>
      <c r="AG17" s="50"/>
      <c r="AH17" s="50"/>
      <c r="AI17" s="50"/>
      <c r="AJ17" s="50"/>
    </row>
    <row r="18" spans="1:36" ht="26.25" customHeight="1">
      <c r="A18" s="57"/>
      <c r="B18" s="51"/>
      <c r="C18" s="51"/>
      <c r="D18" s="51"/>
      <c r="E18" s="51"/>
      <c r="F18" s="51"/>
      <c r="G18" s="51"/>
      <c r="H18" s="51"/>
      <c r="I18" s="51"/>
      <c r="J18" s="51"/>
      <c r="K18" s="51"/>
      <c r="L18" s="51"/>
      <c r="M18" s="145"/>
      <c r="N18" s="145"/>
      <c r="O18" s="145"/>
      <c r="P18" s="145"/>
      <c r="Q18" s="145"/>
      <c r="R18" s="146"/>
      <c r="S18" s="146"/>
      <c r="T18" s="146"/>
      <c r="U18" s="145"/>
      <c r="V18" s="145"/>
      <c r="W18" s="145"/>
      <c r="X18" s="145"/>
      <c r="Y18" s="145"/>
      <c r="Z18" s="145"/>
      <c r="AA18" s="145"/>
      <c r="AB18" s="145"/>
      <c r="AC18" s="50"/>
      <c r="AD18" s="50"/>
      <c r="AE18" s="50"/>
      <c r="AF18" s="50"/>
      <c r="AG18" s="50"/>
      <c r="AH18" s="50"/>
      <c r="AI18" s="50"/>
      <c r="AJ18" s="50"/>
    </row>
    <row r="19" spans="1:36" ht="15" customHeight="1">
      <c r="A19" s="57"/>
      <c r="B19" s="147" t="s">
        <v>192</v>
      </c>
      <c r="C19" s="147"/>
      <c r="D19" s="147"/>
      <c r="E19" s="147"/>
      <c r="F19" s="147"/>
      <c r="G19" s="147"/>
      <c r="H19" s="147"/>
      <c r="I19" s="147"/>
      <c r="J19" s="147"/>
      <c r="K19" s="147"/>
      <c r="L19" s="147"/>
      <c r="M19" s="145"/>
      <c r="N19" s="145"/>
      <c r="O19" s="145"/>
      <c r="P19" s="145"/>
      <c r="Q19" s="145"/>
      <c r="R19" s="148"/>
      <c r="S19" s="148"/>
      <c r="T19" s="148"/>
      <c r="U19" s="145"/>
      <c r="V19" s="145"/>
      <c r="W19" s="145"/>
      <c r="X19" s="145"/>
      <c r="Y19" s="145"/>
      <c r="Z19" s="145"/>
      <c r="AA19" s="145"/>
      <c r="AB19" s="145"/>
      <c r="AC19" s="147"/>
      <c r="AD19" s="50"/>
      <c r="AE19" s="50"/>
      <c r="AF19" s="50"/>
      <c r="AG19" s="50"/>
      <c r="AH19" s="50"/>
      <c r="AI19" s="50"/>
      <c r="AJ19" s="50"/>
    </row>
    <row r="20" spans="1:36" ht="9.9499999999999993" customHeight="1">
      <c r="A20" s="57"/>
      <c r="B20" s="320" t="s">
        <v>194</v>
      </c>
      <c r="C20" s="320"/>
      <c r="D20" s="320"/>
      <c r="E20" s="320"/>
      <c r="F20" s="320"/>
      <c r="G20" s="320" t="s">
        <v>195</v>
      </c>
      <c r="H20" s="320"/>
      <c r="I20" s="320"/>
      <c r="J20" s="320"/>
      <c r="K20" s="320" t="s">
        <v>196</v>
      </c>
      <c r="L20" s="320"/>
      <c r="M20" s="425" t="s">
        <v>198</v>
      </c>
      <c r="N20" s="426"/>
      <c r="O20" s="426"/>
      <c r="P20" s="426"/>
      <c r="Q20" s="426"/>
      <c r="R20" s="426"/>
      <c r="S20" s="427"/>
      <c r="T20" s="418" t="s">
        <v>199</v>
      </c>
      <c r="U20" s="418"/>
      <c r="V20" s="418"/>
      <c r="W20" s="418"/>
      <c r="X20" s="418"/>
      <c r="Y20" s="418"/>
      <c r="Z20" s="418"/>
      <c r="AA20" s="418"/>
      <c r="AB20" s="418"/>
      <c r="AC20" s="50"/>
      <c r="AD20" s="50"/>
      <c r="AE20" s="50"/>
      <c r="AF20" s="50"/>
      <c r="AG20" s="50"/>
      <c r="AH20" s="50"/>
      <c r="AI20" s="50"/>
      <c r="AJ20" s="50"/>
    </row>
    <row r="21" spans="1:36" ht="9.9499999999999993" customHeight="1">
      <c r="A21" s="57"/>
      <c r="B21" s="320"/>
      <c r="C21" s="320"/>
      <c r="D21" s="320"/>
      <c r="E21" s="320"/>
      <c r="F21" s="320"/>
      <c r="G21" s="320"/>
      <c r="H21" s="320"/>
      <c r="I21" s="320"/>
      <c r="J21" s="320"/>
      <c r="K21" s="320"/>
      <c r="L21" s="320"/>
      <c r="M21" s="425"/>
      <c r="N21" s="426"/>
      <c r="O21" s="426"/>
      <c r="P21" s="426"/>
      <c r="Q21" s="426"/>
      <c r="R21" s="426"/>
      <c r="S21" s="427"/>
      <c r="T21" s="417" t="s">
        <v>200</v>
      </c>
      <c r="U21" s="417"/>
      <c r="V21" s="417"/>
      <c r="W21" s="417"/>
      <c r="X21" s="417"/>
      <c r="Y21" s="417"/>
      <c r="Z21" s="417"/>
      <c r="AA21" s="417"/>
      <c r="AB21" s="417"/>
      <c r="AC21" s="50"/>
      <c r="AD21" s="50"/>
      <c r="AE21" s="50"/>
      <c r="AF21" s="50"/>
      <c r="AG21" s="50"/>
      <c r="AH21" s="50"/>
      <c r="AI21" s="50"/>
      <c r="AJ21" s="50"/>
    </row>
    <row r="22" spans="1:36" ht="9.9499999999999993" customHeight="1">
      <c r="A22" s="57"/>
      <c r="B22" s="321" t="s">
        <v>211</v>
      </c>
      <c r="C22" s="321"/>
      <c r="D22" s="321"/>
      <c r="E22" s="321"/>
      <c r="F22" s="321"/>
      <c r="G22" s="321" t="s">
        <v>227</v>
      </c>
      <c r="H22" s="321"/>
      <c r="I22" s="321"/>
      <c r="J22" s="321"/>
      <c r="K22" s="419" t="s">
        <v>223</v>
      </c>
      <c r="L22" s="420"/>
      <c r="M22" s="322">
        <v>0</v>
      </c>
      <c r="N22" s="323">
        <v>0</v>
      </c>
      <c r="O22" s="323">
        <v>0</v>
      </c>
      <c r="P22" s="323">
        <v>0</v>
      </c>
      <c r="Q22" s="323">
        <v>0</v>
      </c>
      <c r="R22" s="323">
        <v>0</v>
      </c>
      <c r="S22" s="406">
        <v>1</v>
      </c>
      <c r="T22" s="437" t="s">
        <v>226</v>
      </c>
      <c r="U22" s="438"/>
      <c r="V22" s="438"/>
      <c r="W22" s="438"/>
      <c r="X22" s="438"/>
      <c r="Y22" s="438"/>
      <c r="Z22" s="438"/>
      <c r="AA22" s="438"/>
      <c r="AB22" s="439"/>
      <c r="AC22" s="50"/>
      <c r="AD22" s="50"/>
      <c r="AE22" s="50"/>
      <c r="AF22" s="50"/>
      <c r="AG22" s="50"/>
      <c r="AH22" s="50"/>
      <c r="AI22" s="50"/>
      <c r="AJ22" s="50"/>
    </row>
    <row r="23" spans="1:36" ht="9.9499999999999993" customHeight="1">
      <c r="A23" s="57"/>
      <c r="B23" s="321"/>
      <c r="C23" s="321"/>
      <c r="D23" s="321"/>
      <c r="E23" s="321"/>
      <c r="F23" s="321"/>
      <c r="G23" s="321"/>
      <c r="H23" s="321"/>
      <c r="I23" s="321"/>
      <c r="J23" s="321"/>
      <c r="K23" s="421"/>
      <c r="L23" s="422"/>
      <c r="M23" s="322"/>
      <c r="N23" s="323"/>
      <c r="O23" s="323"/>
      <c r="P23" s="323"/>
      <c r="Q23" s="323"/>
      <c r="R23" s="323"/>
      <c r="S23" s="406"/>
      <c r="T23" s="428" t="s">
        <v>225</v>
      </c>
      <c r="U23" s="429"/>
      <c r="V23" s="429"/>
      <c r="W23" s="429"/>
      <c r="X23" s="429"/>
      <c r="Y23" s="429"/>
      <c r="Z23" s="429"/>
      <c r="AA23" s="429"/>
      <c r="AB23" s="430"/>
      <c r="AC23" s="50"/>
      <c r="AD23" s="50"/>
      <c r="AE23" s="50"/>
      <c r="AF23" s="50"/>
      <c r="AG23" s="50"/>
      <c r="AH23" s="50"/>
      <c r="AI23" s="50"/>
      <c r="AJ23" s="50"/>
    </row>
    <row r="24" spans="1:36" ht="9.9499999999999993" customHeight="1">
      <c r="A24" s="57"/>
      <c r="B24" s="321"/>
      <c r="C24" s="321"/>
      <c r="D24" s="321"/>
      <c r="E24" s="321"/>
      <c r="F24" s="321"/>
      <c r="G24" s="321"/>
      <c r="H24" s="321"/>
      <c r="I24" s="321"/>
      <c r="J24" s="321"/>
      <c r="K24" s="423"/>
      <c r="L24" s="424"/>
      <c r="M24" s="322"/>
      <c r="N24" s="323"/>
      <c r="O24" s="323"/>
      <c r="P24" s="323"/>
      <c r="Q24" s="323"/>
      <c r="R24" s="323"/>
      <c r="S24" s="407"/>
      <c r="T24" s="431"/>
      <c r="U24" s="432"/>
      <c r="V24" s="432"/>
      <c r="W24" s="432"/>
      <c r="X24" s="432"/>
      <c r="Y24" s="432"/>
      <c r="Z24" s="432"/>
      <c r="AA24" s="432"/>
      <c r="AB24" s="433"/>
      <c r="AC24" s="50"/>
      <c r="AD24" s="50"/>
      <c r="AE24" s="50"/>
      <c r="AF24" s="50"/>
      <c r="AG24" s="50"/>
      <c r="AH24" s="50"/>
      <c r="AI24" s="50"/>
      <c r="AJ24" s="50"/>
    </row>
    <row r="25" spans="1:36" ht="9.9499999999999993" customHeight="1">
      <c r="A25" s="57"/>
      <c r="B25" s="321"/>
      <c r="C25" s="321"/>
      <c r="D25" s="321"/>
      <c r="E25" s="321"/>
      <c r="F25" s="321"/>
      <c r="G25" s="440" t="s">
        <v>197</v>
      </c>
      <c r="H25" s="440"/>
      <c r="I25" s="440"/>
      <c r="J25" s="441">
        <v>40</v>
      </c>
      <c r="K25" s="441"/>
      <c r="L25" s="441"/>
      <c r="M25" s="322"/>
      <c r="N25" s="323"/>
      <c r="O25" s="323"/>
      <c r="P25" s="323"/>
      <c r="Q25" s="323"/>
      <c r="R25" s="323"/>
      <c r="S25" s="407"/>
      <c r="T25" s="431"/>
      <c r="U25" s="432"/>
      <c r="V25" s="432"/>
      <c r="W25" s="432"/>
      <c r="X25" s="432"/>
      <c r="Y25" s="432"/>
      <c r="Z25" s="432"/>
      <c r="AA25" s="432"/>
      <c r="AB25" s="433"/>
      <c r="AC25" s="50"/>
      <c r="AD25" s="50"/>
      <c r="AE25" s="50"/>
      <c r="AF25" s="50"/>
      <c r="AG25" s="50"/>
      <c r="AH25" s="50"/>
      <c r="AI25" s="50"/>
      <c r="AJ25" s="50"/>
    </row>
    <row r="26" spans="1:36" ht="9.9499999999999993" customHeight="1">
      <c r="A26" s="57"/>
      <c r="B26" s="321"/>
      <c r="C26" s="321"/>
      <c r="D26" s="321"/>
      <c r="E26" s="321"/>
      <c r="F26" s="321"/>
      <c r="G26" s="440"/>
      <c r="H26" s="440"/>
      <c r="I26" s="440"/>
      <c r="J26" s="441"/>
      <c r="K26" s="441"/>
      <c r="L26" s="441"/>
      <c r="M26" s="322"/>
      <c r="N26" s="323"/>
      <c r="O26" s="323"/>
      <c r="P26" s="323"/>
      <c r="Q26" s="323"/>
      <c r="R26" s="323"/>
      <c r="S26" s="407"/>
      <c r="T26" s="434"/>
      <c r="U26" s="435"/>
      <c r="V26" s="435"/>
      <c r="W26" s="435"/>
      <c r="X26" s="435"/>
      <c r="Y26" s="435"/>
      <c r="Z26" s="435"/>
      <c r="AA26" s="435"/>
      <c r="AB26" s="436"/>
      <c r="AC26" s="50"/>
      <c r="AD26" s="50"/>
      <c r="AE26" s="50"/>
      <c r="AF26" s="50"/>
      <c r="AG26" s="50"/>
      <c r="AH26" s="50"/>
      <c r="AI26" s="50"/>
      <c r="AJ26" s="50"/>
    </row>
    <row r="27" spans="1:36" ht="9.9499999999999993" customHeight="1">
      <c r="A27" s="57"/>
      <c r="B27" s="51"/>
      <c r="C27" s="51"/>
      <c r="D27" s="51"/>
      <c r="E27" s="51"/>
      <c r="F27" s="51"/>
      <c r="G27" s="51"/>
      <c r="H27" s="51"/>
      <c r="I27" s="51"/>
      <c r="J27" s="51"/>
      <c r="K27" s="51"/>
      <c r="L27" s="51"/>
      <c r="M27" s="145"/>
      <c r="N27" s="145"/>
      <c r="O27" s="145"/>
      <c r="P27" s="145"/>
      <c r="Q27" s="145"/>
      <c r="R27" s="146"/>
      <c r="S27" s="146"/>
      <c r="T27" s="146"/>
      <c r="U27" s="145"/>
      <c r="V27" s="145"/>
      <c r="W27" s="145"/>
      <c r="X27" s="145"/>
      <c r="Y27" s="145"/>
      <c r="Z27" s="145"/>
      <c r="AA27" s="145"/>
      <c r="AB27" s="145"/>
      <c r="AC27" s="50"/>
      <c r="AD27" s="50"/>
      <c r="AE27" s="50"/>
      <c r="AF27" s="50"/>
      <c r="AG27" s="50"/>
      <c r="AH27" s="50"/>
      <c r="AI27" s="50"/>
      <c r="AJ27" s="50"/>
    </row>
    <row r="28" spans="1:36" ht="9.9499999999999993" customHeight="1">
      <c r="A28" s="57"/>
      <c r="B28" s="320" t="s">
        <v>202</v>
      </c>
      <c r="C28" s="320"/>
      <c r="D28" s="320"/>
      <c r="E28" s="320"/>
      <c r="F28" s="320"/>
      <c r="G28" s="408" t="s">
        <v>203</v>
      </c>
      <c r="H28" s="409"/>
      <c r="I28" s="409"/>
      <c r="J28" s="409"/>
      <c r="K28" s="409"/>
      <c r="L28" s="410"/>
      <c r="M28" s="425" t="s">
        <v>204</v>
      </c>
      <c r="N28" s="426"/>
      <c r="O28" s="426"/>
      <c r="P28" s="426"/>
      <c r="Q28" s="426"/>
      <c r="R28" s="426"/>
      <c r="S28" s="427"/>
      <c r="T28" s="418" t="s">
        <v>199</v>
      </c>
      <c r="U28" s="418"/>
      <c r="V28" s="418"/>
      <c r="W28" s="418"/>
      <c r="X28" s="418"/>
      <c r="Y28" s="418"/>
      <c r="Z28" s="418"/>
      <c r="AA28" s="418"/>
      <c r="AB28" s="418"/>
      <c r="AC28" s="50"/>
      <c r="AD28" s="50"/>
      <c r="AE28" s="50"/>
      <c r="AF28" s="50"/>
      <c r="AG28" s="50"/>
      <c r="AH28" s="50"/>
      <c r="AI28" s="50"/>
      <c r="AJ28" s="50"/>
    </row>
    <row r="29" spans="1:36" ht="9.9499999999999993" customHeight="1">
      <c r="A29" s="57"/>
      <c r="B29" s="320"/>
      <c r="C29" s="320"/>
      <c r="D29" s="320"/>
      <c r="E29" s="320"/>
      <c r="F29" s="320"/>
      <c r="G29" s="411"/>
      <c r="H29" s="412"/>
      <c r="I29" s="412"/>
      <c r="J29" s="412"/>
      <c r="K29" s="412"/>
      <c r="L29" s="413"/>
      <c r="M29" s="425"/>
      <c r="N29" s="426"/>
      <c r="O29" s="426"/>
      <c r="P29" s="426"/>
      <c r="Q29" s="426"/>
      <c r="R29" s="426"/>
      <c r="S29" s="427"/>
      <c r="T29" s="417" t="s">
        <v>200</v>
      </c>
      <c r="U29" s="417"/>
      <c r="V29" s="417"/>
      <c r="W29" s="417"/>
      <c r="X29" s="417"/>
      <c r="Y29" s="417"/>
      <c r="Z29" s="417"/>
      <c r="AA29" s="417"/>
      <c r="AB29" s="417"/>
      <c r="AC29" s="50"/>
      <c r="AD29" s="50"/>
      <c r="AE29" s="50"/>
      <c r="AF29" s="50"/>
      <c r="AG29" s="50"/>
      <c r="AH29" s="50"/>
      <c r="AI29" s="50"/>
      <c r="AJ29" s="50"/>
    </row>
    <row r="30" spans="1:36" ht="9.9499999999999993" customHeight="1">
      <c r="A30" s="57"/>
      <c r="B30" s="324" t="s">
        <v>201</v>
      </c>
      <c r="C30" s="324"/>
      <c r="D30" s="324"/>
      <c r="E30" s="324"/>
      <c r="F30" s="324"/>
      <c r="G30" s="414"/>
      <c r="H30" s="328"/>
      <c r="I30" s="328"/>
      <c r="J30" s="328"/>
      <c r="K30" s="328"/>
      <c r="L30" s="325"/>
      <c r="M30" s="322"/>
      <c r="N30" s="323"/>
      <c r="O30" s="323"/>
      <c r="P30" s="323"/>
      <c r="Q30" s="323"/>
      <c r="R30" s="323"/>
      <c r="S30" s="406"/>
      <c r="T30" s="437"/>
      <c r="U30" s="438"/>
      <c r="V30" s="438"/>
      <c r="W30" s="438"/>
      <c r="X30" s="438"/>
      <c r="Y30" s="438"/>
      <c r="Z30" s="438"/>
      <c r="AA30" s="438"/>
      <c r="AB30" s="439"/>
      <c r="AC30" s="50"/>
      <c r="AD30" s="50"/>
      <c r="AE30" s="50"/>
      <c r="AF30" s="50"/>
      <c r="AG30" s="50"/>
      <c r="AH30" s="50"/>
      <c r="AI30" s="50"/>
      <c r="AJ30" s="50"/>
    </row>
    <row r="31" spans="1:36" ht="9.9499999999999993" customHeight="1">
      <c r="A31" s="57"/>
      <c r="B31" s="324"/>
      <c r="C31" s="324"/>
      <c r="D31" s="324"/>
      <c r="E31" s="324"/>
      <c r="F31" s="324"/>
      <c r="G31" s="415"/>
      <c r="H31" s="329"/>
      <c r="I31" s="329"/>
      <c r="J31" s="329"/>
      <c r="K31" s="329"/>
      <c r="L31" s="326"/>
      <c r="M31" s="322"/>
      <c r="N31" s="323"/>
      <c r="O31" s="323"/>
      <c r="P31" s="323"/>
      <c r="Q31" s="323"/>
      <c r="R31" s="323"/>
      <c r="S31" s="406"/>
      <c r="T31" s="428"/>
      <c r="U31" s="429"/>
      <c r="V31" s="429"/>
      <c r="W31" s="429"/>
      <c r="X31" s="429"/>
      <c r="Y31" s="429"/>
      <c r="Z31" s="429"/>
      <c r="AA31" s="429"/>
      <c r="AB31" s="430"/>
      <c r="AC31" s="50"/>
      <c r="AD31" s="50"/>
      <c r="AE31" s="50"/>
      <c r="AF31" s="50"/>
      <c r="AG31" s="50"/>
      <c r="AH31" s="50"/>
      <c r="AI31" s="50"/>
      <c r="AJ31" s="50"/>
    </row>
    <row r="32" spans="1:36" ht="9.9499999999999993" customHeight="1">
      <c r="A32" s="57"/>
      <c r="B32" s="324"/>
      <c r="C32" s="324"/>
      <c r="D32" s="324"/>
      <c r="E32" s="324"/>
      <c r="F32" s="324"/>
      <c r="G32" s="415"/>
      <c r="H32" s="329"/>
      <c r="I32" s="329"/>
      <c r="J32" s="329"/>
      <c r="K32" s="329"/>
      <c r="L32" s="326"/>
      <c r="M32" s="322"/>
      <c r="N32" s="323"/>
      <c r="O32" s="323"/>
      <c r="P32" s="323"/>
      <c r="Q32" s="323"/>
      <c r="R32" s="323"/>
      <c r="S32" s="407"/>
      <c r="T32" s="431"/>
      <c r="U32" s="432"/>
      <c r="V32" s="432"/>
      <c r="W32" s="432"/>
      <c r="X32" s="432"/>
      <c r="Y32" s="432"/>
      <c r="Z32" s="432"/>
      <c r="AA32" s="432"/>
      <c r="AB32" s="433"/>
      <c r="AC32" s="50"/>
      <c r="AD32" s="50"/>
      <c r="AE32" s="50"/>
      <c r="AF32" s="50"/>
      <c r="AG32" s="50"/>
      <c r="AH32" s="50"/>
      <c r="AI32" s="50"/>
      <c r="AJ32" s="50"/>
    </row>
    <row r="33" spans="1:38" ht="9.9499999999999993" customHeight="1">
      <c r="A33" s="57"/>
      <c r="B33" s="324"/>
      <c r="C33" s="324"/>
      <c r="D33" s="324"/>
      <c r="E33" s="324"/>
      <c r="F33" s="324"/>
      <c r="G33" s="415"/>
      <c r="H33" s="329"/>
      <c r="I33" s="329"/>
      <c r="J33" s="329"/>
      <c r="K33" s="329"/>
      <c r="L33" s="326"/>
      <c r="M33" s="322"/>
      <c r="N33" s="323"/>
      <c r="O33" s="323"/>
      <c r="P33" s="323"/>
      <c r="Q33" s="323"/>
      <c r="R33" s="323"/>
      <c r="S33" s="407"/>
      <c r="T33" s="431"/>
      <c r="U33" s="432"/>
      <c r="V33" s="432"/>
      <c r="W33" s="432"/>
      <c r="X33" s="432"/>
      <c r="Y33" s="432"/>
      <c r="Z33" s="432"/>
      <c r="AA33" s="432"/>
      <c r="AB33" s="433"/>
      <c r="AC33" s="50"/>
      <c r="AD33" s="50"/>
      <c r="AE33" s="50"/>
      <c r="AF33" s="50"/>
      <c r="AG33" s="50"/>
      <c r="AH33" s="50"/>
      <c r="AI33" s="50"/>
      <c r="AJ33" s="50"/>
    </row>
    <row r="34" spans="1:38" ht="9.9499999999999993" customHeight="1">
      <c r="A34" s="57"/>
      <c r="B34" s="324"/>
      <c r="C34" s="324"/>
      <c r="D34" s="324"/>
      <c r="E34" s="324"/>
      <c r="F34" s="324"/>
      <c r="G34" s="416"/>
      <c r="H34" s="330"/>
      <c r="I34" s="330"/>
      <c r="J34" s="330"/>
      <c r="K34" s="330"/>
      <c r="L34" s="327"/>
      <c r="M34" s="322"/>
      <c r="N34" s="323"/>
      <c r="O34" s="323"/>
      <c r="P34" s="323"/>
      <c r="Q34" s="323"/>
      <c r="R34" s="323"/>
      <c r="S34" s="407"/>
      <c r="T34" s="434"/>
      <c r="U34" s="435"/>
      <c r="V34" s="435"/>
      <c r="W34" s="435"/>
      <c r="X34" s="435"/>
      <c r="Y34" s="435"/>
      <c r="Z34" s="435"/>
      <c r="AA34" s="435"/>
      <c r="AB34" s="436"/>
      <c r="AC34" s="50"/>
      <c r="AD34" s="50"/>
      <c r="AE34" s="50"/>
      <c r="AF34" s="50"/>
      <c r="AG34" s="50"/>
      <c r="AH34" s="50"/>
      <c r="AI34" s="50"/>
      <c r="AJ34" s="50"/>
    </row>
    <row r="35" spans="1:38" ht="15" customHeight="1">
      <c r="A35" s="57"/>
      <c r="B35" s="144" t="s">
        <v>193</v>
      </c>
      <c r="C35" s="51"/>
      <c r="D35" s="51"/>
      <c r="E35" s="51"/>
      <c r="F35" s="51"/>
      <c r="G35" s="51"/>
      <c r="H35" s="51"/>
      <c r="I35" s="51"/>
      <c r="J35" s="51"/>
      <c r="K35" s="51"/>
      <c r="L35" s="51"/>
      <c r="M35" s="145"/>
      <c r="N35" s="145"/>
      <c r="O35" s="145"/>
      <c r="P35" s="145"/>
      <c r="Q35" s="145"/>
      <c r="R35" s="146"/>
      <c r="S35" s="146"/>
      <c r="T35" s="146"/>
      <c r="U35" s="145"/>
      <c r="V35" s="145"/>
      <c r="W35" s="145"/>
      <c r="X35" s="145"/>
      <c r="Y35" s="145"/>
      <c r="Z35" s="145"/>
      <c r="AA35" s="145"/>
      <c r="AB35" s="145"/>
      <c r="AC35" s="50"/>
      <c r="AD35" s="50"/>
      <c r="AE35" s="50"/>
      <c r="AF35" s="50"/>
      <c r="AG35" s="50"/>
      <c r="AH35" s="50"/>
      <c r="AI35" s="50"/>
      <c r="AJ35" s="50"/>
    </row>
    <row r="36" spans="1:38" ht="18.75" customHeight="1">
      <c r="A36" s="57"/>
      <c r="B36" s="50"/>
      <c r="C36" s="51"/>
      <c r="D36" s="51"/>
      <c r="E36" s="50"/>
      <c r="F36" s="50"/>
      <c r="G36" s="50"/>
      <c r="H36" s="50"/>
      <c r="I36" s="50"/>
      <c r="J36" s="50"/>
      <c r="K36" s="50"/>
      <c r="L36" s="50"/>
      <c r="M36" s="50"/>
      <c r="N36" s="50"/>
      <c r="O36" s="50"/>
      <c r="P36" s="50"/>
      <c r="Q36" s="50"/>
      <c r="R36" s="50"/>
      <c r="S36" s="58"/>
      <c r="T36" s="58"/>
      <c r="U36" s="58"/>
      <c r="V36" s="58"/>
      <c r="W36" s="58"/>
      <c r="X36" s="58"/>
      <c r="Y36" s="58"/>
      <c r="Z36" s="59"/>
      <c r="AA36" s="50"/>
      <c r="AB36" s="50"/>
      <c r="AC36" s="50"/>
      <c r="AD36" s="50"/>
      <c r="AE36" s="50"/>
      <c r="AF36" s="58"/>
      <c r="AG36" s="58"/>
      <c r="AH36" s="58"/>
      <c r="AI36" s="58"/>
      <c r="AJ36" s="58"/>
      <c r="AK36" s="58"/>
      <c r="AL36" s="58"/>
    </row>
    <row r="37" spans="1:38" ht="18" customHeight="1" thickBot="1">
      <c r="A37" s="50" t="s">
        <v>37</v>
      </c>
      <c r="B37" s="50"/>
      <c r="C37" s="50"/>
      <c r="D37" s="50"/>
      <c r="E37" s="50"/>
      <c r="F37" s="50"/>
      <c r="G37" s="6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row>
    <row r="38" spans="1:38" ht="21.75" customHeight="1" thickBot="1">
      <c r="A38" s="292" t="s">
        <v>165</v>
      </c>
      <c r="B38" s="293"/>
      <c r="C38" s="293"/>
      <c r="D38" s="293"/>
      <c r="E38" s="293"/>
      <c r="F38" s="293"/>
      <c r="G38" s="293"/>
      <c r="H38" s="293"/>
      <c r="I38" s="293"/>
      <c r="J38" s="293"/>
      <c r="K38" s="293"/>
      <c r="L38" s="293"/>
      <c r="M38" s="293"/>
      <c r="N38" s="293"/>
      <c r="O38" s="293"/>
      <c r="P38" s="293"/>
      <c r="Q38" s="293"/>
      <c r="R38" s="293"/>
      <c r="S38" s="294"/>
      <c r="T38" s="375" t="s">
        <v>49</v>
      </c>
      <c r="U38" s="376"/>
      <c r="V38" s="376"/>
      <c r="W38" s="377"/>
      <c r="X38" s="373" t="s">
        <v>17</v>
      </c>
      <c r="Y38" s="373"/>
      <c r="Z38" s="373"/>
      <c r="AA38" s="373"/>
      <c r="AB38" s="374"/>
      <c r="AC38" s="378"/>
      <c r="AD38" s="378"/>
      <c r="AE38" s="378"/>
      <c r="AF38" s="378"/>
      <c r="AG38" s="372"/>
      <c r="AH38" s="372"/>
      <c r="AI38" s="372"/>
      <c r="AJ38" s="372"/>
      <c r="AK38" s="372"/>
      <c r="AL38" s="372"/>
    </row>
    <row r="39" spans="1:38" ht="15" customHeight="1">
      <c r="A39" s="381" t="s">
        <v>71</v>
      </c>
      <c r="B39" s="61">
        <v>1</v>
      </c>
      <c r="C39" s="62" t="s">
        <v>39</v>
      </c>
      <c r="D39" s="62"/>
      <c r="E39" s="62"/>
      <c r="F39" s="62"/>
      <c r="G39" s="62"/>
      <c r="H39" s="62"/>
      <c r="I39" s="62"/>
      <c r="J39" s="62"/>
      <c r="K39" s="62"/>
      <c r="L39" s="62"/>
      <c r="M39" s="62"/>
      <c r="N39" s="62"/>
      <c r="O39" s="62"/>
      <c r="P39" s="62"/>
      <c r="Q39" s="62"/>
      <c r="R39" s="62"/>
      <c r="S39" s="63"/>
      <c r="T39" s="356">
        <f ca="1">COUNTIFS(申請額一覧!$E$4:$E$23,C39,申請額一覧!$K$4:$K$23,"&gt;0")</f>
        <v>1</v>
      </c>
      <c r="U39" s="357"/>
      <c r="V39" s="348" t="s">
        <v>18</v>
      </c>
      <c r="W39" s="349"/>
      <c r="X39" s="362">
        <f ca="1">SUMIF(申請額一覧!$E$4:$E$23,C39,申請額一覧!$K$4:$K$23)</f>
        <v>10000</v>
      </c>
      <c r="Y39" s="363"/>
      <c r="Z39" s="363"/>
      <c r="AA39" s="363"/>
      <c r="AB39" s="64" t="s">
        <v>130</v>
      </c>
      <c r="AC39" s="341"/>
      <c r="AD39" s="341"/>
      <c r="AE39" s="342"/>
      <c r="AF39" s="342"/>
      <c r="AG39" s="340"/>
      <c r="AH39" s="340"/>
      <c r="AI39" s="340"/>
      <c r="AJ39" s="340"/>
      <c r="AK39" s="65"/>
      <c r="AL39" s="65"/>
    </row>
    <row r="40" spans="1:38" ht="15" customHeight="1">
      <c r="A40" s="381"/>
      <c r="B40" s="66">
        <v>2</v>
      </c>
      <c r="C40" s="67" t="s">
        <v>40</v>
      </c>
      <c r="D40" s="67"/>
      <c r="E40" s="67"/>
      <c r="F40" s="67"/>
      <c r="G40" s="67"/>
      <c r="H40" s="67"/>
      <c r="I40" s="67"/>
      <c r="J40" s="67"/>
      <c r="K40" s="67"/>
      <c r="L40" s="67"/>
      <c r="M40" s="67"/>
      <c r="N40" s="67"/>
      <c r="O40" s="67"/>
      <c r="P40" s="67"/>
      <c r="Q40" s="67"/>
      <c r="R40" s="67"/>
      <c r="S40" s="68"/>
      <c r="T40" s="296">
        <f ca="1">COUNTIFS(申請額一覧!$E$4:$E$23,C40,申請額一覧!$K$4:$K$23,"&gt;0")</f>
        <v>0</v>
      </c>
      <c r="U40" s="297"/>
      <c r="V40" s="305" t="s">
        <v>18</v>
      </c>
      <c r="W40" s="306"/>
      <c r="X40" s="300">
        <f ca="1">SUMIF(申請額一覧!$E$4:$E$23,C40,申請額一覧!$K$4:$K$23)</f>
        <v>0</v>
      </c>
      <c r="Y40" s="301"/>
      <c r="Z40" s="301"/>
      <c r="AA40" s="301"/>
      <c r="AB40" s="69" t="s">
        <v>130</v>
      </c>
      <c r="AC40" s="341"/>
      <c r="AD40" s="341"/>
      <c r="AE40" s="342"/>
      <c r="AF40" s="342"/>
      <c r="AG40" s="340"/>
      <c r="AH40" s="340"/>
      <c r="AI40" s="340"/>
      <c r="AJ40" s="340"/>
      <c r="AK40" s="70"/>
      <c r="AL40" s="65"/>
    </row>
    <row r="41" spans="1:38" ht="15" customHeight="1">
      <c r="A41" s="381"/>
      <c r="B41" s="61">
        <v>3</v>
      </c>
      <c r="C41" s="67" t="s">
        <v>41</v>
      </c>
      <c r="D41" s="67"/>
      <c r="E41" s="67"/>
      <c r="F41" s="67"/>
      <c r="G41" s="67"/>
      <c r="H41" s="67"/>
      <c r="I41" s="67"/>
      <c r="J41" s="67"/>
      <c r="K41" s="67"/>
      <c r="L41" s="67"/>
      <c r="M41" s="67"/>
      <c r="N41" s="67"/>
      <c r="O41" s="67"/>
      <c r="P41" s="67"/>
      <c r="Q41" s="67"/>
      <c r="R41" s="67"/>
      <c r="S41" s="68"/>
      <c r="T41" s="296">
        <f ca="1">COUNTIFS(申請額一覧!$E$4:$E$23,C41,申請額一覧!$K$4:$K$23,"&gt;0")</f>
        <v>0</v>
      </c>
      <c r="U41" s="297"/>
      <c r="V41" s="305" t="s">
        <v>18</v>
      </c>
      <c r="W41" s="306"/>
      <c r="X41" s="300">
        <f ca="1">SUMIF(申請額一覧!$E$4:$E$23,C41,申請額一覧!$K$4:$K$23)</f>
        <v>0</v>
      </c>
      <c r="Y41" s="301"/>
      <c r="Z41" s="301"/>
      <c r="AA41" s="301"/>
      <c r="AB41" s="69" t="s">
        <v>130</v>
      </c>
      <c r="AC41" s="341"/>
      <c r="AD41" s="341"/>
      <c r="AE41" s="342"/>
      <c r="AF41" s="342"/>
      <c r="AG41" s="340"/>
      <c r="AH41" s="340"/>
      <c r="AI41" s="340"/>
      <c r="AJ41" s="340"/>
      <c r="AK41" s="70"/>
      <c r="AL41" s="65"/>
    </row>
    <row r="42" spans="1:38" ht="15" customHeight="1">
      <c r="A42" s="381"/>
      <c r="B42" s="61">
        <v>4</v>
      </c>
      <c r="C42" s="71" t="s">
        <v>48</v>
      </c>
      <c r="D42" s="67"/>
      <c r="E42" s="67"/>
      <c r="F42" s="67"/>
      <c r="G42" s="67"/>
      <c r="H42" s="67"/>
      <c r="I42" s="67"/>
      <c r="J42" s="67"/>
      <c r="K42" s="67"/>
      <c r="L42" s="67"/>
      <c r="M42" s="67"/>
      <c r="N42" s="67"/>
      <c r="O42" s="67"/>
      <c r="P42" s="67"/>
      <c r="Q42" s="67"/>
      <c r="R42" s="67"/>
      <c r="S42" s="67"/>
      <c r="T42" s="296">
        <f ca="1">COUNTIFS(申請額一覧!$E$4:$E$23,C42,申請額一覧!$K$4:$K$23,"&gt;0")</f>
        <v>0</v>
      </c>
      <c r="U42" s="297"/>
      <c r="V42" s="305" t="s">
        <v>18</v>
      </c>
      <c r="W42" s="306"/>
      <c r="X42" s="300">
        <f ca="1">SUMIF(申請額一覧!$E$4:$E$23,C42,申請額一覧!$K$4:$K$23)</f>
        <v>0</v>
      </c>
      <c r="Y42" s="301"/>
      <c r="Z42" s="301"/>
      <c r="AA42" s="301"/>
      <c r="AB42" s="72" t="s">
        <v>130</v>
      </c>
      <c r="AC42" s="341"/>
      <c r="AD42" s="341"/>
      <c r="AE42" s="342"/>
      <c r="AF42" s="342"/>
      <c r="AG42" s="340"/>
      <c r="AH42" s="340"/>
      <c r="AI42" s="340"/>
      <c r="AJ42" s="340"/>
      <c r="AK42" s="65"/>
      <c r="AL42" s="65"/>
    </row>
    <row r="43" spans="1:38" ht="15" customHeight="1">
      <c r="A43" s="381"/>
      <c r="B43" s="66">
        <v>5</v>
      </c>
      <c r="C43" s="67" t="s">
        <v>19</v>
      </c>
      <c r="D43" s="67"/>
      <c r="E43" s="67"/>
      <c r="F43" s="67"/>
      <c r="G43" s="67"/>
      <c r="H43" s="67"/>
      <c r="I43" s="67"/>
      <c r="J43" s="67"/>
      <c r="K43" s="67"/>
      <c r="L43" s="67"/>
      <c r="M43" s="67"/>
      <c r="N43" s="67"/>
      <c r="O43" s="67"/>
      <c r="P43" s="67"/>
      <c r="Q43" s="67"/>
      <c r="R43" s="67"/>
      <c r="S43" s="67"/>
      <c r="T43" s="296">
        <f ca="1">COUNTIFS(申請額一覧!$E$4:$E$23,C43,申請額一覧!$K$4:$K$23,"&gt;0")</f>
        <v>0</v>
      </c>
      <c r="U43" s="297"/>
      <c r="V43" s="305" t="s">
        <v>18</v>
      </c>
      <c r="W43" s="306"/>
      <c r="X43" s="300">
        <f ca="1">SUMIF(申請額一覧!$E$4:$E$23,C43,申請額一覧!$K$4:$K$23)</f>
        <v>0</v>
      </c>
      <c r="Y43" s="301"/>
      <c r="Z43" s="301"/>
      <c r="AA43" s="301"/>
      <c r="AB43" s="72" t="s">
        <v>130</v>
      </c>
      <c r="AC43" s="341"/>
      <c r="AD43" s="341"/>
      <c r="AE43" s="342"/>
      <c r="AF43" s="342"/>
      <c r="AG43" s="340"/>
      <c r="AH43" s="340"/>
      <c r="AI43" s="340"/>
      <c r="AJ43" s="340"/>
      <c r="AK43" s="65"/>
      <c r="AL43" s="65"/>
    </row>
    <row r="44" spans="1:38" ht="15" customHeight="1">
      <c r="A44" s="381"/>
      <c r="B44" s="73">
        <v>6</v>
      </c>
      <c r="C44" s="67" t="s">
        <v>67</v>
      </c>
      <c r="D44" s="67"/>
      <c r="E44" s="67"/>
      <c r="F44" s="67"/>
      <c r="G44" s="67"/>
      <c r="H44" s="67"/>
      <c r="I44" s="67"/>
      <c r="J44" s="67"/>
      <c r="K44" s="67"/>
      <c r="L44" s="67"/>
      <c r="M44" s="67"/>
      <c r="N44" s="67"/>
      <c r="O44" s="67"/>
      <c r="P44" s="67"/>
      <c r="Q44" s="67"/>
      <c r="R44" s="67"/>
      <c r="S44" s="67"/>
      <c r="T44" s="296">
        <f ca="1">COUNTIFS(申請額一覧!$E$4:$E$23,C44,申請額一覧!$K$4:$K$23,"&gt;0")</f>
        <v>0</v>
      </c>
      <c r="U44" s="297"/>
      <c r="V44" s="305" t="s">
        <v>18</v>
      </c>
      <c r="W44" s="306"/>
      <c r="X44" s="300">
        <f ca="1">SUMIF(申請額一覧!$E$4:$E$23,C44,申請額一覧!$K$4:$K$23)</f>
        <v>0</v>
      </c>
      <c r="Y44" s="301"/>
      <c r="Z44" s="301"/>
      <c r="AA44" s="301"/>
      <c r="AB44" s="69" t="s">
        <v>130</v>
      </c>
      <c r="AC44" s="341"/>
      <c r="AD44" s="341"/>
      <c r="AE44" s="342"/>
      <c r="AF44" s="342"/>
      <c r="AG44" s="340"/>
      <c r="AH44" s="340"/>
      <c r="AI44" s="340"/>
      <c r="AJ44" s="340"/>
      <c r="AK44" s="70"/>
      <c r="AL44" s="65"/>
    </row>
    <row r="45" spans="1:38" ht="15" customHeight="1">
      <c r="A45" s="381"/>
      <c r="B45" s="74">
        <v>7</v>
      </c>
      <c r="C45" s="67" t="s">
        <v>68</v>
      </c>
      <c r="D45" s="67"/>
      <c r="E45" s="67"/>
      <c r="F45" s="67"/>
      <c r="G45" s="75"/>
      <c r="H45" s="67"/>
      <c r="I45" s="67"/>
      <c r="J45" s="67"/>
      <c r="K45" s="67"/>
      <c r="L45" s="67"/>
      <c r="M45" s="67"/>
      <c r="N45" s="67"/>
      <c r="O45" s="67"/>
      <c r="P45" s="67"/>
      <c r="Q45" s="67"/>
      <c r="R45" s="67"/>
      <c r="S45" s="67"/>
      <c r="T45" s="296">
        <f ca="1">COUNTIFS(申請額一覧!$E$4:$E$23,C45,申請額一覧!$K$4:$K$23,"&gt;0")</f>
        <v>0</v>
      </c>
      <c r="U45" s="297"/>
      <c r="V45" s="305" t="s">
        <v>18</v>
      </c>
      <c r="W45" s="306"/>
      <c r="X45" s="300">
        <f ca="1">SUMIF(申請額一覧!$E$4:$E$23,C45,申請額一覧!$K$4:$K$23)</f>
        <v>0</v>
      </c>
      <c r="Y45" s="301"/>
      <c r="Z45" s="301"/>
      <c r="AA45" s="301"/>
      <c r="AB45" s="69" t="s">
        <v>130</v>
      </c>
      <c r="AC45" s="341"/>
      <c r="AD45" s="341"/>
      <c r="AE45" s="342"/>
      <c r="AF45" s="342"/>
      <c r="AG45" s="340"/>
      <c r="AH45" s="340"/>
      <c r="AI45" s="340"/>
      <c r="AJ45" s="340"/>
      <c r="AK45" s="70"/>
      <c r="AL45" s="65"/>
    </row>
    <row r="46" spans="1:38" ht="15" customHeight="1" thickBot="1">
      <c r="A46" s="381"/>
      <c r="B46" s="74">
        <v>8</v>
      </c>
      <c r="C46" s="76" t="s">
        <v>69</v>
      </c>
      <c r="D46" s="76"/>
      <c r="E46" s="76"/>
      <c r="F46" s="76"/>
      <c r="G46" s="76"/>
      <c r="H46" s="76"/>
      <c r="I46" s="76"/>
      <c r="J46" s="76"/>
      <c r="K46" s="76"/>
      <c r="L46" s="76"/>
      <c r="M46" s="76"/>
      <c r="N46" s="76"/>
      <c r="O46" s="76"/>
      <c r="P46" s="76"/>
      <c r="Q46" s="76"/>
      <c r="R46" s="76"/>
      <c r="S46" s="76"/>
      <c r="T46" s="382">
        <f ca="1">COUNTIFS(申請額一覧!$E$4:$E$23,C46,申請額一覧!$K$4:$K$23,"&gt;0")</f>
        <v>0</v>
      </c>
      <c r="U46" s="383"/>
      <c r="V46" s="298" t="s">
        <v>18</v>
      </c>
      <c r="W46" s="299"/>
      <c r="X46" s="370">
        <f ca="1">SUMIF(申請額一覧!$E$4:$E$23,C46,申請額一覧!$K$4:$K$23)</f>
        <v>0</v>
      </c>
      <c r="Y46" s="371"/>
      <c r="Z46" s="371"/>
      <c r="AA46" s="371"/>
      <c r="AB46" s="77" t="s">
        <v>130</v>
      </c>
      <c r="AC46" s="341"/>
      <c r="AD46" s="341"/>
      <c r="AE46" s="342"/>
      <c r="AF46" s="342"/>
      <c r="AG46" s="340"/>
      <c r="AH46" s="340"/>
      <c r="AI46" s="340"/>
      <c r="AJ46" s="340"/>
      <c r="AK46" s="70"/>
      <c r="AL46" s="65"/>
    </row>
    <row r="47" spans="1:38" ht="15" customHeight="1" thickBot="1">
      <c r="A47" s="292" t="s">
        <v>32</v>
      </c>
      <c r="B47" s="293"/>
      <c r="C47" s="293"/>
      <c r="D47" s="293"/>
      <c r="E47" s="293"/>
      <c r="F47" s="293"/>
      <c r="G47" s="293"/>
      <c r="H47" s="293"/>
      <c r="I47" s="293"/>
      <c r="J47" s="293"/>
      <c r="K47" s="293"/>
      <c r="L47" s="293"/>
      <c r="M47" s="293"/>
      <c r="N47" s="293"/>
      <c r="O47" s="293"/>
      <c r="P47" s="293"/>
      <c r="Q47" s="293"/>
      <c r="R47" s="293"/>
      <c r="S47" s="294"/>
      <c r="T47" s="307">
        <f ca="1">SUM(T39:U46)</f>
        <v>1</v>
      </c>
      <c r="U47" s="308"/>
      <c r="V47" s="286" t="s">
        <v>18</v>
      </c>
      <c r="W47" s="287"/>
      <c r="X47" s="309">
        <f ca="1">SUM(X39:AA46)</f>
        <v>10000</v>
      </c>
      <c r="Y47" s="310"/>
      <c r="Z47" s="310"/>
      <c r="AA47" s="310"/>
      <c r="AB47" s="78" t="s">
        <v>130</v>
      </c>
      <c r="AC47" s="341"/>
      <c r="AD47" s="341"/>
      <c r="AE47" s="342"/>
      <c r="AF47" s="342"/>
      <c r="AG47" s="340"/>
      <c r="AH47" s="340"/>
      <c r="AI47" s="340"/>
      <c r="AJ47" s="340"/>
      <c r="AK47" s="70"/>
      <c r="AL47" s="65"/>
    </row>
    <row r="48" spans="1:38" ht="15" customHeight="1">
      <c r="A48" s="347" t="s">
        <v>45</v>
      </c>
      <c r="B48" s="79">
        <v>9</v>
      </c>
      <c r="C48" s="62" t="s">
        <v>31</v>
      </c>
      <c r="D48" s="62"/>
      <c r="E48" s="62"/>
      <c r="F48" s="62"/>
      <c r="G48" s="62"/>
      <c r="H48" s="62"/>
      <c r="I48" s="62"/>
      <c r="J48" s="62"/>
      <c r="K48" s="62"/>
      <c r="L48" s="62"/>
      <c r="M48" s="62"/>
      <c r="N48" s="62"/>
      <c r="O48" s="62"/>
      <c r="P48" s="62"/>
      <c r="Q48" s="62"/>
      <c r="R48" s="62"/>
      <c r="S48" s="62"/>
      <c r="T48" s="356">
        <f ca="1">COUNTIFS(申請額一覧!$E$4:$E$23,C48,申請額一覧!$K$4:$K$23,"&gt;0")</f>
        <v>0</v>
      </c>
      <c r="U48" s="357"/>
      <c r="V48" s="348" t="s">
        <v>18</v>
      </c>
      <c r="W48" s="349"/>
      <c r="X48" s="362">
        <f ca="1">SUMIF(申請額一覧!$E$4:$E$23,C48,申請額一覧!$K$4:$K$23)</f>
        <v>0</v>
      </c>
      <c r="Y48" s="363"/>
      <c r="Z48" s="363"/>
      <c r="AA48" s="363"/>
      <c r="AB48" s="80" t="s">
        <v>130</v>
      </c>
      <c r="AC48" s="341"/>
      <c r="AD48" s="341"/>
      <c r="AE48" s="342"/>
      <c r="AF48" s="342"/>
      <c r="AG48" s="340"/>
      <c r="AH48" s="340"/>
      <c r="AI48" s="340"/>
      <c r="AJ48" s="340"/>
      <c r="AK48" s="70"/>
      <c r="AL48" s="65"/>
    </row>
    <row r="49" spans="1:38" ht="15" customHeight="1">
      <c r="A49" s="347"/>
      <c r="B49" s="81" t="s">
        <v>30</v>
      </c>
      <c r="C49" s="82"/>
      <c r="D49" s="82"/>
      <c r="E49" s="83"/>
      <c r="F49" s="82"/>
      <c r="G49" s="82"/>
      <c r="H49" s="82"/>
      <c r="I49" s="82"/>
      <c r="J49" s="82"/>
      <c r="K49" s="82"/>
      <c r="L49" s="82"/>
      <c r="M49" s="82"/>
      <c r="N49" s="82"/>
      <c r="O49" s="82"/>
      <c r="P49" s="82"/>
      <c r="Q49" s="82"/>
      <c r="R49" s="82"/>
      <c r="S49" s="84"/>
      <c r="T49" s="331"/>
      <c r="U49" s="332"/>
      <c r="V49" s="333"/>
      <c r="W49" s="334"/>
      <c r="X49" s="335"/>
      <c r="Y49" s="336"/>
      <c r="Z49" s="336"/>
      <c r="AA49" s="336"/>
      <c r="AB49" s="85"/>
      <c r="AC49" s="337"/>
      <c r="AD49" s="337"/>
      <c r="AE49" s="338"/>
      <c r="AF49" s="338"/>
      <c r="AG49" s="339"/>
      <c r="AH49" s="339"/>
      <c r="AI49" s="339"/>
      <c r="AJ49" s="339"/>
      <c r="AK49" s="86"/>
      <c r="AL49" s="87"/>
    </row>
    <row r="50" spans="1:38" ht="15" customHeight="1">
      <c r="A50" s="347"/>
      <c r="B50" s="88">
        <v>10</v>
      </c>
      <c r="C50" s="89" t="s">
        <v>123</v>
      </c>
      <c r="D50" s="90"/>
      <c r="E50" s="90"/>
      <c r="F50" s="90"/>
      <c r="G50" s="90"/>
      <c r="H50" s="90"/>
      <c r="I50" s="90"/>
      <c r="J50" s="90"/>
      <c r="K50" s="90"/>
      <c r="L50" s="90"/>
      <c r="M50" s="90"/>
      <c r="N50" s="90"/>
      <c r="O50" s="90"/>
      <c r="P50" s="90"/>
      <c r="Q50" s="90"/>
      <c r="R50" s="90"/>
      <c r="S50" s="90"/>
      <c r="T50" s="331">
        <f ca="1">COUNTIFS(申請額一覧!$E$4:$E$23,$B$49&amp;C50,申請額一覧!$K$4:$K$23,"&gt;0")</f>
        <v>0</v>
      </c>
      <c r="U50" s="332"/>
      <c r="V50" s="333" t="s">
        <v>18</v>
      </c>
      <c r="W50" s="334"/>
      <c r="X50" s="335">
        <f ca="1">SUMIF(申請額一覧!$E$4:$E$23,$B$49&amp;C50,申請額一覧!$K$4:$K$23)</f>
        <v>0</v>
      </c>
      <c r="Y50" s="336"/>
      <c r="Z50" s="336"/>
      <c r="AA50" s="336"/>
      <c r="AB50" s="85" t="s">
        <v>130</v>
      </c>
      <c r="AC50" s="91"/>
      <c r="AD50" s="91"/>
      <c r="AE50" s="92"/>
      <c r="AF50" s="92"/>
      <c r="AG50" s="93"/>
      <c r="AH50" s="93"/>
      <c r="AI50" s="93"/>
      <c r="AJ50" s="93"/>
      <c r="AK50" s="86"/>
      <c r="AL50" s="87"/>
    </row>
    <row r="51" spans="1:38" ht="15" customHeight="1" thickBot="1">
      <c r="A51" s="347"/>
      <c r="B51" s="94">
        <v>11</v>
      </c>
      <c r="C51" s="95" t="s">
        <v>124</v>
      </c>
      <c r="D51" s="95"/>
      <c r="E51" s="95"/>
      <c r="F51" s="95"/>
      <c r="G51" s="95"/>
      <c r="H51" s="95"/>
      <c r="I51" s="95"/>
      <c r="J51" s="95"/>
      <c r="K51" s="96"/>
      <c r="L51" s="95"/>
      <c r="M51" s="95"/>
      <c r="N51" s="95"/>
      <c r="O51" s="95"/>
      <c r="P51" s="95"/>
      <c r="Q51" s="95"/>
      <c r="R51" s="95"/>
      <c r="S51" s="95"/>
      <c r="T51" s="384">
        <f ca="1">COUNTIFS(申請額一覧!$E$4:$E$23,$B$49&amp;C51,申請額一覧!$K$4:$K$23,"&gt;0")</f>
        <v>0</v>
      </c>
      <c r="U51" s="385"/>
      <c r="V51" s="366" t="s">
        <v>18</v>
      </c>
      <c r="W51" s="367"/>
      <c r="X51" s="368">
        <f ca="1">SUMIF(申請額一覧!$E$4:$E$23,$B$49&amp;C51,申請額一覧!$K$4:$K$23)</f>
        <v>0</v>
      </c>
      <c r="Y51" s="369"/>
      <c r="Z51" s="369"/>
      <c r="AA51" s="369"/>
      <c r="AB51" s="97" t="s">
        <v>130</v>
      </c>
      <c r="AC51" s="337"/>
      <c r="AD51" s="337"/>
      <c r="AE51" s="338"/>
      <c r="AF51" s="338"/>
      <c r="AG51" s="339"/>
      <c r="AH51" s="339"/>
      <c r="AI51" s="339"/>
      <c r="AJ51" s="339"/>
      <c r="AK51" s="86"/>
      <c r="AL51" s="87"/>
    </row>
    <row r="52" spans="1:38" ht="15" customHeight="1" thickBot="1">
      <c r="A52" s="292" t="s">
        <v>32</v>
      </c>
      <c r="B52" s="293"/>
      <c r="C52" s="293"/>
      <c r="D52" s="293"/>
      <c r="E52" s="293"/>
      <c r="F52" s="293"/>
      <c r="G52" s="293"/>
      <c r="H52" s="293"/>
      <c r="I52" s="293"/>
      <c r="J52" s="293"/>
      <c r="K52" s="293"/>
      <c r="L52" s="293"/>
      <c r="M52" s="293"/>
      <c r="N52" s="293"/>
      <c r="O52" s="293"/>
      <c r="P52" s="293"/>
      <c r="Q52" s="293"/>
      <c r="R52" s="293"/>
      <c r="S52" s="294"/>
      <c r="T52" s="307">
        <f ca="1">SUM(T48:U51)</f>
        <v>0</v>
      </c>
      <c r="U52" s="308"/>
      <c r="V52" s="286" t="s">
        <v>18</v>
      </c>
      <c r="W52" s="287"/>
      <c r="X52" s="309">
        <f ca="1">SUM(X48:AA51)</f>
        <v>0</v>
      </c>
      <c r="Y52" s="310"/>
      <c r="Z52" s="310"/>
      <c r="AA52" s="310"/>
      <c r="AB52" s="78" t="s">
        <v>130</v>
      </c>
      <c r="AC52" s="341"/>
      <c r="AD52" s="341"/>
      <c r="AE52" s="342"/>
      <c r="AF52" s="342"/>
      <c r="AG52" s="340"/>
      <c r="AH52" s="340"/>
      <c r="AI52" s="340"/>
      <c r="AJ52" s="340"/>
      <c r="AK52" s="70"/>
      <c r="AL52" s="65"/>
    </row>
    <row r="53" spans="1:38" ht="15" customHeight="1">
      <c r="A53" s="381" t="s">
        <v>28</v>
      </c>
      <c r="B53" s="98" t="s">
        <v>125</v>
      </c>
      <c r="C53" s="95"/>
      <c r="D53" s="90"/>
      <c r="E53" s="90"/>
      <c r="F53" s="90"/>
      <c r="G53" s="90"/>
      <c r="H53" s="90"/>
      <c r="I53" s="90"/>
      <c r="J53" s="90"/>
      <c r="K53" s="90"/>
      <c r="L53" s="90"/>
      <c r="M53" s="90"/>
      <c r="N53" s="90"/>
      <c r="O53" s="90"/>
      <c r="P53" s="90"/>
      <c r="Q53" s="90"/>
      <c r="R53" s="90"/>
      <c r="S53" s="90"/>
      <c r="T53" s="356"/>
      <c r="U53" s="357"/>
      <c r="V53" s="348"/>
      <c r="W53" s="349"/>
      <c r="X53" s="362"/>
      <c r="Y53" s="363"/>
      <c r="Z53" s="363"/>
      <c r="AA53" s="363"/>
      <c r="AB53" s="80"/>
      <c r="AC53" s="341"/>
      <c r="AD53" s="341"/>
      <c r="AE53" s="342"/>
      <c r="AF53" s="342"/>
      <c r="AG53" s="340"/>
      <c r="AH53" s="340"/>
      <c r="AI53" s="340"/>
      <c r="AJ53" s="340"/>
      <c r="AK53" s="70"/>
      <c r="AL53" s="65"/>
    </row>
    <row r="54" spans="1:38" ht="15" customHeight="1">
      <c r="A54" s="381"/>
      <c r="B54" s="88">
        <v>12</v>
      </c>
      <c r="C54" s="82" t="s">
        <v>126</v>
      </c>
      <c r="D54" s="90"/>
      <c r="E54" s="90"/>
      <c r="F54" s="90"/>
      <c r="G54" s="90"/>
      <c r="H54" s="90"/>
      <c r="I54" s="90"/>
      <c r="J54" s="90"/>
      <c r="K54" s="90"/>
      <c r="L54" s="90"/>
      <c r="M54" s="90"/>
      <c r="N54" s="90"/>
      <c r="O54" s="90"/>
      <c r="P54" s="90"/>
      <c r="Q54" s="90"/>
      <c r="R54" s="90"/>
      <c r="S54" s="90"/>
      <c r="T54" s="296">
        <f ca="1">COUNTIFS(申請額一覧!$E$4:$E$23,$B$53&amp;C54,申請額一覧!$K$4:$K$23,"&gt;0")</f>
        <v>1</v>
      </c>
      <c r="U54" s="297"/>
      <c r="V54" s="305" t="s">
        <v>18</v>
      </c>
      <c r="W54" s="306"/>
      <c r="X54" s="300">
        <f ca="1">SUMIF(申請額一覧!$E$4:$E$23,$B$53&amp;C54,申請額一覧!$K$4:$K$23)</f>
        <v>9000</v>
      </c>
      <c r="Y54" s="301"/>
      <c r="Z54" s="301"/>
      <c r="AA54" s="301"/>
      <c r="AB54" s="69" t="s">
        <v>130</v>
      </c>
      <c r="AC54" s="99"/>
      <c r="AD54" s="99"/>
      <c r="AE54" s="100"/>
      <c r="AF54" s="100"/>
      <c r="AG54" s="101"/>
      <c r="AH54" s="101"/>
      <c r="AI54" s="101"/>
      <c r="AJ54" s="101"/>
      <c r="AK54" s="70"/>
      <c r="AL54" s="65"/>
    </row>
    <row r="55" spans="1:38" ht="15" customHeight="1">
      <c r="A55" s="381"/>
      <c r="B55" s="102">
        <v>13</v>
      </c>
      <c r="C55" s="82" t="s">
        <v>127</v>
      </c>
      <c r="D55" s="90"/>
      <c r="E55" s="90"/>
      <c r="F55" s="90"/>
      <c r="G55" s="90"/>
      <c r="H55" s="90"/>
      <c r="I55" s="90"/>
      <c r="J55" s="90"/>
      <c r="K55" s="90"/>
      <c r="L55" s="90"/>
      <c r="M55" s="90"/>
      <c r="N55" s="90"/>
      <c r="O55" s="90"/>
      <c r="P55" s="90"/>
      <c r="Q55" s="90"/>
      <c r="R55" s="90"/>
      <c r="S55" s="90"/>
      <c r="T55" s="296">
        <f ca="1">COUNTIFS(申請額一覧!$E$4:$E$23,$B$53&amp;C55,申請額一覧!$K$4:$K$23,"&gt;0")</f>
        <v>0</v>
      </c>
      <c r="U55" s="297"/>
      <c r="V55" s="305" t="s">
        <v>18</v>
      </c>
      <c r="W55" s="306"/>
      <c r="X55" s="300">
        <f ca="1">SUMIF(申請額一覧!$E$4:$E$23,$B$53&amp;C55,申請額一覧!$K$4:$K$23)</f>
        <v>0</v>
      </c>
      <c r="Y55" s="301"/>
      <c r="Z55" s="301"/>
      <c r="AA55" s="301"/>
      <c r="AB55" s="69" t="s">
        <v>130</v>
      </c>
      <c r="AC55" s="99"/>
      <c r="AD55" s="99"/>
      <c r="AE55" s="100"/>
      <c r="AF55" s="100"/>
      <c r="AG55" s="101"/>
      <c r="AH55" s="101"/>
      <c r="AI55" s="101"/>
      <c r="AJ55" s="101"/>
      <c r="AK55" s="70"/>
      <c r="AL55" s="65"/>
    </row>
    <row r="56" spans="1:38" ht="15" customHeight="1">
      <c r="A56" s="381"/>
      <c r="B56" s="102">
        <v>14</v>
      </c>
      <c r="C56" s="103" t="s">
        <v>128</v>
      </c>
      <c r="D56" s="90"/>
      <c r="E56" s="90"/>
      <c r="F56" s="90"/>
      <c r="G56" s="90"/>
      <c r="H56" s="90"/>
      <c r="I56" s="90"/>
      <c r="J56" s="90"/>
      <c r="K56" s="90"/>
      <c r="L56" s="90"/>
      <c r="M56" s="90"/>
      <c r="N56" s="90"/>
      <c r="O56" s="90"/>
      <c r="P56" s="90"/>
      <c r="Q56" s="90"/>
      <c r="R56" s="90"/>
      <c r="S56" s="90"/>
      <c r="T56" s="296">
        <f ca="1">COUNTIFS(申請額一覧!$E$4:$E$23,$B$53&amp;C56,申請額一覧!$K$4:$K$23,"&gt;0")</f>
        <v>0</v>
      </c>
      <c r="U56" s="297"/>
      <c r="V56" s="305" t="s">
        <v>18</v>
      </c>
      <c r="W56" s="306"/>
      <c r="X56" s="300">
        <f ca="1">SUMIF(申請額一覧!$E$4:$E$23,$B$53&amp;C56,申請額一覧!$K$4:$K$23)</f>
        <v>0</v>
      </c>
      <c r="Y56" s="301"/>
      <c r="Z56" s="301"/>
      <c r="AA56" s="301"/>
      <c r="AB56" s="69" t="s">
        <v>130</v>
      </c>
      <c r="AC56" s="99"/>
      <c r="AD56" s="99"/>
      <c r="AE56" s="100"/>
      <c r="AF56" s="100"/>
      <c r="AG56" s="101"/>
      <c r="AH56" s="101"/>
      <c r="AI56" s="101"/>
      <c r="AJ56" s="101"/>
      <c r="AK56" s="70"/>
      <c r="AL56" s="65"/>
    </row>
    <row r="57" spans="1:38" ht="15" customHeight="1">
      <c r="A57" s="381"/>
      <c r="B57" s="104">
        <v>15</v>
      </c>
      <c r="C57" s="67" t="s">
        <v>20</v>
      </c>
      <c r="D57" s="67"/>
      <c r="E57" s="67"/>
      <c r="F57" s="67"/>
      <c r="G57" s="67"/>
      <c r="H57" s="67"/>
      <c r="I57" s="67"/>
      <c r="J57" s="67"/>
      <c r="K57" s="67"/>
      <c r="L57" s="67"/>
      <c r="M57" s="67"/>
      <c r="N57" s="67"/>
      <c r="O57" s="67"/>
      <c r="P57" s="67"/>
      <c r="Q57" s="67"/>
      <c r="R57" s="67"/>
      <c r="S57" s="67"/>
      <c r="T57" s="296">
        <f ca="1">COUNTIFS(申請額一覧!$E$4:$E$23,C57,申請額一覧!$K$4:$K$23,"&gt;0")</f>
        <v>0</v>
      </c>
      <c r="U57" s="297"/>
      <c r="V57" s="305" t="s">
        <v>18</v>
      </c>
      <c r="W57" s="306"/>
      <c r="X57" s="300">
        <f ca="1">SUMIF(申請額一覧!$E$4:$E$23,C57,申請額一覧!$K$4:$K$23)</f>
        <v>0</v>
      </c>
      <c r="Y57" s="301"/>
      <c r="Z57" s="301"/>
      <c r="AA57" s="301"/>
      <c r="AB57" s="69" t="s">
        <v>130</v>
      </c>
      <c r="AC57" s="341"/>
      <c r="AD57" s="341"/>
      <c r="AE57" s="342"/>
      <c r="AF57" s="342"/>
      <c r="AG57" s="340"/>
      <c r="AH57" s="340"/>
      <c r="AI57" s="340"/>
      <c r="AJ57" s="340"/>
      <c r="AK57" s="70"/>
      <c r="AL57" s="65"/>
    </row>
    <row r="58" spans="1:38" ht="15" customHeight="1">
      <c r="A58" s="381"/>
      <c r="B58" s="104">
        <v>16</v>
      </c>
      <c r="C58" s="67" t="s">
        <v>21</v>
      </c>
      <c r="D58" s="67"/>
      <c r="E58" s="67"/>
      <c r="F58" s="67"/>
      <c r="G58" s="67"/>
      <c r="H58" s="67"/>
      <c r="I58" s="67"/>
      <c r="J58" s="67"/>
      <c r="K58" s="67"/>
      <c r="L58" s="67"/>
      <c r="M58" s="67"/>
      <c r="N58" s="67"/>
      <c r="O58" s="67"/>
      <c r="P58" s="67"/>
      <c r="Q58" s="67"/>
      <c r="R58" s="67"/>
      <c r="S58" s="67"/>
      <c r="T58" s="296">
        <f ca="1">COUNTIFS(申請額一覧!$E$4:$E$23,C58,申請額一覧!$K$4:$K$23,"&gt;0")</f>
        <v>0</v>
      </c>
      <c r="U58" s="297"/>
      <c r="V58" s="305" t="s">
        <v>18</v>
      </c>
      <c r="W58" s="306"/>
      <c r="X58" s="300">
        <f ca="1">SUMIF(申請額一覧!$E$4:$E$23,C58,申請額一覧!$K$4:$K$23)</f>
        <v>0</v>
      </c>
      <c r="Y58" s="301"/>
      <c r="Z58" s="301"/>
      <c r="AA58" s="301"/>
      <c r="AB58" s="69" t="s">
        <v>130</v>
      </c>
      <c r="AC58" s="341"/>
      <c r="AD58" s="341"/>
      <c r="AE58" s="342"/>
      <c r="AF58" s="342"/>
      <c r="AG58" s="340"/>
      <c r="AH58" s="340"/>
      <c r="AI58" s="340"/>
      <c r="AJ58" s="340"/>
      <c r="AK58" s="70"/>
      <c r="AL58" s="65"/>
    </row>
    <row r="59" spans="1:38" ht="15" customHeight="1">
      <c r="A59" s="381"/>
      <c r="B59" s="105">
        <v>17</v>
      </c>
      <c r="C59" s="67" t="s">
        <v>22</v>
      </c>
      <c r="D59" s="67"/>
      <c r="E59" s="67"/>
      <c r="F59" s="67"/>
      <c r="G59" s="67"/>
      <c r="H59" s="67"/>
      <c r="I59" s="67"/>
      <c r="J59" s="67"/>
      <c r="K59" s="67"/>
      <c r="L59" s="67"/>
      <c r="M59" s="67"/>
      <c r="N59" s="67"/>
      <c r="O59" s="67"/>
      <c r="P59" s="67"/>
      <c r="Q59" s="67"/>
      <c r="R59" s="67"/>
      <c r="S59" s="67"/>
      <c r="T59" s="296">
        <f ca="1">COUNTIFS(申請額一覧!$E$4:$E$23,C59,申請額一覧!$K$4:$K$23,"&gt;0")</f>
        <v>0</v>
      </c>
      <c r="U59" s="297"/>
      <c r="V59" s="305" t="s">
        <v>18</v>
      </c>
      <c r="W59" s="306"/>
      <c r="X59" s="300">
        <f ca="1">SUMIF(申請額一覧!$E$4:$E$23,C59,申請額一覧!$K$4:$K$23)</f>
        <v>0</v>
      </c>
      <c r="Y59" s="301"/>
      <c r="Z59" s="301"/>
      <c r="AA59" s="301"/>
      <c r="AB59" s="69" t="s">
        <v>130</v>
      </c>
      <c r="AC59" s="341"/>
      <c r="AD59" s="341"/>
      <c r="AE59" s="342"/>
      <c r="AF59" s="342"/>
      <c r="AG59" s="340"/>
      <c r="AH59" s="340"/>
      <c r="AI59" s="340"/>
      <c r="AJ59" s="340"/>
      <c r="AK59" s="70"/>
      <c r="AL59" s="65"/>
    </row>
    <row r="60" spans="1:38" ht="15" customHeight="1">
      <c r="A60" s="381"/>
      <c r="B60" s="106">
        <v>18</v>
      </c>
      <c r="C60" s="67" t="s">
        <v>23</v>
      </c>
      <c r="D60" s="67"/>
      <c r="E60" s="67"/>
      <c r="F60" s="67"/>
      <c r="G60" s="67"/>
      <c r="H60" s="67"/>
      <c r="I60" s="67"/>
      <c r="J60" s="67"/>
      <c r="K60" s="67"/>
      <c r="L60" s="67"/>
      <c r="M60" s="67"/>
      <c r="N60" s="67"/>
      <c r="O60" s="67"/>
      <c r="P60" s="67"/>
      <c r="Q60" s="67"/>
      <c r="R60" s="67"/>
      <c r="S60" s="67"/>
      <c r="T60" s="296">
        <f ca="1">COUNTIFS(申請額一覧!$E$4:$E$23,C60,申請額一覧!$K$4:$K$23,"&gt;0")</f>
        <v>0</v>
      </c>
      <c r="U60" s="297"/>
      <c r="V60" s="305" t="s">
        <v>18</v>
      </c>
      <c r="W60" s="306"/>
      <c r="X60" s="300">
        <f ca="1">SUMIF(申請額一覧!$E$4:$E$23,C60,申請額一覧!$K$4:$K$23)</f>
        <v>0</v>
      </c>
      <c r="Y60" s="301"/>
      <c r="Z60" s="301"/>
      <c r="AA60" s="301"/>
      <c r="AB60" s="69" t="s">
        <v>130</v>
      </c>
      <c r="AC60" s="341"/>
      <c r="AD60" s="341"/>
      <c r="AE60" s="342"/>
      <c r="AF60" s="342"/>
      <c r="AG60" s="340"/>
      <c r="AH60" s="340"/>
      <c r="AI60" s="340"/>
      <c r="AJ60" s="340"/>
      <c r="AK60" s="70"/>
      <c r="AL60" s="65"/>
    </row>
    <row r="61" spans="1:38" ht="15" customHeight="1">
      <c r="A61" s="381"/>
      <c r="B61" s="107">
        <v>19</v>
      </c>
      <c r="C61" s="67" t="s">
        <v>24</v>
      </c>
      <c r="D61" s="67"/>
      <c r="E61" s="67"/>
      <c r="F61" s="67"/>
      <c r="G61" s="67"/>
      <c r="H61" s="67"/>
      <c r="I61" s="67"/>
      <c r="J61" s="67"/>
      <c r="K61" s="67"/>
      <c r="L61" s="67"/>
      <c r="M61" s="67"/>
      <c r="N61" s="67"/>
      <c r="O61" s="67"/>
      <c r="P61" s="67"/>
      <c r="Q61" s="67"/>
      <c r="R61" s="67"/>
      <c r="S61" s="67"/>
      <c r="T61" s="296">
        <f ca="1">COUNTIFS(申請額一覧!$E$4:$E$23,C61,申請額一覧!$K$4:$K$23,"&gt;0")</f>
        <v>0</v>
      </c>
      <c r="U61" s="297"/>
      <c r="V61" s="305" t="s">
        <v>18</v>
      </c>
      <c r="W61" s="306"/>
      <c r="X61" s="300">
        <f ca="1">SUMIF(申請額一覧!$E$4:$E$23,C61,申請額一覧!$K$4:$K$23)</f>
        <v>0</v>
      </c>
      <c r="Y61" s="301"/>
      <c r="Z61" s="301"/>
      <c r="AA61" s="301"/>
      <c r="AB61" s="69" t="s">
        <v>130</v>
      </c>
      <c r="AC61" s="341"/>
      <c r="AD61" s="341"/>
      <c r="AE61" s="342"/>
      <c r="AF61" s="342"/>
      <c r="AG61" s="340"/>
      <c r="AH61" s="340"/>
      <c r="AI61" s="340"/>
      <c r="AJ61" s="340"/>
      <c r="AK61" s="70"/>
      <c r="AL61" s="65"/>
    </row>
    <row r="62" spans="1:38" ht="15" customHeight="1">
      <c r="A62" s="381"/>
      <c r="B62" s="107">
        <v>20</v>
      </c>
      <c r="C62" s="67" t="s">
        <v>25</v>
      </c>
      <c r="D62" s="67"/>
      <c r="E62" s="67"/>
      <c r="F62" s="67"/>
      <c r="G62" s="67"/>
      <c r="H62" s="67"/>
      <c r="I62" s="67"/>
      <c r="J62" s="67"/>
      <c r="K62" s="67"/>
      <c r="L62" s="67"/>
      <c r="M62" s="67"/>
      <c r="N62" s="67"/>
      <c r="O62" s="67"/>
      <c r="P62" s="67"/>
      <c r="Q62" s="67"/>
      <c r="R62" s="67"/>
      <c r="S62" s="67"/>
      <c r="T62" s="296">
        <f ca="1">COUNTIFS(申請額一覧!$E$4:$E$23,C62,申請額一覧!$K$4:$K$23,"&gt;0")</f>
        <v>0</v>
      </c>
      <c r="U62" s="297"/>
      <c r="V62" s="305" t="s">
        <v>18</v>
      </c>
      <c r="W62" s="306"/>
      <c r="X62" s="300">
        <f ca="1">SUMIF(申請額一覧!$E$4:$E$23,C62,申請額一覧!$K$4:$K$23)</f>
        <v>0</v>
      </c>
      <c r="Y62" s="301"/>
      <c r="Z62" s="301"/>
      <c r="AA62" s="301"/>
      <c r="AB62" s="69" t="s">
        <v>130</v>
      </c>
      <c r="AC62" s="341"/>
      <c r="AD62" s="341"/>
      <c r="AE62" s="342"/>
      <c r="AF62" s="342"/>
      <c r="AG62" s="340"/>
      <c r="AH62" s="340"/>
      <c r="AI62" s="340"/>
      <c r="AJ62" s="340"/>
      <c r="AK62" s="70"/>
      <c r="AL62" s="65"/>
    </row>
    <row r="63" spans="1:38" ht="15" customHeight="1" thickBot="1">
      <c r="A63" s="381"/>
      <c r="B63" s="107">
        <v>21</v>
      </c>
      <c r="C63" s="76" t="s">
        <v>47</v>
      </c>
      <c r="D63" s="76"/>
      <c r="E63" s="76"/>
      <c r="F63" s="76"/>
      <c r="G63" s="76"/>
      <c r="H63" s="76"/>
      <c r="I63" s="76"/>
      <c r="J63" s="76"/>
      <c r="K63" s="76"/>
      <c r="L63" s="76"/>
      <c r="M63" s="76"/>
      <c r="N63" s="76"/>
      <c r="O63" s="76"/>
      <c r="P63" s="76"/>
      <c r="Q63" s="76"/>
      <c r="R63" s="76"/>
      <c r="S63" s="76"/>
      <c r="T63" s="358">
        <f ca="1">COUNTIFS(申請額一覧!$E$4:$E$23,C63,申請額一覧!$K$4:$K$23,"&gt;0")</f>
        <v>0</v>
      </c>
      <c r="U63" s="359"/>
      <c r="V63" s="298" t="s">
        <v>18</v>
      </c>
      <c r="W63" s="299"/>
      <c r="X63" s="360">
        <f ca="1">SUMIF(申請額一覧!$E$4:$E$23,C63,申請額一覧!$K$4:$K$23)</f>
        <v>0</v>
      </c>
      <c r="Y63" s="361"/>
      <c r="Z63" s="361"/>
      <c r="AA63" s="361"/>
      <c r="AB63" s="77" t="s">
        <v>130</v>
      </c>
      <c r="AC63" s="341"/>
      <c r="AD63" s="341"/>
      <c r="AE63" s="342"/>
      <c r="AF63" s="342"/>
      <c r="AG63" s="340"/>
      <c r="AH63" s="340"/>
      <c r="AI63" s="340"/>
      <c r="AJ63" s="340"/>
      <c r="AK63" s="70"/>
      <c r="AL63" s="65"/>
    </row>
    <row r="64" spans="1:38" ht="15" customHeight="1" thickBot="1">
      <c r="A64" s="292" t="s">
        <v>32</v>
      </c>
      <c r="B64" s="293"/>
      <c r="C64" s="293"/>
      <c r="D64" s="293"/>
      <c r="E64" s="293"/>
      <c r="F64" s="293"/>
      <c r="G64" s="293"/>
      <c r="H64" s="293"/>
      <c r="I64" s="293"/>
      <c r="J64" s="293"/>
      <c r="K64" s="293"/>
      <c r="L64" s="293"/>
      <c r="M64" s="293"/>
      <c r="N64" s="293"/>
      <c r="O64" s="293"/>
      <c r="P64" s="293"/>
      <c r="Q64" s="293"/>
      <c r="R64" s="293"/>
      <c r="S64" s="294"/>
      <c r="T64" s="307">
        <f ca="1">SUM(T54:U63)</f>
        <v>1</v>
      </c>
      <c r="U64" s="308"/>
      <c r="V64" s="286" t="s">
        <v>18</v>
      </c>
      <c r="W64" s="287"/>
      <c r="X64" s="309">
        <f ca="1">SUM(X54:AA63)</f>
        <v>9000</v>
      </c>
      <c r="Y64" s="310"/>
      <c r="Z64" s="310"/>
      <c r="AA64" s="310"/>
      <c r="AB64" s="78" t="s">
        <v>130</v>
      </c>
      <c r="AC64" s="341"/>
      <c r="AD64" s="341"/>
      <c r="AE64" s="342"/>
      <c r="AF64" s="342"/>
      <c r="AG64" s="340"/>
      <c r="AH64" s="340"/>
      <c r="AI64" s="340"/>
      <c r="AJ64" s="340"/>
      <c r="AK64" s="70"/>
      <c r="AL64" s="65"/>
    </row>
    <row r="65" spans="1:38" ht="15" customHeight="1">
      <c r="A65" s="347" t="s">
        <v>46</v>
      </c>
      <c r="B65" s="105">
        <v>22</v>
      </c>
      <c r="C65" s="62" t="s">
        <v>26</v>
      </c>
      <c r="D65" s="62"/>
      <c r="E65" s="62"/>
      <c r="F65" s="62"/>
      <c r="G65" s="62"/>
      <c r="H65" s="62"/>
      <c r="I65" s="62"/>
      <c r="J65" s="62"/>
      <c r="K65" s="62"/>
      <c r="L65" s="62"/>
      <c r="M65" s="62"/>
      <c r="N65" s="62"/>
      <c r="O65" s="62"/>
      <c r="P65" s="62"/>
      <c r="Q65" s="62"/>
      <c r="R65" s="62"/>
      <c r="S65" s="62"/>
      <c r="T65" s="356">
        <f ca="1">COUNTIFS(申請額一覧!$E$4:$E$23,C65,申請額一覧!$K$4:$K$23,"&gt;0")</f>
        <v>0</v>
      </c>
      <c r="U65" s="357"/>
      <c r="V65" s="348" t="s">
        <v>18</v>
      </c>
      <c r="W65" s="349"/>
      <c r="X65" s="362">
        <f ca="1">SUMIF(申請額一覧!$E$4:$E$23,C65,申請額一覧!$K$4:$K$23)</f>
        <v>0</v>
      </c>
      <c r="Y65" s="363"/>
      <c r="Z65" s="363"/>
      <c r="AA65" s="363"/>
      <c r="AB65" s="80" t="s">
        <v>130</v>
      </c>
      <c r="AC65" s="341"/>
      <c r="AD65" s="341"/>
      <c r="AE65" s="342"/>
      <c r="AF65" s="342"/>
      <c r="AG65" s="340"/>
      <c r="AH65" s="340"/>
      <c r="AI65" s="340"/>
      <c r="AJ65" s="340"/>
      <c r="AK65" s="70"/>
      <c r="AL65" s="65"/>
    </row>
    <row r="66" spans="1:38" ht="15" customHeight="1" thickBot="1">
      <c r="A66" s="347"/>
      <c r="B66" s="107">
        <v>23</v>
      </c>
      <c r="C66" s="50" t="s">
        <v>27</v>
      </c>
      <c r="D66" s="50"/>
      <c r="E66" s="50"/>
      <c r="F66" s="50"/>
      <c r="G66" s="50"/>
      <c r="H66" s="50"/>
      <c r="I66" s="50"/>
      <c r="J66" s="50"/>
      <c r="K66" s="50"/>
      <c r="L66" s="50"/>
      <c r="M66" s="50"/>
      <c r="N66" s="50"/>
      <c r="O66" s="50"/>
      <c r="P66" s="50"/>
      <c r="Q66" s="50"/>
      <c r="R66" s="50"/>
      <c r="S66" s="50"/>
      <c r="T66" s="353">
        <f ca="1">COUNTIFS(申請額一覧!$E$4:$E$23,C66,申請額一覧!$K$4:$K$23,"&gt;0")</f>
        <v>0</v>
      </c>
      <c r="U66" s="354"/>
      <c r="V66" s="342" t="s">
        <v>18</v>
      </c>
      <c r="W66" s="355"/>
      <c r="X66" s="364">
        <f ca="1">SUMIF(申請額一覧!$E$4:$E$23,C66,申請額一覧!$K$4:$K$23)</f>
        <v>0</v>
      </c>
      <c r="Y66" s="365"/>
      <c r="Z66" s="365"/>
      <c r="AA66" s="365"/>
      <c r="AB66" s="108" t="s">
        <v>130</v>
      </c>
      <c r="AC66" s="341"/>
      <c r="AD66" s="341"/>
      <c r="AE66" s="342"/>
      <c r="AF66" s="342"/>
      <c r="AG66" s="340"/>
      <c r="AH66" s="340"/>
      <c r="AI66" s="340"/>
      <c r="AJ66" s="340"/>
      <c r="AK66" s="70"/>
      <c r="AL66" s="65"/>
    </row>
    <row r="67" spans="1:38" ht="15" customHeight="1" thickBot="1">
      <c r="A67" s="292" t="s">
        <v>32</v>
      </c>
      <c r="B67" s="293"/>
      <c r="C67" s="293"/>
      <c r="D67" s="293"/>
      <c r="E67" s="293"/>
      <c r="F67" s="293"/>
      <c r="G67" s="293"/>
      <c r="H67" s="293"/>
      <c r="I67" s="293"/>
      <c r="J67" s="293"/>
      <c r="K67" s="293"/>
      <c r="L67" s="293"/>
      <c r="M67" s="293"/>
      <c r="N67" s="293"/>
      <c r="O67" s="293"/>
      <c r="P67" s="293"/>
      <c r="Q67" s="293"/>
      <c r="R67" s="293"/>
      <c r="S67" s="294"/>
      <c r="T67" s="307">
        <f ca="1">SUM(T65:U66)</f>
        <v>0</v>
      </c>
      <c r="U67" s="308"/>
      <c r="V67" s="286" t="s">
        <v>18</v>
      </c>
      <c r="W67" s="287"/>
      <c r="X67" s="309">
        <f ca="1">SUM(X65:AA66)</f>
        <v>0</v>
      </c>
      <c r="Y67" s="310"/>
      <c r="Z67" s="310"/>
      <c r="AA67" s="310"/>
      <c r="AB67" s="78" t="s">
        <v>130</v>
      </c>
      <c r="AC67" s="341"/>
      <c r="AD67" s="341"/>
      <c r="AE67" s="342"/>
      <c r="AF67" s="342"/>
      <c r="AG67" s="340"/>
      <c r="AH67" s="340"/>
      <c r="AI67" s="340"/>
      <c r="AJ67" s="340"/>
      <c r="AK67" s="70"/>
      <c r="AL67" s="65"/>
    </row>
    <row r="68" spans="1:38" ht="15" customHeight="1">
      <c r="A68" s="381" t="s">
        <v>29</v>
      </c>
      <c r="B68" s="98" t="s">
        <v>113</v>
      </c>
      <c r="C68" s="95"/>
      <c r="D68" s="90"/>
      <c r="E68" s="90"/>
      <c r="F68" s="90"/>
      <c r="G68" s="90"/>
      <c r="H68" s="90"/>
      <c r="I68" s="90"/>
      <c r="J68" s="90"/>
      <c r="K68" s="90"/>
      <c r="L68" s="90"/>
      <c r="M68" s="90"/>
      <c r="N68" s="90"/>
      <c r="O68" s="90"/>
      <c r="P68" s="90"/>
      <c r="Q68" s="90"/>
      <c r="R68" s="90"/>
      <c r="S68" s="62"/>
      <c r="T68" s="343"/>
      <c r="U68" s="344"/>
      <c r="V68" s="345"/>
      <c r="W68" s="346"/>
      <c r="X68" s="351"/>
      <c r="Y68" s="352"/>
      <c r="Z68" s="352"/>
      <c r="AA68" s="352"/>
      <c r="AB68" s="109"/>
      <c r="AC68" s="337"/>
      <c r="AD68" s="337"/>
      <c r="AE68" s="338"/>
      <c r="AF68" s="338"/>
      <c r="AG68" s="339"/>
      <c r="AH68" s="339"/>
      <c r="AI68" s="339"/>
      <c r="AJ68" s="339"/>
      <c r="AK68" s="86"/>
      <c r="AL68" s="87"/>
    </row>
    <row r="69" spans="1:38" ht="15" customHeight="1">
      <c r="A69" s="381"/>
      <c r="B69" s="88">
        <v>24</v>
      </c>
      <c r="C69" s="96" t="s">
        <v>97</v>
      </c>
      <c r="D69" s="90"/>
      <c r="E69" s="90"/>
      <c r="F69" s="90"/>
      <c r="G69" s="90"/>
      <c r="H69" s="90"/>
      <c r="I69" s="90"/>
      <c r="J69" s="90"/>
      <c r="K69" s="90"/>
      <c r="L69" s="90"/>
      <c r="M69" s="90"/>
      <c r="N69" s="90"/>
      <c r="O69" s="90"/>
      <c r="P69" s="90"/>
      <c r="Q69" s="90"/>
      <c r="R69" s="90"/>
      <c r="S69" s="62"/>
      <c r="T69" s="296">
        <f ca="1">COUNTIFS(申請額一覧!$E$4:$E$23,$B$68&amp;C69,申請額一覧!$K$4:$K$23,"&gt;0")</f>
        <v>0</v>
      </c>
      <c r="U69" s="297"/>
      <c r="V69" s="305" t="s">
        <v>18</v>
      </c>
      <c r="W69" s="306"/>
      <c r="X69" s="300">
        <f ca="1">SUMIF(申請額一覧!$E$4:$E$23,$B$68&amp;C69,申請額一覧!$K$4:$K$23)</f>
        <v>0</v>
      </c>
      <c r="Y69" s="301"/>
      <c r="Z69" s="301"/>
      <c r="AA69" s="301"/>
      <c r="AB69" s="69" t="s">
        <v>130</v>
      </c>
      <c r="AC69" s="91"/>
      <c r="AD69" s="91"/>
      <c r="AE69" s="92"/>
      <c r="AF69" s="92"/>
      <c r="AG69" s="93"/>
      <c r="AH69" s="93"/>
      <c r="AI69" s="93"/>
      <c r="AJ69" s="93"/>
      <c r="AK69" s="86"/>
      <c r="AL69" s="87"/>
    </row>
    <row r="70" spans="1:38" ht="15" customHeight="1">
      <c r="A70" s="381"/>
      <c r="B70" s="94">
        <v>25</v>
      </c>
      <c r="C70" s="110" t="s">
        <v>98</v>
      </c>
      <c r="D70" s="90"/>
      <c r="E70" s="90"/>
      <c r="F70" s="90"/>
      <c r="G70" s="90"/>
      <c r="H70" s="90"/>
      <c r="I70" s="90"/>
      <c r="J70" s="90"/>
      <c r="K70" s="90"/>
      <c r="L70" s="90"/>
      <c r="M70" s="90"/>
      <c r="N70" s="90"/>
      <c r="O70" s="90"/>
      <c r="P70" s="90"/>
      <c r="Q70" s="90"/>
      <c r="R70" s="90"/>
      <c r="S70" s="68"/>
      <c r="T70" s="296">
        <f ca="1">COUNTIFS(申請額一覧!$E$4:$E$23,$B$68&amp;C70,申請額一覧!$K$4:$K$23,"&gt;0")</f>
        <v>0</v>
      </c>
      <c r="U70" s="297"/>
      <c r="V70" s="305" t="s">
        <v>18</v>
      </c>
      <c r="W70" s="306"/>
      <c r="X70" s="300">
        <f ca="1">SUMIF(申請額一覧!$E$4:$E$23,$B$68&amp;C70,申請額一覧!$K$4:$K$23)</f>
        <v>0</v>
      </c>
      <c r="Y70" s="301"/>
      <c r="Z70" s="301"/>
      <c r="AA70" s="301"/>
      <c r="AB70" s="69" t="s">
        <v>130</v>
      </c>
      <c r="AC70" s="99"/>
      <c r="AD70" s="99"/>
      <c r="AE70" s="100"/>
      <c r="AF70" s="100"/>
      <c r="AG70" s="101"/>
      <c r="AH70" s="101"/>
      <c r="AI70" s="101"/>
      <c r="AJ70" s="101"/>
      <c r="AK70" s="70"/>
      <c r="AL70" s="65"/>
    </row>
    <row r="71" spans="1:38" ht="15" customHeight="1">
      <c r="A71" s="381"/>
      <c r="B71" s="94">
        <v>26</v>
      </c>
      <c r="C71" s="111" t="s">
        <v>99</v>
      </c>
      <c r="D71" s="90"/>
      <c r="E71" s="90"/>
      <c r="F71" s="90"/>
      <c r="G71" s="90"/>
      <c r="H71" s="90"/>
      <c r="I71" s="90"/>
      <c r="J71" s="90"/>
      <c r="K71" s="90"/>
      <c r="L71" s="90"/>
      <c r="M71" s="90"/>
      <c r="N71" s="90"/>
      <c r="O71" s="90"/>
      <c r="P71" s="90"/>
      <c r="Q71" s="90"/>
      <c r="R71" s="90"/>
      <c r="S71" s="62"/>
      <c r="T71" s="296">
        <f ca="1">COUNTIFS(申請額一覧!$E$4:$E$23,$B$68&amp;C71,申請額一覧!$K$4:$K$23,"&gt;0")</f>
        <v>0</v>
      </c>
      <c r="U71" s="297"/>
      <c r="V71" s="305" t="s">
        <v>18</v>
      </c>
      <c r="W71" s="306"/>
      <c r="X71" s="300">
        <f ca="1">SUMIF(申請額一覧!$E$4:$E$23,$B$68&amp;C71,申請額一覧!$K$4:$K$23)</f>
        <v>0</v>
      </c>
      <c r="Y71" s="301"/>
      <c r="Z71" s="301"/>
      <c r="AA71" s="301"/>
      <c r="AB71" s="69" t="s">
        <v>130</v>
      </c>
      <c r="AC71" s="99"/>
      <c r="AD71" s="99"/>
      <c r="AE71" s="100"/>
      <c r="AF71" s="100"/>
      <c r="AG71" s="101"/>
      <c r="AH71" s="101"/>
      <c r="AI71" s="101"/>
      <c r="AJ71" s="101"/>
      <c r="AK71" s="70"/>
      <c r="AL71" s="65"/>
    </row>
    <row r="72" spans="1:38" ht="15" customHeight="1">
      <c r="A72" s="381"/>
      <c r="B72" s="102">
        <v>27</v>
      </c>
      <c r="C72" s="112" t="s">
        <v>100</v>
      </c>
      <c r="D72" s="90"/>
      <c r="E72" s="90"/>
      <c r="F72" s="90"/>
      <c r="G72" s="90"/>
      <c r="H72" s="90"/>
      <c r="I72" s="90"/>
      <c r="J72" s="90"/>
      <c r="K72" s="90"/>
      <c r="L72" s="90"/>
      <c r="M72" s="90"/>
      <c r="N72" s="90"/>
      <c r="O72" s="90"/>
      <c r="P72" s="90"/>
      <c r="Q72" s="90"/>
      <c r="R72" s="90"/>
      <c r="S72" s="62"/>
      <c r="T72" s="296">
        <f ca="1">COUNTIFS(申請額一覧!$E$4:$E$23,$B$68&amp;C72,申請額一覧!$K$4:$K$23,"&gt;0")</f>
        <v>0</v>
      </c>
      <c r="U72" s="297"/>
      <c r="V72" s="305" t="s">
        <v>18</v>
      </c>
      <c r="W72" s="306"/>
      <c r="X72" s="300">
        <f ca="1">SUMIF(申請額一覧!$E$4:$E$23,$B$68&amp;C72,申請額一覧!$K$4:$K$23)</f>
        <v>0</v>
      </c>
      <c r="Y72" s="301"/>
      <c r="Z72" s="301"/>
      <c r="AA72" s="301"/>
      <c r="AB72" s="69" t="s">
        <v>130</v>
      </c>
      <c r="AC72" s="99"/>
      <c r="AD72" s="99"/>
      <c r="AE72" s="100"/>
      <c r="AF72" s="100"/>
      <c r="AG72" s="101"/>
      <c r="AH72" s="101"/>
      <c r="AI72" s="101"/>
      <c r="AJ72" s="101"/>
      <c r="AK72" s="70"/>
      <c r="AL72" s="65"/>
    </row>
    <row r="73" spans="1:38" ht="15" customHeight="1">
      <c r="A73" s="381"/>
      <c r="B73" s="113">
        <v>28</v>
      </c>
      <c r="C73" s="90" t="s">
        <v>101</v>
      </c>
      <c r="D73" s="90"/>
      <c r="E73" s="90"/>
      <c r="F73" s="90"/>
      <c r="G73" s="90"/>
      <c r="H73" s="90"/>
      <c r="I73" s="90"/>
      <c r="J73" s="90"/>
      <c r="K73" s="90"/>
      <c r="L73" s="90"/>
      <c r="M73" s="90"/>
      <c r="N73" s="90"/>
      <c r="O73" s="90"/>
      <c r="P73" s="90"/>
      <c r="Q73" s="90"/>
      <c r="R73" s="90"/>
      <c r="S73" s="62"/>
      <c r="T73" s="296">
        <f ca="1">COUNTIFS(申請額一覧!$E$4:$E$23,$B$68&amp;C73,申請額一覧!$K$4:$K$23,"&gt;0")</f>
        <v>0</v>
      </c>
      <c r="U73" s="297"/>
      <c r="V73" s="305" t="s">
        <v>18</v>
      </c>
      <c r="W73" s="306"/>
      <c r="X73" s="300">
        <f ca="1">SUMIF(申請額一覧!$E$4:$E$23,$B$68&amp;C73,申請額一覧!$K$4:$K$23)</f>
        <v>0</v>
      </c>
      <c r="Y73" s="301"/>
      <c r="Z73" s="301"/>
      <c r="AA73" s="301"/>
      <c r="AB73" s="69" t="s">
        <v>130</v>
      </c>
      <c r="AC73" s="99"/>
      <c r="AD73" s="99"/>
      <c r="AE73" s="100"/>
      <c r="AF73" s="100"/>
      <c r="AG73" s="101"/>
      <c r="AH73" s="101"/>
      <c r="AI73" s="101"/>
      <c r="AJ73" s="101"/>
      <c r="AK73" s="70"/>
      <c r="AL73" s="65"/>
    </row>
    <row r="74" spans="1:38" ht="15" customHeight="1">
      <c r="A74" s="381"/>
      <c r="B74" s="114" t="s">
        <v>114</v>
      </c>
      <c r="C74" s="82"/>
      <c r="D74" s="82"/>
      <c r="E74" s="82"/>
      <c r="F74" s="82"/>
      <c r="G74" s="82"/>
      <c r="H74" s="82"/>
      <c r="I74" s="82"/>
      <c r="J74" s="82"/>
      <c r="K74" s="82"/>
      <c r="L74" s="82"/>
      <c r="M74" s="82"/>
      <c r="N74" s="82"/>
      <c r="O74" s="82"/>
      <c r="P74" s="82"/>
      <c r="Q74" s="82"/>
      <c r="R74" s="82"/>
      <c r="S74" s="67"/>
      <c r="T74" s="296"/>
      <c r="U74" s="297"/>
      <c r="V74" s="305"/>
      <c r="W74" s="306"/>
      <c r="X74" s="300"/>
      <c r="Y74" s="301"/>
      <c r="Z74" s="301"/>
      <c r="AA74" s="301"/>
      <c r="AB74" s="69"/>
      <c r="AC74" s="341"/>
      <c r="AD74" s="341"/>
      <c r="AE74" s="342"/>
      <c r="AF74" s="342"/>
      <c r="AG74" s="340"/>
      <c r="AH74" s="340"/>
      <c r="AI74" s="340"/>
      <c r="AJ74" s="340"/>
      <c r="AK74" s="70"/>
      <c r="AL74" s="65"/>
    </row>
    <row r="75" spans="1:38" ht="15" customHeight="1">
      <c r="A75" s="381"/>
      <c r="B75" s="102">
        <v>29</v>
      </c>
      <c r="C75" s="82" t="s">
        <v>116</v>
      </c>
      <c r="D75" s="82"/>
      <c r="E75" s="82"/>
      <c r="F75" s="82"/>
      <c r="G75" s="82"/>
      <c r="H75" s="82"/>
      <c r="I75" s="82"/>
      <c r="J75" s="82"/>
      <c r="K75" s="82"/>
      <c r="L75" s="82"/>
      <c r="M75" s="82"/>
      <c r="N75" s="82"/>
      <c r="O75" s="82"/>
      <c r="P75" s="82"/>
      <c r="Q75" s="82"/>
      <c r="R75" s="82"/>
      <c r="S75" s="67"/>
      <c r="T75" s="296">
        <f ca="1">COUNTIFS(申請額一覧!$E$4:$E$23,$B$74&amp;C75,申請額一覧!$K$4:$K$23,"&gt;0")</f>
        <v>0</v>
      </c>
      <c r="U75" s="297"/>
      <c r="V75" s="305" t="s">
        <v>18</v>
      </c>
      <c r="W75" s="306"/>
      <c r="X75" s="300">
        <f ca="1">SUMIF(申請額一覧!$E$4:$E$23,$B$74&amp;C75,申請額一覧!$K$4:$K$23)</f>
        <v>0</v>
      </c>
      <c r="Y75" s="301"/>
      <c r="Z75" s="301"/>
      <c r="AA75" s="301"/>
      <c r="AB75" s="69" t="s">
        <v>130</v>
      </c>
      <c r="AC75" s="99"/>
      <c r="AD75" s="99"/>
      <c r="AE75" s="100"/>
      <c r="AF75" s="100"/>
      <c r="AG75" s="101"/>
      <c r="AH75" s="101"/>
      <c r="AI75" s="101"/>
      <c r="AJ75" s="101"/>
      <c r="AK75" s="70"/>
      <c r="AL75" s="65"/>
    </row>
    <row r="76" spans="1:38" ht="15" customHeight="1">
      <c r="A76" s="381"/>
      <c r="B76" s="102">
        <v>30</v>
      </c>
      <c r="C76" s="82" t="s">
        <v>102</v>
      </c>
      <c r="D76" s="82"/>
      <c r="E76" s="82"/>
      <c r="F76" s="82"/>
      <c r="G76" s="82"/>
      <c r="H76" s="82"/>
      <c r="I76" s="82"/>
      <c r="J76" s="82"/>
      <c r="K76" s="82"/>
      <c r="L76" s="82"/>
      <c r="M76" s="82"/>
      <c r="N76" s="82"/>
      <c r="O76" s="82"/>
      <c r="P76" s="82"/>
      <c r="Q76" s="82"/>
      <c r="R76" s="82"/>
      <c r="S76" s="67"/>
      <c r="T76" s="296">
        <f ca="1">COUNTIFS(申請額一覧!$E$4:$E$23,$B$74&amp;C76,申請額一覧!$K$4:$K$23,"&gt;0")</f>
        <v>1</v>
      </c>
      <c r="U76" s="297"/>
      <c r="V76" s="305" t="s">
        <v>18</v>
      </c>
      <c r="W76" s="306"/>
      <c r="X76" s="300">
        <f ca="1">SUMIF(申請額一覧!$E$4:$E$23,$B$74&amp;C76,申請額一覧!$K$4:$K$23)</f>
        <v>20000</v>
      </c>
      <c r="Y76" s="301"/>
      <c r="Z76" s="301"/>
      <c r="AA76" s="301"/>
      <c r="AB76" s="69" t="s">
        <v>130</v>
      </c>
      <c r="AC76" s="99"/>
      <c r="AD76" s="99"/>
      <c r="AE76" s="100"/>
      <c r="AF76" s="100"/>
      <c r="AG76" s="101"/>
      <c r="AH76" s="101"/>
      <c r="AI76" s="101"/>
      <c r="AJ76" s="101"/>
      <c r="AK76" s="70"/>
      <c r="AL76" s="65"/>
    </row>
    <row r="77" spans="1:38" ht="15" customHeight="1">
      <c r="A77" s="381"/>
      <c r="B77" s="81" t="s">
        <v>117</v>
      </c>
      <c r="C77" s="82"/>
      <c r="D77" s="82"/>
      <c r="E77" s="82"/>
      <c r="F77" s="82"/>
      <c r="G77" s="82"/>
      <c r="H77" s="82"/>
      <c r="I77" s="82"/>
      <c r="J77" s="82"/>
      <c r="K77" s="82"/>
      <c r="L77" s="82"/>
      <c r="M77" s="82"/>
      <c r="N77" s="82"/>
      <c r="O77" s="82"/>
      <c r="P77" s="82"/>
      <c r="Q77" s="82"/>
      <c r="R77" s="82"/>
      <c r="S77" s="67"/>
      <c r="T77" s="296"/>
      <c r="U77" s="297"/>
      <c r="V77" s="305"/>
      <c r="W77" s="306"/>
      <c r="X77" s="300"/>
      <c r="Y77" s="301"/>
      <c r="Z77" s="301"/>
      <c r="AA77" s="301"/>
      <c r="AB77" s="69"/>
      <c r="AC77" s="341"/>
      <c r="AD77" s="341"/>
      <c r="AE77" s="342"/>
      <c r="AF77" s="342"/>
      <c r="AG77" s="340"/>
      <c r="AH77" s="340"/>
      <c r="AI77" s="340"/>
      <c r="AJ77" s="340"/>
      <c r="AK77" s="70"/>
      <c r="AL77" s="65"/>
    </row>
    <row r="78" spans="1:38" ht="15" customHeight="1">
      <c r="A78" s="381"/>
      <c r="B78" s="115">
        <v>31</v>
      </c>
      <c r="C78" s="112" t="s">
        <v>97</v>
      </c>
      <c r="D78" s="82"/>
      <c r="E78" s="82"/>
      <c r="F78" s="82"/>
      <c r="G78" s="82"/>
      <c r="H78" s="82"/>
      <c r="I78" s="82"/>
      <c r="J78" s="82"/>
      <c r="K78" s="82"/>
      <c r="L78" s="82"/>
      <c r="M78" s="82"/>
      <c r="N78" s="82"/>
      <c r="O78" s="82"/>
      <c r="P78" s="82"/>
      <c r="Q78" s="82"/>
      <c r="R78" s="82"/>
      <c r="S78" s="67"/>
      <c r="T78" s="296">
        <f ca="1">COUNTIFS(申請額一覧!$E$4:$E$23,$B$77&amp;C78,申請額一覧!$K$4:$K$23,"&gt;0")</f>
        <v>0</v>
      </c>
      <c r="U78" s="297"/>
      <c r="V78" s="305" t="s">
        <v>18</v>
      </c>
      <c r="W78" s="306"/>
      <c r="X78" s="300">
        <f ca="1">SUMIF(申請額一覧!$E$4:$E$23,$B$77&amp;C78,申請額一覧!$K$4:$K$23)</f>
        <v>0</v>
      </c>
      <c r="Y78" s="301"/>
      <c r="Z78" s="301"/>
      <c r="AA78" s="301"/>
      <c r="AB78" s="69" t="s">
        <v>130</v>
      </c>
      <c r="AC78" s="99"/>
      <c r="AD78" s="99"/>
      <c r="AE78" s="100"/>
      <c r="AF78" s="100"/>
      <c r="AG78" s="101"/>
      <c r="AH78" s="101"/>
      <c r="AI78" s="101"/>
      <c r="AJ78" s="101"/>
      <c r="AK78" s="70"/>
      <c r="AL78" s="65"/>
    </row>
    <row r="79" spans="1:38" ht="15" customHeight="1">
      <c r="A79" s="381"/>
      <c r="B79" s="102">
        <v>32</v>
      </c>
      <c r="C79" s="82" t="s">
        <v>98</v>
      </c>
      <c r="D79" s="82"/>
      <c r="E79" s="82"/>
      <c r="F79" s="82"/>
      <c r="G79" s="82"/>
      <c r="H79" s="82"/>
      <c r="I79" s="82"/>
      <c r="J79" s="82"/>
      <c r="K79" s="82"/>
      <c r="L79" s="82"/>
      <c r="M79" s="82"/>
      <c r="N79" s="82"/>
      <c r="O79" s="82"/>
      <c r="P79" s="82"/>
      <c r="Q79" s="82"/>
      <c r="R79" s="82"/>
      <c r="S79" s="67"/>
      <c r="T79" s="296">
        <f ca="1">COUNTIFS(申請額一覧!$E$4:$E$23,$B$77&amp;C79,申請額一覧!$K$4:$K$23,"&gt;0")</f>
        <v>0</v>
      </c>
      <c r="U79" s="297"/>
      <c r="V79" s="305" t="s">
        <v>18</v>
      </c>
      <c r="W79" s="306"/>
      <c r="X79" s="300">
        <f ca="1">SUMIF(申請額一覧!$E$4:$E$23,$B$77&amp;C79,申請額一覧!$K$4:$K$23)</f>
        <v>0</v>
      </c>
      <c r="Y79" s="301"/>
      <c r="Z79" s="301"/>
      <c r="AA79" s="301"/>
      <c r="AB79" s="69" t="s">
        <v>130</v>
      </c>
      <c r="AC79" s="99"/>
      <c r="AD79" s="99"/>
      <c r="AE79" s="100"/>
      <c r="AF79" s="100"/>
      <c r="AG79" s="101"/>
      <c r="AH79" s="101"/>
      <c r="AI79" s="101"/>
      <c r="AJ79" s="101"/>
      <c r="AK79" s="70"/>
      <c r="AL79" s="65"/>
    </row>
    <row r="80" spans="1:38" ht="15" customHeight="1">
      <c r="A80" s="381"/>
      <c r="B80" s="88">
        <v>33</v>
      </c>
      <c r="C80" s="82" t="s">
        <v>99</v>
      </c>
      <c r="D80" s="82"/>
      <c r="E80" s="82"/>
      <c r="F80" s="82"/>
      <c r="G80" s="82"/>
      <c r="H80" s="82"/>
      <c r="I80" s="82"/>
      <c r="J80" s="82"/>
      <c r="K80" s="82"/>
      <c r="L80" s="82"/>
      <c r="M80" s="82"/>
      <c r="N80" s="82"/>
      <c r="O80" s="82"/>
      <c r="P80" s="82"/>
      <c r="Q80" s="82"/>
      <c r="R80" s="82"/>
      <c r="S80" s="67"/>
      <c r="T80" s="296">
        <f ca="1">COUNTIFS(申請額一覧!$E$4:$E$23,$B$77&amp;C80,申請額一覧!$K$4:$K$23,"&gt;0")</f>
        <v>0</v>
      </c>
      <c r="U80" s="297"/>
      <c r="V80" s="305" t="s">
        <v>18</v>
      </c>
      <c r="W80" s="306"/>
      <c r="X80" s="300">
        <f ca="1">SUMIF(申請額一覧!$E$4:$E$23,$B$77&amp;C80,申請額一覧!$K$4:$K$23)</f>
        <v>0</v>
      </c>
      <c r="Y80" s="301"/>
      <c r="Z80" s="301"/>
      <c r="AA80" s="301"/>
      <c r="AB80" s="69" t="s">
        <v>130</v>
      </c>
      <c r="AC80" s="99"/>
      <c r="AD80" s="99"/>
      <c r="AE80" s="100"/>
      <c r="AF80" s="100"/>
      <c r="AG80" s="101"/>
      <c r="AH80" s="101"/>
      <c r="AI80" s="101"/>
      <c r="AJ80" s="101"/>
      <c r="AK80" s="70"/>
      <c r="AL80" s="65"/>
    </row>
    <row r="81" spans="1:38" ht="15" customHeight="1">
      <c r="A81" s="381"/>
      <c r="B81" s="102">
        <v>34</v>
      </c>
      <c r="C81" s="82" t="s">
        <v>100</v>
      </c>
      <c r="D81" s="82"/>
      <c r="E81" s="82"/>
      <c r="F81" s="82"/>
      <c r="G81" s="82"/>
      <c r="H81" s="82"/>
      <c r="I81" s="82"/>
      <c r="J81" s="82"/>
      <c r="K81" s="82"/>
      <c r="L81" s="82"/>
      <c r="M81" s="82"/>
      <c r="N81" s="82"/>
      <c r="O81" s="82"/>
      <c r="P81" s="82"/>
      <c r="Q81" s="82"/>
      <c r="R81" s="82"/>
      <c r="S81" s="67"/>
      <c r="T81" s="296">
        <f ca="1">COUNTIFS(申請額一覧!$E$4:$E$23,$B$77&amp;C81,申請額一覧!$K$4:$K$23,"&gt;0")</f>
        <v>0</v>
      </c>
      <c r="U81" s="297"/>
      <c r="V81" s="305" t="s">
        <v>18</v>
      </c>
      <c r="W81" s="306"/>
      <c r="X81" s="300">
        <f ca="1">SUMIF(申請額一覧!$E$4:$E$23,$B$77&amp;C81,申請額一覧!$K$4:$K$23)</f>
        <v>0</v>
      </c>
      <c r="Y81" s="301"/>
      <c r="Z81" s="301"/>
      <c r="AA81" s="301"/>
      <c r="AB81" s="69" t="s">
        <v>130</v>
      </c>
      <c r="AC81" s="99"/>
      <c r="AD81" s="99"/>
      <c r="AE81" s="100"/>
      <c r="AF81" s="100"/>
      <c r="AG81" s="101"/>
      <c r="AH81" s="101"/>
      <c r="AI81" s="101"/>
      <c r="AJ81" s="101"/>
      <c r="AK81" s="70"/>
      <c r="AL81" s="65"/>
    </row>
    <row r="82" spans="1:38" ht="15" customHeight="1">
      <c r="A82" s="381"/>
      <c r="B82" s="113">
        <v>35</v>
      </c>
      <c r="C82" s="82" t="s">
        <v>101</v>
      </c>
      <c r="D82" s="82"/>
      <c r="E82" s="82"/>
      <c r="F82" s="82"/>
      <c r="G82" s="82"/>
      <c r="H82" s="82"/>
      <c r="I82" s="82"/>
      <c r="J82" s="82"/>
      <c r="K82" s="82"/>
      <c r="L82" s="82"/>
      <c r="M82" s="82"/>
      <c r="N82" s="82"/>
      <c r="O82" s="82"/>
      <c r="P82" s="82"/>
      <c r="Q82" s="82"/>
      <c r="R82" s="82"/>
      <c r="S82" s="67"/>
      <c r="T82" s="296">
        <f ca="1">COUNTIFS(申請額一覧!$E$4:$E$23,$B$77&amp;C82,申請額一覧!$K$4:$K$23,"&gt;0")</f>
        <v>0</v>
      </c>
      <c r="U82" s="297"/>
      <c r="V82" s="305" t="s">
        <v>18</v>
      </c>
      <c r="W82" s="306"/>
      <c r="X82" s="300">
        <f ca="1">SUMIF(申請額一覧!$E$4:$E$23,$B$77&amp;C82,申請額一覧!$K$4:$K$23)</f>
        <v>0</v>
      </c>
      <c r="Y82" s="301"/>
      <c r="Z82" s="301"/>
      <c r="AA82" s="301"/>
      <c r="AB82" s="69" t="s">
        <v>130</v>
      </c>
      <c r="AC82" s="99"/>
      <c r="AD82" s="99"/>
      <c r="AE82" s="100"/>
      <c r="AF82" s="100"/>
      <c r="AG82" s="101"/>
      <c r="AH82" s="101"/>
      <c r="AI82" s="101"/>
      <c r="AJ82" s="101"/>
      <c r="AK82" s="70"/>
      <c r="AL82" s="65"/>
    </row>
    <row r="83" spans="1:38" ht="15" customHeight="1">
      <c r="A83" s="381"/>
      <c r="B83" s="114" t="s">
        <v>118</v>
      </c>
      <c r="C83" s="82"/>
      <c r="D83" s="82"/>
      <c r="E83" s="82"/>
      <c r="F83" s="82"/>
      <c r="G83" s="82"/>
      <c r="H83" s="82"/>
      <c r="I83" s="82"/>
      <c r="J83" s="82"/>
      <c r="K83" s="82"/>
      <c r="L83" s="82"/>
      <c r="M83" s="82"/>
      <c r="N83" s="82"/>
      <c r="O83" s="82"/>
      <c r="P83" s="82"/>
      <c r="Q83" s="82"/>
      <c r="R83" s="82"/>
      <c r="S83" s="67"/>
      <c r="T83" s="296"/>
      <c r="U83" s="297"/>
      <c r="V83" s="305"/>
      <c r="W83" s="306"/>
      <c r="X83" s="300"/>
      <c r="Y83" s="301"/>
      <c r="Z83" s="301"/>
      <c r="AA83" s="301"/>
      <c r="AB83" s="69"/>
      <c r="AC83" s="341"/>
      <c r="AD83" s="341"/>
      <c r="AE83" s="342"/>
      <c r="AF83" s="342"/>
      <c r="AG83" s="340"/>
      <c r="AH83" s="340"/>
      <c r="AI83" s="340"/>
      <c r="AJ83" s="340"/>
      <c r="AK83" s="70"/>
      <c r="AL83" s="65"/>
    </row>
    <row r="84" spans="1:38" ht="15" customHeight="1">
      <c r="A84" s="381"/>
      <c r="B84" s="102">
        <v>36</v>
      </c>
      <c r="C84" s="82" t="s">
        <v>119</v>
      </c>
      <c r="D84" s="82"/>
      <c r="E84" s="82"/>
      <c r="F84" s="82"/>
      <c r="G84" s="82"/>
      <c r="H84" s="82"/>
      <c r="I84" s="82"/>
      <c r="J84" s="82"/>
      <c r="K84" s="82"/>
      <c r="L84" s="82"/>
      <c r="M84" s="82"/>
      <c r="N84" s="82"/>
      <c r="O84" s="82"/>
      <c r="P84" s="82"/>
      <c r="Q84" s="82"/>
      <c r="R84" s="82"/>
      <c r="S84" s="67"/>
      <c r="T84" s="296">
        <f ca="1">COUNTIFS(申請額一覧!$E$4:$E$23,$B$83&amp;C84,申請額一覧!$K$4:$K$23,"&gt;0")</f>
        <v>0</v>
      </c>
      <c r="U84" s="297"/>
      <c r="V84" s="305" t="s">
        <v>18</v>
      </c>
      <c r="W84" s="306"/>
      <c r="X84" s="300">
        <f ca="1">SUMIF(申請額一覧!$E$4:$E$23,$B$83&amp;C84,申請額一覧!$K$4:$K$23)</f>
        <v>0</v>
      </c>
      <c r="Y84" s="301"/>
      <c r="Z84" s="301"/>
      <c r="AA84" s="301"/>
      <c r="AB84" s="69" t="s">
        <v>130</v>
      </c>
      <c r="AC84" s="99"/>
      <c r="AD84" s="99"/>
      <c r="AE84" s="100"/>
      <c r="AF84" s="100"/>
      <c r="AG84" s="101"/>
      <c r="AH84" s="101"/>
      <c r="AI84" s="101"/>
      <c r="AJ84" s="101"/>
      <c r="AK84" s="70"/>
      <c r="AL84" s="65"/>
    </row>
    <row r="85" spans="1:38" ht="15" customHeight="1">
      <c r="A85" s="381"/>
      <c r="B85" s="88">
        <v>37</v>
      </c>
      <c r="C85" s="82" t="s">
        <v>104</v>
      </c>
      <c r="D85" s="82"/>
      <c r="E85" s="82"/>
      <c r="F85" s="82"/>
      <c r="G85" s="82"/>
      <c r="H85" s="82"/>
      <c r="I85" s="82"/>
      <c r="J85" s="82"/>
      <c r="K85" s="82"/>
      <c r="L85" s="82"/>
      <c r="M85" s="82"/>
      <c r="N85" s="82"/>
      <c r="O85" s="82"/>
      <c r="P85" s="82"/>
      <c r="Q85" s="82"/>
      <c r="R85" s="82"/>
      <c r="S85" s="67"/>
      <c r="T85" s="296">
        <f ca="1">COUNTIFS(申請額一覧!$E$4:$E$23,$B$83&amp;C85,申請額一覧!$K$4:$K$23,"&gt;0")</f>
        <v>0</v>
      </c>
      <c r="U85" s="297"/>
      <c r="V85" s="305" t="s">
        <v>18</v>
      </c>
      <c r="W85" s="306"/>
      <c r="X85" s="300">
        <f ca="1">SUMIF(申請額一覧!$E$4:$E$23,$B$83&amp;C85,申請額一覧!$K$4:$K$23)</f>
        <v>0</v>
      </c>
      <c r="Y85" s="301"/>
      <c r="Z85" s="301"/>
      <c r="AA85" s="301"/>
      <c r="AB85" s="69" t="s">
        <v>130</v>
      </c>
      <c r="AC85" s="99"/>
      <c r="AD85" s="99"/>
      <c r="AE85" s="100"/>
      <c r="AF85" s="100"/>
      <c r="AG85" s="101"/>
      <c r="AH85" s="101"/>
      <c r="AI85" s="101"/>
      <c r="AJ85" s="101"/>
      <c r="AK85" s="70"/>
      <c r="AL85" s="65"/>
    </row>
    <row r="86" spans="1:38" ht="15" customHeight="1">
      <c r="A86" s="381"/>
      <c r="B86" s="94">
        <v>38</v>
      </c>
      <c r="C86" s="82" t="s">
        <v>98</v>
      </c>
      <c r="D86" s="82"/>
      <c r="E86" s="82"/>
      <c r="F86" s="82"/>
      <c r="G86" s="82"/>
      <c r="H86" s="82"/>
      <c r="I86" s="82"/>
      <c r="J86" s="82"/>
      <c r="K86" s="82"/>
      <c r="L86" s="82"/>
      <c r="M86" s="82"/>
      <c r="N86" s="82"/>
      <c r="O86" s="82"/>
      <c r="P86" s="82"/>
      <c r="Q86" s="82"/>
      <c r="R86" s="82"/>
      <c r="S86" s="67"/>
      <c r="T86" s="296">
        <f ca="1">COUNTIFS(申請額一覧!$E$4:$E$23,$B$83&amp;C86,申請額一覧!$K$4:$K$23,"&gt;0")</f>
        <v>0</v>
      </c>
      <c r="U86" s="297"/>
      <c r="V86" s="305" t="s">
        <v>18</v>
      </c>
      <c r="W86" s="306"/>
      <c r="X86" s="300">
        <f ca="1">SUMIF(申請額一覧!$E$4:$E$23,$B$83&amp;C86,申請額一覧!$K$4:$K$23)</f>
        <v>0</v>
      </c>
      <c r="Y86" s="301"/>
      <c r="Z86" s="301"/>
      <c r="AA86" s="301"/>
      <c r="AB86" s="69" t="s">
        <v>130</v>
      </c>
      <c r="AC86" s="99"/>
      <c r="AD86" s="99"/>
      <c r="AE86" s="100"/>
      <c r="AF86" s="100"/>
      <c r="AG86" s="101"/>
      <c r="AH86" s="101"/>
      <c r="AI86" s="101"/>
      <c r="AJ86" s="101"/>
      <c r="AK86" s="70"/>
      <c r="AL86" s="65"/>
    </row>
    <row r="87" spans="1:38" ht="15" customHeight="1">
      <c r="A87" s="381"/>
      <c r="B87" s="102">
        <v>39</v>
      </c>
      <c r="C87" s="82" t="s">
        <v>99</v>
      </c>
      <c r="D87" s="82"/>
      <c r="E87" s="82"/>
      <c r="F87" s="82"/>
      <c r="G87" s="82"/>
      <c r="H87" s="82"/>
      <c r="I87" s="82"/>
      <c r="J87" s="82"/>
      <c r="K87" s="82"/>
      <c r="L87" s="82"/>
      <c r="M87" s="82"/>
      <c r="N87" s="82"/>
      <c r="O87" s="82"/>
      <c r="P87" s="82"/>
      <c r="Q87" s="82"/>
      <c r="R87" s="82"/>
      <c r="S87" s="67"/>
      <c r="T87" s="296">
        <f ca="1">COUNTIFS(申請額一覧!$E$4:$E$23,$B$83&amp;C87,申請額一覧!$K$4:$K$23,"&gt;0")</f>
        <v>0</v>
      </c>
      <c r="U87" s="297"/>
      <c r="V87" s="305" t="s">
        <v>18</v>
      </c>
      <c r="W87" s="306"/>
      <c r="X87" s="300">
        <f ca="1">SUMIF(申請額一覧!$E$4:$E$23,$B$83&amp;C87,申請額一覧!$K$4:$K$23)</f>
        <v>0</v>
      </c>
      <c r="Y87" s="301"/>
      <c r="Z87" s="301"/>
      <c r="AA87" s="301"/>
      <c r="AB87" s="69" t="s">
        <v>130</v>
      </c>
      <c r="AC87" s="99"/>
      <c r="AD87" s="99"/>
      <c r="AE87" s="100"/>
      <c r="AF87" s="100"/>
      <c r="AG87" s="101"/>
      <c r="AH87" s="101"/>
      <c r="AI87" s="101"/>
      <c r="AJ87" s="101"/>
      <c r="AK87" s="70"/>
      <c r="AL87" s="65"/>
    </row>
    <row r="88" spans="1:38" ht="15" customHeight="1">
      <c r="A88" s="381"/>
      <c r="B88" s="113">
        <v>40</v>
      </c>
      <c r="C88" s="82" t="s">
        <v>168</v>
      </c>
      <c r="D88" s="82"/>
      <c r="E88" s="82"/>
      <c r="F88" s="82"/>
      <c r="G88" s="82"/>
      <c r="H88" s="82"/>
      <c r="I88" s="82"/>
      <c r="J88" s="82"/>
      <c r="K88" s="82"/>
      <c r="L88" s="82"/>
      <c r="M88" s="82"/>
      <c r="N88" s="82"/>
      <c r="O88" s="82"/>
      <c r="P88" s="82"/>
      <c r="Q88" s="82"/>
      <c r="R88" s="82"/>
      <c r="S88" s="67"/>
      <c r="T88" s="296">
        <f ca="1">COUNTIFS(申請額一覧!$E$4:$E$23,$B$83&amp;C88,申請額一覧!$K$4:$K$23,"&gt;0")</f>
        <v>0</v>
      </c>
      <c r="U88" s="297"/>
      <c r="V88" s="305" t="s">
        <v>18</v>
      </c>
      <c r="W88" s="306"/>
      <c r="X88" s="300">
        <f ca="1">SUMIF(申請額一覧!$E$4:$E$23,$B$83&amp;C88,申請額一覧!$K$4:$K$23)</f>
        <v>0</v>
      </c>
      <c r="Y88" s="301"/>
      <c r="Z88" s="301"/>
      <c r="AA88" s="301"/>
      <c r="AB88" s="69" t="s">
        <v>130</v>
      </c>
      <c r="AC88" s="99"/>
      <c r="AD88" s="99"/>
      <c r="AE88" s="100"/>
      <c r="AF88" s="100"/>
      <c r="AG88" s="101"/>
      <c r="AH88" s="101"/>
      <c r="AI88" s="101"/>
      <c r="AJ88" s="101"/>
      <c r="AK88" s="70"/>
      <c r="AL88" s="65"/>
    </row>
    <row r="89" spans="1:38" ht="15" customHeight="1">
      <c r="A89" s="381"/>
      <c r="B89" s="114" t="s">
        <v>120</v>
      </c>
      <c r="C89" s="82"/>
      <c r="D89" s="82"/>
      <c r="E89" s="82"/>
      <c r="F89" s="82"/>
      <c r="G89" s="82"/>
      <c r="H89" s="82"/>
      <c r="I89" s="82"/>
      <c r="J89" s="82"/>
      <c r="K89" s="82"/>
      <c r="L89" s="82"/>
      <c r="M89" s="82"/>
      <c r="N89" s="82"/>
      <c r="O89" s="82"/>
      <c r="P89" s="82"/>
      <c r="Q89" s="82"/>
      <c r="R89" s="82"/>
      <c r="S89" s="67"/>
      <c r="T89" s="296"/>
      <c r="U89" s="297"/>
      <c r="V89" s="305"/>
      <c r="W89" s="306"/>
      <c r="X89" s="300"/>
      <c r="Y89" s="301"/>
      <c r="Z89" s="301"/>
      <c r="AA89" s="301"/>
      <c r="AB89" s="69"/>
      <c r="AC89" s="341"/>
      <c r="AD89" s="341"/>
      <c r="AE89" s="342"/>
      <c r="AF89" s="342"/>
      <c r="AG89" s="340"/>
      <c r="AH89" s="340"/>
      <c r="AI89" s="340"/>
      <c r="AJ89" s="340"/>
      <c r="AK89" s="70"/>
      <c r="AL89" s="65"/>
    </row>
    <row r="90" spans="1:38" ht="15" customHeight="1">
      <c r="A90" s="381"/>
      <c r="B90" s="94">
        <v>41</v>
      </c>
      <c r="C90" s="82" t="s">
        <v>119</v>
      </c>
      <c r="D90" s="82"/>
      <c r="E90" s="82"/>
      <c r="F90" s="82"/>
      <c r="G90" s="82"/>
      <c r="H90" s="82"/>
      <c r="I90" s="82"/>
      <c r="J90" s="82"/>
      <c r="K90" s="82"/>
      <c r="L90" s="82"/>
      <c r="M90" s="82"/>
      <c r="N90" s="82"/>
      <c r="O90" s="82"/>
      <c r="P90" s="82"/>
      <c r="Q90" s="82"/>
      <c r="R90" s="82"/>
      <c r="S90" s="67"/>
      <c r="T90" s="296">
        <f ca="1">COUNTIFS(申請額一覧!$E$4:$E$23,$B$89&amp;C90,申請額一覧!$K$4:$K$23,"&gt;0")</f>
        <v>0</v>
      </c>
      <c r="U90" s="297"/>
      <c r="V90" s="305" t="s">
        <v>18</v>
      </c>
      <c r="W90" s="306"/>
      <c r="X90" s="300">
        <f ca="1">SUMIF(申請額一覧!$E$4:$E$23,$B$89&amp;C90,申請額一覧!$K$4:$K$23)</f>
        <v>0</v>
      </c>
      <c r="Y90" s="301"/>
      <c r="Z90" s="301"/>
      <c r="AA90" s="301"/>
      <c r="AB90" s="69" t="s">
        <v>130</v>
      </c>
      <c r="AC90" s="99"/>
      <c r="AD90" s="99"/>
      <c r="AE90" s="100"/>
      <c r="AF90" s="100"/>
      <c r="AG90" s="101"/>
      <c r="AH90" s="101"/>
      <c r="AI90" s="101"/>
      <c r="AJ90" s="101"/>
      <c r="AK90" s="70"/>
      <c r="AL90" s="65"/>
    </row>
    <row r="91" spans="1:38" ht="15" customHeight="1">
      <c r="A91" s="381"/>
      <c r="B91" s="94">
        <v>42</v>
      </c>
      <c r="C91" s="82" t="s">
        <v>104</v>
      </c>
      <c r="D91" s="82"/>
      <c r="E91" s="82"/>
      <c r="F91" s="82"/>
      <c r="G91" s="82"/>
      <c r="H91" s="82"/>
      <c r="I91" s="82"/>
      <c r="J91" s="82"/>
      <c r="K91" s="82"/>
      <c r="L91" s="82"/>
      <c r="M91" s="82"/>
      <c r="N91" s="82"/>
      <c r="O91" s="82"/>
      <c r="P91" s="82"/>
      <c r="Q91" s="82"/>
      <c r="R91" s="82"/>
      <c r="S91" s="67"/>
      <c r="T91" s="296">
        <f ca="1">COUNTIFS(申請額一覧!$E$4:$E$23,$B$89&amp;C91,申請額一覧!$K$4:$K$23,"&gt;0")</f>
        <v>0</v>
      </c>
      <c r="U91" s="297"/>
      <c r="V91" s="305" t="s">
        <v>18</v>
      </c>
      <c r="W91" s="306"/>
      <c r="X91" s="300">
        <f ca="1">SUMIF(申請額一覧!$E$4:$E$23,$B$89&amp;C91,申請額一覧!$K$4:$K$23)</f>
        <v>0</v>
      </c>
      <c r="Y91" s="301"/>
      <c r="Z91" s="301"/>
      <c r="AA91" s="301"/>
      <c r="AB91" s="69" t="s">
        <v>130</v>
      </c>
      <c r="AC91" s="99"/>
      <c r="AD91" s="99"/>
      <c r="AE91" s="100"/>
      <c r="AF91" s="100"/>
      <c r="AG91" s="101"/>
      <c r="AH91" s="101"/>
      <c r="AI91" s="101"/>
      <c r="AJ91" s="101"/>
      <c r="AK91" s="70"/>
      <c r="AL91" s="65"/>
    </row>
    <row r="92" spans="1:38" ht="15" customHeight="1">
      <c r="A92" s="381"/>
      <c r="B92" s="94">
        <v>43</v>
      </c>
      <c r="C92" s="82" t="s">
        <v>98</v>
      </c>
      <c r="D92" s="82"/>
      <c r="E92" s="82"/>
      <c r="F92" s="82"/>
      <c r="G92" s="82"/>
      <c r="H92" s="82"/>
      <c r="I92" s="82"/>
      <c r="J92" s="82"/>
      <c r="K92" s="82"/>
      <c r="L92" s="82"/>
      <c r="M92" s="82"/>
      <c r="N92" s="82"/>
      <c r="O92" s="82"/>
      <c r="P92" s="82"/>
      <c r="Q92" s="82"/>
      <c r="R92" s="82"/>
      <c r="S92" s="67"/>
      <c r="T92" s="296">
        <f ca="1">COUNTIFS(申請額一覧!$E$4:$E$23,$B$89&amp;C92,申請額一覧!$K$4:$K$23,"&gt;0")</f>
        <v>0</v>
      </c>
      <c r="U92" s="297"/>
      <c r="V92" s="305" t="s">
        <v>18</v>
      </c>
      <c r="W92" s="306"/>
      <c r="X92" s="300">
        <f ca="1">SUMIF(申請額一覧!$E$4:$E$23,$B$89&amp;C92,申請額一覧!$K$4:$K$23)</f>
        <v>0</v>
      </c>
      <c r="Y92" s="301"/>
      <c r="Z92" s="301"/>
      <c r="AA92" s="301"/>
      <c r="AB92" s="69" t="s">
        <v>130</v>
      </c>
      <c r="AC92" s="99"/>
      <c r="AD92" s="99"/>
      <c r="AE92" s="100"/>
      <c r="AF92" s="100"/>
      <c r="AG92" s="101"/>
      <c r="AH92" s="101"/>
      <c r="AI92" s="101"/>
      <c r="AJ92" s="101"/>
      <c r="AK92" s="70"/>
      <c r="AL92" s="65"/>
    </row>
    <row r="93" spans="1:38" ht="15" customHeight="1">
      <c r="A93" s="381"/>
      <c r="B93" s="102">
        <v>44</v>
      </c>
      <c r="C93" s="82" t="s">
        <v>99</v>
      </c>
      <c r="D93" s="82"/>
      <c r="E93" s="82"/>
      <c r="F93" s="82"/>
      <c r="G93" s="82"/>
      <c r="H93" s="82"/>
      <c r="I93" s="82"/>
      <c r="J93" s="82"/>
      <c r="K93" s="82"/>
      <c r="L93" s="82"/>
      <c r="M93" s="82"/>
      <c r="N93" s="82"/>
      <c r="O93" s="82"/>
      <c r="P93" s="82"/>
      <c r="Q93" s="82"/>
      <c r="R93" s="82"/>
      <c r="S93" s="67"/>
      <c r="T93" s="296">
        <f ca="1">COUNTIFS(申請額一覧!$E$4:$E$23,$B$89&amp;C93,申請額一覧!$K$4:$K$23,"&gt;0")</f>
        <v>0</v>
      </c>
      <c r="U93" s="297"/>
      <c r="V93" s="305" t="s">
        <v>18</v>
      </c>
      <c r="W93" s="306"/>
      <c r="X93" s="300">
        <f ca="1">SUMIF(申請額一覧!$E$4:$E$23,$B$89&amp;C93,申請額一覧!$K$4:$K$23)</f>
        <v>0</v>
      </c>
      <c r="Y93" s="301"/>
      <c r="Z93" s="301"/>
      <c r="AA93" s="301"/>
      <c r="AB93" s="69" t="s">
        <v>130</v>
      </c>
      <c r="AC93" s="99"/>
      <c r="AD93" s="99"/>
      <c r="AE93" s="100"/>
      <c r="AF93" s="100"/>
      <c r="AG93" s="101"/>
      <c r="AH93" s="101"/>
      <c r="AI93" s="101"/>
      <c r="AJ93" s="101"/>
      <c r="AK93" s="70"/>
      <c r="AL93" s="65"/>
    </row>
    <row r="94" spans="1:38" ht="15" customHeight="1">
      <c r="A94" s="381"/>
      <c r="B94" s="113">
        <v>45</v>
      </c>
      <c r="C94" s="82" t="s">
        <v>168</v>
      </c>
      <c r="D94" s="82"/>
      <c r="E94" s="82"/>
      <c r="F94" s="82"/>
      <c r="G94" s="82"/>
      <c r="H94" s="82"/>
      <c r="I94" s="82"/>
      <c r="J94" s="82"/>
      <c r="K94" s="82"/>
      <c r="L94" s="82"/>
      <c r="M94" s="82"/>
      <c r="N94" s="82"/>
      <c r="O94" s="82"/>
      <c r="P94" s="82"/>
      <c r="Q94" s="82"/>
      <c r="R94" s="82"/>
      <c r="S94" s="67"/>
      <c r="T94" s="296">
        <f ca="1">COUNTIFS(申請額一覧!$E$4:$E$23,$B$89&amp;C94,申請額一覧!$K$4:$K$23,"&gt;0")</f>
        <v>0</v>
      </c>
      <c r="U94" s="297"/>
      <c r="V94" s="305" t="s">
        <v>18</v>
      </c>
      <c r="W94" s="306"/>
      <c r="X94" s="300">
        <f ca="1">SUMIF(申請額一覧!$E$4:$E$23,$B$89&amp;C94,申請額一覧!$K$4:$K$23)</f>
        <v>0</v>
      </c>
      <c r="Y94" s="301"/>
      <c r="Z94" s="301"/>
      <c r="AA94" s="301"/>
      <c r="AB94" s="69" t="s">
        <v>130</v>
      </c>
      <c r="AC94" s="99"/>
      <c r="AD94" s="99"/>
      <c r="AE94" s="100"/>
      <c r="AF94" s="100"/>
      <c r="AG94" s="101"/>
      <c r="AH94" s="101"/>
      <c r="AI94" s="101"/>
      <c r="AJ94" s="101"/>
      <c r="AK94" s="70"/>
      <c r="AL94" s="65"/>
    </row>
    <row r="95" spans="1:38" ht="15" customHeight="1">
      <c r="A95" s="381"/>
      <c r="B95" s="81" t="s">
        <v>121</v>
      </c>
      <c r="C95" s="82"/>
      <c r="D95" s="82"/>
      <c r="E95" s="82"/>
      <c r="F95" s="82"/>
      <c r="G95" s="82"/>
      <c r="H95" s="82"/>
      <c r="I95" s="82"/>
      <c r="J95" s="82"/>
      <c r="K95" s="82"/>
      <c r="L95" s="82"/>
      <c r="M95" s="82"/>
      <c r="N95" s="82"/>
      <c r="O95" s="82"/>
      <c r="P95" s="82"/>
      <c r="Q95" s="82"/>
      <c r="R95" s="82"/>
      <c r="S95" s="67"/>
      <c r="T95" s="296"/>
      <c r="U95" s="297"/>
      <c r="V95" s="305"/>
      <c r="W95" s="306"/>
      <c r="X95" s="300"/>
      <c r="Y95" s="301"/>
      <c r="Z95" s="301"/>
      <c r="AA95" s="301"/>
      <c r="AB95" s="69"/>
      <c r="AC95" s="341"/>
      <c r="AD95" s="341"/>
      <c r="AE95" s="342"/>
      <c r="AF95" s="342"/>
      <c r="AG95" s="340"/>
      <c r="AH95" s="340"/>
      <c r="AI95" s="340"/>
      <c r="AJ95" s="340"/>
      <c r="AK95" s="70"/>
      <c r="AL95" s="65"/>
    </row>
    <row r="96" spans="1:38" ht="15" customHeight="1">
      <c r="A96" s="381"/>
      <c r="B96" s="102">
        <v>46</v>
      </c>
      <c r="C96" s="82" t="s">
        <v>122</v>
      </c>
      <c r="D96" s="82"/>
      <c r="E96" s="82"/>
      <c r="F96" s="82"/>
      <c r="G96" s="82"/>
      <c r="H96" s="82"/>
      <c r="I96" s="82"/>
      <c r="J96" s="82"/>
      <c r="K96" s="82"/>
      <c r="L96" s="82"/>
      <c r="M96" s="82"/>
      <c r="N96" s="82"/>
      <c r="O96" s="82"/>
      <c r="P96" s="82"/>
      <c r="Q96" s="82"/>
      <c r="R96" s="82"/>
      <c r="S96" s="67"/>
      <c r="T96" s="296">
        <f ca="1">COUNTIFS(申請額一覧!$E$4:$E$23,$B$95&amp;C96,申請額一覧!$K$4:$K$23,"&gt;0")</f>
        <v>0</v>
      </c>
      <c r="U96" s="297"/>
      <c r="V96" s="305" t="s">
        <v>18</v>
      </c>
      <c r="W96" s="306"/>
      <c r="X96" s="300">
        <f ca="1">SUMIF(申請額一覧!$E$4:$E$23,$B$95&amp;C96,申請額一覧!$K$4:$K$23)</f>
        <v>0</v>
      </c>
      <c r="Y96" s="301"/>
      <c r="Z96" s="301"/>
      <c r="AA96" s="301"/>
      <c r="AB96" s="69" t="s">
        <v>130</v>
      </c>
      <c r="AC96" s="99"/>
      <c r="AD96" s="99"/>
      <c r="AE96" s="100"/>
      <c r="AF96" s="100"/>
      <c r="AG96" s="101"/>
      <c r="AH96" s="101"/>
      <c r="AI96" s="101"/>
      <c r="AJ96" s="101"/>
      <c r="AK96" s="70"/>
      <c r="AL96" s="65"/>
    </row>
    <row r="97" spans="1:38" ht="15" customHeight="1">
      <c r="A97" s="381"/>
      <c r="B97" s="113">
        <v>47</v>
      </c>
      <c r="C97" s="82" t="s">
        <v>107</v>
      </c>
      <c r="D97" s="82"/>
      <c r="E97" s="82"/>
      <c r="F97" s="82"/>
      <c r="G97" s="82"/>
      <c r="H97" s="82"/>
      <c r="I97" s="82"/>
      <c r="J97" s="82"/>
      <c r="K97" s="82"/>
      <c r="L97" s="82"/>
      <c r="M97" s="82"/>
      <c r="N97" s="82"/>
      <c r="O97" s="82"/>
      <c r="P97" s="82"/>
      <c r="Q97" s="82"/>
      <c r="R97" s="82"/>
      <c r="S97" s="67"/>
      <c r="T97" s="296">
        <f ca="1">COUNTIFS(申請額一覧!$E$4:$E$23,$B$95&amp;C97,申請額一覧!$K$4:$K$23,"&gt;0")</f>
        <v>0</v>
      </c>
      <c r="U97" s="297"/>
      <c r="V97" s="305" t="s">
        <v>18</v>
      </c>
      <c r="W97" s="306"/>
      <c r="X97" s="300">
        <f ca="1">SUMIF(申請額一覧!$E$4:$E$23,$B$95&amp;C97,申請額一覧!$K$4:$K$23)</f>
        <v>0</v>
      </c>
      <c r="Y97" s="301"/>
      <c r="Z97" s="301"/>
      <c r="AA97" s="301"/>
      <c r="AB97" s="69" t="s">
        <v>130</v>
      </c>
      <c r="AC97" s="99"/>
      <c r="AD97" s="99"/>
      <c r="AE97" s="100"/>
      <c r="AF97" s="100"/>
      <c r="AG97" s="101"/>
      <c r="AH97" s="101"/>
      <c r="AI97" s="101"/>
      <c r="AJ97" s="101"/>
      <c r="AK97" s="70"/>
      <c r="AL97" s="65"/>
    </row>
    <row r="98" spans="1:38" ht="15" customHeight="1">
      <c r="A98" s="381"/>
      <c r="B98" s="81" t="s">
        <v>81</v>
      </c>
      <c r="C98" s="82"/>
      <c r="D98" s="82"/>
      <c r="E98" s="82"/>
      <c r="F98" s="82"/>
      <c r="G98" s="82"/>
      <c r="H98" s="82"/>
      <c r="I98" s="82"/>
      <c r="J98" s="82"/>
      <c r="K98" s="82"/>
      <c r="L98" s="82"/>
      <c r="M98" s="82"/>
      <c r="N98" s="82"/>
      <c r="O98" s="82"/>
      <c r="P98" s="82"/>
      <c r="Q98" s="82"/>
      <c r="R98" s="82"/>
      <c r="S98" s="67"/>
      <c r="T98" s="296"/>
      <c r="U98" s="297"/>
      <c r="V98" s="305"/>
      <c r="W98" s="306"/>
      <c r="X98" s="300"/>
      <c r="Y98" s="301"/>
      <c r="Z98" s="301"/>
      <c r="AA98" s="301"/>
      <c r="AB98" s="69"/>
      <c r="AC98" s="341"/>
      <c r="AD98" s="341"/>
      <c r="AE98" s="342"/>
      <c r="AF98" s="342"/>
      <c r="AG98" s="340"/>
      <c r="AH98" s="340"/>
      <c r="AI98" s="340"/>
      <c r="AJ98" s="340"/>
      <c r="AK98" s="70"/>
      <c r="AL98" s="65"/>
    </row>
    <row r="99" spans="1:38" ht="15" customHeight="1">
      <c r="A99" s="381"/>
      <c r="B99" s="113">
        <v>48</v>
      </c>
      <c r="C99" s="82" t="s">
        <v>116</v>
      </c>
      <c r="D99" s="82"/>
      <c r="E99" s="82"/>
      <c r="F99" s="82"/>
      <c r="G99" s="82"/>
      <c r="H99" s="82"/>
      <c r="I99" s="82"/>
      <c r="J99" s="82"/>
      <c r="K99" s="82"/>
      <c r="L99" s="82"/>
      <c r="M99" s="82"/>
      <c r="N99" s="82"/>
      <c r="O99" s="82"/>
      <c r="P99" s="82"/>
      <c r="Q99" s="82"/>
      <c r="R99" s="82"/>
      <c r="S99" s="67"/>
      <c r="T99" s="296">
        <f ca="1">COUNTIFS(申請額一覧!$E$4:$E$23,$B$98&amp;C99,申請額一覧!$K$4:$K$23,"&gt;0")</f>
        <v>0</v>
      </c>
      <c r="U99" s="297"/>
      <c r="V99" s="305" t="s">
        <v>18</v>
      </c>
      <c r="W99" s="306"/>
      <c r="X99" s="300">
        <f ca="1">SUMIF(申請額一覧!$E$4:$E$23,$B$98&amp;C99,申請額一覧!$K$4:$K$23)</f>
        <v>0</v>
      </c>
      <c r="Y99" s="301"/>
      <c r="Z99" s="301"/>
      <c r="AA99" s="301"/>
      <c r="AB99" s="69" t="s">
        <v>130</v>
      </c>
      <c r="AC99" s="99"/>
      <c r="AD99" s="99"/>
      <c r="AE99" s="100"/>
      <c r="AF99" s="100"/>
      <c r="AG99" s="101"/>
      <c r="AH99" s="101"/>
      <c r="AI99" s="101"/>
      <c r="AJ99" s="101"/>
      <c r="AK99" s="70"/>
      <c r="AL99" s="65"/>
    </row>
    <row r="100" spans="1:38" ht="15" customHeight="1">
      <c r="A100" s="381"/>
      <c r="B100" s="88">
        <v>49</v>
      </c>
      <c r="C100" s="82" t="s">
        <v>108</v>
      </c>
      <c r="D100" s="82"/>
      <c r="E100" s="82"/>
      <c r="F100" s="82"/>
      <c r="G100" s="82"/>
      <c r="H100" s="82"/>
      <c r="I100" s="82"/>
      <c r="J100" s="82"/>
      <c r="K100" s="82"/>
      <c r="L100" s="82"/>
      <c r="M100" s="82"/>
      <c r="N100" s="82"/>
      <c r="O100" s="82"/>
      <c r="P100" s="82"/>
      <c r="Q100" s="82"/>
      <c r="R100" s="82"/>
      <c r="S100" s="67"/>
      <c r="T100" s="296">
        <f ca="1">COUNTIFS(申請額一覧!$E$4:$E$23,$B$98&amp;C100,申請額一覧!$K$4:$K$23,"&gt;0")</f>
        <v>0</v>
      </c>
      <c r="U100" s="297"/>
      <c r="V100" s="305" t="s">
        <v>18</v>
      </c>
      <c r="W100" s="306"/>
      <c r="X100" s="300">
        <f ca="1">SUMIF(申請額一覧!$E$4:$E$23,$B$98&amp;C100,申請額一覧!$K$4:$K$23)</f>
        <v>0</v>
      </c>
      <c r="Y100" s="301"/>
      <c r="Z100" s="301"/>
      <c r="AA100" s="301"/>
      <c r="AB100" s="69" t="s">
        <v>130</v>
      </c>
      <c r="AC100" s="99"/>
      <c r="AD100" s="99"/>
      <c r="AE100" s="100"/>
      <c r="AF100" s="100"/>
      <c r="AG100" s="101"/>
      <c r="AH100" s="101"/>
      <c r="AI100" s="101"/>
      <c r="AJ100" s="101"/>
      <c r="AK100" s="70"/>
      <c r="AL100" s="65"/>
    </row>
    <row r="101" spans="1:38" ht="15" customHeight="1">
      <c r="A101" s="381"/>
      <c r="B101" s="102">
        <v>50</v>
      </c>
      <c r="C101" s="82" t="s">
        <v>109</v>
      </c>
      <c r="D101" s="82"/>
      <c r="E101" s="82"/>
      <c r="F101" s="82"/>
      <c r="G101" s="82"/>
      <c r="H101" s="82"/>
      <c r="I101" s="82"/>
      <c r="J101" s="82"/>
      <c r="K101" s="82"/>
      <c r="L101" s="82"/>
      <c r="M101" s="82"/>
      <c r="N101" s="82"/>
      <c r="O101" s="82"/>
      <c r="P101" s="82"/>
      <c r="Q101" s="82"/>
      <c r="R101" s="82"/>
      <c r="S101" s="67"/>
      <c r="T101" s="296">
        <f ca="1">COUNTIFS(申請額一覧!$E$4:$E$23,$B$98&amp;C101,申請額一覧!$K$4:$K$23,"&gt;0")</f>
        <v>0</v>
      </c>
      <c r="U101" s="297"/>
      <c r="V101" s="305" t="s">
        <v>18</v>
      </c>
      <c r="W101" s="306"/>
      <c r="X101" s="300">
        <f ca="1">SUMIF(申請額一覧!$E$4:$E$23,$B$98&amp;C101,申請額一覧!$K$4:$K$23)</f>
        <v>0</v>
      </c>
      <c r="Y101" s="301"/>
      <c r="Z101" s="301"/>
      <c r="AA101" s="301"/>
      <c r="AB101" s="69" t="s">
        <v>130</v>
      </c>
      <c r="AC101" s="99"/>
      <c r="AD101" s="99"/>
      <c r="AE101" s="100"/>
      <c r="AF101" s="100"/>
      <c r="AG101" s="101"/>
      <c r="AH101" s="101"/>
      <c r="AI101" s="101"/>
      <c r="AJ101" s="101"/>
      <c r="AK101" s="70"/>
      <c r="AL101" s="65"/>
    </row>
    <row r="102" spans="1:38" ht="15" customHeight="1">
      <c r="A102" s="381"/>
      <c r="B102" s="113">
        <v>51</v>
      </c>
      <c r="C102" s="82" t="s">
        <v>110</v>
      </c>
      <c r="D102" s="82"/>
      <c r="E102" s="82"/>
      <c r="F102" s="82"/>
      <c r="G102" s="82"/>
      <c r="H102" s="82"/>
      <c r="I102" s="82"/>
      <c r="J102" s="82"/>
      <c r="K102" s="82"/>
      <c r="L102" s="82"/>
      <c r="M102" s="82"/>
      <c r="N102" s="82"/>
      <c r="O102" s="82"/>
      <c r="P102" s="82"/>
      <c r="Q102" s="82"/>
      <c r="R102" s="82"/>
      <c r="S102" s="67"/>
      <c r="T102" s="296">
        <f ca="1">COUNTIFS(申請額一覧!$E$4:$E$23,$B$98&amp;C102,申請額一覧!$K$4:$K$23,"&gt;0")</f>
        <v>0</v>
      </c>
      <c r="U102" s="297"/>
      <c r="V102" s="305" t="s">
        <v>18</v>
      </c>
      <c r="W102" s="306"/>
      <c r="X102" s="300">
        <f ca="1">SUMIF(申請額一覧!$E$4:$E$23,$B$98&amp;C102,申請額一覧!$K$4:$K$23)</f>
        <v>0</v>
      </c>
      <c r="Y102" s="301"/>
      <c r="Z102" s="301"/>
      <c r="AA102" s="301"/>
      <c r="AB102" s="69" t="s">
        <v>130</v>
      </c>
      <c r="AC102" s="99"/>
      <c r="AD102" s="99"/>
      <c r="AE102" s="100"/>
      <c r="AF102" s="100"/>
      <c r="AG102" s="101"/>
      <c r="AH102" s="101"/>
      <c r="AI102" s="101"/>
      <c r="AJ102" s="101"/>
      <c r="AK102" s="70"/>
      <c r="AL102" s="65"/>
    </row>
    <row r="103" spans="1:38" ht="15" customHeight="1">
      <c r="A103" s="381"/>
      <c r="B103" s="113">
        <v>52</v>
      </c>
      <c r="C103" s="82" t="s">
        <v>100</v>
      </c>
      <c r="D103" s="82"/>
      <c r="E103" s="82"/>
      <c r="F103" s="82"/>
      <c r="G103" s="82"/>
      <c r="H103" s="82"/>
      <c r="I103" s="82"/>
      <c r="J103" s="82"/>
      <c r="K103" s="82"/>
      <c r="L103" s="82"/>
      <c r="M103" s="82"/>
      <c r="N103" s="82"/>
      <c r="O103" s="82"/>
      <c r="P103" s="82"/>
      <c r="Q103" s="82"/>
      <c r="R103" s="82"/>
      <c r="S103" s="67"/>
      <c r="T103" s="296">
        <f ca="1">COUNTIFS(申請額一覧!$E$4:$E$23,$B$98&amp;C103,申請額一覧!$K$4:$K$23,"&gt;0")</f>
        <v>0</v>
      </c>
      <c r="U103" s="297"/>
      <c r="V103" s="305" t="s">
        <v>18</v>
      </c>
      <c r="W103" s="306"/>
      <c r="X103" s="300">
        <f ca="1">SUMIF(申請額一覧!$E$4:$E$23,$B$98&amp;C103,申請額一覧!$K$4:$K$23)</f>
        <v>0</v>
      </c>
      <c r="Y103" s="301"/>
      <c r="Z103" s="301"/>
      <c r="AA103" s="301"/>
      <c r="AB103" s="69" t="s">
        <v>130</v>
      </c>
      <c r="AC103" s="99"/>
      <c r="AD103" s="99"/>
      <c r="AE103" s="100"/>
      <c r="AF103" s="100"/>
      <c r="AG103" s="101"/>
      <c r="AH103" s="101"/>
      <c r="AI103" s="101"/>
      <c r="AJ103" s="101"/>
      <c r="AK103" s="70"/>
      <c r="AL103" s="65"/>
    </row>
    <row r="104" spans="1:38" ht="15" customHeight="1">
      <c r="A104" s="381"/>
      <c r="B104" s="88">
        <v>53</v>
      </c>
      <c r="C104" s="82" t="s">
        <v>111</v>
      </c>
      <c r="D104" s="82"/>
      <c r="E104" s="82"/>
      <c r="F104" s="82"/>
      <c r="G104" s="82"/>
      <c r="H104" s="82"/>
      <c r="I104" s="82"/>
      <c r="J104" s="82"/>
      <c r="K104" s="82"/>
      <c r="L104" s="82"/>
      <c r="M104" s="82"/>
      <c r="N104" s="82"/>
      <c r="O104" s="82"/>
      <c r="P104" s="82"/>
      <c r="Q104" s="82"/>
      <c r="R104" s="82"/>
      <c r="S104" s="67"/>
      <c r="T104" s="296">
        <f ca="1">COUNTIFS(申請額一覧!$E$4:$E$23,$B$98&amp;C104,申請額一覧!$K$4:$K$23,"&gt;0")</f>
        <v>0</v>
      </c>
      <c r="U104" s="297"/>
      <c r="V104" s="305" t="s">
        <v>18</v>
      </c>
      <c r="W104" s="306"/>
      <c r="X104" s="300">
        <f ca="1">SUMIF(申請額一覧!$E$4:$E$23,$B$98&amp;C104,申請額一覧!$K$4:$K$23)</f>
        <v>0</v>
      </c>
      <c r="Y104" s="301"/>
      <c r="Z104" s="301"/>
      <c r="AA104" s="301"/>
      <c r="AB104" s="69" t="s">
        <v>130</v>
      </c>
      <c r="AC104" s="99"/>
      <c r="AD104" s="99"/>
      <c r="AE104" s="100"/>
      <c r="AF104" s="100"/>
      <c r="AG104" s="101"/>
      <c r="AH104" s="101"/>
      <c r="AI104" s="101"/>
      <c r="AJ104" s="101"/>
      <c r="AK104" s="70"/>
      <c r="AL104" s="65"/>
    </row>
    <row r="105" spans="1:38" ht="15" customHeight="1">
      <c r="A105" s="381"/>
      <c r="B105" s="102">
        <v>54</v>
      </c>
      <c r="C105" s="82" t="s">
        <v>112</v>
      </c>
      <c r="D105" s="82"/>
      <c r="E105" s="82"/>
      <c r="F105" s="82"/>
      <c r="G105" s="82"/>
      <c r="H105" s="82"/>
      <c r="I105" s="82"/>
      <c r="J105" s="82"/>
      <c r="K105" s="82"/>
      <c r="L105" s="82"/>
      <c r="M105" s="82"/>
      <c r="N105" s="82"/>
      <c r="O105" s="82"/>
      <c r="P105" s="82"/>
      <c r="Q105" s="82"/>
      <c r="R105" s="82"/>
      <c r="S105" s="67"/>
      <c r="T105" s="296">
        <f ca="1">COUNTIFS(申請額一覧!$E$4:$E$23,$B$98&amp;C105,申請額一覧!$K$4:$K$23,"&gt;0")</f>
        <v>0</v>
      </c>
      <c r="U105" s="297"/>
      <c r="V105" s="305" t="s">
        <v>18</v>
      </c>
      <c r="W105" s="306"/>
      <c r="X105" s="300">
        <f ca="1">SUMIF(申請額一覧!$E$4:$E$23,$B$98&amp;C105,申請額一覧!$K$4:$K$23)</f>
        <v>0</v>
      </c>
      <c r="Y105" s="301"/>
      <c r="Z105" s="301"/>
      <c r="AA105" s="301"/>
      <c r="AB105" s="69" t="s">
        <v>130</v>
      </c>
      <c r="AC105" s="99"/>
      <c r="AD105" s="99"/>
      <c r="AE105" s="100"/>
      <c r="AF105" s="100"/>
      <c r="AG105" s="101"/>
      <c r="AH105" s="101"/>
      <c r="AI105" s="101"/>
      <c r="AJ105" s="101"/>
      <c r="AK105" s="70"/>
      <c r="AL105" s="65"/>
    </row>
    <row r="106" spans="1:38" ht="15" customHeight="1">
      <c r="A106" s="381"/>
      <c r="B106" s="114" t="s">
        <v>82</v>
      </c>
      <c r="C106" s="82"/>
      <c r="D106" s="82"/>
      <c r="E106" s="82"/>
      <c r="F106" s="82"/>
      <c r="G106" s="82"/>
      <c r="H106" s="82"/>
      <c r="I106" s="82"/>
      <c r="J106" s="82"/>
      <c r="K106" s="82"/>
      <c r="L106" s="82"/>
      <c r="M106" s="90"/>
      <c r="N106" s="82"/>
      <c r="O106" s="82"/>
      <c r="P106" s="82"/>
      <c r="Q106" s="82"/>
      <c r="R106" s="82"/>
      <c r="S106" s="67"/>
      <c r="T106" s="296"/>
      <c r="U106" s="297"/>
      <c r="V106" s="305"/>
      <c r="W106" s="306"/>
      <c r="X106" s="300"/>
      <c r="Y106" s="301"/>
      <c r="Z106" s="301"/>
      <c r="AA106" s="301"/>
      <c r="AB106" s="69"/>
      <c r="AC106" s="341"/>
      <c r="AD106" s="341"/>
      <c r="AE106" s="342"/>
      <c r="AF106" s="342"/>
      <c r="AG106" s="340"/>
      <c r="AH106" s="340"/>
      <c r="AI106" s="340"/>
      <c r="AJ106" s="340"/>
      <c r="AK106" s="70"/>
      <c r="AL106" s="65"/>
    </row>
    <row r="107" spans="1:38" ht="15" customHeight="1">
      <c r="A107" s="381"/>
      <c r="B107" s="102">
        <v>55</v>
      </c>
      <c r="C107" s="82" t="s">
        <v>115</v>
      </c>
      <c r="D107" s="82"/>
      <c r="E107" s="82"/>
      <c r="F107" s="82"/>
      <c r="G107" s="82"/>
      <c r="H107" s="82"/>
      <c r="I107" s="82"/>
      <c r="J107" s="82"/>
      <c r="K107" s="82"/>
      <c r="L107" s="82"/>
      <c r="M107" s="82"/>
      <c r="N107" s="82"/>
      <c r="O107" s="82"/>
      <c r="P107" s="82"/>
      <c r="Q107" s="82"/>
      <c r="R107" s="82"/>
      <c r="S107" s="67"/>
      <c r="T107" s="296">
        <f ca="1">COUNTIFS(申請額一覧!$E$4:$E$23,$B$106&amp;C107,申請額一覧!$K$4:$K$23,"&gt;0")</f>
        <v>0</v>
      </c>
      <c r="U107" s="297"/>
      <c r="V107" s="305" t="s">
        <v>18</v>
      </c>
      <c r="W107" s="306"/>
      <c r="X107" s="300">
        <f ca="1">SUMIF(申請額一覧!$E$4:$E$23,$B$106&amp;C107,申請額一覧!$K$4:$K$23)</f>
        <v>0</v>
      </c>
      <c r="Y107" s="301"/>
      <c r="Z107" s="301"/>
      <c r="AA107" s="301"/>
      <c r="AB107" s="69" t="s">
        <v>130</v>
      </c>
      <c r="AC107" s="99"/>
      <c r="AD107" s="99"/>
      <c r="AE107" s="100"/>
      <c r="AF107" s="100"/>
      <c r="AG107" s="101"/>
      <c r="AH107" s="101"/>
      <c r="AI107" s="101"/>
      <c r="AJ107" s="101"/>
      <c r="AK107" s="70"/>
      <c r="AL107" s="65"/>
    </row>
    <row r="108" spans="1:38" ht="15" customHeight="1" thickBot="1">
      <c r="A108" s="381"/>
      <c r="B108" s="88">
        <v>56</v>
      </c>
      <c r="C108" s="96" t="s">
        <v>102</v>
      </c>
      <c r="D108" s="96"/>
      <c r="E108" s="96"/>
      <c r="F108" s="96"/>
      <c r="G108" s="96"/>
      <c r="H108" s="96"/>
      <c r="I108" s="96"/>
      <c r="J108" s="96"/>
      <c r="K108" s="96"/>
      <c r="L108" s="96"/>
      <c r="M108" s="96"/>
      <c r="N108" s="96"/>
      <c r="O108" s="96"/>
      <c r="P108" s="96"/>
      <c r="Q108" s="96"/>
      <c r="R108" s="96"/>
      <c r="S108" s="76"/>
      <c r="T108" s="296">
        <f ca="1">COUNTIFS(申請額一覧!$E$4:$E$23,$B$106&amp;C108,申請額一覧!$K$4:$K$23,"&gt;0")</f>
        <v>0</v>
      </c>
      <c r="U108" s="297"/>
      <c r="V108" s="298" t="s">
        <v>18</v>
      </c>
      <c r="W108" s="299"/>
      <c r="X108" s="300">
        <f ca="1">SUMIF(申請額一覧!$E$4:$E$23,$B$106&amp;C108,申請額一覧!$K$4:$K$23)</f>
        <v>0</v>
      </c>
      <c r="Y108" s="301"/>
      <c r="Z108" s="301"/>
      <c r="AA108" s="301"/>
      <c r="AB108" s="77" t="s">
        <v>130</v>
      </c>
      <c r="AC108" s="99"/>
      <c r="AD108" s="99"/>
      <c r="AE108" s="100"/>
      <c r="AF108" s="100"/>
      <c r="AG108" s="101"/>
      <c r="AH108" s="101"/>
      <c r="AI108" s="101"/>
      <c r="AJ108" s="101"/>
      <c r="AK108" s="70"/>
      <c r="AL108" s="65"/>
    </row>
    <row r="109" spans="1:38" ht="20.25" customHeight="1" thickBot="1">
      <c r="A109" s="292" t="s">
        <v>32</v>
      </c>
      <c r="B109" s="293"/>
      <c r="C109" s="293"/>
      <c r="D109" s="293"/>
      <c r="E109" s="293"/>
      <c r="F109" s="293"/>
      <c r="G109" s="293"/>
      <c r="H109" s="293"/>
      <c r="I109" s="293"/>
      <c r="J109" s="293"/>
      <c r="K109" s="293"/>
      <c r="L109" s="293"/>
      <c r="M109" s="293"/>
      <c r="N109" s="293"/>
      <c r="O109" s="293"/>
      <c r="P109" s="293"/>
      <c r="Q109" s="293"/>
      <c r="R109" s="293"/>
      <c r="S109" s="294"/>
      <c r="T109" s="307">
        <f ca="1">SUM(T68:U108)</f>
        <v>1</v>
      </c>
      <c r="U109" s="308"/>
      <c r="V109" s="286" t="s">
        <v>18</v>
      </c>
      <c r="W109" s="287"/>
      <c r="X109" s="309">
        <f ca="1">SUM(X68:AA108)</f>
        <v>20000</v>
      </c>
      <c r="Y109" s="310"/>
      <c r="Z109" s="310"/>
      <c r="AA109" s="310"/>
      <c r="AB109" s="78" t="s">
        <v>130</v>
      </c>
      <c r="AC109" s="341"/>
      <c r="AD109" s="341"/>
      <c r="AE109" s="342"/>
      <c r="AF109" s="342"/>
      <c r="AG109" s="340"/>
      <c r="AH109" s="340"/>
      <c r="AI109" s="340"/>
      <c r="AJ109" s="340"/>
      <c r="AK109" s="70"/>
      <c r="AL109" s="65"/>
    </row>
    <row r="110" spans="1:38" ht="29.25" customHeight="1" thickBot="1">
      <c r="A110" s="302" t="s">
        <v>129</v>
      </c>
      <c r="B110" s="303"/>
      <c r="C110" s="303"/>
      <c r="D110" s="303"/>
      <c r="E110" s="303"/>
      <c r="F110" s="303"/>
      <c r="G110" s="303"/>
      <c r="H110" s="303"/>
      <c r="I110" s="303"/>
      <c r="J110" s="303"/>
      <c r="K110" s="303"/>
      <c r="L110" s="303"/>
      <c r="M110" s="303"/>
      <c r="N110" s="303"/>
      <c r="O110" s="303"/>
      <c r="P110" s="303"/>
      <c r="Q110" s="303"/>
      <c r="R110" s="303"/>
      <c r="S110" s="304"/>
      <c r="T110" s="288">
        <f ca="1">SUM(T47,T52,T64,T67,T109)</f>
        <v>3</v>
      </c>
      <c r="U110" s="289"/>
      <c r="V110" s="286" t="s">
        <v>18</v>
      </c>
      <c r="W110" s="287"/>
      <c r="X110" s="290">
        <f ca="1">SUM(X47,X52,X64,X67,X109)</f>
        <v>39000</v>
      </c>
      <c r="Y110" s="291"/>
      <c r="Z110" s="291"/>
      <c r="AA110" s="291"/>
      <c r="AB110" s="116" t="s">
        <v>130</v>
      </c>
      <c r="AC110" s="50"/>
    </row>
    <row r="111" spans="1:38" s="119" customFormat="1">
      <c r="A111" s="117"/>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row>
    <row r="112" spans="1:38" s="118" customFormat="1">
      <c r="A112" s="117"/>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row>
    <row r="113" spans="1:38" s="119" customFormat="1">
      <c r="A113" s="117"/>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row>
    <row r="114" spans="1:38" s="118" customFormat="1">
      <c r="A114" s="119"/>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c r="AK114" s="119"/>
      <c r="AL114" s="119"/>
    </row>
  </sheetData>
  <protectedRanges>
    <protectedRange sqref="B19:AB21 B25:AB34 B22:J24 M22:AB24" name="範囲1"/>
    <protectedRange sqref="K22:L24" name="範囲1_1"/>
  </protectedRanges>
  <mergeCells count="405">
    <mergeCell ref="J30:J34"/>
    <mergeCell ref="R22:R26"/>
    <mergeCell ref="S22:S26"/>
    <mergeCell ref="T21:AB21"/>
    <mergeCell ref="T20:AB20"/>
    <mergeCell ref="K20:L21"/>
    <mergeCell ref="K22:L24"/>
    <mergeCell ref="B28:F29"/>
    <mergeCell ref="O22:O26"/>
    <mergeCell ref="P22:P26"/>
    <mergeCell ref="Q22:Q26"/>
    <mergeCell ref="M20:S21"/>
    <mergeCell ref="T31:AB34"/>
    <mergeCell ref="T30:AB30"/>
    <mergeCell ref="T22:AB22"/>
    <mergeCell ref="T23:AB26"/>
    <mergeCell ref="R30:R34"/>
    <mergeCell ref="G20:J21"/>
    <mergeCell ref="G22:J24"/>
    <mergeCell ref="G25:I26"/>
    <mergeCell ref="J25:L26"/>
    <mergeCell ref="M28:S29"/>
    <mergeCell ref="T28:AB28"/>
    <mergeCell ref="T29:AB29"/>
    <mergeCell ref="S30:S34"/>
    <mergeCell ref="G28:L29"/>
    <mergeCell ref="G30:G34"/>
    <mergeCell ref="H30:H34"/>
    <mergeCell ref="I30:I34"/>
    <mergeCell ref="AG77:AJ77"/>
    <mergeCell ref="AG83:AJ83"/>
    <mergeCell ref="AG89:AJ89"/>
    <mergeCell ref="AG95:AJ95"/>
    <mergeCell ref="AG59:AJ59"/>
    <mergeCell ref="AG60:AJ60"/>
    <mergeCell ref="AG61:AJ61"/>
    <mergeCell ref="AG62:AJ62"/>
    <mergeCell ref="AG63:AJ63"/>
    <mergeCell ref="AG65:AJ65"/>
    <mergeCell ref="AG66:AJ66"/>
    <mergeCell ref="AG68:AJ68"/>
    <mergeCell ref="AG74:AJ74"/>
    <mergeCell ref="AG67:AJ67"/>
    <mergeCell ref="AG64:AJ64"/>
    <mergeCell ref="AG44:AJ44"/>
    <mergeCell ref="AG45:AJ45"/>
    <mergeCell ref="AG46:AJ46"/>
    <mergeCell ref="AG48:AJ48"/>
    <mergeCell ref="AG98:AJ98"/>
    <mergeCell ref="AG106:AJ106"/>
    <mergeCell ref="X83:AA83"/>
    <mergeCell ref="X89:AA89"/>
    <mergeCell ref="X95:AA95"/>
    <mergeCell ref="X98:AA98"/>
    <mergeCell ref="X106:AA106"/>
    <mergeCell ref="X99:AA99"/>
    <mergeCell ref="X100:AA100"/>
    <mergeCell ref="AG51:AJ51"/>
    <mergeCell ref="AG53:AJ53"/>
    <mergeCell ref="AG57:AJ57"/>
    <mergeCell ref="AG52:AJ52"/>
    <mergeCell ref="AG58:AJ58"/>
    <mergeCell ref="AG47:AJ47"/>
    <mergeCell ref="A11:A17"/>
    <mergeCell ref="Z6:AA6"/>
    <mergeCell ref="W6:X6"/>
    <mergeCell ref="T6:U6"/>
    <mergeCell ref="B13:D14"/>
    <mergeCell ref="AG42:AJ42"/>
    <mergeCell ref="AG43:AJ43"/>
    <mergeCell ref="B15:I15"/>
    <mergeCell ref="B16:I16"/>
    <mergeCell ref="B17:I17"/>
    <mergeCell ref="E12:AB12"/>
    <mergeCell ref="E11:AB11"/>
    <mergeCell ref="E14:AB14"/>
    <mergeCell ref="M17:Q17"/>
    <mergeCell ref="M16:Q16"/>
    <mergeCell ref="M15:Q15"/>
    <mergeCell ref="U17:AB17"/>
    <mergeCell ref="U16:AB16"/>
    <mergeCell ref="U15:AB15"/>
    <mergeCell ref="R17:T17"/>
    <mergeCell ref="R16:T16"/>
    <mergeCell ref="A39:A46"/>
    <mergeCell ref="AE41:AF41"/>
    <mergeCell ref="T40:U40"/>
    <mergeCell ref="A53:A63"/>
    <mergeCell ref="A68:A108"/>
    <mergeCell ref="AE40:AF40"/>
    <mergeCell ref="AC40:AD40"/>
    <mergeCell ref="AE39:AF39"/>
    <mergeCell ref="AC39:AD39"/>
    <mergeCell ref="T39:U39"/>
    <mergeCell ref="V39:W39"/>
    <mergeCell ref="T42:U42"/>
    <mergeCell ref="T43:U43"/>
    <mergeCell ref="T44:U44"/>
    <mergeCell ref="T45:U45"/>
    <mergeCell ref="T46:U46"/>
    <mergeCell ref="T48:U48"/>
    <mergeCell ref="T51:U51"/>
    <mergeCell ref="V40:W40"/>
    <mergeCell ref="V42:W42"/>
    <mergeCell ref="AC42:AD42"/>
    <mergeCell ref="AE42:AF42"/>
    <mergeCell ref="T41:U41"/>
    <mergeCell ref="X42:AA42"/>
    <mergeCell ref="X43:AA43"/>
    <mergeCell ref="X44:AA44"/>
    <mergeCell ref="AC41:AD41"/>
    <mergeCell ref="AG38:AL38"/>
    <mergeCell ref="X38:AB38"/>
    <mergeCell ref="T38:W38"/>
    <mergeCell ref="X39:AA39"/>
    <mergeCell ref="X40:AA40"/>
    <mergeCell ref="X41:AA41"/>
    <mergeCell ref="AG39:AJ39"/>
    <mergeCell ref="AG40:AJ40"/>
    <mergeCell ref="AG41:AJ41"/>
    <mergeCell ref="AC38:AF38"/>
    <mergeCell ref="AC44:AD44"/>
    <mergeCell ref="AE44:AF44"/>
    <mergeCell ref="V43:W43"/>
    <mergeCell ref="AC43:AD43"/>
    <mergeCell ref="AE43:AF43"/>
    <mergeCell ref="V48:W48"/>
    <mergeCell ref="AC48:AD48"/>
    <mergeCell ref="AE48:AF48"/>
    <mergeCell ref="V46:W46"/>
    <mergeCell ref="AC46:AD46"/>
    <mergeCell ref="AE46:AF46"/>
    <mergeCell ref="V45:W45"/>
    <mergeCell ref="AC45:AD45"/>
    <mergeCell ref="AE45:AF45"/>
    <mergeCell ref="X45:AA45"/>
    <mergeCell ref="X46:AA46"/>
    <mergeCell ref="X48:AA48"/>
    <mergeCell ref="X47:AA47"/>
    <mergeCell ref="AC47:AD47"/>
    <mergeCell ref="AE47:AF47"/>
    <mergeCell ref="AC57:AD57"/>
    <mergeCell ref="AE57:AF57"/>
    <mergeCell ref="T53:U53"/>
    <mergeCell ref="V53:W53"/>
    <mergeCell ref="AC53:AD53"/>
    <mergeCell ref="AE53:AF53"/>
    <mergeCell ref="V51:W51"/>
    <mergeCell ref="AC51:AD51"/>
    <mergeCell ref="AE51:AF51"/>
    <mergeCell ref="X51:AA51"/>
    <mergeCell ref="X53:AA53"/>
    <mergeCell ref="X57:AA57"/>
    <mergeCell ref="AC52:AD52"/>
    <mergeCell ref="AE52:AF52"/>
    <mergeCell ref="T54:U54"/>
    <mergeCell ref="V54:W54"/>
    <mergeCell ref="X54:AA54"/>
    <mergeCell ref="T55:U55"/>
    <mergeCell ref="V55:W55"/>
    <mergeCell ref="X55:AA55"/>
    <mergeCell ref="T56:U56"/>
    <mergeCell ref="V56:W56"/>
    <mergeCell ref="T52:U52"/>
    <mergeCell ref="V52:W52"/>
    <mergeCell ref="AC59:AD59"/>
    <mergeCell ref="AE59:AF59"/>
    <mergeCell ref="T58:U58"/>
    <mergeCell ref="V58:W58"/>
    <mergeCell ref="AC58:AD58"/>
    <mergeCell ref="AE58:AF58"/>
    <mergeCell ref="X58:AA58"/>
    <mergeCell ref="X59:AA59"/>
    <mergeCell ref="X60:AA60"/>
    <mergeCell ref="AC62:AD62"/>
    <mergeCell ref="AE62:AF62"/>
    <mergeCell ref="T61:U61"/>
    <mergeCell ref="V61:W61"/>
    <mergeCell ref="AC61:AD61"/>
    <mergeCell ref="AE61:AF61"/>
    <mergeCell ref="X61:AA61"/>
    <mergeCell ref="X62:AA62"/>
    <mergeCell ref="T60:U60"/>
    <mergeCell ref="V60:W60"/>
    <mergeCell ref="AC60:AD60"/>
    <mergeCell ref="AE60:AF60"/>
    <mergeCell ref="V75:W75"/>
    <mergeCell ref="X75:AA75"/>
    <mergeCell ref="T76:U76"/>
    <mergeCell ref="V76:W76"/>
    <mergeCell ref="X76:AA76"/>
    <mergeCell ref="T63:U63"/>
    <mergeCell ref="V63:W63"/>
    <mergeCell ref="AC63:AD63"/>
    <mergeCell ref="AE63:AF63"/>
    <mergeCell ref="X63:AA63"/>
    <mergeCell ref="X65:AA65"/>
    <mergeCell ref="X66:AA66"/>
    <mergeCell ref="T64:U64"/>
    <mergeCell ref="V64:W64"/>
    <mergeCell ref="X64:AA64"/>
    <mergeCell ref="AC64:AD64"/>
    <mergeCell ref="AE64:AF64"/>
    <mergeCell ref="A7:G7"/>
    <mergeCell ref="T109:U109"/>
    <mergeCell ref="V109:W109"/>
    <mergeCell ref="AC109:AD109"/>
    <mergeCell ref="AE109:AF109"/>
    <mergeCell ref="T99:U99"/>
    <mergeCell ref="V99:W99"/>
    <mergeCell ref="AE98:AF98"/>
    <mergeCell ref="T95:U95"/>
    <mergeCell ref="V95:W95"/>
    <mergeCell ref="AC95:AD95"/>
    <mergeCell ref="AE95:AF95"/>
    <mergeCell ref="T89:U89"/>
    <mergeCell ref="V89:W89"/>
    <mergeCell ref="AC89:AD89"/>
    <mergeCell ref="AE68:AF68"/>
    <mergeCell ref="X68:AA68"/>
    <mergeCell ref="X74:AA74"/>
    <mergeCell ref="X77:AA77"/>
    <mergeCell ref="T66:U66"/>
    <mergeCell ref="V66:W66"/>
    <mergeCell ref="AC66:AD66"/>
    <mergeCell ref="AE66:AF66"/>
    <mergeCell ref="T65:U65"/>
    <mergeCell ref="A48:A51"/>
    <mergeCell ref="A65:A66"/>
    <mergeCell ref="T106:U106"/>
    <mergeCell ref="V106:W106"/>
    <mergeCell ref="AC106:AD106"/>
    <mergeCell ref="AE106:AF106"/>
    <mergeCell ref="T97:U97"/>
    <mergeCell ref="V97:W97"/>
    <mergeCell ref="T98:U98"/>
    <mergeCell ref="V98:W98"/>
    <mergeCell ref="AC98:AD98"/>
    <mergeCell ref="AE89:AF89"/>
    <mergeCell ref="T83:U83"/>
    <mergeCell ref="V83:W83"/>
    <mergeCell ref="AC83:AD83"/>
    <mergeCell ref="AE83:AF83"/>
    <mergeCell ref="T77:U77"/>
    <mergeCell ref="V77:W77"/>
    <mergeCell ref="V65:W65"/>
    <mergeCell ref="AC65:AD65"/>
    <mergeCell ref="AE65:AF65"/>
    <mergeCell ref="T72:U72"/>
    <mergeCell ref="V72:W72"/>
    <mergeCell ref="X72:AA72"/>
    <mergeCell ref="X52:AA52"/>
    <mergeCell ref="X109:AA109"/>
    <mergeCell ref="AG109:AJ109"/>
    <mergeCell ref="T100:U100"/>
    <mergeCell ref="V100:W100"/>
    <mergeCell ref="T101:U101"/>
    <mergeCell ref="V101:W101"/>
    <mergeCell ref="X101:AA101"/>
    <mergeCell ref="X97:AA97"/>
    <mergeCell ref="AC77:AD77"/>
    <mergeCell ref="AE77:AF77"/>
    <mergeCell ref="T74:U74"/>
    <mergeCell ref="V74:W74"/>
    <mergeCell ref="AC74:AD74"/>
    <mergeCell ref="AE74:AF74"/>
    <mergeCell ref="T68:U68"/>
    <mergeCell ref="V68:W68"/>
    <mergeCell ref="AC68:AD68"/>
    <mergeCell ref="T73:U73"/>
    <mergeCell ref="V73:W73"/>
    <mergeCell ref="X73:AA73"/>
    <mergeCell ref="T75:U75"/>
    <mergeCell ref="AC67:AD67"/>
    <mergeCell ref="AE67:AF67"/>
    <mergeCell ref="T50:U50"/>
    <mergeCell ref="V50:W50"/>
    <mergeCell ref="X50:AA50"/>
    <mergeCell ref="T49:U49"/>
    <mergeCell ref="V49:W49"/>
    <mergeCell ref="X49:AA49"/>
    <mergeCell ref="AC49:AD49"/>
    <mergeCell ref="AE49:AF49"/>
    <mergeCell ref="AG49:AJ49"/>
    <mergeCell ref="J15:L15"/>
    <mergeCell ref="J16:L16"/>
    <mergeCell ref="J17:L17"/>
    <mergeCell ref="B11:D11"/>
    <mergeCell ref="B12:D12"/>
    <mergeCell ref="T47:U47"/>
    <mergeCell ref="V47:W47"/>
    <mergeCell ref="V44:W44"/>
    <mergeCell ref="V41:W41"/>
    <mergeCell ref="R15:T15"/>
    <mergeCell ref="H13:I13"/>
    <mergeCell ref="K13:M13"/>
    <mergeCell ref="B20:F21"/>
    <mergeCell ref="B22:F26"/>
    <mergeCell ref="M22:M26"/>
    <mergeCell ref="N22:N26"/>
    <mergeCell ref="B30:F34"/>
    <mergeCell ref="L30:L34"/>
    <mergeCell ref="M30:M34"/>
    <mergeCell ref="N30:N34"/>
    <mergeCell ref="O30:O34"/>
    <mergeCell ref="P30:P34"/>
    <mergeCell ref="Q30:Q34"/>
    <mergeCell ref="K30:K34"/>
    <mergeCell ref="X56:AA56"/>
    <mergeCell ref="T69:U69"/>
    <mergeCell ref="V69:W69"/>
    <mergeCell ref="X69:AA69"/>
    <mergeCell ref="T70:U70"/>
    <mergeCell ref="V70:W70"/>
    <mergeCell ref="X70:AA70"/>
    <mergeCell ref="T71:U71"/>
    <mergeCell ref="V71:W71"/>
    <mergeCell ref="X71:AA71"/>
    <mergeCell ref="T67:U67"/>
    <mergeCell ref="V67:W67"/>
    <mergeCell ref="X67:AA67"/>
    <mergeCell ref="T62:U62"/>
    <mergeCell ref="V62:W62"/>
    <mergeCell ref="T59:U59"/>
    <mergeCell ref="V59:W59"/>
    <mergeCell ref="T57:U57"/>
    <mergeCell ref="V57:W57"/>
    <mergeCell ref="T78:U78"/>
    <mergeCell ref="V78:W78"/>
    <mergeCell ref="X78:AA78"/>
    <mergeCell ref="T79:U79"/>
    <mergeCell ref="V79:W79"/>
    <mergeCell ref="X79:AA79"/>
    <mergeCell ref="T80:U80"/>
    <mergeCell ref="V80:W80"/>
    <mergeCell ref="X80:AA80"/>
    <mergeCell ref="T81:U81"/>
    <mergeCell ref="V81:W81"/>
    <mergeCell ref="X81:AA81"/>
    <mergeCell ref="T82:U82"/>
    <mergeCell ref="V82:W82"/>
    <mergeCell ref="X82:AA82"/>
    <mergeCell ref="T84:U84"/>
    <mergeCell ref="V84:W84"/>
    <mergeCell ref="X84:AA84"/>
    <mergeCell ref="T85:U85"/>
    <mergeCell ref="V85:W85"/>
    <mergeCell ref="X85:AA85"/>
    <mergeCell ref="T86:U86"/>
    <mergeCell ref="V86:W86"/>
    <mergeCell ref="X86:AA86"/>
    <mergeCell ref="T87:U87"/>
    <mergeCell ref="V87:W87"/>
    <mergeCell ref="X87:AA87"/>
    <mergeCell ref="T88:U88"/>
    <mergeCell ref="V88:W88"/>
    <mergeCell ref="X88:AA88"/>
    <mergeCell ref="T90:U90"/>
    <mergeCell ref="V90:W90"/>
    <mergeCell ref="X90:AA90"/>
    <mergeCell ref="T91:U91"/>
    <mergeCell ref="V91:W91"/>
    <mergeCell ref="X91:AA91"/>
    <mergeCell ref="T92:U92"/>
    <mergeCell ref="V92:W92"/>
    <mergeCell ref="X92:AA92"/>
    <mergeCell ref="T93:U93"/>
    <mergeCell ref="V93:W93"/>
    <mergeCell ref="X93:AA93"/>
    <mergeCell ref="T94:U94"/>
    <mergeCell ref="V94:W94"/>
    <mergeCell ref="X94:AA94"/>
    <mergeCell ref="T96:U96"/>
    <mergeCell ref="V96:W96"/>
    <mergeCell ref="X96:AA96"/>
    <mergeCell ref="T102:U102"/>
    <mergeCell ref="V102:W102"/>
    <mergeCell ref="X102:AA102"/>
    <mergeCell ref="T103:U103"/>
    <mergeCell ref="V103:W103"/>
    <mergeCell ref="X103:AA103"/>
    <mergeCell ref="V110:W110"/>
    <mergeCell ref="T110:U110"/>
    <mergeCell ref="X110:AA110"/>
    <mergeCell ref="A38:S38"/>
    <mergeCell ref="A3:AB3"/>
    <mergeCell ref="A4:AB4"/>
    <mergeCell ref="T108:U108"/>
    <mergeCell ref="V108:W108"/>
    <mergeCell ref="X108:AA108"/>
    <mergeCell ref="A64:S64"/>
    <mergeCell ref="A67:S67"/>
    <mergeCell ref="A52:S52"/>
    <mergeCell ref="A47:S47"/>
    <mergeCell ref="A109:S109"/>
    <mergeCell ref="A110:S110"/>
    <mergeCell ref="T104:U104"/>
    <mergeCell ref="V104:W104"/>
    <mergeCell ref="X104:AA104"/>
    <mergeCell ref="T105:U105"/>
    <mergeCell ref="V105:W105"/>
    <mergeCell ref="X105:AA105"/>
    <mergeCell ref="T107:U107"/>
    <mergeCell ref="V107:W107"/>
    <mergeCell ref="X107:AA107"/>
  </mergeCells>
  <phoneticPr fontId="3"/>
  <dataValidations count="2">
    <dataValidation imeMode="disabled" allowBlank="1" showInputMessage="1" showErrorMessage="1" sqref="M15:Q15 U15:AB15 T6:U6 W6:X6 Z6:AA6 H13:I13 K13:M13" xr:uid="{00000000-0002-0000-0100-000000000000}"/>
    <dataValidation imeMode="fullKatakana" allowBlank="1" showInputMessage="1" showErrorMessage="1" sqref="E11:AB11" xr:uid="{00000000-0002-0000-0100-000002000000}"/>
  </dataValidations>
  <printOptions horizontalCentered="1"/>
  <pageMargins left="0.23622047244094491" right="0.23622047244094491" top="0.74803149606299213" bottom="0.35433070866141736" header="0.31496062992125984" footer="0.31496062992125984"/>
  <pageSetup paperSize="9" scale="95" orientation="portrait" r:id="rId1"/>
  <rowBreaks count="1" manualBreakCount="1">
    <brk id="56"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26634" r:id="rId4" name="Check Box 10">
              <controlPr defaultSize="0" autoFill="0" autoLine="0" autoPict="0">
                <anchor moveWithCells="1">
                  <from>
                    <xdr:col>9</xdr:col>
                    <xdr:colOff>247650</xdr:colOff>
                    <xdr:row>21</xdr:row>
                    <xdr:rowOff>47625</xdr:rowOff>
                  </from>
                  <to>
                    <xdr:col>10</xdr:col>
                    <xdr:colOff>190500</xdr:colOff>
                    <xdr:row>22</xdr:row>
                    <xdr:rowOff>47625</xdr:rowOff>
                  </to>
                </anchor>
              </controlPr>
            </control>
          </mc:Choice>
        </mc:AlternateContent>
        <mc:AlternateContent xmlns:mc="http://schemas.openxmlformats.org/markup-compatibility/2006">
          <mc:Choice Requires="x14">
            <control shapeId="26635" r:id="rId5" name="Check Box 11">
              <controlPr defaultSize="0" autoFill="0" autoLine="0" autoPict="0">
                <anchor moveWithCells="1">
                  <from>
                    <xdr:col>9</xdr:col>
                    <xdr:colOff>247650</xdr:colOff>
                    <xdr:row>22</xdr:row>
                    <xdr:rowOff>57150</xdr:rowOff>
                  </from>
                  <to>
                    <xdr:col>10</xdr:col>
                    <xdr:colOff>171450</xdr:colOff>
                    <xdr:row>23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（はじめにお読みください）本申請書の使い方</vt:lpstr>
      <vt:lpstr>個票1</vt:lpstr>
      <vt:lpstr>個票2</vt:lpstr>
      <vt:lpstr>個票3</vt:lpstr>
      <vt:lpstr>申請額一覧</vt:lpstr>
      <vt:lpstr>申請書</vt:lpstr>
      <vt:lpstr>個票1!Print_Area</vt:lpstr>
      <vt:lpstr>個票2!Print_Area</vt:lpstr>
      <vt:lpstr>個票3!Print_Area</vt:lpstr>
      <vt:lpstr>申請額一覧!Print_Area</vt:lpstr>
      <vt:lpstr>申請書!Print_Area</vt:lpstr>
      <vt:lpstr>申請額一覧!Print_Titles</vt:lpstr>
      <vt:lpstr>申請書!Print_Titles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奈良県</cp:lastModifiedBy>
  <cp:lastPrinted>2021-12-10T06:50:00Z</cp:lastPrinted>
  <dcterms:created xsi:type="dcterms:W3CDTF">2018-06-19T01:27:02Z</dcterms:created>
  <dcterms:modified xsi:type="dcterms:W3CDTF">2021-12-10T07:12:51Z</dcterms:modified>
</cp:coreProperties>
</file>