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R:\005_介護事業係\101_処遇改善加算\R4年度\R40603_実績報告書HP掲載\"/>
    </mc:Choice>
  </mc:AlternateContent>
  <xr:revisionPtr revIDLastSave="0" documentId="13_ncr:1_{E8F24D66-C608-4A17-98E6-A72CA48EDDB1}"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2" sheetId="20" r:id="rId3"/>
    <sheet name="別紙様式3-1" sheetId="15" r:id="rId4"/>
    <sheet name="【参考】サービス名一覧" sheetId="13" state="hidden" r:id="rId5"/>
  </sheets>
  <definedNames>
    <definedName name="_xlnm._FilterDatabase" localSheetId="2" hidden="1">'別紙様式3-2'!$M$18:$AH$118</definedName>
    <definedName name="_new1" localSheetId="2">【参考】サービス名一覧!$A$4:$A$27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3">'別紙様式3-1'!$A$1:$AM$95</definedName>
    <definedName name="_xlnm.Print_Area" localSheetId="2">'別紙様式3-2'!$A$1:$AK$38</definedName>
    <definedName name="www" localSheetId="0">#REF!</definedName>
    <definedName name="www">#REF!</definedName>
    <definedName name="サービス" localSheetId="0">#REF!</definedName>
    <definedName name="サービス" localSheetId="3">#REF!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奈良県</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xr:uid="{A49B2F90-38AE-4C5C-8CAA-A98159C61F83}">
      <text>
        <r>
          <rPr>
            <b/>
            <sz val="9"/>
            <color indexed="81"/>
            <rFont val="MS P ゴシック"/>
            <family val="3"/>
            <charset val="128"/>
          </rPr>
          <t>本年度（２月、３月）の処遇改善支援補助金により賃金改善を行った実績を記載</t>
        </r>
      </text>
    </comment>
    <comment ref="S14" authorId="2" shapeId="0" xr:uid="{00000000-0006-0000-0300-000002000000}">
      <text>
        <r>
          <rPr>
            <sz val="10"/>
            <color indexed="81"/>
            <rFont val="MS P ゴシック"/>
            <family val="3"/>
            <charset val="128"/>
          </rPr>
          <t>本年度（原則４月～３月）の実績を記入</t>
        </r>
      </text>
    </comment>
    <comment ref="V14" authorId="2"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2" shapeId="0" xr:uid="{00000000-0006-0000-0300-000004000000}">
      <text>
        <r>
          <rPr>
            <sz val="10"/>
            <color indexed="81"/>
            <rFont val="MS P ゴシック"/>
            <family val="3"/>
            <charset val="128"/>
          </rPr>
          <t>本年度（原則４月～３月）の実績を記入</t>
        </r>
      </text>
    </comment>
    <comment ref="AB14" authorId="2"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2"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xr:uid="{00000000-0006-0000-0300-000008000000}">
      <text>
        <r>
          <rPr>
            <sz val="10"/>
            <color indexed="81"/>
            <rFont val="MS P ゴシック"/>
            <family val="3"/>
            <charset val="128"/>
          </rPr>
          <t>その他の職種については、実人数を記載することも可能です。</t>
        </r>
      </text>
    </comment>
    <comment ref="W19" authorId="3"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<sst xmlns="http://schemas.openxmlformats.org/spreadsheetml/2006/main" count="429" uniqueCount="363">
  <si>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</si>
  <si>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</si>
  <si>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</si>
  <si>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</si>
  <si>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</si>
  <si>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</si>
  <si>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</si>
  <si>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</si>
  <si>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</si>
  <si>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</si>
  <si>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</si>
  <si>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</si>
  <si>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</si>
  <si>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</si>
  <si>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</si>
  <si>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</si>
  <si>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</si>
  <si>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</si>
  <si>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</si>
  <si>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</si>
  <si>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</si>
  <si>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</si>
  <si>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</si>
  <si>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</si>
  <si>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</si>
  <si>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</si>
  <si>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</si>
  <si>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</si>
  <si>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</si>
  <si>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</si>
  <si>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</si>
  <si>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</si>
  <si>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</si>
  <si>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</si>
  <si>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</si>
  <si>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</si>
  <si>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</si>
  <si>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</si>
  <si>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</si>
  <si>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</si>
  <si>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</si>
  <si>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</si>
  <si>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</si>
  <si>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</si>
  <si>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</si>
  <si>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</si>
  <si>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</si>
  <si>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</si>
  <si>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</si>
  <si>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</si>
  <si>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</si>
  <si>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</si>
  <si>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</si>
  <si>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</si>
  <si>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</si>
  <si>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</si>
  <si>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</si>
  <si>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</si>
  <si>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</si>
  <si>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</si>
  <si>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</si>
  <si>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</si>
  <si>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</si>
  <si>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</si>
  <si>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</si>
  <si>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</si>
  <si>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</si>
  <si>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</si>
  <si>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</si>
  <si>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</si>
  <si>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</si>
  <si>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</si>
  <si>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</si>
  <si>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</si>
  <si>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</si>
  <si>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</si>
  <si>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</si>
  <si>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</si>
  <si>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</si>
  <si>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</si>
  <si>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</si>
  <si>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</si>
  <si>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</si>
  <si>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</si>
  <si>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</si>
  <si>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</si>
  <si>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</si>
  <si>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</si>
  <si>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</si>
  <si>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</si>
  <si>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</si>
  <si>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</si>
  <si>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</si>
  <si>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</si>
  <si>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</si>
  <si>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</si>
  <si>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</si>
  <si>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</si>
  <si>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</si>
  <si>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</si>
  <si>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</si>
  <si>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</si>
  <si>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</si>
  <si>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</si>
  <si>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</si>
  <si>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</si>
  <si>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</si>
  <si>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</si>
  <si>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</si>
  <si>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</si>
  <si>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</si>
  <si>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</si>
  <si>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</si>
  <si>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</si>
  <si>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</si>
  <si>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</si>
  <si>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</si>
  <si>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</si>
  <si>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</si>
  <si>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</si>
  <si>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</si>
  <si>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</si>
  <si>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</si>
  <si>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</si>
  <si>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</si>
  <si>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</si>
  <si>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</si>
  <si>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</si>
  <si>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</si>
  <si>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</si>
  <si>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</si>
  <si>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</si>
  <si>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</si>
  <si>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</si>
  <si>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</si>
  <si>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</si>
  <si>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</si>
  <si>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</si>
  <si>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</si>
  <si>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</si>
  <si>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</si>
  <si>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</si>
  <si>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</si>
  <si>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</si>
  <si>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</si>
  <si>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</si>
  <si>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</si>
  <si>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</si>
  <si>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</si>
  <si>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</si>
  <si>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</si>
  <si>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</si>
  <si>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</si>
  <si>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</si>
  <si>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</si>
  <si>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</si>
  <si>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</si>
  <si>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</si>
  <si>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</si>
  <si>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</si>
  <si>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</si>
  <si>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</si>
  <si>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</si>
  <si>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</si>
  <si>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</si>
  <si>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</si>
  <si>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</si>
  <si>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</si>
  <si>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</si>
  <si>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</si>
  <si>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</si>
  <si>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</si>
  <si>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</si>
  <si>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</si>
  <si>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</si>
  <si>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</si>
  <si>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</si>
  <si>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</si>
  <si>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</si>
  <si>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</si>
  <si>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</si>
  <si>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</si>
  <si>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</si>
  <si>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</si>
  <si>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</si>
  <si>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</si>
  <si>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</si>
  <si>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</si>
  <si>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</si>
  <si>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</si>
  <si>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</si>
  <si>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</si>
  <si>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</si>
  <si>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</si>
  <si>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</si>
  <si>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</si>
  <si>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</si>
  <si>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</si>
  <si>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</si>
  <si>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</si>
  <si>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</si>
  <si>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</si>
  <si>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</si>
  <si>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</si>
  <si>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</si>
  <si>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</si>
  <si>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</si>
  <si>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</si>
  <si>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</si>
  <si>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</si>
  <si>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</si>
  <si>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</si>
  <si>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</si>
  <si>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</si>
  <si>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</si>
  <si>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</si>
  <si>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</si>
  <si>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</si>
  <si>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</si>
  <si>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</si>
  <si>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</si>
  <si>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</si>
  <si>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</si>
  <si>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</si>
  <si>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</si>
  <si>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</si>
  <si>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</si>
  <si>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</si>
  <si>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</si>
  <si>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</si>
  <si>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</si>
  <si>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</si>
  <si>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</si>
  <si>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</si>
  <si>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</si>
  <si>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</si>
  <si>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</si>
  <si>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</si>
  <si>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</si>
  <si>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</si>
  <si>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</si>
  <si>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</si>
  <si>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</si>
  <si>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</si>
  <si>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</si>
  <si>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</si>
  <si>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</si>
  <si>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</si>
  <si>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</si>
  <si>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</si>
  <si>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</si>
  <si>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</si>
  <si>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</si>
  <si>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</si>
  <si>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</si>
  <si>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</si>
  <si>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</si>
  <si>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</si>
  <si>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</si>
  <si>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</si>
  <si>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</si>
  <si>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</si>
  <si>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</si>
  <si>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</si>
  <si>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</si>
  <si>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</si>
  <si>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</si>
  <si>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</si>
  <si>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</si>
  <si>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</si>
  <si>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</si>
  <si>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</si>
  <si>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</si>
  <si>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</si>
  <si>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</si>
  <si>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</si>
  <si>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</si>
  <si>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</si>
  <si>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</si>
  <si>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</si>
  <si>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</si>
  <si>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</si>
  <si>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</si>
  <si>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</si>
  <si>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</si>
  <si>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</si>
  <si>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</si>
  <si>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</si>
  <si>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</si>
  <si>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</si>
  <si>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</si>
  <si>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</si>
  <si>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</si>
  <si>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</si>
  <si>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</si>
  <si>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</si>
  <si>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</si>
  <si>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</si>
  <si>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</si>
  <si>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</si>
  <si>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</si>
  <si>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</si>
  <si>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</si>
  <si>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</si>
  <si>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</si>
  <si>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</si>
  <si>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</si>
  <si>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</si>
  <si>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</si>
  <si>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</si>
  <si>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</si>
  <si>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</si>
  <si>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</si>
  <si>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</si>
  <si>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</si>
  <si>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</si>
  <si>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</si>
  <si>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</si>
  <si>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</si>
  <si>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</si>
  <si>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</si>
  <si>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</si>
  <si>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</si>
  <si>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</si>
  <si>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</si>
  <si>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</si>
  <si>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</si>
  <si>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</si>
  <si>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</si>
  <si>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</si>
  <si>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</si>
  <si>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</si>
  <si>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</si>
  <si>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</si>
  <si>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</si>
  <si>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</si>
  <si>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</si>
  <si>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</si>
  <si>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</si>
  <si>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</si>
  <si>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</si>
  <si>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</si>
  <si>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</si>
  <si>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</si>
  <si>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</si>
  <si>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</si>
  <si>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</si>
  <si>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</si>
  <si>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</si>
  <si>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</si>
  <si>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</si>
  <si>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</si>
  <si>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</si>
  <si>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</si>
  <si>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</si>
  <si>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</si>
  <si>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</si>
  <si>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</si>
  <si>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</si>
  <si>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</si>
  <si>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</si>
  <si>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</si>
  <si>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(d)処遇改善支援補助金による賃金改善の総額
※処遇改善加算についてはその他の職種への支給分を除く</t>
    <rPh sb="3" eb="5">
      <t>ショグウ</t>
    </rPh>
    <rPh sb="5" eb="7">
      <t>カイゼン</t>
    </rPh>
    <rPh sb="7" eb="9">
      <t>シエン</t>
    </rPh>
    <rPh sb="9" eb="12">
      <t>ホジョキン</t>
    </rPh>
    <rPh sb="15" eb="17">
      <t>チンギン</t>
    </rPh>
    <rPh sb="17" eb="19">
      <t>カイゼン</t>
    </rPh>
    <rPh sb="20" eb="22">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</si>
</sst>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54529" y="11230429"/>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3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8382000"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300-00001B000000}"/>
                </a:ext>
              </a:extLst>
            </xdr:cNvPr>
            <xdr:cNvGrpSpPr>
              <a:grpSpLocks/>
            </xdr:cNvGrpSpPr>
          </xdr:nvGrpSpPr>
          <xdr:grpSpPr bwMode="auto">
            <a:xfrm>
              <a:off x="854529" y="15945304"/>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3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3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3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3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3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3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3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3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3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78"/>
  <sheetViews>
    <sheetView showGridLines="0" tabSelected="1" view="pageBreakPreview" zoomScaleNormal="80" zoomScaleSheetLayoutView="100" workbookViewId="0">
      <selection activeCell="D6" sqref="D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356</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Normal="100"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85" zoomScaleNormal="120" zoomScaleSheetLayoutView="85" workbookViewId="0">
      <selection activeCell="AJ26" sqref="AJ26"/>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492" t="s">
        <v>52</v>
      </c>
      <c r="B3" s="492"/>
      <c r="C3" s="493"/>
      <c r="D3" s="494" t="str">
        <f>IF(基本情報入力シート!M16="","",基本情報入力シート!M16)</f>
        <v/>
      </c>
      <c r="E3" s="495"/>
      <c r="F3" s="495"/>
      <c r="G3" s="495"/>
      <c r="H3" s="495"/>
      <c r="I3" s="495"/>
      <c r="J3" s="495"/>
      <c r="K3" s="495"/>
      <c r="L3" s="495"/>
      <c r="M3" s="495"/>
      <c r="N3" s="495"/>
      <c r="O3" s="495"/>
      <c r="P3" s="496"/>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502"/>
      <c r="C5" s="503"/>
      <c r="D5" s="503"/>
      <c r="E5" s="503"/>
      <c r="F5" s="503"/>
      <c r="G5" s="503"/>
      <c r="H5" s="503"/>
      <c r="I5" s="503"/>
      <c r="J5" s="503"/>
      <c r="K5" s="503"/>
      <c r="L5" s="503"/>
      <c r="M5" s="503"/>
      <c r="N5" s="503"/>
      <c r="O5" s="503"/>
      <c r="P5" s="504"/>
      <c r="Q5" s="497" t="s">
        <v>136</v>
      </c>
      <c r="R5" s="458" t="s">
        <v>90</v>
      </c>
      <c r="S5" s="458"/>
      <c r="T5" s="499"/>
      <c r="U5" s="336"/>
      <c r="V5" s="508"/>
      <c r="W5" s="509"/>
      <c r="X5" s="467" t="s">
        <v>137</v>
      </c>
      <c r="Y5" s="459" t="s">
        <v>90</v>
      </c>
      <c r="Z5" s="472"/>
      <c r="AA5" s="472"/>
      <c r="AB5" s="457" t="s">
        <v>88</v>
      </c>
      <c r="AC5" s="458"/>
      <c r="AD5" s="459"/>
      <c r="AE5" s="470" t="s">
        <v>128</v>
      </c>
      <c r="AF5" s="318"/>
      <c r="AG5" s="215"/>
      <c r="AH5" s="215"/>
      <c r="AI5" s="210"/>
      <c r="AJ5" s="210"/>
    </row>
    <row r="6" spans="1:37" ht="48" customHeight="1">
      <c r="A6" s="210"/>
      <c r="B6" s="505"/>
      <c r="C6" s="506"/>
      <c r="D6" s="506"/>
      <c r="E6" s="506"/>
      <c r="F6" s="506"/>
      <c r="G6" s="506"/>
      <c r="H6" s="506"/>
      <c r="I6" s="506"/>
      <c r="J6" s="506"/>
      <c r="K6" s="506"/>
      <c r="L6" s="506"/>
      <c r="M6" s="506"/>
      <c r="N6" s="506"/>
      <c r="O6" s="506"/>
      <c r="P6" s="507"/>
      <c r="Q6" s="498"/>
      <c r="R6" s="377" t="s">
        <v>84</v>
      </c>
      <c r="S6" s="377" t="s">
        <v>85</v>
      </c>
      <c r="T6" s="378" t="s">
        <v>361</v>
      </c>
      <c r="U6" s="337"/>
      <c r="V6" s="510"/>
      <c r="W6" s="511"/>
      <c r="X6" s="468"/>
      <c r="Y6" s="216" t="s">
        <v>84</v>
      </c>
      <c r="Z6" s="216" t="s">
        <v>85</v>
      </c>
      <c r="AA6" s="216" t="s">
        <v>86</v>
      </c>
      <c r="AB6" s="216" t="s">
        <v>84</v>
      </c>
      <c r="AC6" s="216" t="s">
        <v>85</v>
      </c>
      <c r="AD6" s="216" t="s">
        <v>86</v>
      </c>
      <c r="AE6" s="471"/>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500" t="s">
        <v>200</v>
      </c>
      <c r="W7" s="501"/>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512" t="s">
        <v>201</v>
      </c>
      <c r="W8" s="513"/>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514"/>
      <c r="C9" s="515"/>
      <c r="D9" s="515"/>
      <c r="E9" s="515"/>
      <c r="F9" s="515"/>
      <c r="G9" s="515"/>
      <c r="H9" s="515"/>
      <c r="I9" s="515"/>
      <c r="J9" s="515"/>
      <c r="K9" s="515"/>
      <c r="L9" s="515"/>
      <c r="M9" s="515"/>
      <c r="N9" s="515"/>
      <c r="O9" s="515"/>
      <c r="P9" s="515"/>
      <c r="Q9" s="380" t="s">
        <v>205</v>
      </c>
      <c r="R9" s="376" t="s">
        <v>349</v>
      </c>
      <c r="S9" s="379" t="s">
        <v>350</v>
      </c>
      <c r="T9" s="404" t="s">
        <v>361</v>
      </c>
      <c r="U9" s="340"/>
      <c r="V9" s="460"/>
      <c r="W9" s="460"/>
      <c r="X9" s="460"/>
      <c r="Y9" s="460"/>
      <c r="Z9" s="460"/>
      <c r="AA9" s="460"/>
      <c r="AB9" s="460"/>
      <c r="AC9" s="460"/>
      <c r="AD9" s="460"/>
      <c r="AE9" s="460"/>
      <c r="AF9" s="460"/>
      <c r="AG9" s="210"/>
      <c r="AH9" s="210"/>
      <c r="AI9" s="211"/>
    </row>
    <row r="10" spans="1:37" ht="14.25" thickBot="1">
      <c r="A10" s="210"/>
      <c r="B10" s="485" t="s">
        <v>351</v>
      </c>
      <c r="C10" s="486"/>
      <c r="D10" s="486"/>
      <c r="E10" s="486"/>
      <c r="F10" s="486"/>
      <c r="G10" s="486"/>
      <c r="H10" s="486"/>
      <c r="I10" s="486"/>
      <c r="J10" s="486"/>
      <c r="K10" s="486"/>
      <c r="L10" s="486"/>
      <c r="M10" s="486"/>
      <c r="N10" s="486"/>
      <c r="O10" s="486"/>
      <c r="P10" s="486"/>
      <c r="Q10" s="326">
        <f>R10+S10+T10</f>
        <v>0</v>
      </c>
      <c r="R10" s="371">
        <f>SUM(AI19:AI118)</f>
        <v>0</v>
      </c>
      <c r="S10" s="372">
        <f>SUM(AJ19:AJ118)</f>
        <v>0</v>
      </c>
      <c r="T10" s="325">
        <f>SUM(AK19:AK118)</f>
        <v>0</v>
      </c>
      <c r="U10" s="314"/>
      <c r="V10" s="469"/>
      <c r="W10" s="469"/>
      <c r="X10" s="469"/>
      <c r="Y10" s="469"/>
      <c r="Z10" s="469"/>
      <c r="AA10" s="469"/>
      <c r="AB10" s="469"/>
      <c r="AC10" s="469"/>
      <c r="AD10" s="469"/>
      <c r="AE10" s="469"/>
      <c r="AF10" s="469"/>
      <c r="AG10" s="210"/>
      <c r="AH10" s="210"/>
      <c r="AI10" s="211"/>
    </row>
    <row r="11" spans="1:37" ht="50.25" customHeight="1">
      <c r="A11" s="210"/>
      <c r="B11" s="516" t="s">
        <v>226</v>
      </c>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461"/>
      <c r="B13" s="473" t="s">
        <v>7</v>
      </c>
      <c r="C13" s="474"/>
      <c r="D13" s="474"/>
      <c r="E13" s="474"/>
      <c r="F13" s="474"/>
      <c r="G13" s="474"/>
      <c r="H13" s="474"/>
      <c r="I13" s="474"/>
      <c r="J13" s="474"/>
      <c r="K13" s="475"/>
      <c r="L13" s="224"/>
      <c r="M13" s="479" t="s">
        <v>78</v>
      </c>
      <c r="N13" s="225"/>
      <c r="O13" s="226"/>
      <c r="P13" s="475" t="s">
        <v>79</v>
      </c>
      <c r="Q13" s="481" t="s">
        <v>8</v>
      </c>
      <c r="R13" s="227" t="s">
        <v>202</v>
      </c>
      <c r="S13" s="228"/>
      <c r="T13" s="228"/>
      <c r="U13" s="228"/>
      <c r="V13" s="229"/>
      <c r="W13" s="220" t="s">
        <v>203</v>
      </c>
      <c r="X13" s="230"/>
      <c r="Y13" s="230"/>
      <c r="Z13" s="230"/>
      <c r="AA13" s="230"/>
      <c r="AB13" s="230"/>
      <c r="AC13" s="230"/>
      <c r="AD13" s="230"/>
      <c r="AE13" s="230"/>
      <c r="AF13" s="230"/>
      <c r="AG13" s="230"/>
      <c r="AH13" s="231"/>
      <c r="AI13" s="522" t="s">
        <v>354</v>
      </c>
      <c r="AJ13" s="523"/>
      <c r="AK13" s="524"/>
    </row>
    <row r="14" spans="1:37" ht="13.5" customHeight="1">
      <c r="A14" s="462"/>
      <c r="B14" s="476"/>
      <c r="C14" s="477"/>
      <c r="D14" s="477"/>
      <c r="E14" s="477"/>
      <c r="F14" s="477"/>
      <c r="G14" s="477"/>
      <c r="H14" s="477"/>
      <c r="I14" s="477"/>
      <c r="J14" s="477"/>
      <c r="K14" s="478"/>
      <c r="L14" s="232"/>
      <c r="M14" s="480"/>
      <c r="N14" s="483" t="s">
        <v>95</v>
      </c>
      <c r="O14" s="484"/>
      <c r="P14" s="478"/>
      <c r="Q14" s="482"/>
      <c r="R14" s="468" t="s">
        <v>352</v>
      </c>
      <c r="S14" s="479" t="s">
        <v>136</v>
      </c>
      <c r="T14" s="308"/>
      <c r="U14" s="309"/>
      <c r="V14" s="468" t="s">
        <v>137</v>
      </c>
      <c r="W14" s="468" t="s">
        <v>353</v>
      </c>
      <c r="X14" s="479" t="s">
        <v>136</v>
      </c>
      <c r="Y14" s="233"/>
      <c r="Z14" s="233"/>
      <c r="AA14" s="234"/>
      <c r="AB14" s="465" t="s">
        <v>206</v>
      </c>
      <c r="AC14" s="487"/>
      <c r="AD14" s="463"/>
      <c r="AE14" s="465" t="s">
        <v>131</v>
      </c>
      <c r="AF14" s="487"/>
      <c r="AG14" s="463"/>
      <c r="AH14" s="461" t="s">
        <v>127</v>
      </c>
      <c r="AI14" s="525"/>
      <c r="AJ14" s="526"/>
      <c r="AK14" s="527"/>
    </row>
    <row r="15" spans="1:37" ht="13.5" customHeight="1">
      <c r="A15" s="462"/>
      <c r="B15" s="476"/>
      <c r="C15" s="477"/>
      <c r="D15" s="477"/>
      <c r="E15" s="477"/>
      <c r="F15" s="477"/>
      <c r="G15" s="477"/>
      <c r="H15" s="477"/>
      <c r="I15" s="477"/>
      <c r="J15" s="477"/>
      <c r="K15" s="478"/>
      <c r="L15" s="232"/>
      <c r="M15" s="480"/>
      <c r="N15" s="235"/>
      <c r="O15" s="310"/>
      <c r="P15" s="478"/>
      <c r="Q15" s="482"/>
      <c r="R15" s="491"/>
      <c r="S15" s="491"/>
      <c r="T15" s="517" t="s">
        <v>98</v>
      </c>
      <c r="U15" s="518"/>
      <c r="V15" s="491"/>
      <c r="W15" s="491"/>
      <c r="X15" s="480"/>
      <c r="Y15" s="519" t="s">
        <v>89</v>
      </c>
      <c r="Z15" s="520"/>
      <c r="AA15" s="521"/>
      <c r="AB15" s="488"/>
      <c r="AC15" s="489"/>
      <c r="AD15" s="490"/>
      <c r="AE15" s="488"/>
      <c r="AF15" s="489"/>
      <c r="AG15" s="490"/>
      <c r="AH15" s="462"/>
      <c r="AI15" s="528" t="s">
        <v>207</v>
      </c>
      <c r="AJ15" s="529"/>
      <c r="AK15" s="530"/>
    </row>
    <row r="16" spans="1:37" ht="18.75" customHeight="1">
      <c r="A16" s="462"/>
      <c r="B16" s="476"/>
      <c r="C16" s="477"/>
      <c r="D16" s="477"/>
      <c r="E16" s="477"/>
      <c r="F16" s="477"/>
      <c r="G16" s="477"/>
      <c r="H16" s="477"/>
      <c r="I16" s="477"/>
      <c r="J16" s="477"/>
      <c r="K16" s="478"/>
      <c r="L16" s="232"/>
      <c r="M16" s="480"/>
      <c r="N16" s="403" t="s">
        <v>96</v>
      </c>
      <c r="O16" s="311" t="s">
        <v>97</v>
      </c>
      <c r="P16" s="478"/>
      <c r="Q16" s="482"/>
      <c r="R16" s="491"/>
      <c r="S16" s="491"/>
      <c r="T16" s="465" t="s">
        <v>84</v>
      </c>
      <c r="U16" s="461" t="s">
        <v>85</v>
      </c>
      <c r="V16" s="491"/>
      <c r="W16" s="491"/>
      <c r="X16" s="491"/>
      <c r="Y16" s="465" t="s">
        <v>84</v>
      </c>
      <c r="Z16" s="461" t="s">
        <v>85</v>
      </c>
      <c r="AA16" s="463" t="s">
        <v>86</v>
      </c>
      <c r="AB16" s="465" t="s">
        <v>84</v>
      </c>
      <c r="AC16" s="461" t="s">
        <v>85</v>
      </c>
      <c r="AD16" s="463" t="s">
        <v>86</v>
      </c>
      <c r="AE16" s="465" t="s">
        <v>84</v>
      </c>
      <c r="AF16" s="461" t="s">
        <v>85</v>
      </c>
      <c r="AG16" s="463" t="s">
        <v>86</v>
      </c>
      <c r="AH16" s="462"/>
      <c r="AI16" s="465" t="s">
        <v>84</v>
      </c>
      <c r="AJ16" s="461" t="s">
        <v>85</v>
      </c>
      <c r="AK16" s="463" t="s">
        <v>86</v>
      </c>
    </row>
    <row r="17" spans="1:37" ht="18.75" customHeight="1">
      <c r="A17" s="307"/>
      <c r="B17" s="476"/>
      <c r="C17" s="477"/>
      <c r="D17" s="477"/>
      <c r="E17" s="477"/>
      <c r="F17" s="477"/>
      <c r="G17" s="477"/>
      <c r="H17" s="477"/>
      <c r="I17" s="477"/>
      <c r="J17" s="477"/>
      <c r="K17" s="478"/>
      <c r="L17" s="237"/>
      <c r="M17" s="480"/>
      <c r="N17" s="236"/>
      <c r="O17" s="311"/>
      <c r="P17" s="478"/>
      <c r="Q17" s="482"/>
      <c r="R17" s="491"/>
      <c r="S17" s="491"/>
      <c r="T17" s="466"/>
      <c r="U17" s="462"/>
      <c r="V17" s="491"/>
      <c r="W17" s="491"/>
      <c r="X17" s="491"/>
      <c r="Y17" s="466"/>
      <c r="Z17" s="462"/>
      <c r="AA17" s="464"/>
      <c r="AB17" s="466"/>
      <c r="AC17" s="462"/>
      <c r="AD17" s="464"/>
      <c r="AE17" s="466"/>
      <c r="AF17" s="462"/>
      <c r="AG17" s="464"/>
      <c r="AH17" s="462"/>
      <c r="AI17" s="466"/>
      <c r="AJ17" s="462"/>
      <c r="AK17" s="46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topLeftCell="A13" zoomScale="105" zoomScaleNormal="120" zoomScaleSheetLayoutView="87" workbookViewId="0">
      <selection activeCell="C30" sqref="C30:R30"/>
    </sheetView>
  </sheetViews>
  <sheetFormatPr defaultColWidth="9" defaultRowHeight="13.5"/>
  <cols>
    <col min="1" max="1" width="2.5" style="39" customWidth="1"/>
    <col min="2" max="6" width="2.75" style="39" customWidth="1"/>
    <col min="7" max="17" width="2.5" style="39" customWidth="1"/>
    <col min="18" max="18" width="4.25" style="39" customWidth="1"/>
    <col min="19"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666" t="s">
        <v>43</v>
      </c>
      <c r="Z1" s="666"/>
      <c r="AA1" s="666"/>
      <c r="AB1" s="666"/>
      <c r="AC1" s="666" t="str">
        <f>IF(基本情報入力シート!C11="","",基本情報入力シート!C11)</f>
        <v/>
      </c>
      <c r="AD1" s="666"/>
      <c r="AE1" s="666"/>
      <c r="AF1" s="666"/>
      <c r="AG1" s="666"/>
      <c r="AH1" s="666"/>
      <c r="AI1" s="666"/>
      <c r="AJ1" s="66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76" t="s">
        <v>80</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2">
        <v>3</v>
      </c>
      <c r="AG3" s="672"/>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96" t="s">
        <v>53</v>
      </c>
      <c r="B8" s="608"/>
      <c r="C8" s="608"/>
      <c r="D8" s="608"/>
      <c r="E8" s="608"/>
      <c r="F8" s="608"/>
      <c r="G8" s="697" t="str">
        <f>IF(基本情報入力シート!M15="","",基本情報入力シート!M15)</f>
        <v/>
      </c>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9"/>
    </row>
    <row r="9" spans="1:47" s="42" customFormat="1" ht="22.5" customHeight="1">
      <c r="A9" s="683" t="s">
        <v>52</v>
      </c>
      <c r="B9" s="684"/>
      <c r="C9" s="684"/>
      <c r="D9" s="684"/>
      <c r="E9" s="684"/>
      <c r="F9" s="684"/>
      <c r="G9" s="700" t="str">
        <f>IF(基本情報入力シート!M16="","",基本情報入力シート!M16)</f>
        <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2"/>
    </row>
    <row r="10" spans="1:47" s="42" customFormat="1" ht="12.75" customHeight="1">
      <c r="A10" s="677" t="s">
        <v>48</v>
      </c>
      <c r="B10" s="678"/>
      <c r="C10" s="678"/>
      <c r="D10" s="678"/>
      <c r="E10" s="678"/>
      <c r="F10" s="678"/>
      <c r="G10" s="100" t="s">
        <v>1</v>
      </c>
      <c r="H10" s="685" t="str">
        <f>IF(基本情報入力シート!AC17="","",基本情報入力シート!AC17)</f>
        <v>－</v>
      </c>
      <c r="I10" s="685"/>
      <c r="J10" s="685"/>
      <c r="K10" s="685"/>
      <c r="L10" s="68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79"/>
      <c r="B11" s="680"/>
      <c r="C11" s="680"/>
      <c r="D11" s="680"/>
      <c r="E11" s="680"/>
      <c r="F11" s="680"/>
      <c r="G11" s="612" t="str">
        <f>IF(基本情報入力シート!M18="","",基本情報入力シート!M18)</f>
        <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4"/>
    </row>
    <row r="12" spans="1:47" s="42" customFormat="1" ht="12" customHeight="1">
      <c r="A12" s="681"/>
      <c r="B12" s="682"/>
      <c r="C12" s="682"/>
      <c r="D12" s="682"/>
      <c r="E12" s="682"/>
      <c r="F12" s="682"/>
      <c r="G12" s="630" t="str">
        <f>IF(基本情報入力シート!M19="","",基本情報入力シート!M19)</f>
        <v/>
      </c>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row>
    <row r="13" spans="1:47" s="42" customFormat="1" ht="12">
      <c r="A13" s="694" t="s">
        <v>0</v>
      </c>
      <c r="B13" s="695"/>
      <c r="C13" s="695"/>
      <c r="D13" s="695"/>
      <c r="E13" s="695"/>
      <c r="F13" s="695"/>
      <c r="G13" s="703" t="str">
        <f>IF(基本情報入力シート!M22="","",基本情報入力シート!M22)</f>
        <v/>
      </c>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5"/>
      <c r="AU13" s="43"/>
    </row>
    <row r="14" spans="1:47" s="42" customFormat="1" ht="22.5" customHeight="1">
      <c r="A14" s="679" t="s">
        <v>49</v>
      </c>
      <c r="B14" s="680"/>
      <c r="C14" s="680"/>
      <c r="D14" s="680"/>
      <c r="E14" s="680"/>
      <c r="F14" s="680"/>
      <c r="G14" s="673" t="str">
        <f>IF(基本情報入力シート!M23="","",基本情報入力シート!M23)</f>
        <v/>
      </c>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5"/>
      <c r="AU14" s="43"/>
    </row>
    <row r="15" spans="1:47" s="42" customFormat="1" ht="15" customHeight="1">
      <c r="A15" s="716" t="s">
        <v>50</v>
      </c>
      <c r="B15" s="716"/>
      <c r="C15" s="716"/>
      <c r="D15" s="716"/>
      <c r="E15" s="716"/>
      <c r="F15" s="716"/>
      <c r="G15" s="707" t="s">
        <v>23</v>
      </c>
      <c r="H15" s="707"/>
      <c r="I15" s="707"/>
      <c r="J15" s="683"/>
      <c r="K15" s="629" t="str">
        <f>IF(基本情報入力シート!M24="","",基本情報入力シート!M24)</f>
        <v/>
      </c>
      <c r="L15" s="629"/>
      <c r="M15" s="629"/>
      <c r="N15" s="629"/>
      <c r="O15" s="629"/>
      <c r="P15" s="706" t="s">
        <v>24</v>
      </c>
      <c r="Q15" s="707"/>
      <c r="R15" s="707"/>
      <c r="S15" s="683"/>
      <c r="T15" s="629" t="str">
        <f>IF(基本情報入力シート!M25="","",基本情報入力シート!M25)</f>
        <v/>
      </c>
      <c r="U15" s="629"/>
      <c r="V15" s="629"/>
      <c r="W15" s="629"/>
      <c r="X15" s="629"/>
      <c r="Y15" s="706" t="s">
        <v>51</v>
      </c>
      <c r="Z15" s="707"/>
      <c r="AA15" s="707"/>
      <c r="AB15" s="683"/>
      <c r="AC15" s="712" t="str">
        <f>IF(基本情報入力シート!M26="","",基本情報入力シート!M26)</f>
        <v/>
      </c>
      <c r="AD15" s="712"/>
      <c r="AE15" s="712"/>
      <c r="AF15" s="712"/>
      <c r="AG15" s="712"/>
      <c r="AH15" s="712"/>
      <c r="AI15" s="712"/>
      <c r="AJ15" s="712"/>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90" t="s">
        <v>358</v>
      </c>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713" t="s">
        <v>355</v>
      </c>
      <c r="T24" s="714"/>
      <c r="U24" s="714"/>
      <c r="V24" s="714"/>
      <c r="W24" s="714"/>
      <c r="X24" s="714"/>
      <c r="Y24" s="714"/>
      <c r="Z24" s="714"/>
      <c r="AA24" s="715"/>
      <c r="AB24" s="714" t="s">
        <v>203</v>
      </c>
      <c r="AC24" s="714"/>
      <c r="AD24" s="714"/>
      <c r="AE24" s="714"/>
      <c r="AF24" s="714"/>
      <c r="AG24" s="714"/>
      <c r="AH24" s="714"/>
      <c r="AI24" s="714"/>
      <c r="AJ24" s="715"/>
      <c r="AL24" s="688" t="s">
        <v>211</v>
      </c>
      <c r="AM24" s="691"/>
      <c r="AU24" s="43"/>
    </row>
    <row r="25" spans="1:50" s="42" customFormat="1" ht="15" customHeight="1" thickBot="1">
      <c r="A25" s="136" t="s">
        <v>29</v>
      </c>
      <c r="B25" s="137" t="s">
        <v>25</v>
      </c>
      <c r="C25" s="138"/>
      <c r="D25" s="589">
        <f>IF($AF$3=0,"",AF3)</f>
        <v>3</v>
      </c>
      <c r="E25" s="589"/>
      <c r="F25" s="138" t="s">
        <v>132</v>
      </c>
      <c r="G25" s="138"/>
      <c r="H25" s="138"/>
      <c r="I25" s="138"/>
      <c r="J25" s="138"/>
      <c r="K25" s="139"/>
      <c r="L25" s="139"/>
      <c r="M25" s="139"/>
      <c r="N25" s="139"/>
      <c r="O25" s="139"/>
      <c r="P25" s="139"/>
      <c r="Q25" s="139"/>
      <c r="R25" s="139"/>
      <c r="S25" s="610" t="str">
        <f>IF('別紙様式3-2'!Q7=0,"",'別紙様式3-2'!Q7)</f>
        <v/>
      </c>
      <c r="T25" s="611"/>
      <c r="U25" s="611"/>
      <c r="V25" s="611"/>
      <c r="W25" s="611"/>
      <c r="X25" s="611"/>
      <c r="Y25" s="611"/>
      <c r="Z25" s="589" t="s">
        <v>4</v>
      </c>
      <c r="AA25" s="590"/>
      <c r="AB25" s="711" t="str">
        <f>IF('別紙様式3-2'!Q8=0,"",'別紙様式3-2'!Q8)</f>
        <v/>
      </c>
      <c r="AC25" s="611"/>
      <c r="AD25" s="611"/>
      <c r="AE25" s="611"/>
      <c r="AF25" s="611"/>
      <c r="AG25" s="611"/>
      <c r="AH25" s="611"/>
      <c r="AI25" s="589" t="s">
        <v>4</v>
      </c>
      <c r="AJ25" s="59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615" t="str">
        <f>IF(S27="","",(S27-S32))</f>
        <v/>
      </c>
      <c r="T26" s="616"/>
      <c r="U26" s="616"/>
      <c r="V26" s="616"/>
      <c r="W26" s="616"/>
      <c r="X26" s="616"/>
      <c r="Y26" s="616"/>
      <c r="Z26" s="608" t="s">
        <v>4</v>
      </c>
      <c r="AA26" s="609"/>
      <c r="AB26" s="615" t="str">
        <f>IF(AB27="","",(AB27-AB32))</f>
        <v/>
      </c>
      <c r="AC26" s="616"/>
      <c r="AD26" s="616"/>
      <c r="AE26" s="616"/>
      <c r="AF26" s="616"/>
      <c r="AG26" s="616"/>
      <c r="AH26" s="616"/>
      <c r="AI26" s="608" t="s">
        <v>4</v>
      </c>
      <c r="AJ26" s="609"/>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637" t="str">
        <f>IFERROR(S28-S30-S31,"")</f>
        <v/>
      </c>
      <c r="T27" s="638"/>
      <c r="U27" s="638"/>
      <c r="V27" s="638"/>
      <c r="W27" s="638"/>
      <c r="X27" s="638"/>
      <c r="Y27" s="638"/>
      <c r="Z27" s="639" t="s">
        <v>4</v>
      </c>
      <c r="AA27" s="640"/>
      <c r="AB27" s="637" t="str">
        <f>IFERROR(AB28-AB29-AB31,"")</f>
        <v/>
      </c>
      <c r="AC27" s="638"/>
      <c r="AD27" s="638"/>
      <c r="AE27" s="638"/>
      <c r="AF27" s="638"/>
      <c r="AG27" s="638"/>
      <c r="AH27" s="638"/>
      <c r="AI27" s="639" t="s">
        <v>4</v>
      </c>
      <c r="AJ27" s="640"/>
      <c r="AU27" s="43"/>
    </row>
    <row r="28" spans="1:50" s="42" customFormat="1" ht="15" customHeight="1">
      <c r="A28" s="145"/>
      <c r="B28" s="149"/>
      <c r="C28" s="633" t="s">
        <v>197</v>
      </c>
      <c r="D28" s="634"/>
      <c r="E28" s="634"/>
      <c r="F28" s="634"/>
      <c r="G28" s="634"/>
      <c r="H28" s="634"/>
      <c r="I28" s="634"/>
      <c r="J28" s="634"/>
      <c r="K28" s="634"/>
      <c r="L28" s="634"/>
      <c r="M28" s="634"/>
      <c r="N28" s="634"/>
      <c r="O28" s="634"/>
      <c r="P28" s="634"/>
      <c r="Q28" s="634"/>
      <c r="R28" s="635"/>
      <c r="S28" s="637" t="str">
        <f>IF('別紙様式3-2'!X7=0,"",'別紙様式3-2'!X7)</f>
        <v/>
      </c>
      <c r="T28" s="638"/>
      <c r="U28" s="638"/>
      <c r="V28" s="638"/>
      <c r="W28" s="638"/>
      <c r="X28" s="638"/>
      <c r="Y28" s="638"/>
      <c r="Z28" s="639" t="s">
        <v>4</v>
      </c>
      <c r="AA28" s="640"/>
      <c r="AB28" s="637" t="str">
        <f>IF('別紙様式3-2'!X8=0,"",'別紙様式3-2'!X8)</f>
        <v/>
      </c>
      <c r="AC28" s="638"/>
      <c r="AD28" s="638"/>
      <c r="AE28" s="638"/>
      <c r="AF28" s="638"/>
      <c r="AG28" s="638"/>
      <c r="AH28" s="638"/>
      <c r="AI28" s="639" t="s">
        <v>4</v>
      </c>
      <c r="AJ28" s="640"/>
      <c r="AU28" s="43"/>
    </row>
    <row r="29" spans="1:50" s="42" customFormat="1" ht="15" customHeight="1">
      <c r="A29" s="145"/>
      <c r="B29" s="150"/>
      <c r="C29" s="633" t="s">
        <v>359</v>
      </c>
      <c r="D29" s="634"/>
      <c r="E29" s="634"/>
      <c r="F29" s="634"/>
      <c r="G29" s="634"/>
      <c r="H29" s="634"/>
      <c r="I29" s="634"/>
      <c r="J29" s="634"/>
      <c r="K29" s="634"/>
      <c r="L29" s="634"/>
      <c r="M29" s="634"/>
      <c r="N29" s="634"/>
      <c r="O29" s="634"/>
      <c r="P29" s="634"/>
      <c r="Q29" s="634"/>
      <c r="R29" s="635"/>
      <c r="S29" s="667"/>
      <c r="T29" s="668"/>
      <c r="U29" s="668"/>
      <c r="V29" s="668"/>
      <c r="W29" s="668"/>
      <c r="X29" s="668"/>
      <c r="Y29" s="668"/>
      <c r="Z29" s="668"/>
      <c r="AA29" s="669"/>
      <c r="AB29" s="637">
        <f>'別紙様式3-2'!Q7</f>
        <v>0</v>
      </c>
      <c r="AC29" s="638"/>
      <c r="AD29" s="638"/>
      <c r="AE29" s="638"/>
      <c r="AF29" s="638"/>
      <c r="AG29" s="638"/>
      <c r="AH29" s="638"/>
      <c r="AI29" s="639" t="s">
        <v>4</v>
      </c>
      <c r="AJ29" s="640"/>
      <c r="AU29" s="43"/>
    </row>
    <row r="30" spans="1:50" s="42" customFormat="1" ht="28.5" customHeight="1">
      <c r="A30" s="145"/>
      <c r="B30" s="150"/>
      <c r="C30" s="708" t="s">
        <v>360</v>
      </c>
      <c r="D30" s="709"/>
      <c r="E30" s="709"/>
      <c r="F30" s="709"/>
      <c r="G30" s="709"/>
      <c r="H30" s="709"/>
      <c r="I30" s="709"/>
      <c r="J30" s="709"/>
      <c r="K30" s="709"/>
      <c r="L30" s="709"/>
      <c r="M30" s="709"/>
      <c r="N30" s="709"/>
      <c r="O30" s="709"/>
      <c r="P30" s="709"/>
      <c r="Q30" s="709"/>
      <c r="R30" s="710"/>
      <c r="S30" s="686">
        <f>'別紙様式3-2'!Q8-'別紙様式3-2'!T8</f>
        <v>0</v>
      </c>
      <c r="T30" s="687"/>
      <c r="U30" s="687"/>
      <c r="V30" s="687"/>
      <c r="W30" s="687"/>
      <c r="X30" s="687"/>
      <c r="Y30" s="687"/>
      <c r="Z30" s="639" t="s">
        <v>4</v>
      </c>
      <c r="AA30" s="640"/>
      <c r="AB30" s="670"/>
      <c r="AC30" s="671"/>
      <c r="AD30" s="671"/>
      <c r="AE30" s="671"/>
      <c r="AF30" s="671"/>
      <c r="AG30" s="671"/>
      <c r="AH30" s="671"/>
      <c r="AI30" s="668"/>
      <c r="AJ30" s="669"/>
      <c r="AU30" s="43"/>
    </row>
    <row r="31" spans="1:50" s="42" customFormat="1" ht="40.5" customHeight="1" thickBot="1">
      <c r="A31" s="145"/>
      <c r="B31" s="348"/>
      <c r="C31" s="636" t="s">
        <v>362</v>
      </c>
      <c r="D31" s="636"/>
      <c r="E31" s="636"/>
      <c r="F31" s="636"/>
      <c r="G31" s="636"/>
      <c r="H31" s="636"/>
      <c r="I31" s="636"/>
      <c r="J31" s="636"/>
      <c r="K31" s="636"/>
      <c r="L31" s="636"/>
      <c r="M31" s="636"/>
      <c r="N31" s="636"/>
      <c r="O31" s="636"/>
      <c r="P31" s="636"/>
      <c r="Q31" s="636"/>
      <c r="R31" s="636"/>
      <c r="S31" s="637" t="str">
        <f>IF(('別紙様式3-2'!R10+'別紙様式3-2'!S10)=0,"0",('別紙様式3-2'!R10+'別紙様式3-2'!S10))</f>
        <v>0</v>
      </c>
      <c r="T31" s="638"/>
      <c r="U31" s="638"/>
      <c r="V31" s="638"/>
      <c r="W31" s="638"/>
      <c r="X31" s="638"/>
      <c r="Y31" s="638"/>
      <c r="Z31" s="639" t="s">
        <v>4</v>
      </c>
      <c r="AA31" s="640"/>
      <c r="AB31" s="637" t="str">
        <f>IF('別紙様式3-2'!Q10=0,"0",'別紙様式3-2'!Q10)</f>
        <v>0</v>
      </c>
      <c r="AC31" s="638"/>
      <c r="AD31" s="638"/>
      <c r="AE31" s="638"/>
      <c r="AF31" s="638"/>
      <c r="AG31" s="638"/>
      <c r="AH31" s="638"/>
      <c r="AI31" s="639" t="s">
        <v>4</v>
      </c>
      <c r="AJ31" s="640"/>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535"/>
      <c r="T32" s="536"/>
      <c r="U32" s="536"/>
      <c r="V32" s="536"/>
      <c r="W32" s="536"/>
      <c r="X32" s="536"/>
      <c r="Y32" s="537"/>
      <c r="Z32" s="533" t="s">
        <v>223</v>
      </c>
      <c r="AA32" s="533"/>
      <c r="AB32" s="538"/>
      <c r="AC32" s="539"/>
      <c r="AD32" s="539"/>
      <c r="AE32" s="539"/>
      <c r="AF32" s="539"/>
      <c r="AG32" s="539"/>
      <c r="AH32" s="540"/>
      <c r="AI32" s="533" t="s">
        <v>4</v>
      </c>
      <c r="AJ32" s="534"/>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76" t="s">
        <v>208</v>
      </c>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105"/>
      <c r="AU34" s="43"/>
    </row>
    <row r="35" spans="1:61" s="42" customFormat="1" ht="22.5" customHeight="1">
      <c r="A35" s="157"/>
      <c r="B35" s="576" t="s">
        <v>225</v>
      </c>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357</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544" t="s">
        <v>145</v>
      </c>
      <c r="L39" s="545"/>
      <c r="M39" s="546"/>
      <c r="N39" s="544" t="s">
        <v>133</v>
      </c>
      <c r="O39" s="545"/>
      <c r="P39" s="545"/>
      <c r="Q39" s="545"/>
      <c r="R39" s="546"/>
      <c r="S39" s="541" t="s">
        <v>134</v>
      </c>
      <c r="T39" s="542"/>
      <c r="U39" s="542"/>
      <c r="V39" s="542"/>
      <c r="W39" s="543"/>
      <c r="X39" s="541" t="s">
        <v>94</v>
      </c>
      <c r="Y39" s="542"/>
      <c r="Z39" s="542"/>
      <c r="AA39" s="542"/>
      <c r="AB39" s="542"/>
      <c r="AC39" s="542" t="s">
        <v>83</v>
      </c>
      <c r="AD39" s="542"/>
      <c r="AE39" s="543"/>
      <c r="AF39" s="541" t="s">
        <v>347</v>
      </c>
      <c r="AG39" s="542"/>
      <c r="AH39" s="542"/>
      <c r="AI39" s="542"/>
      <c r="AJ39" s="543"/>
      <c r="AL39" s="692" t="s">
        <v>212</v>
      </c>
      <c r="AM39" s="693"/>
      <c r="AU39" s="43"/>
    </row>
    <row r="40" spans="1:61" s="42" customFormat="1" ht="15.75" customHeight="1" thickBot="1">
      <c r="A40" s="159" t="s">
        <v>45</v>
      </c>
      <c r="B40" s="142"/>
      <c r="C40" s="142"/>
      <c r="D40" s="142"/>
      <c r="E40" s="142"/>
      <c r="F40" s="142"/>
      <c r="G40" s="142"/>
      <c r="H40" s="142"/>
      <c r="I40" s="142"/>
      <c r="J40" s="142"/>
      <c r="K40" s="605"/>
      <c r="L40" s="606" t="b">
        <v>0</v>
      </c>
      <c r="M40" s="607"/>
      <c r="N40" s="617"/>
      <c r="O40" s="618"/>
      <c r="P40" s="618"/>
      <c r="Q40" s="619"/>
      <c r="R40" s="160" t="s">
        <v>121</v>
      </c>
      <c r="S40" s="620" t="str">
        <f>IF(L40,('別紙様式3-2'!Y8-'別紙様式3-2'!R7-'別紙様式3-2'!R10)/'別紙様式3-2'!AB8,"（対象外）")</f>
        <v>（対象外）</v>
      </c>
      <c r="T40" s="621"/>
      <c r="U40" s="621"/>
      <c r="V40" s="621"/>
      <c r="W40" s="161" t="str">
        <f>IF($L40,"円","")</f>
        <v/>
      </c>
      <c r="X40" s="641" t="str">
        <f>IF(L40,S40-N40,"（対象外）")</f>
        <v>（対象外）</v>
      </c>
      <c r="Y40" s="642"/>
      <c r="Z40" s="642"/>
      <c r="AA40" s="642"/>
      <c r="AB40" s="162" t="str">
        <f t="shared" ref="AB40:AB42" si="0">IF($L40,"円","")</f>
        <v/>
      </c>
      <c r="AC40" s="643" t="str">
        <f>IF(AND(L40,L41),X40/X41,IF(AND(L40,L42),X40/X42,"-"))</f>
        <v>-</v>
      </c>
      <c r="AD40" s="643"/>
      <c r="AE40" s="644"/>
      <c r="AF40" s="554"/>
      <c r="AG40" s="555"/>
      <c r="AH40" s="555"/>
      <c r="AI40" s="555"/>
      <c r="AJ40" s="556"/>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79"/>
      <c r="L41" s="580" t="b">
        <v>0</v>
      </c>
      <c r="M41" s="581"/>
      <c r="N41" s="594"/>
      <c r="O41" s="595"/>
      <c r="P41" s="595"/>
      <c r="Q41" s="596"/>
      <c r="R41" s="165" t="s">
        <v>121</v>
      </c>
      <c r="S41" s="597" t="str">
        <f>IF(L41,('別紙様式3-2'!Z8-'別紙様式3-2'!S7-'別紙様式3-2'!S10)/'別紙様式3-2'!AC8,"（対象外）")</f>
        <v>（対象外）</v>
      </c>
      <c r="T41" s="598"/>
      <c r="U41" s="598"/>
      <c r="V41" s="598"/>
      <c r="W41" s="166" t="str">
        <f>IF($L41,"円","")</f>
        <v/>
      </c>
      <c r="X41" s="603" t="str">
        <f>IF(L41,S41-N41,"（対象外）")</f>
        <v>（対象外）</v>
      </c>
      <c r="Y41" s="604"/>
      <c r="Z41" s="604"/>
      <c r="AA41" s="604"/>
      <c r="AB41" s="167" t="str">
        <f t="shared" si="0"/>
        <v/>
      </c>
      <c r="AC41" s="572" t="str">
        <f>IF(AND(L41,OR(L40,L42)),1,"-")</f>
        <v>-</v>
      </c>
      <c r="AD41" s="572"/>
      <c r="AE41" s="573"/>
      <c r="AF41" s="557"/>
      <c r="AG41" s="558"/>
      <c r="AH41" s="558"/>
      <c r="AI41" s="558"/>
      <c r="AJ41" s="559"/>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82"/>
      <c r="L42" s="583" t="b">
        <v>0</v>
      </c>
      <c r="M42" s="584"/>
      <c r="N42" s="622"/>
      <c r="O42" s="623"/>
      <c r="P42" s="623"/>
      <c r="Q42" s="624"/>
      <c r="R42" s="170" t="s">
        <v>121</v>
      </c>
      <c r="S42" s="625" t="str">
        <f>IF(L42,('別紙様式3-2'!AA8-'別紙様式3-2'!T10)/'別紙様式3-2'!AD8,"（対象外）")</f>
        <v>（対象外）</v>
      </c>
      <c r="T42" s="626"/>
      <c r="U42" s="626"/>
      <c r="V42" s="626"/>
      <c r="W42" s="170" t="str">
        <f>IF($L42,"円","")</f>
        <v/>
      </c>
      <c r="X42" s="627" t="str">
        <f>IF(L42,S42-N42,"（対象外）")</f>
        <v>（対象外）</v>
      </c>
      <c r="Y42" s="628"/>
      <c r="Z42" s="628"/>
      <c r="AA42" s="628"/>
      <c r="AB42" s="171" t="str">
        <f t="shared" si="0"/>
        <v/>
      </c>
      <c r="AC42" s="577" t="str">
        <f>IF(AND(L41,L42),X42/X41,IF(AND(L40,L42),1,"-"))</f>
        <v>-</v>
      </c>
      <c r="AD42" s="577"/>
      <c r="AE42" s="578"/>
      <c r="AF42" s="599"/>
      <c r="AG42" s="600"/>
      <c r="AH42" s="600"/>
      <c r="AI42" s="601"/>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76" t="s">
        <v>348</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88" t="s">
        <v>216</v>
      </c>
      <c r="AM44" s="689"/>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91" t="s">
        <v>129</v>
      </c>
      <c r="Y45" s="592"/>
      <c r="Z45" s="592"/>
      <c r="AA45" s="592"/>
      <c r="AB45" s="592"/>
      <c r="AC45" s="592"/>
      <c r="AD45" s="592"/>
      <c r="AE45" s="593"/>
      <c r="AF45" s="574" t="str">
        <f>IF('別紙様式3-2'!AE8=0,"",'別紙様式3-2'!AE8)</f>
        <v/>
      </c>
      <c r="AG45" s="575"/>
      <c r="AH45" s="575"/>
      <c r="AI45" s="589" t="s">
        <v>5</v>
      </c>
      <c r="AJ45" s="59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86" t="s">
        <v>144</v>
      </c>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7"/>
      <c r="AJ50" s="183"/>
      <c r="AL50" s="51"/>
      <c r="AM50" s="51"/>
      <c r="AN50" s="51"/>
      <c r="AU50" s="43"/>
    </row>
    <row r="51" spans="1:47" s="42" customFormat="1" ht="15" customHeight="1">
      <c r="A51" s="104"/>
      <c r="B51" s="177"/>
      <c r="C51" s="178" t="b">
        <v>0</v>
      </c>
      <c r="D51" s="179" t="s">
        <v>33</v>
      </c>
      <c r="E51" s="180"/>
      <c r="F51" s="180" t="s">
        <v>34</v>
      </c>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85" t="s">
        <v>42</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651" t="s">
        <v>224</v>
      </c>
      <c r="B59" s="652"/>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3"/>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654" t="s">
        <v>193</v>
      </c>
      <c r="B61" s="655"/>
      <c r="C61" s="655"/>
      <c r="D61" s="656"/>
      <c r="E61" s="657" t="s">
        <v>158</v>
      </c>
      <c r="F61" s="658"/>
      <c r="G61" s="658"/>
      <c r="H61" s="658"/>
      <c r="I61" s="658"/>
      <c r="J61" s="658"/>
      <c r="K61" s="658"/>
      <c r="L61" s="658"/>
      <c r="M61" s="658"/>
      <c r="N61" s="658"/>
      <c r="O61" s="658"/>
      <c r="P61" s="658"/>
      <c r="Q61" s="658"/>
      <c r="R61" s="658"/>
      <c r="S61" s="658"/>
      <c r="T61" s="658"/>
      <c r="U61" s="658"/>
      <c r="V61" s="658"/>
      <c r="W61" s="658"/>
      <c r="X61" s="658"/>
      <c r="Y61" s="658"/>
      <c r="Z61" s="658"/>
      <c r="AA61" s="658"/>
      <c r="AB61" s="658"/>
      <c r="AC61" s="658"/>
      <c r="AD61" s="658"/>
      <c r="AE61" s="658"/>
      <c r="AF61" s="658"/>
      <c r="AG61" s="658"/>
      <c r="AH61" s="658"/>
      <c r="AI61" s="658"/>
      <c r="AJ61" s="659"/>
      <c r="AK61" s="275"/>
      <c r="AU61" s="44"/>
    </row>
    <row r="62" spans="1:47" s="279" customFormat="1" ht="14.25" customHeight="1">
      <c r="A62" s="561" t="s">
        <v>159</v>
      </c>
      <c r="B62" s="562"/>
      <c r="C62" s="562"/>
      <c r="D62" s="563"/>
      <c r="E62" s="278"/>
      <c r="F62" s="660" t="s">
        <v>160</v>
      </c>
      <c r="G62" s="660"/>
      <c r="H62" s="660"/>
      <c r="I62" s="660"/>
      <c r="J62" s="660"/>
      <c r="K62" s="660"/>
      <c r="L62" s="660"/>
      <c r="M62" s="660"/>
      <c r="N62" s="660"/>
      <c r="O62" s="660"/>
      <c r="P62" s="660"/>
      <c r="Q62" s="660"/>
      <c r="R62" s="660"/>
      <c r="S62" s="660"/>
      <c r="T62" s="660"/>
      <c r="U62" s="660"/>
      <c r="V62" s="660"/>
      <c r="W62" s="660"/>
      <c r="X62" s="660"/>
      <c r="Y62" s="660"/>
      <c r="Z62" s="660"/>
      <c r="AA62" s="660"/>
      <c r="AB62" s="660"/>
      <c r="AC62" s="660"/>
      <c r="AD62" s="660"/>
      <c r="AE62" s="660"/>
      <c r="AF62" s="660"/>
      <c r="AG62" s="660"/>
      <c r="AH62" s="660"/>
      <c r="AI62" s="660"/>
      <c r="AJ62" s="661"/>
      <c r="AK62" s="275"/>
    </row>
    <row r="63" spans="1:47" s="279" customFormat="1" ht="13.5" customHeight="1">
      <c r="A63" s="564"/>
      <c r="B63" s="565"/>
      <c r="C63" s="565"/>
      <c r="D63" s="566"/>
      <c r="E63" s="280"/>
      <c r="F63" s="551" t="s">
        <v>161</v>
      </c>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291"/>
      <c r="AK63" s="275"/>
    </row>
    <row r="64" spans="1:47" s="279" customFormat="1" ht="13.5" customHeight="1">
      <c r="A64" s="564"/>
      <c r="B64" s="565"/>
      <c r="C64" s="565"/>
      <c r="D64" s="566"/>
      <c r="E64" s="280"/>
      <c r="F64" s="551" t="s">
        <v>162</v>
      </c>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291"/>
      <c r="AK64" s="275"/>
    </row>
    <row r="65" spans="1:37" s="279" customFormat="1" ht="13.5" customHeight="1">
      <c r="A65" s="567"/>
      <c r="B65" s="568"/>
      <c r="C65" s="568"/>
      <c r="D65" s="569"/>
      <c r="E65" s="281"/>
      <c r="F65" s="662" t="s">
        <v>163</v>
      </c>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c r="AJ65" s="292"/>
      <c r="AK65" s="275"/>
    </row>
    <row r="66" spans="1:37" s="279" customFormat="1" ht="24.75" customHeight="1">
      <c r="A66" s="561" t="s">
        <v>164</v>
      </c>
      <c r="B66" s="562"/>
      <c r="C66" s="562"/>
      <c r="D66" s="563"/>
      <c r="E66" s="282"/>
      <c r="F66" s="663" t="s">
        <v>165</v>
      </c>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293"/>
      <c r="AK66" s="275"/>
    </row>
    <row r="67" spans="1:37" s="42" customFormat="1" ht="13.5" customHeight="1">
      <c r="A67" s="564"/>
      <c r="B67" s="565"/>
      <c r="C67" s="565"/>
      <c r="D67" s="566"/>
      <c r="E67" s="283"/>
      <c r="F67" s="664" t="s">
        <v>166</v>
      </c>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c r="AE67" s="664"/>
      <c r="AF67" s="664"/>
      <c r="AG67" s="664"/>
      <c r="AH67" s="664"/>
      <c r="AI67" s="664"/>
      <c r="AJ67" s="294"/>
      <c r="AK67" s="275"/>
    </row>
    <row r="68" spans="1:37" s="42" customFormat="1" ht="13.5" customHeight="1">
      <c r="A68" s="564"/>
      <c r="B68" s="565"/>
      <c r="C68" s="565"/>
      <c r="D68" s="566"/>
      <c r="E68" s="280"/>
      <c r="F68" s="551" t="s">
        <v>167</v>
      </c>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291"/>
      <c r="AK68" s="275"/>
    </row>
    <row r="69" spans="1:37" s="42" customFormat="1" ht="15.75" customHeight="1">
      <c r="A69" s="567"/>
      <c r="B69" s="568"/>
      <c r="C69" s="568"/>
      <c r="D69" s="569"/>
      <c r="E69" s="284"/>
      <c r="F69" s="645" t="s">
        <v>168</v>
      </c>
      <c r="G69" s="645"/>
      <c r="H69" s="645"/>
      <c r="I69" s="645"/>
      <c r="J69" s="645"/>
      <c r="K69" s="645"/>
      <c r="L69" s="645"/>
      <c r="M69" s="645"/>
      <c r="N69" s="645"/>
      <c r="O69" s="645"/>
      <c r="P69" s="645"/>
      <c r="Q69" s="645"/>
      <c r="R69" s="645"/>
      <c r="S69" s="645"/>
      <c r="T69" s="645"/>
      <c r="U69" s="645"/>
      <c r="V69" s="645"/>
      <c r="W69" s="645"/>
      <c r="X69" s="645"/>
      <c r="Y69" s="645"/>
      <c r="Z69" s="645"/>
      <c r="AA69" s="645"/>
      <c r="AB69" s="645"/>
      <c r="AC69" s="645"/>
      <c r="AD69" s="645"/>
      <c r="AE69" s="645"/>
      <c r="AF69" s="645"/>
      <c r="AG69" s="645"/>
      <c r="AH69" s="645"/>
      <c r="AI69" s="645"/>
      <c r="AJ69" s="646"/>
      <c r="AK69" s="275"/>
    </row>
    <row r="70" spans="1:37" s="42" customFormat="1" ht="13.5" customHeight="1">
      <c r="A70" s="561" t="s">
        <v>169</v>
      </c>
      <c r="B70" s="562"/>
      <c r="C70" s="562"/>
      <c r="D70" s="563"/>
      <c r="E70" s="283"/>
      <c r="F70" s="664" t="s">
        <v>170</v>
      </c>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294"/>
      <c r="AK70" s="275"/>
    </row>
    <row r="71" spans="1:37" s="42" customFormat="1" ht="22.5" customHeight="1">
      <c r="A71" s="564"/>
      <c r="B71" s="565"/>
      <c r="C71" s="565"/>
      <c r="D71" s="566"/>
      <c r="E71" s="280"/>
      <c r="F71" s="551" t="s">
        <v>171</v>
      </c>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291"/>
      <c r="AK71" s="275"/>
    </row>
    <row r="72" spans="1:37" s="42" customFormat="1" ht="13.5" customHeight="1">
      <c r="A72" s="564"/>
      <c r="B72" s="565"/>
      <c r="C72" s="565"/>
      <c r="D72" s="566"/>
      <c r="E72" s="280"/>
      <c r="F72" s="552" t="s">
        <v>172</v>
      </c>
      <c r="G72" s="552"/>
      <c r="H72" s="552"/>
      <c r="I72" s="552"/>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291"/>
      <c r="AK72" s="275"/>
    </row>
    <row r="73" spans="1:37" s="42" customFormat="1" ht="13.5" customHeight="1">
      <c r="A73" s="567"/>
      <c r="B73" s="568"/>
      <c r="C73" s="568"/>
      <c r="D73" s="569"/>
      <c r="E73" s="284"/>
      <c r="F73" s="560" t="s">
        <v>173</v>
      </c>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295"/>
      <c r="AK73" s="275"/>
    </row>
    <row r="74" spans="1:37" s="42" customFormat="1" ht="21" customHeight="1">
      <c r="A74" s="561" t="s">
        <v>174</v>
      </c>
      <c r="B74" s="562"/>
      <c r="C74" s="562"/>
      <c r="D74" s="563"/>
      <c r="E74" s="283"/>
      <c r="F74" s="602" t="s">
        <v>175</v>
      </c>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294"/>
      <c r="AK74" s="275"/>
    </row>
    <row r="75" spans="1:37" s="42" customFormat="1" ht="15" customHeight="1">
      <c r="A75" s="564"/>
      <c r="B75" s="565"/>
      <c r="C75" s="565"/>
      <c r="D75" s="566"/>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64"/>
      <c r="B76" s="565"/>
      <c r="C76" s="565"/>
      <c r="D76" s="566"/>
      <c r="E76" s="283"/>
      <c r="F76" s="602" t="s">
        <v>177</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296"/>
    </row>
    <row r="77" spans="1:37" s="42" customFormat="1" ht="15.75" customHeight="1">
      <c r="A77" s="567"/>
      <c r="B77" s="568"/>
      <c r="C77" s="568"/>
      <c r="D77" s="569"/>
      <c r="E77" s="284"/>
      <c r="F77" s="560" t="s">
        <v>178</v>
      </c>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665"/>
    </row>
    <row r="78" spans="1:37" s="42" customFormat="1" ht="13.5" customHeight="1">
      <c r="A78" s="561" t="s">
        <v>179</v>
      </c>
      <c r="B78" s="562"/>
      <c r="C78" s="562"/>
      <c r="D78" s="563"/>
      <c r="E78" s="283"/>
      <c r="F78" s="602" t="s">
        <v>180</v>
      </c>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294"/>
    </row>
    <row r="79" spans="1:37" s="42" customFormat="1" ht="21" customHeight="1">
      <c r="A79" s="564"/>
      <c r="B79" s="565"/>
      <c r="C79" s="565"/>
      <c r="D79" s="566"/>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64"/>
      <c r="B80" s="565"/>
      <c r="C80" s="565"/>
      <c r="D80" s="566"/>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67"/>
      <c r="B81" s="568"/>
      <c r="C81" s="568"/>
      <c r="D81" s="569"/>
      <c r="E81" s="284"/>
      <c r="F81" s="560" t="s">
        <v>183</v>
      </c>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295"/>
    </row>
    <row r="82" spans="1:51" s="42" customFormat="1" ht="13.5" customHeight="1">
      <c r="A82" s="561" t="s">
        <v>184</v>
      </c>
      <c r="B82" s="562"/>
      <c r="C82" s="562"/>
      <c r="D82" s="563"/>
      <c r="E82" s="283"/>
      <c r="F82" s="570" t="s">
        <v>185</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1"/>
      <c r="AK82" s="285"/>
    </row>
    <row r="83" spans="1:51" s="42" customFormat="1" ht="13.5" customHeight="1">
      <c r="A83" s="564"/>
      <c r="B83" s="565"/>
      <c r="C83" s="565"/>
      <c r="D83" s="566"/>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64"/>
      <c r="B84" s="565"/>
      <c r="C84" s="565"/>
      <c r="D84" s="566"/>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67"/>
      <c r="B85" s="568"/>
      <c r="C85" s="568"/>
      <c r="D85" s="569"/>
      <c r="E85" s="286"/>
      <c r="F85" s="547" t="s">
        <v>188</v>
      </c>
      <c r="G85" s="547"/>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c r="AI85" s="547"/>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548"/>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50"/>
      <c r="AJ88" s="550"/>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650" t="s">
        <v>139</v>
      </c>
      <c r="C91" s="650"/>
      <c r="D91" s="650"/>
      <c r="E91" s="650"/>
      <c r="F91" s="650"/>
      <c r="G91" s="650"/>
      <c r="H91" s="650"/>
      <c r="I91" s="650"/>
      <c r="J91" s="650"/>
      <c r="K91" s="650"/>
      <c r="L91" s="650"/>
      <c r="M91" s="650"/>
      <c r="N91" s="650"/>
      <c r="O91" s="650"/>
      <c r="P91" s="650"/>
      <c r="Q91" s="650"/>
      <c r="R91" s="650"/>
      <c r="S91" s="650"/>
      <c r="T91" s="650"/>
      <c r="U91" s="650"/>
      <c r="V91" s="650"/>
      <c r="W91" s="650"/>
      <c r="X91" s="650"/>
      <c r="Y91" s="650"/>
      <c r="Z91" s="650"/>
      <c r="AA91" s="650"/>
      <c r="AB91" s="650"/>
      <c r="AC91" s="650"/>
      <c r="AD91" s="650"/>
      <c r="AE91" s="650"/>
      <c r="AF91" s="650"/>
      <c r="AG91" s="650"/>
      <c r="AH91" s="650"/>
      <c r="AI91" s="650"/>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647"/>
      <c r="F93" s="648"/>
      <c r="G93" s="202" t="s">
        <v>2</v>
      </c>
      <c r="H93" s="647"/>
      <c r="I93" s="648"/>
      <c r="J93" s="202" t="s">
        <v>3</v>
      </c>
      <c r="K93" s="647"/>
      <c r="L93" s="648"/>
      <c r="M93" s="202" t="s">
        <v>6</v>
      </c>
      <c r="N93" s="203"/>
      <c r="O93" s="203"/>
      <c r="P93" s="203"/>
      <c r="Q93" s="204"/>
      <c r="R93" s="531" t="s">
        <v>26</v>
      </c>
      <c r="S93" s="531"/>
      <c r="T93" s="531"/>
      <c r="U93" s="531"/>
      <c r="V93" s="531"/>
      <c r="W93" s="649"/>
      <c r="X93" s="649"/>
      <c r="Y93" s="649"/>
      <c r="Z93" s="649"/>
      <c r="AA93" s="649"/>
      <c r="AB93" s="649"/>
      <c r="AC93" s="649"/>
      <c r="AD93" s="649"/>
      <c r="AE93" s="649"/>
      <c r="AF93" s="649"/>
      <c r="AG93" s="649"/>
      <c r="AH93" s="649"/>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31" t="s">
        <v>27</v>
      </c>
      <c r="S94" s="531"/>
      <c r="T94" s="531"/>
      <c r="U94" s="531"/>
      <c r="V94" s="531"/>
      <c r="W94" s="532"/>
      <c r="X94" s="532"/>
      <c r="Y94" s="532"/>
      <c r="Z94" s="532"/>
      <c r="AA94" s="532"/>
      <c r="AB94" s="532"/>
      <c r="AC94" s="532"/>
      <c r="AD94" s="532"/>
      <c r="AE94" s="532"/>
      <c r="AF94" s="532"/>
      <c r="AG94" s="532"/>
      <c r="AH94" s="532"/>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奈良県</cp:lastModifiedBy>
  <cp:lastPrinted>2022-05-13T02:07:21Z</cp:lastPrinted>
  <dcterms:created xsi:type="dcterms:W3CDTF">2018-06-19T01:27:02Z</dcterms:created>
  <dcterms:modified xsi:type="dcterms:W3CDTF">2022-06-16T02:49:04Z</dcterms:modified>
</cp:coreProperties>
</file>