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" yWindow="32760" windowWidth="15336" windowHeight="8292" activeTab="0"/>
  </bookViews>
  <sheets>
    <sheet name="別1（了） " sheetId="1" r:id="rId1"/>
    <sheet name="別2 (了)" sheetId="2" r:id="rId2"/>
    <sheet name="別3 (了)" sheetId="3" r:id="rId3"/>
  </sheets>
  <definedNames>
    <definedName name="_xlfn.IFERROR" hidden="1">#NAME?</definedName>
    <definedName name="_xlnm.Print_Area" localSheetId="0">'別1（了） '!$A$1:$U$54</definedName>
    <definedName name="_xlnm.Print_Area" localSheetId="1">'別2 (了)'!$A$1:$T$55</definedName>
    <definedName name="_xlnm.Print_Area" localSheetId="2">'別3 (了)'!$A$1:$R$59</definedName>
  </definedNames>
  <calcPr fullCalcOnLoad="1"/>
</workbook>
</file>

<file path=xl/sharedStrings.xml><?xml version="1.0" encoding="utf-8"?>
<sst xmlns="http://schemas.openxmlformats.org/spreadsheetml/2006/main" count="366" uniqueCount="178">
  <si>
    <t xml:space="preserve"> 破損状況</t>
  </si>
  <si>
    <t xml:space="preserve"> 施工者名称</t>
  </si>
  <si>
    <t xml:space="preserve"> その他参考事項</t>
  </si>
  <si>
    <t>縁廻り補修</t>
  </si>
  <si>
    <t xml:space="preserve"> 砂壁・漆喰壁</t>
  </si>
  <si>
    <t xml:space="preserve"> 土壁（中塗仕上）</t>
  </si>
  <si>
    <t xml:space="preserve"> 縁板厚さ5㎝未満</t>
  </si>
  <si>
    <t xml:space="preserve"> 縁板厚さ5㎝以上</t>
  </si>
  <si>
    <t xml:space="preserve"> 漆拭</t>
  </si>
  <si>
    <t xml:space="preserve"> ペンキ上塗り塗装</t>
  </si>
  <si>
    <t xml:space="preserve"> １　除草、清掃</t>
  </si>
  <si>
    <t xml:space="preserve"> 敷地面積</t>
  </si>
  <si>
    <t xml:space="preserve"> ２　剪定、整姿、刈り込み</t>
  </si>
  <si>
    <t xml:space="preserve"> ４　小規模な浚渫</t>
  </si>
  <si>
    <t xml:space="preserve"> ６　潅木、潅水設備の小修理</t>
  </si>
  <si>
    <t>円</t>
  </si>
  <si>
    <t>差　し　茅</t>
  </si>
  <si>
    <t>壁　補　修</t>
  </si>
  <si>
    <t>畳　表　替</t>
  </si>
  <si>
    <t>そ　の　他</t>
  </si>
  <si>
    <t>基</t>
  </si>
  <si>
    <t>ヶ所</t>
  </si>
  <si>
    <t>枚</t>
  </si>
  <si>
    <t>㎡</t>
  </si>
  <si>
    <t>区　　分</t>
  </si>
  <si>
    <t>台</t>
  </si>
  <si>
    <t xml:space="preserve"> 指定面積</t>
  </si>
  <si>
    <t>○小修理（写真を添付し、修理対象となる建物毎に作成すること）</t>
  </si>
  <si>
    <t>内　　容</t>
  </si>
  <si>
    <t>員　　数</t>
  </si>
  <si>
    <t>事　業　費</t>
  </si>
  <si>
    <t>㎡</t>
  </si>
  <si>
    <t>ｍ</t>
  </si>
  <si>
    <t>うち補助対象分</t>
  </si>
  <si>
    <t>回線</t>
  </si>
  <si>
    <t xml:space="preserve">２．消火設備 </t>
  </si>
  <si>
    <t>　※別紙でも可</t>
  </si>
  <si>
    <t>　※写真添付のこと</t>
  </si>
  <si>
    <t>○民家の環境整備（補助対象範囲のみ記入、着手前写真添付のこと）</t>
  </si>
  <si>
    <t>○名勝等庭園の荒廃防止（補助対象範囲のみ記入、着手前写真添付のこと）</t>
  </si>
  <si>
    <t>消火設備</t>
  </si>
  <si>
    <t>避雷設備</t>
  </si>
  <si>
    <t>補助対象額　小計（防災設備修理）</t>
  </si>
  <si>
    <t>うち補助対象</t>
  </si>
  <si>
    <t>点検箇所数</t>
  </si>
  <si>
    <t>棟上導体設置個所数</t>
  </si>
  <si>
    <t>独立突針（樹上突針を含む）</t>
  </si>
  <si>
    <t>消火栓数</t>
  </si>
  <si>
    <t>設置台数</t>
  </si>
  <si>
    <t>年度設置</t>
  </si>
  <si>
    <t>消　火　栓</t>
  </si>
  <si>
    <t>個</t>
  </si>
  <si>
    <t>ﾄﾞﾚﾝﾁｬｰﾍｯﾄﾞ数</t>
  </si>
  <si>
    <t>台</t>
  </si>
  <si>
    <t>動力消防ポンプ（可搬式）</t>
  </si>
  <si>
    <t>ａ</t>
  </si>
  <si>
    <t>ｂ</t>
  </si>
  <si>
    <t>ｃ</t>
  </si>
  <si>
    <t>ｄ</t>
  </si>
  <si>
    <t>◇防災設備保守点検</t>
  </si>
  <si>
    <t>　修理内容</t>
  </si>
  <si>
    <t>ｂとｃのうち低い方</t>
  </si>
  <si>
    <t>ｂとｄのうち低い方</t>
  </si>
  <si>
    <t>ｄとｅのうち低い方</t>
  </si>
  <si>
    <t>ａ×300円</t>
  </si>
  <si>
    <t>ａ×200円</t>
  </si>
  <si>
    <t>ｂ×8,700円</t>
  </si>
  <si>
    <t>（設備概要）</t>
  </si>
  <si>
    <t xml:space="preserve"> 補助対象経費積算</t>
  </si>
  <si>
    <t>補助対象経費</t>
  </si>
  <si>
    <r>
      <t xml:space="preserve"> 実施面積　　　　　　　</t>
    </r>
    <r>
      <rPr>
        <sz val="8"/>
        <rFont val="ＭＳ 明朝"/>
        <family val="1"/>
      </rPr>
      <t>（小数点以下切捨て）</t>
    </r>
  </si>
  <si>
    <t>補助対象限度額</t>
  </si>
  <si>
    <t>補助対象経費（防災設備保守点検・修理等）　合計</t>
  </si>
  <si>
    <t>㋐×14,900円</t>
  </si>
  <si>
    <t>㋑×12,300円</t>
  </si>
  <si>
    <t>㋒×8,200円</t>
  </si>
  <si>
    <t>㋓×14,900円</t>
  </si>
  <si>
    <t>㋔×12,300円</t>
  </si>
  <si>
    <t>㋕×8,200円</t>
  </si>
  <si>
    <t>㋘×300円</t>
  </si>
  <si>
    <t>㋗×300円</t>
  </si>
  <si>
    <t>㋖×55,600円</t>
  </si>
  <si>
    <t>ｂ×4,900円（注）</t>
  </si>
  <si>
    <t>ｃ×ｂ／ａ（端数切捨て）</t>
  </si>
  <si>
    <t>ｂ（注）</t>
  </si>
  <si>
    <t>上水道直結式</t>
  </si>
  <si>
    <t>自然流下式</t>
  </si>
  <si>
    <t>加　圧　式</t>
  </si>
  <si>
    <t>年度　改修</t>
  </si>
  <si>
    <t xml:space="preserve"> 使用回線（窓）数</t>
  </si>
  <si>
    <t>うち補助対象　　　　　回線（窓）数</t>
  </si>
  <si>
    <t>電動モーター　　　　　　（揚水ポンプを含む）</t>
  </si>
  <si>
    <t>左欄合計（全体）</t>
  </si>
  <si>
    <t>左欄合計(補助対象分)</t>
  </si>
  <si>
    <t>自動火災報知設備（Ａ）</t>
  </si>
  <si>
    <t>その他　　　　　　　　　　　　　　　　（防犯設備等）（Ｂ）</t>
  </si>
  <si>
    <t xml:space="preserve"> 修理した建物名称</t>
  </si>
  <si>
    <t xml:space="preserve"> 実施した修理内容</t>
  </si>
  <si>
    <t xml:space="preserve"> 実施修理面積等</t>
  </si>
  <si>
    <t>補　助　対　象　経　費　積　算　　</t>
  </si>
  <si>
    <t>補助対象限度　　単　価</t>
  </si>
  <si>
    <t>桟 瓦 葺 替</t>
  </si>
  <si>
    <t>塗 装 補 修</t>
  </si>
  <si>
    <t>防蟻・防腐処理</t>
  </si>
  <si>
    <t>雨 樋 補 修</t>
  </si>
  <si>
    <t>建 具 補 修</t>
  </si>
  <si>
    <t>　補助対象経費　合計（小修理）</t>
  </si>
  <si>
    <t xml:space="preserve"> 実施事業内容</t>
  </si>
  <si>
    <t>　（該当項目を○で</t>
  </si>
  <si>
    <t>　　 囲んで下さい）</t>
  </si>
  <si>
    <t>事業費</t>
  </si>
  <si>
    <t xml:space="preserve"> 　　囲んで下さい）</t>
  </si>
  <si>
    <t>事業費</t>
  </si>
  <si>
    <r>
      <t>注；点検年１回のみの場合は</t>
    </r>
    <r>
      <rPr>
        <b/>
        <u val="single"/>
        <sz val="10.5"/>
        <rFont val="ＭＳ 明朝"/>
        <family val="1"/>
      </rPr>
      <t>半額（b×4,900/2）</t>
    </r>
    <r>
      <rPr>
        <sz val="10.5"/>
        <rFont val="ＭＳ 明朝"/>
        <family val="1"/>
      </rPr>
      <t>とします。</t>
    </r>
  </si>
  <si>
    <r>
      <t>注；点検年１回のみの場合は</t>
    </r>
    <r>
      <rPr>
        <b/>
        <u val="single"/>
        <sz val="10.5"/>
        <rFont val="ＭＳ 明朝"/>
        <family val="1"/>
      </rPr>
      <t>半額（b/2）</t>
    </r>
    <r>
      <rPr>
        <sz val="10.5"/>
        <rFont val="ＭＳ 明朝"/>
        <family val="1"/>
      </rPr>
      <t>とします。</t>
    </r>
  </si>
  <si>
    <t>ｄ＝ａ×ｃ</t>
  </si>
  <si>
    <t xml:space="preserve"> ３　防虫剤散布、施肥</t>
  </si>
  <si>
    <t xml:space="preserve"> ５　庭園建物の小修理   </t>
  </si>
  <si>
    <t xml:space="preserve"> ７　その他</t>
  </si>
  <si>
    <t xml:space="preserve"> １　周辺囲障等の修理等</t>
  </si>
  <si>
    <t xml:space="preserve"> ２　排水溝等補修</t>
  </si>
  <si>
    <t xml:space="preserve"> ３　植木手入れ（剪定、整姿、刈り込み、除草、清掃等含む）</t>
  </si>
  <si>
    <t>（請求額・税込み）</t>
  </si>
  <si>
    <t>（請求額・税込み）</t>
  </si>
  <si>
    <t>事業費　　　　　（請求額・税込み）</t>
  </si>
  <si>
    <t>さん</t>
  </si>
  <si>
    <t xml:space="preserve"> 受信機</t>
  </si>
  <si>
    <t>型</t>
  </si>
  <si>
    <t>級</t>
  </si>
  <si>
    <t>回線</t>
  </si>
  <si>
    <t>添付書類</t>
  </si>
  <si>
    <t>ｄ</t>
  </si>
  <si>
    <t>ｅ</t>
  </si>
  <si>
    <t>①</t>
  </si>
  <si>
    <t>年度設置</t>
  </si>
  <si>
    <t>　有効貯水量</t>
  </si>
  <si>
    <r>
      <t>ｍ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（ｔ）</t>
    </r>
  </si>
  <si>
    <t xml:space="preserve"> 加　圧　方　式</t>
  </si>
  <si>
    <t>製造会社名</t>
  </si>
  <si>
    <t>台</t>
  </si>
  <si>
    <t>㋐</t>
  </si>
  <si>
    <t>㋓</t>
  </si>
  <si>
    <t>うち</t>
  </si>
  <si>
    <t>ガソリンエンジン</t>
  </si>
  <si>
    <t>ディーゼルエンジン</t>
  </si>
  <si>
    <t>㋑</t>
  </si>
  <si>
    <t>㋔</t>
  </si>
  <si>
    <t>㋒</t>
  </si>
  <si>
    <t>㋕</t>
  </si>
  <si>
    <t>㋖</t>
  </si>
  <si>
    <t>ドレンヂャーヘッド</t>
  </si>
  <si>
    <t>㋗</t>
  </si>
  <si>
    <t>㋘</t>
  </si>
  <si>
    <t>個</t>
  </si>
  <si>
    <t>ａ</t>
  </si>
  <si>
    <t>ｂ</t>
  </si>
  <si>
    <t>ｃ</t>
  </si>
  <si>
    <t>②</t>
  </si>
  <si>
    <t>うち補助対象数</t>
  </si>
  <si>
    <t>③</t>
  </si>
  <si>
    <t>うち</t>
  </si>
  <si>
    <t xml:space="preserve"> ４．その他設備</t>
  </si>
  <si>
    <t>④</t>
  </si>
  <si>
    <t>　具体的かつ詳細に記述</t>
  </si>
  <si>
    <t>⑤</t>
  </si>
  <si>
    <t>①＋②＋③＋④＋⑤＝</t>
  </si>
  <si>
    <t>１．自動火災報知設備</t>
  </si>
  <si>
    <t xml:space="preserve"> ３．避雷設備</t>
  </si>
  <si>
    <t>◇防災設備等修理</t>
  </si>
  <si>
    <t>□契約書等写し
□点検結果報告書</t>
  </si>
  <si>
    <t xml:space="preserve">
□契約書等写し
□点検結果報告書</t>
  </si>
  <si>
    <t>□契約書等写
□点検結果報告書</t>
  </si>
  <si>
    <t xml:space="preserve">
□契約書等写し
□完了届等写し
□請求書等写し
□工事写真</t>
  </si>
  <si>
    <t>式</t>
  </si>
  <si>
    <t>一</t>
  </si>
  <si>
    <t>④別紙１（完了）</t>
  </si>
  <si>
    <t>④別紙２（完了）</t>
  </si>
  <si>
    <t>④別紙３（完了）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</si>
</sst>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窓&quot;"/>
    <numFmt numFmtId="177" formatCode="#,##0&quot;基&quot;"/>
    <numFmt numFmtId="178" formatCode="#,##0&quot;ヶ所&quot;"/>
    <numFmt numFmtId="179" formatCode="#,##0&quot;㎡&quot;"/>
    <numFmt numFmtId="180" formatCode="#,##0&quot;枚&quot;"/>
    <numFmt numFmtId="181" formatCode="#,##0&quot;ｍ&quot;"/>
    <numFmt numFmtId="182" formatCode="#,##0&quot;畳&quot;"/>
    <numFmt numFmtId="183" formatCode="#,##0_);[Red]\(#,##0\)"/>
    <numFmt numFmtId="184" formatCode="0;&quot;△ &quot;0"/>
    <numFmt numFmtId="185" formatCode="#,##0_);\(#,##0\)"/>
    <numFmt numFmtId="186" formatCode="0;&quot;△ &quot;0,000"/>
    <numFmt numFmtId="187" formatCode="0;&quot;△ &quot;0,000&quot;円&quot;"/>
    <numFmt numFmtId="188" formatCode="#,##0;&quot;△ &quot;#,##0"/>
    <numFmt numFmtId="189" formatCode="0_ "/>
    <numFmt numFmtId="190" formatCode="#,##0_ "/>
    <numFmt numFmtId="191" formatCode="0_);\(0\)"/>
    <numFmt numFmtId="192" formatCode="#,##0.00&quot;㎡&quot;"/>
    <numFmt numFmtId="193" formatCode="#,##0.0_);[Red]\(#,##0.0\)"/>
    <numFmt numFmtId="194" formatCode="#,##0.00_);[Red]\(#,##0.00\)"/>
    <numFmt numFmtId="195" formatCode="#,##0.000_);[Red]\(#,##0.000\)"/>
    <numFmt numFmtId="196" formatCode="#,##0.0000_);[Red]\(#,##0.0000\)"/>
    <numFmt numFmtId="197" formatCode="#,##0.00000_);[Red]\(#,##0.00000\)"/>
    <numFmt numFmtId="198" formatCode="#,##0.000000_);[Red]\(#,##0.000000\)"/>
    <numFmt numFmtId="199" formatCode="#,##0.0000000_);[Red]\(#,##0.0000000\)"/>
    <numFmt numFmtId="200" formatCode="#,##0.00000000_);[Red]\(#,##0.00000000\)"/>
    <numFmt numFmtId="201" formatCode="#,##0.000000000_);[Red]\(#,##0.000000000\)"/>
    <numFmt numFmtId="202" formatCode="#,##0.0000000000_);[Red]\(#,##0.0000000000\)"/>
    <numFmt numFmtId="203" formatCode="#,##0.0_ "/>
    <numFmt numFmtId="204" formatCode="#,##0.00_ "/>
    <numFmt numFmtId="205" formatCode="#,##0.000_ "/>
    <numFmt numFmtId="206" formatCode="#,##0;&quot;▲ &quot;#,##0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"/>
    <numFmt numFmtId="211" formatCode="&quot;¥&quot;#,##0_);[Red]\(&quot;¥&quot;#,##0\)"/>
    <numFmt numFmtId="212" formatCode="[$¥-411]#,##0.00;[$¥-411]#,##0.00"/>
    <numFmt numFmtId="213" formatCode="[$¥-411]#,##0.000;[$¥-411]#,##0.000"/>
    <numFmt numFmtId="214" formatCode="[$¥-411]#,##0.0;[$¥-411]#,##0.0"/>
    <numFmt numFmtId="215" formatCode="[$¥-411]#,##0;[$¥-411]#,##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.5"/>
      <name val="ＭＳ Ｐゴシック"/>
      <family val="3"/>
    </font>
    <font>
      <sz val="10.5"/>
      <color indexed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9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b/>
      <u val="single"/>
      <sz val="10.5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9"/>
      <name val="ＭＳ 明朝"/>
      <family val="1"/>
    </font>
    <font>
      <sz val="10.5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4"/>
      <name val="ＭＳ Ｐゴシック"/>
      <family val="3"/>
    </font>
    <font>
      <sz val="11"/>
      <color indexed="52"/>
      <name val="ＭＳ Ｐゴシック"/>
      <family val="3"/>
    </font>
    <font>
      <sz val="11"/>
      <color indexed="2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i/>
      <sz val="11"/>
      <color indexed="32"/>
      <name val="ＭＳ Ｐゴシック"/>
      <family val="3"/>
    </font>
    <font>
      <sz val="11"/>
      <color indexed="1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double"/>
    </border>
    <border>
      <left>
        <color indexed="63"/>
      </left>
      <right style="thick"/>
      <top style="double"/>
      <bottom style="thick"/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hair"/>
      <right>
        <color indexed="63"/>
      </right>
      <top style="hair"/>
      <bottom style="hair"/>
      <diagonal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 style="hair"/>
    </border>
    <border>
      <left style="thick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5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185" fontId="2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3" fontId="11" fillId="0" borderId="29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10" fillId="0" borderId="29" xfId="0" applyFont="1" applyBorder="1" applyAlignment="1">
      <alignment vertical="top"/>
    </xf>
    <xf numFmtId="0" fontId="3" fillId="33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8" fillId="33" borderId="36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indent="1"/>
    </xf>
    <xf numFmtId="0" fontId="3" fillId="0" borderId="39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183" fontId="2" fillId="0" borderId="49" xfId="0" applyNumberFormat="1" applyFont="1" applyFill="1" applyBorder="1" applyAlignment="1">
      <alignment horizontal="right" vertical="center"/>
    </xf>
    <xf numFmtId="0" fontId="18" fillId="0" borderId="5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/>
    </xf>
    <xf numFmtId="0" fontId="16" fillId="33" borderId="52" xfId="0" applyFont="1" applyFill="1" applyBorder="1" applyAlignment="1">
      <alignment vertical="center"/>
    </xf>
    <xf numFmtId="0" fontId="15" fillId="33" borderId="36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37" xfId="0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0" borderId="53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2" fillId="33" borderId="55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8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8" fillId="34" borderId="10" xfId="0" applyFont="1" applyFill="1" applyBorder="1" applyAlignment="1">
      <alignment horizontal="right" vertical="center" indent="1" shrinkToFit="1"/>
    </xf>
    <xf numFmtId="0" fontId="18" fillId="0" borderId="10" xfId="0" applyFont="1" applyFill="1" applyBorder="1" applyAlignment="1">
      <alignment horizontal="right" vertical="center" indent="1" shrinkToFit="1"/>
    </xf>
    <xf numFmtId="0" fontId="8" fillId="0" borderId="18" xfId="0" applyFont="1" applyBorder="1" applyAlignment="1">
      <alignment vertical="center" wrapText="1"/>
    </xf>
    <xf numFmtId="0" fontId="18" fillId="0" borderId="18" xfId="0" applyFont="1" applyFill="1" applyBorder="1" applyAlignment="1">
      <alignment horizontal="right" vertical="center" shrinkToFit="1"/>
    </xf>
    <xf numFmtId="0" fontId="18" fillId="0" borderId="18" xfId="0" applyFont="1" applyFill="1" applyBorder="1" applyAlignment="1">
      <alignment horizontal="right" vertical="center" indent="1" shrinkToFi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90" fontId="22" fillId="0" borderId="62" xfId="0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0" fontId="3" fillId="0" borderId="65" xfId="0" applyFont="1" applyFill="1" applyBorder="1" applyAlignment="1">
      <alignment horizontal="center" vertical="center"/>
    </xf>
    <xf numFmtId="190" fontId="22" fillId="0" borderId="66" xfId="0" applyNumberFormat="1" applyFont="1" applyFill="1" applyBorder="1" applyAlignment="1">
      <alignment horizontal="right" vertical="center" shrinkToFit="1"/>
    </xf>
    <xf numFmtId="0" fontId="2" fillId="0" borderId="66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5" fontId="8" fillId="0" borderId="59" xfId="0" applyNumberFormat="1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right" vertical="center"/>
    </xf>
    <xf numFmtId="0" fontId="8" fillId="0" borderId="68" xfId="0" applyFont="1" applyFill="1" applyBorder="1" applyAlignment="1">
      <alignment horizontal="left" vertical="center" indent="1"/>
    </xf>
    <xf numFmtId="0" fontId="12" fillId="0" borderId="69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85" fontId="8" fillId="0" borderId="70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left" vertical="center" indent="1"/>
    </xf>
    <xf numFmtId="0" fontId="12" fillId="0" borderId="3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33" borderId="71" xfId="0" applyFont="1" applyFill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29" xfId="0" applyFont="1" applyFill="1" applyBorder="1" applyAlignment="1">
      <alignment vertical="top"/>
    </xf>
    <xf numFmtId="0" fontId="0" fillId="33" borderId="36" xfId="0" applyFont="1" applyFill="1" applyBorder="1" applyAlignment="1">
      <alignment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5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right" vertical="center"/>
    </xf>
    <xf numFmtId="0" fontId="24" fillId="7" borderId="7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4" fillId="7" borderId="76" xfId="0" applyFont="1" applyFill="1" applyBorder="1" applyAlignment="1">
      <alignment vertical="top"/>
    </xf>
    <xf numFmtId="0" fontId="24" fillId="7" borderId="77" xfId="0" applyFont="1" applyFill="1" applyBorder="1" applyAlignment="1">
      <alignment vertical="top"/>
    </xf>
    <xf numFmtId="0" fontId="2" fillId="0" borderId="33" xfId="0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 shrinkToFit="1"/>
    </xf>
    <xf numFmtId="190" fontId="2" fillId="0" borderId="32" xfId="0" applyNumberFormat="1" applyFont="1" applyFill="1" applyBorder="1" applyAlignment="1">
      <alignment horizontal="right" vertical="center" shrinkToFit="1"/>
    </xf>
    <xf numFmtId="185" fontId="2" fillId="0" borderId="32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 applyAlignment="1">
      <alignment horizontal="right" vertical="center" indent="1"/>
    </xf>
    <xf numFmtId="190" fontId="2" fillId="0" borderId="32" xfId="50" applyNumberFormat="1" applyFont="1" applyFill="1" applyBorder="1" applyAlignment="1">
      <alignment horizontal="right" vertical="center" shrinkToFit="1"/>
    </xf>
    <xf numFmtId="190" fontId="3" fillId="0" borderId="20" xfId="0" applyNumberFormat="1" applyFont="1" applyFill="1" applyBorder="1" applyAlignment="1">
      <alignment horizontal="right" vertical="center" shrinkToFit="1"/>
    </xf>
    <xf numFmtId="190" fontId="25" fillId="0" borderId="32" xfId="0" applyNumberFormat="1" applyFont="1" applyFill="1" applyBorder="1" applyAlignment="1">
      <alignment horizontal="right" vertical="center" shrinkToFit="1"/>
    </xf>
    <xf numFmtId="190" fontId="25" fillId="0" borderId="33" xfId="0" applyNumberFormat="1" applyFont="1" applyFill="1" applyBorder="1" applyAlignment="1">
      <alignment horizontal="right" vertical="center" shrinkToFit="1"/>
    </xf>
    <xf numFmtId="190" fontId="3" fillId="0" borderId="62" xfId="0" applyNumberFormat="1" applyFont="1" applyFill="1" applyBorder="1" applyAlignment="1">
      <alignment horizontal="right" vertical="center" indent="1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190" fontId="22" fillId="0" borderId="32" xfId="0" applyNumberFormat="1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vertical="center"/>
    </xf>
    <xf numFmtId="190" fontId="22" fillId="0" borderId="32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vertical="center"/>
    </xf>
    <xf numFmtId="190" fontId="22" fillId="0" borderId="74" xfId="50" applyNumberFormat="1" applyFont="1" applyFill="1" applyBorder="1" applyAlignment="1">
      <alignment horizontal="right" vertical="center" shrinkToFit="1"/>
    </xf>
    <xf numFmtId="0" fontId="3" fillId="0" borderId="74" xfId="0" applyFont="1" applyFill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189" fontId="22" fillId="0" borderId="20" xfId="0" applyNumberFormat="1" applyFont="1" applyFill="1" applyBorder="1" applyAlignment="1">
      <alignment horizontal="right" vertical="center"/>
    </xf>
    <xf numFmtId="185" fontId="3" fillId="0" borderId="2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190" fontId="22" fillId="0" borderId="20" xfId="0" applyNumberFormat="1" applyFont="1" applyFill="1" applyBorder="1" applyAlignment="1">
      <alignment horizontal="right" vertical="center"/>
    </xf>
    <xf numFmtId="185" fontId="3" fillId="0" borderId="79" xfId="0" applyNumberFormat="1" applyFont="1" applyFill="1" applyBorder="1" applyAlignment="1">
      <alignment horizontal="right" vertical="center"/>
    </xf>
    <xf numFmtId="0" fontId="3" fillId="0" borderId="80" xfId="0" applyFont="1" applyFill="1" applyBorder="1" applyAlignment="1">
      <alignment horizontal="right" vertical="center"/>
    </xf>
    <xf numFmtId="0" fontId="22" fillId="0" borderId="74" xfId="0" applyFont="1" applyFill="1" applyBorder="1" applyAlignment="1">
      <alignment vertical="center"/>
    </xf>
    <xf numFmtId="192" fontId="3" fillId="0" borderId="81" xfId="0" applyNumberFormat="1" applyFont="1" applyBorder="1" applyAlignment="1">
      <alignment horizontal="right" vertical="center"/>
    </xf>
    <xf numFmtId="0" fontId="3" fillId="0" borderId="81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192" fontId="3" fillId="0" borderId="59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179" fontId="3" fillId="0" borderId="59" xfId="0" applyNumberFormat="1" applyFont="1" applyBorder="1" applyAlignment="1">
      <alignment horizontal="right" vertical="center"/>
    </xf>
    <xf numFmtId="180" fontId="3" fillId="0" borderId="59" xfId="0" applyNumberFormat="1" applyFont="1" applyBorder="1" applyAlignment="1">
      <alignment horizontal="right" vertical="center"/>
    </xf>
    <xf numFmtId="181" fontId="3" fillId="0" borderId="59" xfId="0" applyNumberFormat="1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190" fontId="22" fillId="0" borderId="62" xfId="0" applyNumberFormat="1" applyFont="1" applyFill="1" applyBorder="1" applyAlignment="1">
      <alignment vertical="center"/>
    </xf>
    <xf numFmtId="190" fontId="22" fillId="0" borderId="54" xfId="0" applyNumberFormat="1" applyFont="1" applyFill="1" applyBorder="1" applyAlignment="1">
      <alignment vertical="center"/>
    </xf>
    <xf numFmtId="180" fontId="3" fillId="0" borderId="82" xfId="0" applyNumberFormat="1" applyFont="1" applyBorder="1" applyAlignment="1">
      <alignment horizontal="right" vertical="center"/>
    </xf>
    <xf numFmtId="190" fontId="3" fillId="0" borderId="71" xfId="0" applyNumberFormat="1" applyFont="1" applyFill="1" applyBorder="1" applyAlignment="1">
      <alignment horizontal="right" vertical="center"/>
    </xf>
    <xf numFmtId="190" fontId="3" fillId="0" borderId="18" xfId="0" applyNumberFormat="1" applyFont="1" applyFill="1" applyBorder="1" applyAlignment="1">
      <alignment horizontal="right" vertical="center" shrinkToFit="1"/>
    </xf>
    <xf numFmtId="190" fontId="3" fillId="0" borderId="32" xfId="0" applyNumberFormat="1" applyFont="1" applyFill="1" applyBorder="1" applyAlignment="1">
      <alignment horizontal="right" vertical="center" shrinkToFit="1"/>
    </xf>
    <xf numFmtId="190" fontId="3" fillId="0" borderId="32" xfId="50" applyNumberFormat="1" applyFont="1" applyFill="1" applyBorder="1" applyAlignment="1">
      <alignment horizontal="right" vertical="center" shrinkToFit="1"/>
    </xf>
    <xf numFmtId="190" fontId="21" fillId="0" borderId="74" xfId="50" applyNumberFormat="1" applyFont="1" applyFill="1" applyBorder="1" applyAlignment="1">
      <alignment horizontal="right" vertical="center" shrinkToFit="1"/>
    </xf>
    <xf numFmtId="210" fontId="3" fillId="0" borderId="32" xfId="50" applyNumberFormat="1" applyFont="1" applyFill="1" applyBorder="1" applyAlignment="1">
      <alignment horizontal="right" vertical="center" shrinkToFit="1"/>
    </xf>
    <xf numFmtId="210" fontId="22" fillId="0" borderId="78" xfId="0" applyNumberFormat="1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89" fontId="3" fillId="0" borderId="88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shrinkToFit="1"/>
    </xf>
    <xf numFmtId="0" fontId="2" fillId="33" borderId="71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vertical="center"/>
    </xf>
    <xf numFmtId="0" fontId="8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2" fillId="0" borderId="9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6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3" fillId="33" borderId="5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2" fillId="33" borderId="71" xfId="0" applyFont="1" applyFill="1" applyBorder="1" applyAlignment="1">
      <alignment horizontal="center" vertical="center"/>
    </xf>
    <xf numFmtId="0" fontId="12" fillId="33" borderId="84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10" fontId="3" fillId="0" borderId="0" xfId="0" applyNumberFormat="1" applyFont="1" applyBorder="1" applyAlignment="1">
      <alignment horizontal="right" vertical="center"/>
    </xf>
    <xf numFmtId="210" fontId="0" fillId="0" borderId="0" xfId="0" applyNumberForma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3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92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7" borderId="99" xfId="0" applyFont="1" applyFill="1" applyBorder="1" applyAlignment="1">
      <alignment horizontal="left" vertical="center" wrapText="1"/>
    </xf>
    <xf numFmtId="0" fontId="0" fillId="7" borderId="76" xfId="0" applyFill="1" applyBorder="1" applyAlignment="1">
      <alignment horizontal="left" vertical="center"/>
    </xf>
    <xf numFmtId="0" fontId="0" fillId="7" borderId="77" xfId="0" applyFill="1" applyBorder="1" applyAlignment="1">
      <alignment horizontal="left" vertical="center"/>
    </xf>
    <xf numFmtId="190" fontId="18" fillId="0" borderId="18" xfId="0" applyNumberFormat="1" applyFont="1" applyFill="1" applyBorder="1" applyAlignment="1">
      <alignment horizontal="right" vertical="center" shrinkToFit="1"/>
    </xf>
    <xf numFmtId="0" fontId="0" fillId="0" borderId="18" xfId="0" applyFont="1" applyBorder="1" applyAlignment="1">
      <alignment vertical="center"/>
    </xf>
    <xf numFmtId="191" fontId="3" fillId="0" borderId="18" xfId="0" applyNumberFormat="1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24" fillId="7" borderId="99" xfId="0" applyFont="1" applyFill="1" applyBorder="1" applyAlignment="1">
      <alignment horizontal="left" vertical="top" wrapText="1"/>
    </xf>
    <xf numFmtId="0" fontId="24" fillId="7" borderId="76" xfId="0" applyFont="1" applyFill="1" applyBorder="1" applyAlignment="1">
      <alignment horizontal="left" vertical="top" wrapText="1"/>
    </xf>
    <xf numFmtId="0" fontId="22" fillId="0" borderId="6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191" fontId="3" fillId="0" borderId="18" xfId="0" applyNumberFormat="1" applyFont="1" applyBorder="1" applyAlignment="1">
      <alignment horizontal="left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107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 shrinkToFit="1"/>
    </xf>
    <xf numFmtId="0" fontId="23" fillId="0" borderId="33" xfId="0" applyFont="1" applyFill="1" applyBorder="1" applyAlignment="1">
      <alignment vertical="center" shrinkToFit="1"/>
    </xf>
    <xf numFmtId="0" fontId="23" fillId="0" borderId="59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center" indent="1" shrinkToFit="1"/>
    </xf>
    <xf numFmtId="0" fontId="0" fillId="0" borderId="1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3" fillId="0" borderId="87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189" fontId="3" fillId="0" borderId="88" xfId="0" applyNumberFormat="1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left" vertical="center" indent="1" shrinkToFit="1"/>
    </xf>
    <xf numFmtId="0" fontId="0" fillId="0" borderId="110" xfId="0" applyFont="1" applyFill="1" applyBorder="1" applyAlignment="1">
      <alignment horizontal="left" vertical="center" indent="1" shrinkToFit="1"/>
    </xf>
    <xf numFmtId="0" fontId="0" fillId="0" borderId="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24" fillId="7" borderId="77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83" xfId="0" applyFont="1" applyBorder="1" applyAlignment="1">
      <alignment vertical="center" wrapText="1"/>
    </xf>
    <xf numFmtId="0" fontId="0" fillId="0" borderId="82" xfId="0" applyFont="1" applyBorder="1" applyAlignment="1">
      <alignment vertical="center" wrapText="1"/>
    </xf>
    <xf numFmtId="210" fontId="22" fillId="0" borderId="3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textRotation="45"/>
    </xf>
    <xf numFmtId="0" fontId="0" fillId="0" borderId="84" xfId="0" applyFont="1" applyBorder="1" applyAlignment="1">
      <alignment horizontal="center" vertical="center"/>
    </xf>
    <xf numFmtId="0" fontId="0" fillId="0" borderId="98" xfId="0" applyFont="1" applyBorder="1" applyAlignment="1">
      <alignment vertical="center"/>
    </xf>
    <xf numFmtId="0" fontId="24" fillId="7" borderId="76" xfId="0" applyFont="1" applyFill="1" applyBorder="1" applyAlignment="1">
      <alignment horizontal="left" vertical="top"/>
    </xf>
    <xf numFmtId="0" fontId="24" fillId="7" borderId="77" xfId="0" applyFont="1" applyFill="1" applyBorder="1" applyAlignment="1">
      <alignment horizontal="left" vertical="top"/>
    </xf>
    <xf numFmtId="0" fontId="10" fillId="0" borderId="73" xfId="0" applyFont="1" applyBorder="1" applyAlignment="1">
      <alignment horizontal="center" vertical="top"/>
    </xf>
    <xf numFmtId="0" fontId="10" fillId="0" borderId="83" xfId="0" applyFont="1" applyBorder="1" applyAlignment="1">
      <alignment horizontal="center" vertical="top"/>
    </xf>
    <xf numFmtId="210" fontId="3" fillId="0" borderId="67" xfId="0" applyNumberFormat="1" applyFont="1" applyFill="1" applyBorder="1" applyAlignment="1">
      <alignment horizontal="center" vertical="center"/>
    </xf>
    <xf numFmtId="210" fontId="3" fillId="0" borderId="66" xfId="0" applyNumberFormat="1" applyFont="1" applyFill="1" applyBorder="1" applyAlignment="1">
      <alignment horizontal="center" vertical="center"/>
    </xf>
    <xf numFmtId="210" fontId="3" fillId="0" borderId="11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3" fillId="0" borderId="96" xfId="48" applyFont="1" applyBorder="1" applyAlignment="1">
      <alignment horizontal="right" vertical="center"/>
    </xf>
    <xf numFmtId="38" fontId="10" fillId="0" borderId="73" xfId="48" applyFont="1" applyBorder="1" applyAlignment="1">
      <alignment horizontal="right" vertical="center"/>
    </xf>
    <xf numFmtId="38" fontId="11" fillId="0" borderId="93" xfId="48" applyFont="1" applyFill="1" applyBorder="1" applyAlignment="1">
      <alignment vertical="center"/>
    </xf>
    <xf numFmtId="38" fontId="10" fillId="0" borderId="33" xfId="48" applyFont="1" applyFill="1" applyBorder="1" applyAlignment="1">
      <alignment vertical="center"/>
    </xf>
    <xf numFmtId="38" fontId="3" fillId="0" borderId="95" xfId="48" applyFont="1" applyBorder="1" applyAlignment="1">
      <alignment vertical="center"/>
    </xf>
    <xf numFmtId="38" fontId="10" fillId="0" borderId="62" xfId="48" applyFont="1" applyBorder="1" applyAlignment="1">
      <alignment vertical="center"/>
    </xf>
    <xf numFmtId="210" fontId="3" fillId="0" borderId="118" xfId="48" applyNumberFormat="1" applyFont="1" applyBorder="1" applyAlignment="1">
      <alignment vertical="center"/>
    </xf>
    <xf numFmtId="210" fontId="10" fillId="0" borderId="68" xfId="48" applyNumberFormat="1" applyFont="1" applyBorder="1" applyAlignment="1">
      <alignment vertical="center"/>
    </xf>
    <xf numFmtId="38" fontId="11" fillId="0" borderId="119" xfId="48" applyFont="1" applyFill="1" applyBorder="1" applyAlignment="1">
      <alignment vertical="center"/>
    </xf>
    <xf numFmtId="38" fontId="10" fillId="0" borderId="69" xfId="48" applyFont="1" applyFill="1" applyBorder="1" applyAlignment="1">
      <alignment vertical="center"/>
    </xf>
    <xf numFmtId="0" fontId="0" fillId="33" borderId="43" xfId="0" applyFont="1" applyFill="1" applyBorder="1" applyAlignment="1">
      <alignment horizontal="center" vertical="center"/>
    </xf>
    <xf numFmtId="210" fontId="3" fillId="0" borderId="95" xfId="48" applyNumberFormat="1" applyFont="1" applyBorder="1" applyAlignment="1">
      <alignment vertical="center"/>
    </xf>
    <xf numFmtId="210" fontId="10" fillId="0" borderId="62" xfId="48" applyNumberFormat="1" applyFont="1" applyBorder="1" applyAlignment="1">
      <alignment vertical="center"/>
    </xf>
    <xf numFmtId="38" fontId="11" fillId="0" borderId="94" xfId="48" applyFont="1" applyFill="1" applyBorder="1" applyAlignment="1">
      <alignment vertical="center"/>
    </xf>
    <xf numFmtId="38" fontId="10" fillId="0" borderId="83" xfId="48" applyFont="1" applyFill="1" applyBorder="1" applyAlignment="1">
      <alignment vertical="center"/>
    </xf>
    <xf numFmtId="210" fontId="3" fillId="0" borderId="51" xfId="48" applyNumberFormat="1" applyFont="1" applyFill="1" applyBorder="1" applyAlignment="1">
      <alignment vertical="center"/>
    </xf>
    <xf numFmtId="210" fontId="10" fillId="0" borderId="78" xfId="48" applyNumberFormat="1" applyFont="1" applyFill="1" applyBorder="1" applyAlignment="1">
      <alignment vertical="center"/>
    </xf>
    <xf numFmtId="38" fontId="3" fillId="0" borderId="96" xfId="48" applyFont="1" applyBorder="1" applyAlignment="1">
      <alignment vertical="center"/>
    </xf>
    <xf numFmtId="38" fontId="10" fillId="0" borderId="73" xfId="48" applyFont="1" applyBorder="1" applyAlignment="1">
      <alignment vertical="center"/>
    </xf>
    <xf numFmtId="38" fontId="11" fillId="0" borderId="96" xfId="48" applyFont="1" applyBorder="1" applyAlignment="1">
      <alignment vertical="center"/>
    </xf>
    <xf numFmtId="38" fontId="26" fillId="0" borderId="73" xfId="48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2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10" fillId="0" borderId="96" xfId="0" applyFont="1" applyBorder="1" applyAlignment="1">
      <alignment vertical="center"/>
    </xf>
    <xf numFmtId="38" fontId="3" fillId="0" borderId="96" xfId="48" applyFont="1" applyFill="1" applyBorder="1" applyAlignment="1">
      <alignment vertical="center"/>
    </xf>
    <xf numFmtId="38" fontId="3" fillId="0" borderId="118" xfId="48" applyFont="1" applyBorder="1" applyAlignment="1">
      <alignment vertical="center"/>
    </xf>
    <xf numFmtId="38" fontId="10" fillId="0" borderId="68" xfId="48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3" fillId="0" borderId="95" xfId="48" applyFont="1" applyFill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0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10" fillId="0" borderId="118" xfId="0" applyFont="1" applyBorder="1" applyAlignment="1">
      <alignment vertical="center"/>
    </xf>
    <xf numFmtId="0" fontId="8" fillId="33" borderId="121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vertical="center" shrinkToFit="1"/>
    </xf>
    <xf numFmtId="0" fontId="12" fillId="33" borderId="28" xfId="0" applyFont="1" applyFill="1" applyBorder="1" applyAlignment="1">
      <alignment vertical="center" shrinkToFit="1"/>
    </xf>
    <xf numFmtId="38" fontId="3" fillId="0" borderId="118" xfId="48" applyFont="1" applyFill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/>
    </xf>
    <xf numFmtId="0" fontId="15" fillId="0" borderId="1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15" fillId="0" borderId="12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6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indexed="8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8"/>
      </font>
      <border>
        <left style="thin"/>
        <right style="thin"/>
        <top style="thin"/>
        <bottom style="thin"/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E6E6E6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6464"/>
      <rgbColor rgb="00A8FCD2"/>
      <rgbColor rgb="0050508C"/>
      <rgbColor rgb="00FFDBDB"/>
      <rgbColor rgb="00DAA8FC"/>
      <rgbColor rgb="00B9B9FF"/>
      <rgbColor rgb="008C5050"/>
      <rgbColor rgb="0025B76E"/>
      <rgbColor rgb="002929B7"/>
      <rgbColor rgb="007CB725"/>
      <rgbColor rgb="007C25B7"/>
      <rgbColor rgb="004CE096"/>
      <rgbColor rgb="00E6E6E6"/>
      <rgbColor rgb="00B4B4B4"/>
      <rgbColor rgb="009797FF"/>
      <rgbColor rgb="00C076F2"/>
      <rgbColor rgb="00A4E04C"/>
      <rgbColor rgb="00FFEDCD"/>
      <rgbColor rgb="004E1A72"/>
      <rgbColor rgb="00E4E04C"/>
      <rgbColor rgb="00464646"/>
      <rgbColor rgb="00EBCDFF"/>
      <rgbColor rgb="006E6E6E"/>
      <rgbColor rgb="00FBC96F"/>
      <rgbColor rgb="00F5F276"/>
      <rgbColor rgb="00C0F276"/>
      <rgbColor rgb="0074721A"/>
      <rgbColor rgb="00B72929"/>
      <rgbColor rgb="00CDFFE6"/>
      <rgbColor rgb="007B7BED"/>
      <rgbColor rgb="00CDE6FF"/>
      <rgbColor rgb="00DBDBFF"/>
      <rgbColor rgb="00EBFFCD"/>
      <rgbColor rgb="00FEFCA8"/>
      <rgbColor rgb="00A8D2FC"/>
      <rgbColor rgb="00FFB9B9"/>
      <rgbColor rgb="00FFFFCC"/>
      <rgbColor rgb="00FBDEA9"/>
      <rgbColor rgb="00256EB7"/>
      <rgbColor rgb="0076B4F2"/>
      <rgbColor rgb="00DAFCA8"/>
      <rgbColor rgb="00BAB725"/>
      <rgbColor rgb="00F1B13D"/>
      <rgbColor rgb="00FF9999"/>
      <rgbColor rgb="0072531A"/>
      <rgbColor rgb="00D2D2D2"/>
      <rgbColor rgb="004C96E0"/>
      <rgbColor rgb="0076F2B4"/>
      <rgbColor rgb="001A7246"/>
      <rgbColor rgb="004E721A"/>
      <rgbColor rgb="00B6842A"/>
      <rgbColor rgb="00A44CE0"/>
      <rgbColor rgb="001A4672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12</xdr:row>
      <xdr:rowOff>114300</xdr:rowOff>
    </xdr:from>
    <xdr:to>
      <xdr:col>2</xdr:col>
      <xdr:colOff>523875</xdr:colOff>
      <xdr:row>12</xdr:row>
      <xdr:rowOff>276225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5147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46</xdr:row>
      <xdr:rowOff>85725</xdr:rowOff>
    </xdr:from>
    <xdr:to>
      <xdr:col>1</xdr:col>
      <xdr:colOff>276225</xdr:colOff>
      <xdr:row>46</xdr:row>
      <xdr:rowOff>352425</xdr:rowOff>
    </xdr:to>
    <xdr:pic>
      <xdr:nvPicPr>
        <xdr:cNvPr id="2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226820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85725</xdr:rowOff>
    </xdr:from>
    <xdr:to>
      <xdr:col>1</xdr:col>
      <xdr:colOff>276225</xdr:colOff>
      <xdr:row>47</xdr:row>
      <xdr:rowOff>352425</xdr:rowOff>
    </xdr:to>
    <xdr:pic>
      <xdr:nvPicPr>
        <xdr:cNvPr id="3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268730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48</xdr:row>
      <xdr:rowOff>85725</xdr:rowOff>
    </xdr:from>
    <xdr:to>
      <xdr:col>1</xdr:col>
      <xdr:colOff>276225</xdr:colOff>
      <xdr:row>48</xdr:row>
      <xdr:rowOff>352425</xdr:rowOff>
    </xdr:to>
    <xdr:pic>
      <xdr:nvPicPr>
        <xdr:cNvPr id="4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3106400"/>
          <a:ext cx="152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49</xdr:row>
      <xdr:rowOff>85725</xdr:rowOff>
    </xdr:from>
    <xdr:to>
      <xdr:col>1</xdr:col>
      <xdr:colOff>266700</xdr:colOff>
      <xdr:row>49</xdr:row>
      <xdr:rowOff>352425</xdr:rowOff>
    </xdr:to>
    <xdr:pic>
      <xdr:nvPicPr>
        <xdr:cNvPr id="5" name="CheckBox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13525500"/>
          <a:ext cx="133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16</xdr:row>
      <xdr:rowOff>114300</xdr:rowOff>
    </xdr:from>
    <xdr:to>
      <xdr:col>2</xdr:col>
      <xdr:colOff>523875</xdr:colOff>
      <xdr:row>16</xdr:row>
      <xdr:rowOff>276225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3857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17</xdr:row>
      <xdr:rowOff>114300</xdr:rowOff>
    </xdr:from>
    <xdr:to>
      <xdr:col>2</xdr:col>
      <xdr:colOff>523875</xdr:colOff>
      <xdr:row>17</xdr:row>
      <xdr:rowOff>276225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42005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13</xdr:row>
      <xdr:rowOff>114300</xdr:rowOff>
    </xdr:from>
    <xdr:to>
      <xdr:col>2</xdr:col>
      <xdr:colOff>581025</xdr:colOff>
      <xdr:row>13</xdr:row>
      <xdr:rowOff>276225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0125" y="374332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14</xdr:row>
      <xdr:rowOff>114300</xdr:rowOff>
    </xdr:from>
    <xdr:to>
      <xdr:col>2</xdr:col>
      <xdr:colOff>581025</xdr:colOff>
      <xdr:row>14</xdr:row>
      <xdr:rowOff>276225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374332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15</xdr:row>
      <xdr:rowOff>114300</xdr:rowOff>
    </xdr:from>
    <xdr:to>
      <xdr:col>2</xdr:col>
      <xdr:colOff>581025</xdr:colOff>
      <xdr:row>15</xdr:row>
      <xdr:rowOff>276225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0125" y="374332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4"/>
  <sheetViews>
    <sheetView showGridLines="0" tabSelected="1" view="pageBreakPreview" zoomScale="70" zoomScaleNormal="80" zoomScaleSheetLayoutView="70" zoomScalePageLayoutView="0" workbookViewId="0" topLeftCell="A1">
      <selection activeCell="W12" sqref="W12"/>
    </sheetView>
  </sheetViews>
  <sheetFormatPr defaultColWidth="9.00390625" defaultRowHeight="13.5"/>
  <cols>
    <col min="1" max="1" width="1.37890625" style="1" customWidth="1"/>
    <col min="2" max="2" width="5.125" style="1" customWidth="1"/>
    <col min="3" max="3" width="7.625" style="1" customWidth="1"/>
    <col min="4" max="5" width="5.125" style="1" customWidth="1"/>
    <col min="6" max="6" width="7.625" style="1" customWidth="1"/>
    <col min="7" max="8" width="5.125" style="1" customWidth="1"/>
    <col min="9" max="9" width="7.625" style="1" customWidth="1"/>
    <col min="10" max="11" width="5.125" style="1" customWidth="1"/>
    <col min="12" max="12" width="7.625" style="1" customWidth="1"/>
    <col min="13" max="14" width="5.125" style="1" customWidth="1"/>
    <col min="15" max="15" width="7.625" style="1" customWidth="1"/>
    <col min="16" max="17" width="5.125" style="1" customWidth="1"/>
    <col min="18" max="18" width="7.625" style="1" customWidth="1"/>
    <col min="19" max="19" width="5.125" style="1" customWidth="1"/>
    <col min="20" max="20" width="16.50390625" style="168" customWidth="1"/>
    <col min="21" max="21" width="1.75390625" style="1" customWidth="1"/>
    <col min="22" max="16384" width="9.00390625" style="1" customWidth="1"/>
  </cols>
  <sheetData>
    <row r="1" spans="1:19" ht="27" customHeight="1">
      <c r="A1" s="19" t="s">
        <v>175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19" t="e">
        <v>#REF!</v>
      </c>
      <c r="S1" s="120" t="s">
        <v>125</v>
      </c>
    </row>
    <row r="2" spans="1:21" ht="24" customHeight="1">
      <c r="A2" s="115" t="s">
        <v>59</v>
      </c>
      <c r="B2" s="43"/>
      <c r="C2" s="43"/>
      <c r="T2" s="169"/>
      <c r="U2" s="14"/>
    </row>
    <row r="3" spans="2:22" ht="21" customHeight="1" thickBot="1">
      <c r="B3" s="70" t="s">
        <v>166</v>
      </c>
      <c r="T3" s="169"/>
      <c r="U3" s="14"/>
      <c r="V3" s="321"/>
    </row>
    <row r="4" spans="2:22" ht="27" customHeight="1" thickBot="1">
      <c r="B4" s="8"/>
      <c r="C4" s="121"/>
      <c r="D4" s="351" t="s">
        <v>49</v>
      </c>
      <c r="E4" s="352"/>
      <c r="F4" s="122"/>
      <c r="G4" s="123" t="s">
        <v>88</v>
      </c>
      <c r="H4" s="22"/>
      <c r="I4" s="12" t="s">
        <v>126</v>
      </c>
      <c r="J4" s="124"/>
      <c r="K4" s="102" t="s">
        <v>127</v>
      </c>
      <c r="L4" s="125"/>
      <c r="M4" s="106" t="s">
        <v>128</v>
      </c>
      <c r="N4" s="124"/>
      <c r="O4" s="20" t="s">
        <v>129</v>
      </c>
      <c r="P4" s="22"/>
      <c r="Q4" s="294"/>
      <c r="R4" s="353"/>
      <c r="S4" s="353"/>
      <c r="T4" s="176" t="s">
        <v>130</v>
      </c>
      <c r="V4" s="364"/>
    </row>
    <row r="5" spans="2:22" ht="18" customHeight="1" thickTop="1">
      <c r="B5" s="354" t="s">
        <v>89</v>
      </c>
      <c r="C5" s="355"/>
      <c r="D5" s="356"/>
      <c r="E5" s="360" t="s">
        <v>90</v>
      </c>
      <c r="F5" s="355"/>
      <c r="G5" s="361"/>
      <c r="H5" s="234" t="s">
        <v>30</v>
      </c>
      <c r="I5" s="236"/>
      <c r="J5" s="237"/>
      <c r="K5" s="234" t="s">
        <v>33</v>
      </c>
      <c r="L5" s="236"/>
      <c r="M5" s="237"/>
      <c r="N5" s="234" t="s">
        <v>71</v>
      </c>
      <c r="O5" s="236"/>
      <c r="P5" s="236"/>
      <c r="Q5" s="238" t="s">
        <v>69</v>
      </c>
      <c r="R5" s="239"/>
      <c r="S5" s="239"/>
      <c r="T5" s="365" t="s">
        <v>169</v>
      </c>
      <c r="V5" s="321"/>
    </row>
    <row r="6" spans="2:22" ht="18" customHeight="1">
      <c r="B6" s="357"/>
      <c r="C6" s="358"/>
      <c r="D6" s="359"/>
      <c r="E6" s="362"/>
      <c r="F6" s="358"/>
      <c r="G6" s="363"/>
      <c r="H6" s="248" t="s">
        <v>122</v>
      </c>
      <c r="I6" s="371"/>
      <c r="J6" s="372"/>
      <c r="K6" s="242" t="s">
        <v>83</v>
      </c>
      <c r="L6" s="243"/>
      <c r="M6" s="245"/>
      <c r="N6" s="242" t="s">
        <v>82</v>
      </c>
      <c r="O6" s="243"/>
      <c r="P6" s="244"/>
      <c r="Q6" s="240" t="s">
        <v>63</v>
      </c>
      <c r="R6" s="241"/>
      <c r="S6" s="241"/>
      <c r="T6" s="366"/>
      <c r="V6" s="364"/>
    </row>
    <row r="7" spans="2:20" ht="33" customHeight="1" thickBot="1">
      <c r="B7" s="94" t="s">
        <v>55</v>
      </c>
      <c r="C7" s="187"/>
      <c r="D7" s="47" t="s">
        <v>34</v>
      </c>
      <c r="E7" s="95" t="s">
        <v>56</v>
      </c>
      <c r="F7" s="186"/>
      <c r="G7" s="46" t="s">
        <v>34</v>
      </c>
      <c r="H7" s="94" t="s">
        <v>57</v>
      </c>
      <c r="I7" s="185"/>
      <c r="J7" s="45" t="s">
        <v>15</v>
      </c>
      <c r="K7" s="94" t="s">
        <v>131</v>
      </c>
      <c r="L7" s="188">
        <f>_xlfn.IFERROR(ROUNDDOWN(I7*F7/C7,0),"")</f>
      </c>
      <c r="M7" s="45" t="s">
        <v>15</v>
      </c>
      <c r="N7" s="94" t="s">
        <v>132</v>
      </c>
      <c r="O7" s="188"/>
      <c r="P7" s="47" t="s">
        <v>15</v>
      </c>
      <c r="Q7" s="84" t="s">
        <v>133</v>
      </c>
      <c r="R7" s="231"/>
      <c r="S7" s="175" t="s">
        <v>15</v>
      </c>
      <c r="T7" s="367"/>
    </row>
    <row r="8" spans="2:19" ht="18.75" customHeight="1" thickTop="1">
      <c r="B8" s="91"/>
      <c r="C8" s="23"/>
      <c r="D8" s="42"/>
      <c r="E8" s="91"/>
      <c r="F8" s="48"/>
      <c r="G8" s="49"/>
      <c r="H8" s="91"/>
      <c r="I8" s="23"/>
      <c r="J8" s="42"/>
      <c r="K8" s="91"/>
      <c r="L8" s="5" t="s">
        <v>113</v>
      </c>
      <c r="M8" s="42"/>
      <c r="N8" s="5"/>
      <c r="O8" s="23"/>
      <c r="P8" s="42"/>
      <c r="Q8" s="105"/>
      <c r="R8" s="59"/>
      <c r="S8" s="60"/>
    </row>
    <row r="9" spans="2:21" ht="6" customHeight="1">
      <c r="B9" s="23"/>
      <c r="C9" s="23"/>
      <c r="D9" s="42"/>
      <c r="E9" s="23"/>
      <c r="F9" s="48"/>
      <c r="G9" s="49"/>
      <c r="H9" s="23"/>
      <c r="I9" s="23"/>
      <c r="J9" s="42"/>
      <c r="K9" s="23"/>
      <c r="L9" s="23"/>
      <c r="M9" s="42"/>
      <c r="N9" s="23"/>
      <c r="O9" s="23"/>
      <c r="P9" s="42"/>
      <c r="Q9" s="58"/>
      <c r="R9" s="59"/>
      <c r="S9" s="60"/>
      <c r="T9" s="170"/>
      <c r="U9" s="5"/>
    </row>
    <row r="10" spans="2:21" ht="21" customHeight="1" thickBot="1">
      <c r="B10" s="70" t="s">
        <v>35</v>
      </c>
      <c r="E10" s="23"/>
      <c r="F10" s="48"/>
      <c r="G10" s="49"/>
      <c r="H10" s="23"/>
      <c r="I10" s="23"/>
      <c r="J10" s="42"/>
      <c r="K10" s="23"/>
      <c r="L10" s="23"/>
      <c r="M10" s="42"/>
      <c r="N10" s="23"/>
      <c r="O10" s="23"/>
      <c r="P10" s="42"/>
      <c r="Q10" s="58"/>
      <c r="R10" s="59"/>
      <c r="S10" s="60"/>
      <c r="T10" s="170"/>
      <c r="U10" s="5"/>
    </row>
    <row r="11" spans="2:20" ht="27" customHeight="1">
      <c r="B11" s="445"/>
      <c r="C11" s="251"/>
      <c r="D11" s="390" t="s">
        <v>134</v>
      </c>
      <c r="E11" s="390"/>
      <c r="F11" s="122"/>
      <c r="G11" s="123" t="s">
        <v>88</v>
      </c>
      <c r="H11" s="22"/>
      <c r="I11" s="12" t="s">
        <v>135</v>
      </c>
      <c r="J11" s="12"/>
      <c r="K11" s="12"/>
      <c r="L11" s="368"/>
      <c r="M11" s="369"/>
      <c r="N11" s="369"/>
      <c r="O11" s="184" t="s">
        <v>136</v>
      </c>
      <c r="P11" s="22"/>
      <c r="Q11" s="370"/>
      <c r="R11" s="369"/>
      <c r="S11" s="369"/>
      <c r="T11" s="176" t="s">
        <v>130</v>
      </c>
    </row>
    <row r="12" spans="2:20" ht="27" customHeight="1">
      <c r="B12" s="292" t="s">
        <v>50</v>
      </c>
      <c r="C12" s="234" t="s">
        <v>137</v>
      </c>
      <c r="D12" s="396"/>
      <c r="E12" s="396"/>
      <c r="F12" s="396"/>
      <c r="G12" s="397"/>
      <c r="H12" s="249" t="s">
        <v>138</v>
      </c>
      <c r="I12" s="375"/>
      <c r="J12" s="375"/>
      <c r="K12" s="398"/>
      <c r="L12" s="249" t="s">
        <v>48</v>
      </c>
      <c r="M12" s="398"/>
      <c r="N12" s="249" t="s">
        <v>47</v>
      </c>
      <c r="O12" s="375"/>
      <c r="P12" s="398"/>
      <c r="Q12" s="249" t="s">
        <v>43</v>
      </c>
      <c r="R12" s="375"/>
      <c r="S12" s="375"/>
      <c r="T12" s="376" t="s">
        <v>170</v>
      </c>
    </row>
    <row r="13" spans="2:20" ht="27" customHeight="1">
      <c r="B13" s="293"/>
      <c r="C13" s="67"/>
      <c r="D13" s="114" t="s">
        <v>87</v>
      </c>
      <c r="E13" s="171"/>
      <c r="F13" s="171"/>
      <c r="G13" s="172"/>
      <c r="H13" s="262"/>
      <c r="I13" s="391"/>
      <c r="J13" s="391"/>
      <c r="K13" s="392"/>
      <c r="L13" s="192"/>
      <c r="M13" s="126" t="s">
        <v>139</v>
      </c>
      <c r="N13" s="127" t="s">
        <v>140</v>
      </c>
      <c r="O13" s="227"/>
      <c r="P13" s="128" t="s">
        <v>20</v>
      </c>
      <c r="Q13" s="127" t="s">
        <v>141</v>
      </c>
      <c r="R13" s="227"/>
      <c r="S13" s="177" t="s">
        <v>20</v>
      </c>
      <c r="T13" s="377"/>
    </row>
    <row r="14" spans="2:20" ht="27" customHeight="1" hidden="1">
      <c r="B14" s="393"/>
      <c r="C14" s="107"/>
      <c r="D14" s="99" t="s">
        <v>142</v>
      </c>
      <c r="E14" s="108" t="s">
        <v>143</v>
      </c>
      <c r="F14" s="99"/>
      <c r="G14" s="99"/>
      <c r="H14" s="378"/>
      <c r="I14" s="379"/>
      <c r="J14" s="379"/>
      <c r="K14" s="380"/>
      <c r="L14" s="129"/>
      <c r="M14" s="126" t="s">
        <v>25</v>
      </c>
      <c r="N14" s="262"/>
      <c r="O14" s="373"/>
      <c r="P14" s="374"/>
      <c r="Q14" s="262"/>
      <c r="R14" s="373"/>
      <c r="S14" s="373"/>
      <c r="T14" s="377"/>
    </row>
    <row r="15" spans="2:22" ht="27" customHeight="1" hidden="1">
      <c r="B15" s="393"/>
      <c r="C15" s="107"/>
      <c r="D15" s="99" t="s">
        <v>142</v>
      </c>
      <c r="E15" s="108" t="s">
        <v>144</v>
      </c>
      <c r="F15" s="99"/>
      <c r="G15" s="99"/>
      <c r="H15" s="402"/>
      <c r="I15" s="403"/>
      <c r="J15" s="403"/>
      <c r="K15" s="404"/>
      <c r="L15" s="129"/>
      <c r="M15" s="126" t="s">
        <v>25</v>
      </c>
      <c r="N15" s="262"/>
      <c r="O15" s="373"/>
      <c r="P15" s="374"/>
      <c r="Q15" s="262"/>
      <c r="R15" s="373"/>
      <c r="S15" s="373"/>
      <c r="T15" s="377"/>
      <c r="V15" s="5"/>
    </row>
    <row r="16" spans="2:22" ht="27" customHeight="1" hidden="1">
      <c r="B16" s="393"/>
      <c r="C16" s="107"/>
      <c r="D16" s="99" t="s">
        <v>142</v>
      </c>
      <c r="E16" s="295" t="s">
        <v>91</v>
      </c>
      <c r="F16" s="296"/>
      <c r="G16" s="297"/>
      <c r="H16" s="378"/>
      <c r="I16" s="379"/>
      <c r="J16" s="379"/>
      <c r="K16" s="380"/>
      <c r="L16" s="129"/>
      <c r="M16" s="126" t="s">
        <v>25</v>
      </c>
      <c r="N16" s="262"/>
      <c r="O16" s="373"/>
      <c r="P16" s="374"/>
      <c r="Q16" s="262"/>
      <c r="R16" s="373"/>
      <c r="S16" s="373"/>
      <c r="T16" s="377"/>
      <c r="V16" s="5"/>
    </row>
    <row r="17" spans="2:22" ht="27" customHeight="1">
      <c r="B17" s="394"/>
      <c r="C17" s="67"/>
      <c r="D17" s="96" t="s">
        <v>85</v>
      </c>
      <c r="E17" s="50"/>
      <c r="F17" s="50"/>
      <c r="G17" s="50"/>
      <c r="H17" s="381"/>
      <c r="I17" s="382"/>
      <c r="J17" s="382"/>
      <c r="K17" s="383"/>
      <c r="L17" s="224"/>
      <c r="M17" s="126" t="s">
        <v>25</v>
      </c>
      <c r="N17" s="130" t="s">
        <v>145</v>
      </c>
      <c r="O17" s="227"/>
      <c r="P17" s="128" t="s">
        <v>20</v>
      </c>
      <c r="Q17" s="130" t="s">
        <v>146</v>
      </c>
      <c r="R17" s="227"/>
      <c r="S17" s="178" t="s">
        <v>20</v>
      </c>
      <c r="T17" s="180"/>
      <c r="V17" s="5"/>
    </row>
    <row r="18" spans="2:20" ht="27" customHeight="1">
      <c r="B18" s="395"/>
      <c r="C18" s="68"/>
      <c r="D18" s="97" t="s">
        <v>86</v>
      </c>
      <c r="F18" s="26"/>
      <c r="G18" s="26"/>
      <c r="H18" s="399"/>
      <c r="I18" s="400"/>
      <c r="J18" s="400"/>
      <c r="K18" s="401"/>
      <c r="L18" s="225"/>
      <c r="M18" s="126" t="s">
        <v>25</v>
      </c>
      <c r="N18" s="131" t="s">
        <v>147</v>
      </c>
      <c r="O18" s="189"/>
      <c r="P18" s="132" t="s">
        <v>20</v>
      </c>
      <c r="Q18" s="131" t="s">
        <v>148</v>
      </c>
      <c r="R18" s="189"/>
      <c r="S18" s="174" t="s">
        <v>20</v>
      </c>
      <c r="T18" s="180"/>
    </row>
    <row r="19" spans="2:22" ht="27" customHeight="1">
      <c r="B19" s="22" t="s">
        <v>54</v>
      </c>
      <c r="C19" s="12"/>
      <c r="D19" s="12"/>
      <c r="E19" s="12"/>
      <c r="F19" s="12"/>
      <c r="G19" s="12"/>
      <c r="H19" s="384"/>
      <c r="I19" s="385"/>
      <c r="J19" s="385"/>
      <c r="K19" s="386"/>
      <c r="L19" s="387"/>
      <c r="M19" s="388"/>
      <c r="N19" s="388"/>
      <c r="O19" s="388"/>
      <c r="P19" s="389"/>
      <c r="Q19" s="133" t="s">
        <v>149</v>
      </c>
      <c r="R19" s="228"/>
      <c r="S19" s="179" t="s">
        <v>53</v>
      </c>
      <c r="T19" s="180"/>
      <c r="V19" s="5"/>
    </row>
    <row r="20" spans="2:20" ht="15" customHeight="1">
      <c r="B20" s="266" t="s">
        <v>150</v>
      </c>
      <c r="C20" s="411"/>
      <c r="D20" s="411"/>
      <c r="E20" s="411"/>
      <c r="F20" s="411"/>
      <c r="G20" s="411"/>
      <c r="H20" s="134"/>
      <c r="I20" s="173"/>
      <c r="J20" s="173"/>
      <c r="K20" s="173"/>
      <c r="L20" s="134"/>
      <c r="M20" s="134"/>
      <c r="N20" s="405" t="s">
        <v>52</v>
      </c>
      <c r="O20" s="414"/>
      <c r="P20" s="415"/>
      <c r="Q20" s="405" t="s">
        <v>43</v>
      </c>
      <c r="R20" s="406"/>
      <c r="S20" s="406"/>
      <c r="T20" s="180"/>
    </row>
    <row r="21" spans="2:20" ht="27" customHeight="1" thickBot="1">
      <c r="B21" s="412"/>
      <c r="C21" s="413"/>
      <c r="D21" s="413"/>
      <c r="E21" s="413"/>
      <c r="F21" s="413"/>
      <c r="G21" s="413"/>
      <c r="H21" s="17"/>
      <c r="I21" s="17"/>
      <c r="J21" s="135"/>
      <c r="K21" s="135"/>
      <c r="L21" s="17"/>
      <c r="M21" s="17"/>
      <c r="N21" s="131" t="s">
        <v>151</v>
      </c>
      <c r="O21" s="189"/>
      <c r="P21" s="136" t="s">
        <v>51</v>
      </c>
      <c r="Q21" s="131" t="s">
        <v>152</v>
      </c>
      <c r="R21" s="189"/>
      <c r="S21" s="85" t="s">
        <v>153</v>
      </c>
      <c r="T21" s="180"/>
    </row>
    <row r="22" spans="2:22" ht="24" customHeight="1">
      <c r="B22" s="270" t="s">
        <v>73</v>
      </c>
      <c r="C22" s="407"/>
      <c r="D22" s="408"/>
      <c r="E22" s="271" t="s">
        <v>74</v>
      </c>
      <c r="F22" s="407"/>
      <c r="G22" s="408"/>
      <c r="H22" s="271" t="s">
        <v>75</v>
      </c>
      <c r="I22" s="407"/>
      <c r="J22" s="408"/>
      <c r="K22" s="271" t="s">
        <v>81</v>
      </c>
      <c r="L22" s="407"/>
      <c r="M22" s="408"/>
      <c r="N22" s="272" t="s">
        <v>80</v>
      </c>
      <c r="O22" s="407"/>
      <c r="P22" s="408"/>
      <c r="Q22" s="409" t="s">
        <v>92</v>
      </c>
      <c r="R22" s="410"/>
      <c r="S22" s="410"/>
      <c r="T22" s="180"/>
      <c r="V22" s="5"/>
    </row>
    <row r="23" spans="2:22" ht="33" customHeight="1" thickBot="1">
      <c r="B23" s="444">
        <f>O13*14900</f>
        <v>0</v>
      </c>
      <c r="C23" s="443"/>
      <c r="D23" s="138" t="s">
        <v>15</v>
      </c>
      <c r="E23" s="442">
        <f>O17*12300</f>
        <v>0</v>
      </c>
      <c r="F23" s="443"/>
      <c r="G23" s="138" t="s">
        <v>15</v>
      </c>
      <c r="H23" s="442">
        <f>O18*8200</f>
        <v>0</v>
      </c>
      <c r="I23" s="443"/>
      <c r="J23" s="138" t="s">
        <v>15</v>
      </c>
      <c r="K23" s="442">
        <f>R19*55600</f>
        <v>0</v>
      </c>
      <c r="L23" s="443"/>
      <c r="M23" s="138" t="s">
        <v>15</v>
      </c>
      <c r="N23" s="442">
        <f>O21*300</f>
        <v>0</v>
      </c>
      <c r="O23" s="443"/>
      <c r="P23" s="138" t="s">
        <v>15</v>
      </c>
      <c r="Q23" s="139" t="s">
        <v>154</v>
      </c>
      <c r="R23" s="137">
        <f>B23+E23+H23+K23+N23</f>
        <v>0</v>
      </c>
      <c r="S23" s="138" t="s">
        <v>15</v>
      </c>
      <c r="T23" s="180"/>
      <c r="V23" s="5"/>
    </row>
    <row r="24" spans="2:22" ht="24" customHeight="1">
      <c r="B24" s="416" t="s">
        <v>76</v>
      </c>
      <c r="C24" s="417"/>
      <c r="D24" s="418"/>
      <c r="E24" s="419" t="s">
        <v>77</v>
      </c>
      <c r="F24" s="417"/>
      <c r="G24" s="418"/>
      <c r="H24" s="419" t="s">
        <v>78</v>
      </c>
      <c r="I24" s="417"/>
      <c r="J24" s="418"/>
      <c r="K24" s="419" t="s">
        <v>81</v>
      </c>
      <c r="L24" s="417"/>
      <c r="M24" s="418"/>
      <c r="N24" s="420" t="s">
        <v>79</v>
      </c>
      <c r="O24" s="417"/>
      <c r="P24" s="418"/>
      <c r="Q24" s="421" t="s">
        <v>93</v>
      </c>
      <c r="R24" s="422"/>
      <c r="S24" s="422"/>
      <c r="T24" s="180"/>
      <c r="V24" s="5"/>
    </row>
    <row r="25" spans="2:22" ht="33" customHeight="1" thickBot="1">
      <c r="B25" s="444">
        <f>R13*14900</f>
        <v>0</v>
      </c>
      <c r="C25" s="443"/>
      <c r="D25" s="138" t="s">
        <v>15</v>
      </c>
      <c r="E25" s="442">
        <f>R17*12300</f>
        <v>0</v>
      </c>
      <c r="F25" s="443"/>
      <c r="G25" s="138" t="s">
        <v>15</v>
      </c>
      <c r="H25" s="442">
        <f>R18*8200</f>
        <v>0</v>
      </c>
      <c r="I25" s="443"/>
      <c r="J25" s="138" t="s">
        <v>15</v>
      </c>
      <c r="K25" s="442">
        <f>R19*55600</f>
        <v>0</v>
      </c>
      <c r="L25" s="443"/>
      <c r="M25" s="138" t="s">
        <v>15</v>
      </c>
      <c r="N25" s="442">
        <f>R21*300</f>
        <v>0</v>
      </c>
      <c r="O25" s="443"/>
      <c r="P25" s="138" t="s">
        <v>15</v>
      </c>
      <c r="Q25" s="140" t="s">
        <v>155</v>
      </c>
      <c r="R25" s="189">
        <f>B25+E25+H25+K25+N25</f>
        <v>0</v>
      </c>
      <c r="S25" s="63" t="s">
        <v>15</v>
      </c>
      <c r="T25" s="180"/>
      <c r="V25" s="5"/>
    </row>
    <row r="26" spans="2:20" ht="18" customHeight="1" thickTop="1">
      <c r="B26" s="263"/>
      <c r="C26" s="423"/>
      <c r="D26" s="423"/>
      <c r="E26" s="424"/>
      <c r="F26" s="425"/>
      <c r="G26" s="426"/>
      <c r="H26" s="259" t="s">
        <v>30</v>
      </c>
      <c r="I26" s="260"/>
      <c r="J26" s="261"/>
      <c r="K26" s="259" t="s">
        <v>33</v>
      </c>
      <c r="L26" s="260"/>
      <c r="M26" s="261"/>
      <c r="N26" s="259" t="s">
        <v>71</v>
      </c>
      <c r="O26" s="260"/>
      <c r="P26" s="260"/>
      <c r="Q26" s="253" t="s">
        <v>69</v>
      </c>
      <c r="R26" s="254"/>
      <c r="S26" s="254"/>
      <c r="T26" s="180"/>
    </row>
    <row r="27" spans="2:20" ht="18" customHeight="1">
      <c r="B27" s="263"/>
      <c r="C27" s="263"/>
      <c r="D27" s="263"/>
      <c r="E27" s="263"/>
      <c r="F27" s="263"/>
      <c r="G27" s="264"/>
      <c r="H27" s="265" t="s">
        <v>122</v>
      </c>
      <c r="I27" s="371"/>
      <c r="J27" s="372"/>
      <c r="K27" s="273" t="s">
        <v>83</v>
      </c>
      <c r="L27" s="274"/>
      <c r="M27" s="275"/>
      <c r="N27" s="273" t="s">
        <v>84</v>
      </c>
      <c r="O27" s="274"/>
      <c r="P27" s="283"/>
      <c r="Q27" s="277" t="s">
        <v>63</v>
      </c>
      <c r="R27" s="278"/>
      <c r="S27" s="278"/>
      <c r="T27" s="180"/>
    </row>
    <row r="28" spans="2:20" ht="33" customHeight="1" thickBot="1">
      <c r="B28" s="5"/>
      <c r="C28" s="5"/>
      <c r="D28" s="193"/>
      <c r="E28" s="5"/>
      <c r="F28" s="194"/>
      <c r="G28" s="195"/>
      <c r="H28" s="196" t="s">
        <v>156</v>
      </c>
      <c r="I28" s="197"/>
      <c r="J28" s="198" t="s">
        <v>15</v>
      </c>
      <c r="K28" s="199" t="s">
        <v>131</v>
      </c>
      <c r="L28" s="229">
        <f>_xlfn.IFERROR(ROUNDDOWN(I28*R25/R23,0),"")</f>
      </c>
      <c r="M28" s="198" t="s">
        <v>15</v>
      </c>
      <c r="N28" s="199" t="s">
        <v>132</v>
      </c>
      <c r="O28" s="200"/>
      <c r="P28" s="201" t="s">
        <v>15</v>
      </c>
      <c r="Q28" s="202" t="s">
        <v>157</v>
      </c>
      <c r="R28" s="203"/>
      <c r="S28" s="204" t="s">
        <v>15</v>
      </c>
      <c r="T28" s="181"/>
    </row>
    <row r="29" spans="2:19" ht="18.75" customHeight="1" thickTop="1">
      <c r="B29" s="91"/>
      <c r="C29" s="23"/>
      <c r="D29" s="42"/>
      <c r="E29" s="91"/>
      <c r="F29" s="48"/>
      <c r="G29" s="49"/>
      <c r="H29" s="91"/>
      <c r="I29" s="23"/>
      <c r="J29" s="42"/>
      <c r="K29" s="91"/>
      <c r="L29" s="5" t="s">
        <v>114</v>
      </c>
      <c r="M29" s="42"/>
      <c r="N29" s="5"/>
      <c r="O29" s="23"/>
      <c r="P29" s="42"/>
      <c r="Q29" s="105"/>
      <c r="R29" s="59"/>
      <c r="S29" s="60"/>
    </row>
    <row r="30" spans="10:20" s="5" customFormat="1" ht="6" customHeight="1">
      <c r="J30" s="21"/>
      <c r="K30" s="21"/>
      <c r="R30" s="21"/>
      <c r="T30" s="170"/>
    </row>
    <row r="31" spans="2:20" s="5" customFormat="1" ht="21" customHeight="1" thickBot="1">
      <c r="B31" s="116" t="s">
        <v>167</v>
      </c>
      <c r="J31" s="21"/>
      <c r="K31" s="21"/>
      <c r="R31" s="21"/>
      <c r="T31" s="170"/>
    </row>
    <row r="32" spans="2:20" ht="18" customHeight="1" thickTop="1">
      <c r="B32" s="281" t="s">
        <v>44</v>
      </c>
      <c r="C32" s="396"/>
      <c r="D32" s="396"/>
      <c r="E32" s="256" t="s">
        <v>158</v>
      </c>
      <c r="F32" s="396"/>
      <c r="G32" s="427"/>
      <c r="H32" s="281" t="s">
        <v>30</v>
      </c>
      <c r="I32" s="257"/>
      <c r="J32" s="282"/>
      <c r="K32" s="281" t="s">
        <v>33</v>
      </c>
      <c r="L32" s="257"/>
      <c r="M32" s="282"/>
      <c r="N32" s="281" t="s">
        <v>71</v>
      </c>
      <c r="O32" s="257"/>
      <c r="P32" s="257"/>
      <c r="Q32" s="253" t="s">
        <v>69</v>
      </c>
      <c r="R32" s="254"/>
      <c r="S32" s="254"/>
      <c r="T32" s="176" t="s">
        <v>130</v>
      </c>
    </row>
    <row r="33" spans="2:20" ht="18" customHeight="1">
      <c r="B33" s="265"/>
      <c r="C33" s="276"/>
      <c r="D33" s="276"/>
      <c r="E33" s="279"/>
      <c r="F33" s="276"/>
      <c r="G33" s="280"/>
      <c r="H33" s="265" t="s">
        <v>122</v>
      </c>
      <c r="I33" s="371"/>
      <c r="J33" s="372"/>
      <c r="K33" s="273" t="s">
        <v>83</v>
      </c>
      <c r="L33" s="274"/>
      <c r="M33" s="275"/>
      <c r="N33" s="265" t="s">
        <v>66</v>
      </c>
      <c r="O33" s="276"/>
      <c r="P33" s="276"/>
      <c r="Q33" s="277" t="s">
        <v>63</v>
      </c>
      <c r="R33" s="278"/>
      <c r="S33" s="278"/>
      <c r="T33" s="365" t="s">
        <v>171</v>
      </c>
    </row>
    <row r="34" spans="2:20" ht="33" customHeight="1" thickBot="1">
      <c r="B34" s="205" t="s">
        <v>154</v>
      </c>
      <c r="C34" s="206"/>
      <c r="D34" s="207" t="s">
        <v>21</v>
      </c>
      <c r="E34" s="208" t="s">
        <v>155</v>
      </c>
      <c r="F34" s="209"/>
      <c r="G34" s="210" t="s">
        <v>21</v>
      </c>
      <c r="H34" s="199" t="s">
        <v>156</v>
      </c>
      <c r="I34" s="197"/>
      <c r="J34" s="198" t="s">
        <v>15</v>
      </c>
      <c r="K34" s="199" t="s">
        <v>131</v>
      </c>
      <c r="L34" s="230">
        <f>_xlfn.IFERROR(ROUNDDOWN(I34*F34/C34,0),"")</f>
      </c>
      <c r="M34" s="198" t="s">
        <v>15</v>
      </c>
      <c r="N34" s="199" t="s">
        <v>132</v>
      </c>
      <c r="O34" s="232">
        <f>F34*8700</f>
        <v>0</v>
      </c>
      <c r="P34" s="201" t="s">
        <v>15</v>
      </c>
      <c r="Q34" s="202" t="s">
        <v>159</v>
      </c>
      <c r="R34" s="203"/>
      <c r="S34" s="204" t="s">
        <v>15</v>
      </c>
      <c r="T34" s="430"/>
    </row>
    <row r="35" spans="2:19" ht="24" customHeight="1" thickTop="1">
      <c r="B35" s="98" t="s">
        <v>160</v>
      </c>
      <c r="C35" s="191"/>
      <c r="D35" s="141" t="s">
        <v>21</v>
      </c>
      <c r="E35" s="142" t="s">
        <v>160</v>
      </c>
      <c r="F35" s="191"/>
      <c r="G35" s="141" t="s">
        <v>21</v>
      </c>
      <c r="H35" s="143" t="s">
        <v>46</v>
      </c>
      <c r="I35" s="144"/>
      <c r="J35" s="144"/>
      <c r="K35" s="144"/>
      <c r="L35" s="145"/>
      <c r="M35" s="146"/>
      <c r="N35" s="147"/>
      <c r="O35" s="147"/>
      <c r="P35" s="63"/>
      <c r="Q35" s="61"/>
      <c r="R35" s="62"/>
      <c r="S35" s="63"/>
    </row>
    <row r="36" spans="2:19" ht="24" customHeight="1">
      <c r="B36" s="100" t="s">
        <v>160</v>
      </c>
      <c r="C36" s="190"/>
      <c r="D36" s="148" t="s">
        <v>21</v>
      </c>
      <c r="E36" s="149" t="s">
        <v>160</v>
      </c>
      <c r="F36" s="190"/>
      <c r="G36" s="148" t="s">
        <v>21</v>
      </c>
      <c r="H36" s="150" t="s">
        <v>45</v>
      </c>
      <c r="I36" s="151"/>
      <c r="J36" s="151"/>
      <c r="K36" s="151"/>
      <c r="L36" s="152"/>
      <c r="M36" s="153"/>
      <c r="N36" s="58"/>
      <c r="O36" s="58"/>
      <c r="P36" s="60"/>
      <c r="Q36" s="64"/>
      <c r="R36" s="59"/>
      <c r="S36" s="60"/>
    </row>
    <row r="37" spans="2:19" ht="12" customHeight="1">
      <c r="B37" s="5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</row>
    <row r="38" spans="1:19" ht="21" customHeight="1" thickBot="1">
      <c r="A38" s="5"/>
      <c r="B38" s="116" t="s">
        <v>161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7"/>
      <c r="R38" s="17"/>
      <c r="S38" s="69"/>
    </row>
    <row r="39" spans="2:20" ht="18.75" customHeight="1" thickTop="1">
      <c r="B39" s="266" t="s">
        <v>67</v>
      </c>
      <c r="C39" s="411"/>
      <c r="D39" s="411"/>
      <c r="E39" s="255"/>
      <c r="F39" s="255"/>
      <c r="G39" s="255"/>
      <c r="H39" s="255"/>
      <c r="I39" s="255"/>
      <c r="J39" s="255"/>
      <c r="K39" s="255"/>
      <c r="L39" s="255"/>
      <c r="M39" s="255"/>
      <c r="N39" s="256" t="s">
        <v>30</v>
      </c>
      <c r="O39" s="257"/>
      <c r="P39" s="258"/>
      <c r="Q39" s="253" t="s">
        <v>69</v>
      </c>
      <c r="R39" s="431"/>
      <c r="S39" s="431"/>
      <c r="T39" s="176" t="s">
        <v>130</v>
      </c>
    </row>
    <row r="40" spans="2:20" ht="18.75" customHeight="1">
      <c r="B40" s="287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88"/>
      <c r="N40" s="279" t="s">
        <v>123</v>
      </c>
      <c r="O40" s="371"/>
      <c r="P40" s="436"/>
      <c r="Q40" s="112"/>
      <c r="R40" s="154"/>
      <c r="S40" s="154"/>
      <c r="T40" s="365" t="s">
        <v>171</v>
      </c>
    </row>
    <row r="41" spans="2:20" ht="33" customHeight="1" thickBot="1">
      <c r="B41" s="289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1"/>
      <c r="N41" s="455"/>
      <c r="O41" s="456"/>
      <c r="P41" s="211" t="s">
        <v>15</v>
      </c>
      <c r="Q41" s="202" t="s">
        <v>162</v>
      </c>
      <c r="R41" s="212"/>
      <c r="S41" s="204" t="s">
        <v>15</v>
      </c>
      <c r="T41" s="430"/>
    </row>
    <row r="42" spans="3:19" ht="18.75" customHeight="1" thickTop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05"/>
      <c r="R42" s="17"/>
      <c r="S42" s="60"/>
    </row>
    <row r="43" spans="2:21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7"/>
      <c r="R43" s="17"/>
      <c r="S43" s="17"/>
      <c r="T43" s="170"/>
      <c r="U43" s="5"/>
    </row>
    <row r="44" spans="1:31" ht="24" customHeight="1" thickBot="1">
      <c r="A44" s="115" t="s">
        <v>168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7"/>
      <c r="R44" s="17"/>
      <c r="S44" s="17"/>
      <c r="T44" s="170"/>
      <c r="U44" s="5"/>
      <c r="AA44" s="435"/>
      <c r="AB44" s="435"/>
      <c r="AC44" s="435"/>
      <c r="AD44" s="435"/>
      <c r="AE44" s="435"/>
    </row>
    <row r="45" spans="2:31" ht="18.75" customHeight="1" thickTop="1">
      <c r="B45" s="286" t="s">
        <v>60</v>
      </c>
      <c r="C45" s="411"/>
      <c r="D45" s="411"/>
      <c r="E45" s="411"/>
      <c r="F45" s="437"/>
      <c r="G45" s="109" t="s">
        <v>163</v>
      </c>
      <c r="H45" s="15"/>
      <c r="I45" s="15"/>
      <c r="J45" s="15"/>
      <c r="K45" s="15"/>
      <c r="L45" s="15"/>
      <c r="M45" s="15"/>
      <c r="N45" s="256" t="s">
        <v>30</v>
      </c>
      <c r="O45" s="257"/>
      <c r="P45" s="258"/>
      <c r="Q45" s="253" t="s">
        <v>69</v>
      </c>
      <c r="R45" s="254"/>
      <c r="S45" s="254"/>
      <c r="T45" s="176" t="s">
        <v>130</v>
      </c>
      <c r="U45" s="5"/>
      <c r="AA45" s="435"/>
      <c r="AB45" s="435"/>
      <c r="AC45" s="435"/>
      <c r="AD45" s="435"/>
      <c r="AE45" s="435"/>
    </row>
    <row r="46" spans="2:31" ht="18.75" customHeight="1">
      <c r="B46" s="110"/>
      <c r="C46" s="155"/>
      <c r="D46" s="155"/>
      <c r="E46" s="155"/>
      <c r="F46" s="156"/>
      <c r="G46" s="101"/>
      <c r="H46" s="23"/>
      <c r="I46" s="23"/>
      <c r="J46" s="23"/>
      <c r="K46" s="23"/>
      <c r="L46" s="23"/>
      <c r="M46" s="23"/>
      <c r="N46" s="279" t="s">
        <v>123</v>
      </c>
      <c r="O46" s="371"/>
      <c r="P46" s="436"/>
      <c r="Q46" s="103"/>
      <c r="R46" s="111"/>
      <c r="S46" s="111"/>
      <c r="T46" s="376" t="s">
        <v>172</v>
      </c>
      <c r="U46" s="5"/>
      <c r="AA46" s="435"/>
      <c r="AB46" s="435"/>
      <c r="AC46" s="435"/>
      <c r="AD46" s="435"/>
      <c r="AE46" s="435"/>
    </row>
    <row r="47" spans="1:20" ht="33" customHeight="1">
      <c r="A47" s="6"/>
      <c r="B47" s="66"/>
      <c r="C47" s="284" t="s">
        <v>94</v>
      </c>
      <c r="D47" s="428"/>
      <c r="E47" s="428"/>
      <c r="F47" s="429"/>
      <c r="G47" s="446"/>
      <c r="H47" s="447"/>
      <c r="I47" s="447"/>
      <c r="J47" s="447"/>
      <c r="K47" s="447"/>
      <c r="L47" s="447"/>
      <c r="M47" s="448"/>
      <c r="N47" s="298"/>
      <c r="O47" s="299"/>
      <c r="P47" s="81" t="s">
        <v>15</v>
      </c>
      <c r="Q47" s="300"/>
      <c r="R47" s="301"/>
      <c r="S47" s="182" t="s">
        <v>15</v>
      </c>
      <c r="T47" s="438"/>
    </row>
    <row r="48" spans="1:20" ht="33" customHeight="1">
      <c r="A48" s="6"/>
      <c r="B48" s="66"/>
      <c r="C48" s="284" t="s">
        <v>40</v>
      </c>
      <c r="D48" s="428"/>
      <c r="E48" s="428"/>
      <c r="F48" s="429"/>
      <c r="G48" s="449"/>
      <c r="H48" s="450"/>
      <c r="I48" s="450"/>
      <c r="J48" s="450"/>
      <c r="K48" s="450"/>
      <c r="L48" s="450"/>
      <c r="M48" s="451"/>
      <c r="N48" s="298"/>
      <c r="O48" s="299"/>
      <c r="P48" s="81" t="s">
        <v>15</v>
      </c>
      <c r="Q48" s="300"/>
      <c r="R48" s="301"/>
      <c r="S48" s="63" t="s">
        <v>15</v>
      </c>
      <c r="T48" s="438"/>
    </row>
    <row r="49" spans="1:20" ht="33" customHeight="1">
      <c r="A49" s="6"/>
      <c r="B49" s="66"/>
      <c r="C49" s="284" t="s">
        <v>41</v>
      </c>
      <c r="D49" s="428"/>
      <c r="E49" s="428"/>
      <c r="F49" s="429"/>
      <c r="G49" s="449"/>
      <c r="H49" s="450"/>
      <c r="I49" s="450"/>
      <c r="J49" s="450"/>
      <c r="K49" s="450"/>
      <c r="L49" s="450"/>
      <c r="M49" s="451"/>
      <c r="N49" s="298"/>
      <c r="O49" s="299"/>
      <c r="P49" s="81" t="s">
        <v>15</v>
      </c>
      <c r="Q49" s="300"/>
      <c r="R49" s="301"/>
      <c r="S49" s="63" t="s">
        <v>15</v>
      </c>
      <c r="T49" s="438"/>
    </row>
    <row r="50" spans="1:20" ht="33" customHeight="1" thickBot="1">
      <c r="A50" s="6"/>
      <c r="B50" s="71"/>
      <c r="C50" s="285" t="s">
        <v>95</v>
      </c>
      <c r="D50" s="432"/>
      <c r="E50" s="432"/>
      <c r="F50" s="433"/>
      <c r="G50" s="452"/>
      <c r="H50" s="453"/>
      <c r="I50" s="453"/>
      <c r="J50" s="453"/>
      <c r="K50" s="453"/>
      <c r="L50" s="453"/>
      <c r="M50" s="454"/>
      <c r="N50" s="440"/>
      <c r="O50" s="441"/>
      <c r="P50" s="82" t="s">
        <v>15</v>
      </c>
      <c r="Q50" s="302"/>
      <c r="R50" s="303"/>
      <c r="S50" s="63" t="s">
        <v>15</v>
      </c>
      <c r="T50" s="438"/>
    </row>
    <row r="51" spans="1:20" ht="33" customHeight="1" thickBot="1" thickTop="1">
      <c r="A51" s="6"/>
      <c r="B51" s="55" t="s">
        <v>42</v>
      </c>
      <c r="C51" s="157"/>
      <c r="D51" s="157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58"/>
      <c r="P51" s="158"/>
      <c r="Q51" s="86" t="s">
        <v>164</v>
      </c>
      <c r="R51" s="233">
        <f>SUM(Q47:R50)</f>
        <v>0</v>
      </c>
      <c r="S51" s="183" t="s">
        <v>15</v>
      </c>
      <c r="T51" s="439"/>
    </row>
    <row r="52" spans="17:19" ht="18.75" customHeight="1" thickTop="1">
      <c r="Q52" s="17"/>
      <c r="R52" s="17"/>
      <c r="S52" s="17"/>
    </row>
    <row r="53" spans="17:19" ht="18" customHeight="1" thickBot="1">
      <c r="Q53" s="18"/>
      <c r="R53" s="18"/>
      <c r="S53" s="18"/>
    </row>
    <row r="54" spans="2:19" ht="36" customHeight="1" thickBot="1" thickTop="1">
      <c r="B54" s="88" t="s">
        <v>72</v>
      </c>
      <c r="C54" s="89"/>
      <c r="D54" s="89"/>
      <c r="E54" s="159"/>
      <c r="F54" s="57"/>
      <c r="G54" s="90"/>
      <c r="H54" s="57"/>
      <c r="I54" s="57"/>
      <c r="J54" s="57"/>
      <c r="K54" s="65"/>
      <c r="L54" s="65"/>
      <c r="M54" s="65"/>
      <c r="N54" s="65"/>
      <c r="O54" s="104" t="s">
        <v>165</v>
      </c>
      <c r="P54" s="87"/>
      <c r="Q54" s="434">
        <f>R7+R28+R34+R41+R51</f>
        <v>0</v>
      </c>
      <c r="R54" s="434"/>
      <c r="S54" s="113" t="s">
        <v>15</v>
      </c>
    </row>
    <row r="55" ht="21.75" customHeight="1" thickTop="1"/>
    <row r="56" ht="21.75" customHeight="1"/>
  </sheetData>
  <sheetProtection/>
  <mergeCells count="121">
    <mergeCell ref="H25:I25"/>
    <mergeCell ref="K25:L25"/>
    <mergeCell ref="N25:O25"/>
    <mergeCell ref="B11:C11"/>
    <mergeCell ref="G47:M50"/>
    <mergeCell ref="B40:M41"/>
    <mergeCell ref="N41:O41"/>
    <mergeCell ref="B23:C23"/>
    <mergeCell ref="E23:F23"/>
    <mergeCell ref="H23:I23"/>
    <mergeCell ref="K23:L23"/>
    <mergeCell ref="N23:O23"/>
    <mergeCell ref="B25:C25"/>
    <mergeCell ref="E25:F25"/>
    <mergeCell ref="Q47:R47"/>
    <mergeCell ref="Q48:R48"/>
    <mergeCell ref="C47:F47"/>
    <mergeCell ref="C48:F48"/>
    <mergeCell ref="H33:J33"/>
    <mergeCell ref="K33:M33"/>
    <mergeCell ref="Q49:R49"/>
    <mergeCell ref="Q50:R50"/>
    <mergeCell ref="N47:O47"/>
    <mergeCell ref="N48:O48"/>
    <mergeCell ref="N49:O49"/>
    <mergeCell ref="N50:O50"/>
    <mergeCell ref="C50:F50"/>
    <mergeCell ref="Q54:R54"/>
    <mergeCell ref="T40:T41"/>
    <mergeCell ref="AA44:AE46"/>
    <mergeCell ref="N40:P40"/>
    <mergeCell ref="B45:F45"/>
    <mergeCell ref="N45:P45"/>
    <mergeCell ref="Q45:S45"/>
    <mergeCell ref="N46:P46"/>
    <mergeCell ref="T46:T51"/>
    <mergeCell ref="C49:F49"/>
    <mergeCell ref="T33:T34"/>
    <mergeCell ref="B39:D39"/>
    <mergeCell ref="E39:G39"/>
    <mergeCell ref="H39:J39"/>
    <mergeCell ref="K39:M39"/>
    <mergeCell ref="N39:P39"/>
    <mergeCell ref="Q39:S39"/>
    <mergeCell ref="B33:D33"/>
    <mergeCell ref="E33:G33"/>
    <mergeCell ref="N33:P33"/>
    <mergeCell ref="Q33:S33"/>
    <mergeCell ref="B32:D32"/>
    <mergeCell ref="E32:G32"/>
    <mergeCell ref="H32:J32"/>
    <mergeCell ref="K32:M32"/>
    <mergeCell ref="N32:P32"/>
    <mergeCell ref="Q32:S32"/>
    <mergeCell ref="B27:D27"/>
    <mergeCell ref="E27:G27"/>
    <mergeCell ref="H27:J27"/>
    <mergeCell ref="K27:M27"/>
    <mergeCell ref="N27:P27"/>
    <mergeCell ref="Q27:S27"/>
    <mergeCell ref="B26:D26"/>
    <mergeCell ref="E26:G26"/>
    <mergeCell ref="H26:J26"/>
    <mergeCell ref="K26:M26"/>
    <mergeCell ref="N26:P26"/>
    <mergeCell ref="Q26:S26"/>
    <mergeCell ref="B24:D24"/>
    <mergeCell ref="E24:G24"/>
    <mergeCell ref="H24:J24"/>
    <mergeCell ref="K24:M24"/>
    <mergeCell ref="N24:P24"/>
    <mergeCell ref="Q24:S24"/>
    <mergeCell ref="H15:K15"/>
    <mergeCell ref="Q20:S20"/>
    <mergeCell ref="B22:D22"/>
    <mergeCell ref="E22:G22"/>
    <mergeCell ref="H22:J22"/>
    <mergeCell ref="K22:M22"/>
    <mergeCell ref="N22:P22"/>
    <mergeCell ref="Q22:S22"/>
    <mergeCell ref="B20:G21"/>
    <mergeCell ref="N20:P20"/>
    <mergeCell ref="Q14:S14"/>
    <mergeCell ref="B12:B18"/>
    <mergeCell ref="C12:G12"/>
    <mergeCell ref="H12:K12"/>
    <mergeCell ref="L12:M12"/>
    <mergeCell ref="N12:P12"/>
    <mergeCell ref="Q15:S15"/>
    <mergeCell ref="H16:K16"/>
    <mergeCell ref="N16:P16"/>
    <mergeCell ref="H18:K18"/>
    <mergeCell ref="E16:G16"/>
    <mergeCell ref="Q16:S16"/>
    <mergeCell ref="H17:K17"/>
    <mergeCell ref="Q5:S5"/>
    <mergeCell ref="H19:K19"/>
    <mergeCell ref="L19:P19"/>
    <mergeCell ref="D11:E11"/>
    <mergeCell ref="K5:M5"/>
    <mergeCell ref="N5:P5"/>
    <mergeCell ref="H13:K13"/>
    <mergeCell ref="L11:N11"/>
    <mergeCell ref="Q11:S11"/>
    <mergeCell ref="H6:J6"/>
    <mergeCell ref="K6:M6"/>
    <mergeCell ref="V3:V4"/>
    <mergeCell ref="N15:P15"/>
    <mergeCell ref="Q12:S12"/>
    <mergeCell ref="T12:T16"/>
    <mergeCell ref="H14:K14"/>
    <mergeCell ref="N14:P14"/>
    <mergeCell ref="D4:E4"/>
    <mergeCell ref="Q4:S4"/>
    <mergeCell ref="B5:D6"/>
    <mergeCell ref="E5:G6"/>
    <mergeCell ref="H5:J5"/>
    <mergeCell ref="V5:V6"/>
    <mergeCell ref="N6:P6"/>
    <mergeCell ref="Q6:S6"/>
    <mergeCell ref="T5:T7"/>
  </mergeCells>
  <conditionalFormatting sqref="E16 H16">
    <cfRule type="cellIs" priority="3" dxfId="10" operator="equal" stopIfTrue="1">
      <formula>"電動 モーター"</formula>
    </cfRule>
  </conditionalFormatting>
  <conditionalFormatting sqref="E15 G15:H15">
    <cfRule type="cellIs" priority="4" dxfId="10" operator="equal" stopIfTrue="1">
      <formula>"ディーゼル エンジン"</formula>
    </cfRule>
  </conditionalFormatting>
  <conditionalFormatting sqref="E14 G14:H14">
    <cfRule type="cellIs" priority="5" dxfId="10" operator="equal" stopIfTrue="1">
      <formula>"ガソリン エンジン"</formula>
    </cfRule>
  </conditionalFormatting>
  <conditionalFormatting sqref="B22:B24 B19 F19:H19 H22 H24">
    <cfRule type="cellIs" priority="6" dxfId="10" operator="equal" stopIfTrue="1">
      <formula>"動力 消防ポンプ"</formula>
    </cfRule>
  </conditionalFormatting>
  <conditionalFormatting sqref="G17:H17 D17:E17">
    <cfRule type="cellIs" priority="7" dxfId="10" operator="equal" stopIfTrue="1">
      <formula>"上下水道 直結式"</formula>
    </cfRule>
  </conditionalFormatting>
  <conditionalFormatting sqref="H20 D18 F18:H18">
    <cfRule type="cellIs" priority="8" dxfId="10" operator="equal" stopIfTrue="1">
      <formula>"自然 流下方式"</formula>
    </cfRule>
  </conditionalFormatting>
  <conditionalFormatting sqref="O7">
    <cfRule type="cellIs" priority="9" dxfId="11" operator="equal" stopIfTrue="1">
      <formula>0</formula>
    </cfRule>
  </conditionalFormatting>
  <conditionalFormatting sqref="I28 R23 O28 R25 L7 I7">
    <cfRule type="cellIs" priority="10" dxfId="12" operator="equal" stopIfTrue="1">
      <formula>0</formula>
    </cfRule>
  </conditionalFormatting>
  <conditionalFormatting sqref="L28">
    <cfRule type="cellIs" priority="2" dxfId="12" operator="equal" stopIfTrue="1">
      <formula>0</formula>
    </cfRule>
  </conditionalFormatting>
  <conditionalFormatting sqref="B25">
    <cfRule type="cellIs" priority="1" dxfId="10" operator="equal" stopIfTrue="1">
      <formula>"動力 消防ポンプ"</formula>
    </cfRule>
  </conditionalFormatting>
  <printOptions horizontalCentered="1"/>
  <pageMargins left="0.7874015748031497" right="0.3937007874015748" top="0.1968503937007874" bottom="0.1968503937007874" header="0.2362204724409449" footer="0.5118110236220472"/>
  <pageSetup fitToHeight="1" fitToWidth="1" horizontalDpi="600" verticalDpi="600" orientation="portrait" paperSize="9" scale="72" r:id="rId2"/>
  <rowBreaks count="1" manualBreakCount="1">
    <brk id="33" max="19" man="1"/>
  </rowBreaks>
  <colBreaks count="1" manualBreakCount="1">
    <brk id="2" max="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5"/>
  <sheetViews>
    <sheetView showGridLines="0" view="pageBreakPreview" zoomScale="80" zoomScaleNormal="75" zoomScaleSheetLayoutView="80" zoomScalePageLayoutView="0" workbookViewId="0" topLeftCell="A1">
      <selection activeCell="C5" sqref="C5"/>
    </sheetView>
  </sheetViews>
  <sheetFormatPr defaultColWidth="9.00390625" defaultRowHeight="13.5"/>
  <cols>
    <col min="1" max="1" width="1.25" style="1" customWidth="1"/>
    <col min="2" max="2" width="4.625" style="1" customWidth="1"/>
    <col min="3" max="3" width="15.625" style="1" customWidth="1"/>
    <col min="4" max="4" width="11.125" style="1" customWidth="1"/>
    <col min="5" max="5" width="8.125" style="1" customWidth="1"/>
    <col min="6" max="6" width="5.25390625" style="1" customWidth="1"/>
    <col min="7" max="7" width="5.125" style="1" customWidth="1"/>
    <col min="8" max="8" width="5.25390625" style="1" customWidth="1"/>
    <col min="9" max="9" width="5.125" style="1" customWidth="1"/>
    <col min="10" max="10" width="8.125" style="1" customWidth="1"/>
    <col min="11" max="14" width="5.25390625" style="1" customWidth="1"/>
    <col min="15" max="16" width="6.625" style="1" customWidth="1"/>
    <col min="17" max="17" width="5.25390625" style="1" customWidth="1"/>
    <col min="18" max="18" width="6.50390625" style="1" customWidth="1"/>
    <col min="19" max="19" width="6.625" style="1" customWidth="1"/>
    <col min="20" max="20" width="5.25390625" style="1" customWidth="1"/>
    <col min="21" max="16384" width="9.00390625" style="1" customWidth="1"/>
  </cols>
  <sheetData>
    <row r="1" spans="1:20" ht="18.75" customHeight="1">
      <c r="A1" s="490" t="s">
        <v>176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1:21" ht="18.75" customHeight="1">
      <c r="A2" s="490" t="s">
        <v>27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14"/>
    </row>
    <row r="3" ht="9" customHeight="1">
      <c r="U3" s="321"/>
    </row>
    <row r="4" spans="2:21" ht="37.5" customHeight="1">
      <c r="B4" s="307" t="s">
        <v>96</v>
      </c>
      <c r="C4" s="308"/>
      <c r="D4" s="505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7"/>
      <c r="U4" s="313"/>
    </row>
    <row r="5" spans="2:20" ht="9" customHeight="1">
      <c r="B5" s="92"/>
      <c r="C5" s="93"/>
      <c r="D5" s="508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</row>
    <row r="6" spans="2:20" ht="18.75" customHeight="1">
      <c r="B6" s="315" t="s">
        <v>0</v>
      </c>
      <c r="C6" s="322"/>
      <c r="D6" s="511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3"/>
    </row>
    <row r="7" spans="2:20" ht="18.75" customHeight="1">
      <c r="B7" s="309" t="s">
        <v>36</v>
      </c>
      <c r="C7" s="252"/>
      <c r="D7" s="511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3"/>
    </row>
    <row r="8" spans="2:20" ht="18.75" customHeight="1">
      <c r="B8" s="309" t="s">
        <v>37</v>
      </c>
      <c r="C8" s="325"/>
      <c r="D8" s="511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</row>
    <row r="9" spans="2:20" ht="18.75" customHeight="1">
      <c r="B9" s="309"/>
      <c r="C9" s="252"/>
      <c r="D9" s="511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3"/>
    </row>
    <row r="10" spans="2:20" ht="18.75" customHeight="1">
      <c r="B10" s="309"/>
      <c r="C10" s="252"/>
      <c r="D10" s="511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3"/>
    </row>
    <row r="11" spans="2:20" ht="18.75" customHeight="1">
      <c r="B11" s="309"/>
      <c r="C11" s="252"/>
      <c r="D11" s="511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ht="9" customHeight="1">
      <c r="B12" s="9"/>
      <c r="C12" s="10"/>
      <c r="D12" s="514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6"/>
    </row>
    <row r="13" spans="2:20" ht="9" customHeight="1">
      <c r="B13" s="8"/>
      <c r="C13" s="2"/>
      <c r="D13" s="517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10"/>
    </row>
    <row r="14" spans="2:20" ht="18.75" customHeight="1">
      <c r="B14" s="315" t="s">
        <v>97</v>
      </c>
      <c r="C14" s="322"/>
      <c r="D14" s="511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3"/>
    </row>
    <row r="15" spans="2:20" ht="18.75" customHeight="1">
      <c r="B15" s="309" t="s">
        <v>36</v>
      </c>
      <c r="C15" s="252"/>
      <c r="D15" s="511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3"/>
    </row>
    <row r="16" spans="2:20" ht="18.75" customHeight="1">
      <c r="B16" s="478"/>
      <c r="C16" s="324"/>
      <c r="D16" s="511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3"/>
    </row>
    <row r="17" spans="2:20" ht="18.75" customHeight="1">
      <c r="B17" s="25"/>
      <c r="C17" s="23"/>
      <c r="D17" s="511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3"/>
    </row>
    <row r="18" spans="2:20" ht="18.75" customHeight="1">
      <c r="B18" s="25"/>
      <c r="C18" s="23"/>
      <c r="D18" s="511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3"/>
    </row>
    <row r="19" spans="2:20" ht="18.75" customHeight="1">
      <c r="B19" s="25"/>
      <c r="C19" s="23"/>
      <c r="D19" s="511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3"/>
    </row>
    <row r="20" spans="2:20" ht="18.75" customHeight="1">
      <c r="B20" s="7"/>
      <c r="C20" s="5"/>
      <c r="D20" s="511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3"/>
    </row>
    <row r="21" spans="2:20" ht="18.75" customHeight="1">
      <c r="B21" s="309"/>
      <c r="C21" s="252"/>
      <c r="D21" s="511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3"/>
    </row>
    <row r="22" spans="2:20" ht="18.75" customHeight="1">
      <c r="B22" s="309"/>
      <c r="C22" s="252"/>
      <c r="D22" s="511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3"/>
    </row>
    <row r="23" spans="2:20" ht="9" customHeight="1">
      <c r="B23" s="9"/>
      <c r="C23" s="10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6"/>
    </row>
    <row r="24" spans="2:20" ht="9" customHeight="1">
      <c r="B24" s="7"/>
      <c r="C24" s="5"/>
      <c r="D24" s="508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10"/>
    </row>
    <row r="25" spans="2:20" ht="18.75" customHeight="1">
      <c r="B25" s="315" t="s">
        <v>98</v>
      </c>
      <c r="C25" s="322"/>
      <c r="D25" s="511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3"/>
    </row>
    <row r="26" spans="2:20" ht="18.75" customHeight="1">
      <c r="B26" s="323" t="s">
        <v>36</v>
      </c>
      <c r="C26" s="324"/>
      <c r="D26" s="511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3"/>
    </row>
    <row r="27" spans="2:20" ht="18.75" customHeight="1">
      <c r="B27" s="309"/>
      <c r="C27" s="252"/>
      <c r="D27" s="511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3"/>
    </row>
    <row r="28" spans="2:20" ht="9" customHeight="1" thickBot="1">
      <c r="B28" s="9"/>
      <c r="C28" s="10"/>
      <c r="D28" s="511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3"/>
    </row>
    <row r="29" spans="2:20" ht="42.75" customHeight="1" thickTop="1">
      <c r="B29" s="317" t="s">
        <v>99</v>
      </c>
      <c r="C29" s="256" t="s">
        <v>24</v>
      </c>
      <c r="D29" s="306" t="s">
        <v>28</v>
      </c>
      <c r="E29" s="306"/>
      <c r="F29" s="306" t="s">
        <v>29</v>
      </c>
      <c r="G29" s="498"/>
      <c r="H29" s="498"/>
      <c r="I29" s="499" t="s">
        <v>124</v>
      </c>
      <c r="J29" s="500"/>
      <c r="K29" s="501"/>
      <c r="L29" s="499" t="s">
        <v>100</v>
      </c>
      <c r="M29" s="500"/>
      <c r="N29" s="501"/>
      <c r="O29" s="310" t="s">
        <v>71</v>
      </c>
      <c r="P29" s="311"/>
      <c r="Q29" s="312"/>
      <c r="R29" s="253" t="s">
        <v>69</v>
      </c>
      <c r="S29" s="431"/>
      <c r="T29" s="467"/>
    </row>
    <row r="30" spans="2:20" ht="21" customHeight="1">
      <c r="B30" s="318"/>
      <c r="C30" s="487"/>
      <c r="D30" s="491"/>
      <c r="E30" s="491"/>
      <c r="F30" s="502" t="s">
        <v>55</v>
      </c>
      <c r="G30" s="502"/>
      <c r="H30" s="502"/>
      <c r="I30" s="502" t="s">
        <v>56</v>
      </c>
      <c r="J30" s="503"/>
      <c r="K30" s="503"/>
      <c r="L30" s="502" t="s">
        <v>57</v>
      </c>
      <c r="M30" s="518"/>
      <c r="N30" s="518"/>
      <c r="O30" s="502" t="s">
        <v>115</v>
      </c>
      <c r="P30" s="518"/>
      <c r="Q30" s="519"/>
      <c r="R30" s="494" t="s">
        <v>62</v>
      </c>
      <c r="S30" s="495"/>
      <c r="T30" s="496"/>
    </row>
    <row r="31" spans="2:20" ht="33" customHeight="1">
      <c r="B31" s="319"/>
      <c r="C31" s="160" t="s">
        <v>16</v>
      </c>
      <c r="D31" s="492"/>
      <c r="E31" s="493"/>
      <c r="F31" s="485"/>
      <c r="G31" s="486"/>
      <c r="H31" s="213" t="s">
        <v>31</v>
      </c>
      <c r="I31" s="497"/>
      <c r="J31" s="486"/>
      <c r="K31" s="214" t="s">
        <v>15</v>
      </c>
      <c r="L31" s="485">
        <v>4400</v>
      </c>
      <c r="M31" s="486"/>
      <c r="N31" s="214" t="s">
        <v>15</v>
      </c>
      <c r="O31" s="463">
        <f>F31*L31</f>
        <v>0</v>
      </c>
      <c r="P31" s="464"/>
      <c r="Q31" s="215" t="s">
        <v>15</v>
      </c>
      <c r="R31" s="465"/>
      <c r="S31" s="466"/>
      <c r="T31" s="161" t="s">
        <v>15</v>
      </c>
    </row>
    <row r="32" spans="2:20" ht="33" customHeight="1">
      <c r="B32" s="319"/>
      <c r="C32" s="162" t="s">
        <v>101</v>
      </c>
      <c r="D32" s="304"/>
      <c r="E32" s="489"/>
      <c r="F32" s="461"/>
      <c r="G32" s="462"/>
      <c r="H32" s="216" t="s">
        <v>31</v>
      </c>
      <c r="I32" s="488"/>
      <c r="J32" s="462"/>
      <c r="K32" s="217" t="s">
        <v>15</v>
      </c>
      <c r="L32" s="461">
        <v>2700</v>
      </c>
      <c r="M32" s="462"/>
      <c r="N32" s="217" t="s">
        <v>15</v>
      </c>
      <c r="O32" s="468">
        <f aca="true" t="shared" si="0" ref="O32:O42">F32*L32</f>
        <v>0</v>
      </c>
      <c r="P32" s="469"/>
      <c r="Q32" s="218" t="s">
        <v>15</v>
      </c>
      <c r="R32" s="459"/>
      <c r="S32" s="460"/>
      <c r="T32" s="81" t="s">
        <v>15</v>
      </c>
    </row>
    <row r="33" spans="2:20" ht="33" customHeight="1">
      <c r="B33" s="319"/>
      <c r="C33" s="480" t="s">
        <v>17</v>
      </c>
      <c r="D33" s="304" t="s">
        <v>4</v>
      </c>
      <c r="E33" s="489"/>
      <c r="F33" s="461"/>
      <c r="G33" s="462"/>
      <c r="H33" s="216" t="s">
        <v>31</v>
      </c>
      <c r="I33" s="488"/>
      <c r="J33" s="462"/>
      <c r="K33" s="217" t="s">
        <v>15</v>
      </c>
      <c r="L33" s="461">
        <v>6300</v>
      </c>
      <c r="M33" s="462"/>
      <c r="N33" s="217" t="s">
        <v>15</v>
      </c>
      <c r="O33" s="468">
        <f t="shared" si="0"/>
        <v>0</v>
      </c>
      <c r="P33" s="469"/>
      <c r="Q33" s="218" t="s">
        <v>15</v>
      </c>
      <c r="R33" s="459"/>
      <c r="S33" s="460"/>
      <c r="T33" s="81" t="s">
        <v>15</v>
      </c>
    </row>
    <row r="34" spans="2:20" ht="33" customHeight="1">
      <c r="B34" s="319"/>
      <c r="C34" s="480"/>
      <c r="D34" s="304" t="s">
        <v>5</v>
      </c>
      <c r="E34" s="489"/>
      <c r="F34" s="461"/>
      <c r="G34" s="462"/>
      <c r="H34" s="219" t="s">
        <v>23</v>
      </c>
      <c r="I34" s="488"/>
      <c r="J34" s="462"/>
      <c r="K34" s="217" t="s">
        <v>15</v>
      </c>
      <c r="L34" s="461">
        <v>3200</v>
      </c>
      <c r="M34" s="462"/>
      <c r="N34" s="217" t="s">
        <v>15</v>
      </c>
      <c r="O34" s="468">
        <f t="shared" si="0"/>
        <v>0</v>
      </c>
      <c r="P34" s="469"/>
      <c r="Q34" s="218" t="s">
        <v>15</v>
      </c>
      <c r="R34" s="459"/>
      <c r="S34" s="460"/>
      <c r="T34" s="81" t="s">
        <v>15</v>
      </c>
    </row>
    <row r="35" spans="2:20" ht="33" customHeight="1">
      <c r="B35" s="319"/>
      <c r="C35" s="480" t="s">
        <v>3</v>
      </c>
      <c r="D35" s="304" t="s">
        <v>6</v>
      </c>
      <c r="E35" s="489"/>
      <c r="F35" s="461"/>
      <c r="G35" s="462"/>
      <c r="H35" s="219" t="s">
        <v>23</v>
      </c>
      <c r="I35" s="488"/>
      <c r="J35" s="462"/>
      <c r="K35" s="217" t="s">
        <v>15</v>
      </c>
      <c r="L35" s="461">
        <v>7200</v>
      </c>
      <c r="M35" s="462"/>
      <c r="N35" s="217" t="s">
        <v>15</v>
      </c>
      <c r="O35" s="468">
        <f t="shared" si="0"/>
        <v>0</v>
      </c>
      <c r="P35" s="469"/>
      <c r="Q35" s="218" t="s">
        <v>15</v>
      </c>
      <c r="R35" s="459"/>
      <c r="S35" s="460"/>
      <c r="T35" s="81" t="s">
        <v>15</v>
      </c>
    </row>
    <row r="36" spans="2:20" ht="33" customHeight="1">
      <c r="B36" s="319"/>
      <c r="C36" s="481"/>
      <c r="D36" s="304" t="s">
        <v>7</v>
      </c>
      <c r="E36" s="489"/>
      <c r="F36" s="461"/>
      <c r="G36" s="462"/>
      <c r="H36" s="216" t="s">
        <v>31</v>
      </c>
      <c r="I36" s="488"/>
      <c r="J36" s="462"/>
      <c r="K36" s="217" t="s">
        <v>15</v>
      </c>
      <c r="L36" s="461">
        <v>19900</v>
      </c>
      <c r="M36" s="462"/>
      <c r="N36" s="217" t="s">
        <v>15</v>
      </c>
      <c r="O36" s="468">
        <f t="shared" si="0"/>
        <v>0</v>
      </c>
      <c r="P36" s="469"/>
      <c r="Q36" s="218" t="s">
        <v>15</v>
      </c>
      <c r="R36" s="459"/>
      <c r="S36" s="460"/>
      <c r="T36" s="81" t="s">
        <v>15</v>
      </c>
    </row>
    <row r="37" spans="2:20" ht="33" customHeight="1">
      <c r="B37" s="319"/>
      <c r="C37" s="480" t="s">
        <v>102</v>
      </c>
      <c r="D37" s="304" t="s">
        <v>8</v>
      </c>
      <c r="E37" s="489"/>
      <c r="F37" s="461"/>
      <c r="G37" s="462"/>
      <c r="H37" s="216" t="s">
        <v>31</v>
      </c>
      <c r="I37" s="488"/>
      <c r="J37" s="462"/>
      <c r="K37" s="217" t="s">
        <v>15</v>
      </c>
      <c r="L37" s="461">
        <v>3900</v>
      </c>
      <c r="M37" s="462"/>
      <c r="N37" s="217" t="s">
        <v>15</v>
      </c>
      <c r="O37" s="468">
        <f t="shared" si="0"/>
        <v>0</v>
      </c>
      <c r="P37" s="469"/>
      <c r="Q37" s="218" t="s">
        <v>15</v>
      </c>
      <c r="R37" s="459"/>
      <c r="S37" s="460"/>
      <c r="T37" s="81" t="s">
        <v>15</v>
      </c>
    </row>
    <row r="38" spans="2:20" ht="33" customHeight="1">
      <c r="B38" s="319"/>
      <c r="C38" s="480"/>
      <c r="D38" s="304" t="s">
        <v>9</v>
      </c>
      <c r="E38" s="489"/>
      <c r="F38" s="461"/>
      <c r="G38" s="462"/>
      <c r="H38" s="216" t="s">
        <v>31</v>
      </c>
      <c r="I38" s="488"/>
      <c r="J38" s="462"/>
      <c r="K38" s="217" t="s">
        <v>15</v>
      </c>
      <c r="L38" s="461">
        <v>3900</v>
      </c>
      <c r="M38" s="462"/>
      <c r="N38" s="217" t="s">
        <v>15</v>
      </c>
      <c r="O38" s="468">
        <f t="shared" si="0"/>
        <v>0</v>
      </c>
      <c r="P38" s="469"/>
      <c r="Q38" s="218" t="s">
        <v>15</v>
      </c>
      <c r="R38" s="459"/>
      <c r="S38" s="460"/>
      <c r="T38" s="81" t="s">
        <v>15</v>
      </c>
    </row>
    <row r="39" spans="2:20" ht="33" customHeight="1">
      <c r="B39" s="319"/>
      <c r="C39" s="162" t="s">
        <v>103</v>
      </c>
      <c r="D39" s="304"/>
      <c r="E39" s="489"/>
      <c r="F39" s="461"/>
      <c r="G39" s="462"/>
      <c r="H39" s="219" t="s">
        <v>23</v>
      </c>
      <c r="I39" s="488"/>
      <c r="J39" s="462"/>
      <c r="K39" s="217" t="s">
        <v>15</v>
      </c>
      <c r="L39" s="461">
        <v>700</v>
      </c>
      <c r="M39" s="462"/>
      <c r="N39" s="217" t="s">
        <v>15</v>
      </c>
      <c r="O39" s="468">
        <f t="shared" si="0"/>
        <v>0</v>
      </c>
      <c r="P39" s="469"/>
      <c r="Q39" s="218" t="s">
        <v>15</v>
      </c>
      <c r="R39" s="459"/>
      <c r="S39" s="460"/>
      <c r="T39" s="81" t="s">
        <v>15</v>
      </c>
    </row>
    <row r="40" spans="2:20" ht="33" customHeight="1">
      <c r="B40" s="319"/>
      <c r="C40" s="162" t="s">
        <v>18</v>
      </c>
      <c r="D40" s="304"/>
      <c r="E40" s="489"/>
      <c r="F40" s="461"/>
      <c r="G40" s="462"/>
      <c r="H40" s="220" t="s">
        <v>22</v>
      </c>
      <c r="I40" s="488"/>
      <c r="J40" s="462"/>
      <c r="K40" s="217" t="s">
        <v>15</v>
      </c>
      <c r="L40" s="461">
        <v>5500</v>
      </c>
      <c r="M40" s="462"/>
      <c r="N40" s="217" t="s">
        <v>15</v>
      </c>
      <c r="O40" s="468">
        <f t="shared" si="0"/>
        <v>0</v>
      </c>
      <c r="P40" s="469"/>
      <c r="Q40" s="218" t="s">
        <v>15</v>
      </c>
      <c r="R40" s="459"/>
      <c r="S40" s="460"/>
      <c r="T40" s="81" t="s">
        <v>15</v>
      </c>
    </row>
    <row r="41" spans="2:20" ht="33" customHeight="1">
      <c r="B41" s="319"/>
      <c r="C41" s="162" t="s">
        <v>104</v>
      </c>
      <c r="D41" s="304"/>
      <c r="E41" s="489"/>
      <c r="F41" s="461"/>
      <c r="G41" s="462"/>
      <c r="H41" s="221" t="s">
        <v>32</v>
      </c>
      <c r="I41" s="488"/>
      <c r="J41" s="462"/>
      <c r="K41" s="217" t="s">
        <v>15</v>
      </c>
      <c r="L41" s="461">
        <v>1100</v>
      </c>
      <c r="M41" s="462"/>
      <c r="N41" s="217" t="s">
        <v>15</v>
      </c>
      <c r="O41" s="468">
        <f t="shared" si="0"/>
        <v>0</v>
      </c>
      <c r="P41" s="469"/>
      <c r="Q41" s="218" t="s">
        <v>15</v>
      </c>
      <c r="R41" s="459"/>
      <c r="S41" s="460"/>
      <c r="T41" s="81" t="s">
        <v>15</v>
      </c>
    </row>
    <row r="42" spans="2:20" ht="33" customHeight="1">
      <c r="B42" s="319"/>
      <c r="C42" s="162" t="s">
        <v>105</v>
      </c>
      <c r="D42" s="304"/>
      <c r="E42" s="489"/>
      <c r="F42" s="461"/>
      <c r="G42" s="462"/>
      <c r="H42" s="220" t="s">
        <v>22</v>
      </c>
      <c r="I42" s="488"/>
      <c r="J42" s="462"/>
      <c r="K42" s="217" t="s">
        <v>15</v>
      </c>
      <c r="L42" s="461">
        <v>4200</v>
      </c>
      <c r="M42" s="462"/>
      <c r="N42" s="217" t="s">
        <v>15</v>
      </c>
      <c r="O42" s="468">
        <f t="shared" si="0"/>
        <v>0</v>
      </c>
      <c r="P42" s="469"/>
      <c r="Q42" s="218" t="s">
        <v>15</v>
      </c>
      <c r="R42" s="459"/>
      <c r="S42" s="460"/>
      <c r="T42" s="81" t="s">
        <v>15</v>
      </c>
    </row>
    <row r="43" spans="2:20" ht="33" customHeight="1" thickBot="1">
      <c r="B43" s="319"/>
      <c r="C43" s="163" t="s">
        <v>19</v>
      </c>
      <c r="D43" s="305"/>
      <c r="E43" s="483"/>
      <c r="F43" s="457" t="s">
        <v>174</v>
      </c>
      <c r="G43" s="458"/>
      <c r="H43" s="226" t="s">
        <v>173</v>
      </c>
      <c r="I43" s="484"/>
      <c r="J43" s="475"/>
      <c r="K43" s="222" t="s">
        <v>15</v>
      </c>
      <c r="L43" s="474"/>
      <c r="M43" s="475"/>
      <c r="N43" s="222"/>
      <c r="O43" s="476">
        <v>1000000</v>
      </c>
      <c r="P43" s="477"/>
      <c r="Q43" s="223" t="s">
        <v>15</v>
      </c>
      <c r="R43" s="470"/>
      <c r="S43" s="471"/>
      <c r="T43" s="82" t="s">
        <v>15</v>
      </c>
    </row>
    <row r="44" spans="2:20" ht="33" customHeight="1" thickBot="1" thickTop="1">
      <c r="B44" s="320"/>
      <c r="C44" s="51" t="s">
        <v>106</v>
      </c>
      <c r="D44" s="52"/>
      <c r="E44" s="53"/>
      <c r="F44" s="54"/>
      <c r="G44" s="37"/>
      <c r="H44" s="38"/>
      <c r="I44" s="38"/>
      <c r="J44" s="38"/>
      <c r="K44" s="37"/>
      <c r="L44" s="37"/>
      <c r="M44" s="37"/>
      <c r="N44" s="37"/>
      <c r="O44" s="37"/>
      <c r="P44" s="37"/>
      <c r="Q44" s="37"/>
      <c r="R44" s="472">
        <f>SUM(R31:S43)</f>
        <v>0</v>
      </c>
      <c r="S44" s="473"/>
      <c r="T44" s="83" t="s">
        <v>15</v>
      </c>
    </row>
    <row r="45" spans="1:20" ht="9" customHeight="1" thickTop="1">
      <c r="A45" s="6"/>
      <c r="B45" s="25"/>
      <c r="C45" s="118"/>
      <c r="D45" s="287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4"/>
    </row>
    <row r="46" spans="1:20" ht="18.75" customHeight="1">
      <c r="A46" s="6"/>
      <c r="B46" s="315" t="s">
        <v>1</v>
      </c>
      <c r="C46" s="482"/>
      <c r="D46" s="287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4"/>
    </row>
    <row r="47" spans="1:20" ht="18.75" customHeight="1">
      <c r="A47" s="6"/>
      <c r="B47" s="478"/>
      <c r="C47" s="479"/>
      <c r="D47" s="287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4"/>
    </row>
    <row r="48" spans="1:20" ht="18.75" customHeight="1">
      <c r="A48" s="6"/>
      <c r="B48" s="478"/>
      <c r="C48" s="479"/>
      <c r="D48" s="287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4"/>
    </row>
    <row r="49" spans="1:20" ht="9" customHeight="1">
      <c r="A49" s="6"/>
      <c r="B49" s="44"/>
      <c r="C49" s="16"/>
      <c r="D49" s="289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504"/>
    </row>
    <row r="50" spans="1:20" ht="9" customHeight="1">
      <c r="A50" s="6"/>
      <c r="B50" s="25"/>
      <c r="C50" s="118"/>
      <c r="D50" s="234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7"/>
    </row>
    <row r="51" spans="1:20" ht="18.75" customHeight="1">
      <c r="A51" s="6"/>
      <c r="B51" s="315" t="s">
        <v>2</v>
      </c>
      <c r="C51" s="482"/>
      <c r="D51" s="287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4"/>
    </row>
    <row r="52" spans="1:20" ht="18.75" customHeight="1">
      <c r="A52" s="6"/>
      <c r="B52" s="117"/>
      <c r="C52" s="164"/>
      <c r="D52" s="287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4"/>
    </row>
    <row r="53" spans="1:20" ht="18.75" customHeight="1">
      <c r="A53" s="6"/>
      <c r="B53" s="478"/>
      <c r="C53" s="479"/>
      <c r="D53" s="287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4"/>
    </row>
    <row r="54" spans="1:20" ht="18.75" customHeight="1">
      <c r="A54" s="6"/>
      <c r="B54" s="309"/>
      <c r="C54" s="336"/>
      <c r="D54" s="287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4"/>
    </row>
    <row r="55" spans="1:20" ht="9" customHeight="1">
      <c r="A55" s="6"/>
      <c r="B55" s="9"/>
      <c r="C55" s="11"/>
      <c r="D55" s="289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504"/>
    </row>
    <row r="56" ht="21.75" customHeight="1"/>
    <row r="57" ht="21.75" customHeight="1"/>
    <row r="58" ht="21.75" customHeight="1"/>
    <row r="59" ht="21.75" customHeight="1"/>
    <row r="60" ht="21.75" customHeight="1"/>
  </sheetData>
  <sheetProtection/>
  <mergeCells count="125">
    <mergeCell ref="D50:T55"/>
    <mergeCell ref="D45:T49"/>
    <mergeCell ref="D4:T4"/>
    <mergeCell ref="D5:T12"/>
    <mergeCell ref="D13:T23"/>
    <mergeCell ref="D24:T28"/>
    <mergeCell ref="L29:N29"/>
    <mergeCell ref="L30:N30"/>
    <mergeCell ref="O30:Q30"/>
    <mergeCell ref="O32:P32"/>
    <mergeCell ref="F29:H29"/>
    <mergeCell ref="F33:G33"/>
    <mergeCell ref="I33:J33"/>
    <mergeCell ref="L32:M32"/>
    <mergeCell ref="I29:K29"/>
    <mergeCell ref="F30:H30"/>
    <mergeCell ref="I30:K30"/>
    <mergeCell ref="I32:J32"/>
    <mergeCell ref="L33:M33"/>
    <mergeCell ref="D35:E35"/>
    <mergeCell ref="R30:T30"/>
    <mergeCell ref="I34:J34"/>
    <mergeCell ref="O34:P34"/>
    <mergeCell ref="F34:G34"/>
    <mergeCell ref="I31:J31"/>
    <mergeCell ref="L34:M34"/>
    <mergeCell ref="L31:M31"/>
    <mergeCell ref="I35:J35"/>
    <mergeCell ref="F32:G32"/>
    <mergeCell ref="D38:E38"/>
    <mergeCell ref="F38:G38"/>
    <mergeCell ref="I38:J38"/>
    <mergeCell ref="D34:E34"/>
    <mergeCell ref="D29:E30"/>
    <mergeCell ref="D31:E31"/>
    <mergeCell ref="D33:E33"/>
    <mergeCell ref="D32:E32"/>
    <mergeCell ref="F36:G36"/>
    <mergeCell ref="F35:G35"/>
    <mergeCell ref="F39:G39"/>
    <mergeCell ref="I40:J40"/>
    <mergeCell ref="I41:J41"/>
    <mergeCell ref="D41:E41"/>
    <mergeCell ref="D36:E36"/>
    <mergeCell ref="I37:J37"/>
    <mergeCell ref="D37:E37"/>
    <mergeCell ref="F37:G37"/>
    <mergeCell ref="D40:E40"/>
    <mergeCell ref="F40:G40"/>
    <mergeCell ref="A1:T1"/>
    <mergeCell ref="A2:T2"/>
    <mergeCell ref="F42:G42"/>
    <mergeCell ref="O35:P35"/>
    <mergeCell ref="O42:P42"/>
    <mergeCell ref="R40:S40"/>
    <mergeCell ref="R41:S41"/>
    <mergeCell ref="R38:S38"/>
    <mergeCell ref="I42:J42"/>
    <mergeCell ref="D42:E42"/>
    <mergeCell ref="D39:E39"/>
    <mergeCell ref="L41:M41"/>
    <mergeCell ref="R32:S32"/>
    <mergeCell ref="R39:S39"/>
    <mergeCell ref="L35:M35"/>
    <mergeCell ref="L40:M40"/>
    <mergeCell ref="O41:P41"/>
    <mergeCell ref="L38:M38"/>
    <mergeCell ref="I36:J36"/>
    <mergeCell ref="F41:G41"/>
    <mergeCell ref="B48:C48"/>
    <mergeCell ref="B51:C51"/>
    <mergeCell ref="O39:P39"/>
    <mergeCell ref="O40:P40"/>
    <mergeCell ref="O36:P36"/>
    <mergeCell ref="O37:P37"/>
    <mergeCell ref="O38:P38"/>
    <mergeCell ref="L42:M42"/>
    <mergeCell ref="I39:J39"/>
    <mergeCell ref="L37:M37"/>
    <mergeCell ref="B54:C54"/>
    <mergeCell ref="B53:C53"/>
    <mergeCell ref="R33:S33"/>
    <mergeCell ref="B8:C8"/>
    <mergeCell ref="B22:C22"/>
    <mergeCell ref="B11:C11"/>
    <mergeCell ref="F31:G31"/>
    <mergeCell ref="B10:C10"/>
    <mergeCell ref="C29:C30"/>
    <mergeCell ref="B14:C14"/>
    <mergeCell ref="B15:C15"/>
    <mergeCell ref="B16:C16"/>
    <mergeCell ref="B27:C27"/>
    <mergeCell ref="B7:C7"/>
    <mergeCell ref="B6:C6"/>
    <mergeCell ref="B4:C4"/>
    <mergeCell ref="B9:C9"/>
    <mergeCell ref="B21:C21"/>
    <mergeCell ref="B25:C25"/>
    <mergeCell ref="B26:C26"/>
    <mergeCell ref="O29:Q29"/>
    <mergeCell ref="B47:C47"/>
    <mergeCell ref="B29:B44"/>
    <mergeCell ref="C35:C36"/>
    <mergeCell ref="C37:C38"/>
    <mergeCell ref="B46:C46"/>
    <mergeCell ref="D43:E43"/>
    <mergeCell ref="I43:J43"/>
    <mergeCell ref="C33:C34"/>
    <mergeCell ref="L36:M36"/>
    <mergeCell ref="R42:S42"/>
    <mergeCell ref="R43:S43"/>
    <mergeCell ref="R44:S44"/>
    <mergeCell ref="L43:M43"/>
    <mergeCell ref="O43:P43"/>
    <mergeCell ref="R37:S37"/>
    <mergeCell ref="F43:G43"/>
    <mergeCell ref="U3:U4"/>
    <mergeCell ref="R34:S34"/>
    <mergeCell ref="R35:S35"/>
    <mergeCell ref="R36:S36"/>
    <mergeCell ref="L39:M39"/>
    <mergeCell ref="O31:P31"/>
    <mergeCell ref="R31:S31"/>
    <mergeCell ref="R29:T29"/>
    <mergeCell ref="O33:P33"/>
  </mergeCells>
  <printOptions horizontalCentered="1"/>
  <pageMargins left="0.7874015748031497" right="0.3937007874015748" top="0.3937007874015748" bottom="0.3937007874015748" header="0.2362204724409449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8"/>
  <sheetViews>
    <sheetView showGridLines="0" view="pageBreakPreview" zoomScale="80" zoomScaleNormal="75" zoomScaleSheetLayoutView="80" zoomScalePageLayoutView="0" workbookViewId="0" topLeftCell="A1">
      <selection activeCell="B25" sqref="B25:C28"/>
    </sheetView>
  </sheetViews>
  <sheetFormatPr defaultColWidth="9.00390625" defaultRowHeight="13.5"/>
  <cols>
    <col min="1" max="1" width="1.37890625" style="1" customWidth="1"/>
    <col min="2" max="2" width="4.625" style="1" customWidth="1"/>
    <col min="3" max="3" width="14.625" style="1" customWidth="1"/>
    <col min="4" max="4" width="6.625" style="1" customWidth="1"/>
    <col min="5" max="18" width="4.125" style="1" customWidth="1"/>
    <col min="19" max="19" width="17.625" style="1" customWidth="1"/>
    <col min="20" max="16384" width="9.00390625" style="1" customWidth="1"/>
  </cols>
  <sheetData>
    <row r="1" spans="1:18" ht="18.75" customHeight="1">
      <c r="A1" s="520" t="s">
        <v>177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</row>
    <row r="2" spans="1:19" ht="18.75" customHeight="1">
      <c r="A2" s="1" t="s">
        <v>39</v>
      </c>
      <c r="S2" s="14"/>
    </row>
    <row r="3" ht="9" customHeight="1">
      <c r="S3" s="14"/>
    </row>
    <row r="4" spans="2:18" ht="9" customHeight="1">
      <c r="B4" s="8"/>
      <c r="C4" s="2"/>
      <c r="D4" s="2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2:18" ht="18.75" customHeight="1">
      <c r="B5" s="309" t="s">
        <v>107</v>
      </c>
      <c r="C5" s="252"/>
      <c r="D5" s="31" t="s">
        <v>10</v>
      </c>
      <c r="E5" s="5"/>
      <c r="F5" s="5"/>
      <c r="G5" s="5"/>
      <c r="H5" s="5"/>
      <c r="I5" s="5"/>
      <c r="J5" s="5"/>
      <c r="K5" s="5" t="s">
        <v>12</v>
      </c>
      <c r="L5" s="5"/>
      <c r="M5" s="5"/>
      <c r="N5" s="5"/>
      <c r="O5" s="5"/>
      <c r="P5" s="5"/>
      <c r="Q5" s="5"/>
      <c r="R5" s="6"/>
    </row>
    <row r="6" spans="2:18" ht="18.75" customHeight="1">
      <c r="B6" s="309" t="s">
        <v>108</v>
      </c>
      <c r="C6" s="252"/>
      <c r="D6" s="31" t="s">
        <v>116</v>
      </c>
      <c r="E6" s="5"/>
      <c r="F6" s="5"/>
      <c r="G6" s="5"/>
      <c r="H6" s="5"/>
      <c r="I6" s="5"/>
      <c r="J6" s="5"/>
      <c r="K6" s="5" t="s">
        <v>13</v>
      </c>
      <c r="L6" s="5"/>
      <c r="M6" s="5"/>
      <c r="N6" s="5"/>
      <c r="O6" s="5"/>
      <c r="P6" s="5"/>
      <c r="Q6" s="5"/>
      <c r="R6" s="6"/>
    </row>
    <row r="7" spans="2:18" ht="18.75" customHeight="1">
      <c r="B7" s="309" t="s">
        <v>109</v>
      </c>
      <c r="C7" s="252"/>
      <c r="D7" s="31" t="s">
        <v>117</v>
      </c>
      <c r="E7" s="5"/>
      <c r="F7" s="5"/>
      <c r="G7" s="5"/>
      <c r="H7" s="5"/>
      <c r="I7" s="5"/>
      <c r="J7" s="5"/>
      <c r="K7" s="5" t="s">
        <v>14</v>
      </c>
      <c r="L7" s="5"/>
      <c r="M7" s="5"/>
      <c r="N7" s="5"/>
      <c r="O7" s="5"/>
      <c r="P7" s="5"/>
      <c r="Q7" s="5"/>
      <c r="R7" s="6"/>
    </row>
    <row r="8" spans="2:18" ht="18.75" customHeight="1">
      <c r="B8" s="309"/>
      <c r="C8" s="252"/>
      <c r="D8" s="31" t="s">
        <v>118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2:18" ht="9" customHeight="1">
      <c r="B9" s="9"/>
      <c r="C9" s="10"/>
      <c r="D9" s="3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2:18" ht="9" customHeight="1">
      <c r="B10" s="13"/>
      <c r="C10" s="24"/>
      <c r="D10" s="28"/>
      <c r="E10" s="2"/>
      <c r="F10" s="2"/>
      <c r="G10" s="2"/>
      <c r="H10" s="2"/>
      <c r="I10" s="327" t="s">
        <v>70</v>
      </c>
      <c r="J10" s="328"/>
      <c r="K10" s="328"/>
      <c r="L10" s="328"/>
      <c r="M10" s="329"/>
      <c r="N10" s="28"/>
      <c r="O10" s="2"/>
      <c r="P10" s="2"/>
      <c r="Q10" s="2"/>
      <c r="R10" s="3"/>
    </row>
    <row r="11" spans="2:18" ht="18.75" customHeight="1">
      <c r="B11" s="309" t="s">
        <v>26</v>
      </c>
      <c r="C11" s="252"/>
      <c r="D11" s="29"/>
      <c r="E11" s="520"/>
      <c r="F11" s="313"/>
      <c r="G11" s="313"/>
      <c r="H11" s="4" t="s">
        <v>31</v>
      </c>
      <c r="I11" s="330"/>
      <c r="J11" s="331"/>
      <c r="K11" s="331"/>
      <c r="L11" s="331"/>
      <c r="M11" s="332"/>
      <c r="N11" s="165" t="s">
        <v>55</v>
      </c>
      <c r="O11" s="349"/>
      <c r="P11" s="349"/>
      <c r="Q11" s="349"/>
      <c r="R11" s="41" t="s">
        <v>31</v>
      </c>
    </row>
    <row r="12" spans="2:18" ht="9" customHeight="1" thickBot="1">
      <c r="B12" s="9"/>
      <c r="C12" s="10"/>
      <c r="D12" s="30"/>
      <c r="E12" s="10"/>
      <c r="F12" s="10"/>
      <c r="G12" s="10"/>
      <c r="H12" s="10"/>
      <c r="I12" s="333"/>
      <c r="J12" s="334"/>
      <c r="K12" s="334"/>
      <c r="L12" s="334"/>
      <c r="M12" s="335"/>
      <c r="N12" s="32"/>
      <c r="O12" s="5"/>
      <c r="P12" s="5"/>
      <c r="Q12" s="5"/>
      <c r="R12" s="6"/>
    </row>
    <row r="13" spans="2:18" ht="5.25" customHeight="1" thickTop="1">
      <c r="B13" s="13"/>
      <c r="C13" s="24"/>
      <c r="D13" s="28"/>
      <c r="E13" s="2"/>
      <c r="F13" s="2"/>
      <c r="G13" s="2"/>
      <c r="H13" s="2"/>
      <c r="I13" s="28"/>
      <c r="J13" s="2"/>
      <c r="K13" s="2"/>
      <c r="L13" s="2"/>
      <c r="M13" s="33"/>
      <c r="N13" s="72"/>
      <c r="O13" s="73"/>
      <c r="P13" s="73"/>
      <c r="Q13" s="73"/>
      <c r="R13" s="74"/>
    </row>
    <row r="14" spans="2:18" ht="18" customHeight="1">
      <c r="B14" s="309" t="s">
        <v>68</v>
      </c>
      <c r="C14" s="252"/>
      <c r="D14" s="326" t="s">
        <v>110</v>
      </c>
      <c r="E14" s="269"/>
      <c r="F14" s="269"/>
      <c r="G14" s="269"/>
      <c r="H14" s="269"/>
      <c r="I14" s="326" t="s">
        <v>71</v>
      </c>
      <c r="J14" s="269"/>
      <c r="K14" s="269"/>
      <c r="L14" s="269"/>
      <c r="M14" s="345"/>
      <c r="N14" s="339" t="s">
        <v>69</v>
      </c>
      <c r="O14" s="340"/>
      <c r="P14" s="340"/>
      <c r="Q14" s="340"/>
      <c r="R14" s="341"/>
    </row>
    <row r="15" spans="2:18" ht="18" customHeight="1">
      <c r="B15" s="267"/>
      <c r="C15" s="268"/>
      <c r="D15" s="246" t="s">
        <v>122</v>
      </c>
      <c r="E15" s="250"/>
      <c r="F15" s="250"/>
      <c r="G15" s="250"/>
      <c r="H15" s="250"/>
      <c r="I15" s="246" t="s">
        <v>64</v>
      </c>
      <c r="J15" s="247"/>
      <c r="K15" s="247"/>
      <c r="L15" s="247"/>
      <c r="M15" s="344"/>
      <c r="N15" s="240" t="s">
        <v>61</v>
      </c>
      <c r="O15" s="342"/>
      <c r="P15" s="342"/>
      <c r="Q15" s="342"/>
      <c r="R15" s="343"/>
    </row>
    <row r="16" spans="2:18" ht="5.25" customHeight="1">
      <c r="B16" s="267"/>
      <c r="C16" s="268"/>
      <c r="D16" s="34"/>
      <c r="E16" s="26"/>
      <c r="F16" s="26"/>
      <c r="G16" s="26"/>
      <c r="H16" s="26"/>
      <c r="I16" s="34"/>
      <c r="J16" s="26"/>
      <c r="K16" s="26"/>
      <c r="L16" s="26"/>
      <c r="M16" s="27"/>
      <c r="N16" s="76"/>
      <c r="O16" s="75"/>
      <c r="P16" s="75"/>
      <c r="Q16" s="75"/>
      <c r="R16" s="77"/>
    </row>
    <row r="17" spans="2:18" ht="18.75" customHeight="1">
      <c r="B17" s="267"/>
      <c r="C17" s="268"/>
      <c r="D17" s="166" t="s">
        <v>56</v>
      </c>
      <c r="E17" s="337"/>
      <c r="F17" s="338"/>
      <c r="G17" s="338"/>
      <c r="H17" s="40" t="s">
        <v>15</v>
      </c>
      <c r="I17" s="165" t="s">
        <v>57</v>
      </c>
      <c r="J17" s="346">
        <f>O11*300</f>
        <v>0</v>
      </c>
      <c r="K17" s="347"/>
      <c r="L17" s="347"/>
      <c r="M17" s="39" t="s">
        <v>15</v>
      </c>
      <c r="N17" s="167" t="s">
        <v>58</v>
      </c>
      <c r="O17" s="348"/>
      <c r="P17" s="348"/>
      <c r="Q17" s="348"/>
      <c r="R17" s="78" t="s">
        <v>15</v>
      </c>
    </row>
    <row r="18" spans="2:18" ht="5.25" customHeight="1" thickBot="1">
      <c r="B18" s="9"/>
      <c r="C18" s="10"/>
      <c r="D18" s="30"/>
      <c r="E18" s="10"/>
      <c r="F18" s="10"/>
      <c r="G18" s="10"/>
      <c r="H18" s="10"/>
      <c r="I18" s="30"/>
      <c r="J18" s="10"/>
      <c r="K18" s="10"/>
      <c r="L18" s="10"/>
      <c r="M18" s="35"/>
      <c r="N18" s="79"/>
      <c r="O18" s="69"/>
      <c r="P18" s="69"/>
      <c r="Q18" s="69"/>
      <c r="R18" s="80"/>
    </row>
    <row r="19" spans="2:18" ht="9" customHeight="1" thickTop="1">
      <c r="B19" s="309"/>
      <c r="C19" s="252"/>
      <c r="D19" s="326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</row>
    <row r="20" spans="2:18" ht="18.75" customHeight="1">
      <c r="B20" s="309" t="s">
        <v>1</v>
      </c>
      <c r="C20" s="314"/>
      <c r="D20" s="326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4"/>
    </row>
    <row r="21" spans="2:18" ht="18.75" customHeight="1">
      <c r="B21" s="267"/>
      <c r="C21" s="316"/>
      <c r="D21" s="326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4"/>
    </row>
    <row r="22" spans="2:18" ht="18.75" customHeight="1">
      <c r="B22" s="267"/>
      <c r="C22" s="316"/>
      <c r="D22" s="326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4"/>
    </row>
    <row r="23" spans="2:18" ht="9" customHeight="1">
      <c r="B23" s="9"/>
      <c r="C23" s="10"/>
      <c r="D23" s="522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504"/>
    </row>
    <row r="24" spans="2:18" ht="6.75" customHeight="1">
      <c r="B24" s="8"/>
      <c r="C24" s="2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</row>
    <row r="25" spans="2:18" ht="18.75" customHeight="1">
      <c r="B25" s="309" t="s">
        <v>2</v>
      </c>
      <c r="C25" s="521"/>
      <c r="D25" s="326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4"/>
    </row>
    <row r="26" spans="2:18" ht="18.75" customHeight="1">
      <c r="B26" s="478"/>
      <c r="C26" s="521"/>
      <c r="D26" s="326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4"/>
    </row>
    <row r="27" spans="2:18" ht="18.75" customHeight="1">
      <c r="B27" s="478"/>
      <c r="C27" s="521"/>
      <c r="D27" s="326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4"/>
    </row>
    <row r="28" spans="2:18" ht="18.75" customHeight="1">
      <c r="B28" s="478"/>
      <c r="C28" s="521"/>
      <c r="D28" s="326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4"/>
    </row>
    <row r="29" spans="2:18" ht="9.75" customHeight="1">
      <c r="B29" s="9"/>
      <c r="C29" s="10"/>
      <c r="D29" s="522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504"/>
    </row>
    <row r="30" spans="2:18" ht="9" customHeight="1">
      <c r="B30" s="2"/>
      <c r="C30" s="2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"/>
    </row>
    <row r="31" spans="2:18" ht="18.7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1:18" ht="18.75" customHeight="1">
      <c r="A32" s="1" t="s">
        <v>38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9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ht="9" customHeight="1">
      <c r="B34" s="8"/>
      <c r="C34" s="2"/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</row>
    <row r="35" spans="2:18" ht="18.75" customHeight="1">
      <c r="B35" s="309" t="s">
        <v>107</v>
      </c>
      <c r="C35" s="252"/>
      <c r="D35" s="36" t="s">
        <v>119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2:18" ht="18.75" customHeight="1">
      <c r="B36" s="309" t="s">
        <v>108</v>
      </c>
      <c r="C36" s="252"/>
      <c r="D36" s="36" t="s">
        <v>120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2:18" ht="18.75" customHeight="1">
      <c r="B37" s="309" t="s">
        <v>111</v>
      </c>
      <c r="C37" s="252"/>
      <c r="D37" s="36" t="s">
        <v>121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2:18" ht="9" customHeight="1">
      <c r="B38" s="9"/>
      <c r="C38" s="10"/>
      <c r="D38" s="3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2:18" ht="9" customHeight="1">
      <c r="B39" s="13"/>
      <c r="C39" s="24"/>
      <c r="D39" s="28"/>
      <c r="E39" s="2"/>
      <c r="F39" s="2"/>
      <c r="G39" s="2"/>
      <c r="H39" s="2"/>
      <c r="I39" s="327" t="s">
        <v>70</v>
      </c>
      <c r="J39" s="328"/>
      <c r="K39" s="328"/>
      <c r="L39" s="328"/>
      <c r="M39" s="329"/>
      <c r="N39" s="28"/>
      <c r="O39" s="2"/>
      <c r="P39" s="2"/>
      <c r="Q39" s="2"/>
      <c r="R39" s="3"/>
    </row>
    <row r="40" spans="2:18" ht="18.75" customHeight="1">
      <c r="B40" s="309" t="s">
        <v>11</v>
      </c>
      <c r="C40" s="252"/>
      <c r="D40" s="29"/>
      <c r="E40" s="350"/>
      <c r="F40" s="350"/>
      <c r="G40" s="350"/>
      <c r="H40" s="14" t="s">
        <v>31</v>
      </c>
      <c r="I40" s="330"/>
      <c r="J40" s="331"/>
      <c r="K40" s="331"/>
      <c r="L40" s="331"/>
      <c r="M40" s="332"/>
      <c r="N40" s="165" t="s">
        <v>55</v>
      </c>
      <c r="O40" s="349"/>
      <c r="P40" s="349"/>
      <c r="Q40" s="349"/>
      <c r="R40" s="41" t="s">
        <v>31</v>
      </c>
    </row>
    <row r="41" spans="2:18" ht="9" customHeight="1" thickBot="1">
      <c r="B41" s="9"/>
      <c r="C41" s="10"/>
      <c r="D41" s="30"/>
      <c r="E41" s="10"/>
      <c r="F41" s="10"/>
      <c r="G41" s="10"/>
      <c r="H41" s="10"/>
      <c r="I41" s="333"/>
      <c r="J41" s="334"/>
      <c r="K41" s="334"/>
      <c r="L41" s="334"/>
      <c r="M41" s="335"/>
      <c r="N41" s="32"/>
      <c r="O41" s="5"/>
      <c r="P41" s="5"/>
      <c r="Q41" s="5"/>
      <c r="R41" s="6"/>
    </row>
    <row r="42" spans="2:18" ht="5.25" customHeight="1" thickTop="1">
      <c r="B42" s="13"/>
      <c r="C42" s="24"/>
      <c r="D42" s="28"/>
      <c r="E42" s="2"/>
      <c r="F42" s="2"/>
      <c r="G42" s="2"/>
      <c r="H42" s="2"/>
      <c r="I42" s="28"/>
      <c r="J42" s="2"/>
      <c r="K42" s="2"/>
      <c r="L42" s="2"/>
      <c r="M42" s="33"/>
      <c r="N42" s="72"/>
      <c r="O42" s="73"/>
      <c r="P42" s="73"/>
      <c r="Q42" s="73"/>
      <c r="R42" s="74"/>
    </row>
    <row r="43" spans="2:18" ht="18" customHeight="1">
      <c r="B43" s="309" t="s">
        <v>68</v>
      </c>
      <c r="C43" s="252"/>
      <c r="D43" s="326" t="s">
        <v>112</v>
      </c>
      <c r="E43" s="269"/>
      <c r="F43" s="269"/>
      <c r="G43" s="269"/>
      <c r="H43" s="269"/>
      <c r="I43" s="326" t="s">
        <v>71</v>
      </c>
      <c r="J43" s="269"/>
      <c r="K43" s="269"/>
      <c r="L43" s="269"/>
      <c r="M43" s="345"/>
      <c r="N43" s="339" t="s">
        <v>69</v>
      </c>
      <c r="O43" s="340"/>
      <c r="P43" s="340"/>
      <c r="Q43" s="340"/>
      <c r="R43" s="341"/>
    </row>
    <row r="44" spans="2:18" ht="18" customHeight="1">
      <c r="B44" s="267"/>
      <c r="C44" s="268"/>
      <c r="D44" s="246" t="s">
        <v>122</v>
      </c>
      <c r="E44" s="250"/>
      <c r="F44" s="250"/>
      <c r="G44" s="250"/>
      <c r="H44" s="250"/>
      <c r="I44" s="246" t="s">
        <v>65</v>
      </c>
      <c r="J44" s="247"/>
      <c r="K44" s="247"/>
      <c r="L44" s="247"/>
      <c r="M44" s="344"/>
      <c r="N44" s="240" t="s">
        <v>61</v>
      </c>
      <c r="O44" s="342"/>
      <c r="P44" s="342"/>
      <c r="Q44" s="342"/>
      <c r="R44" s="343"/>
    </row>
    <row r="45" spans="2:18" ht="5.25" customHeight="1">
      <c r="B45" s="267"/>
      <c r="C45" s="268"/>
      <c r="D45" s="34"/>
      <c r="E45" s="26"/>
      <c r="F45" s="26"/>
      <c r="G45" s="26"/>
      <c r="H45" s="26"/>
      <c r="I45" s="34"/>
      <c r="J45" s="26"/>
      <c r="K45" s="26"/>
      <c r="L45" s="26"/>
      <c r="M45" s="27"/>
      <c r="N45" s="76"/>
      <c r="O45" s="75"/>
      <c r="P45" s="75"/>
      <c r="Q45" s="75"/>
      <c r="R45" s="77"/>
    </row>
    <row r="46" spans="2:18" ht="18.75" customHeight="1">
      <c r="B46" s="267"/>
      <c r="C46" s="268"/>
      <c r="D46" s="166" t="s">
        <v>56</v>
      </c>
      <c r="E46" s="337"/>
      <c r="F46" s="338"/>
      <c r="G46" s="338"/>
      <c r="H46" s="40" t="s">
        <v>15</v>
      </c>
      <c r="I46" s="165" t="s">
        <v>57</v>
      </c>
      <c r="J46" s="346">
        <f>O40*200</f>
        <v>0</v>
      </c>
      <c r="K46" s="347"/>
      <c r="L46" s="347"/>
      <c r="M46" s="39" t="s">
        <v>15</v>
      </c>
      <c r="N46" s="167" t="s">
        <v>58</v>
      </c>
      <c r="O46" s="348"/>
      <c r="P46" s="348"/>
      <c r="Q46" s="348"/>
      <c r="R46" s="78" t="s">
        <v>15</v>
      </c>
    </row>
    <row r="47" spans="2:18" ht="5.25" customHeight="1" thickBot="1">
      <c r="B47" s="9"/>
      <c r="C47" s="10"/>
      <c r="D47" s="30"/>
      <c r="E47" s="10"/>
      <c r="F47" s="10"/>
      <c r="G47" s="10"/>
      <c r="H47" s="10"/>
      <c r="I47" s="30"/>
      <c r="J47" s="10"/>
      <c r="K47" s="10"/>
      <c r="L47" s="10"/>
      <c r="M47" s="35"/>
      <c r="N47" s="79"/>
      <c r="O47" s="69"/>
      <c r="P47" s="69"/>
      <c r="Q47" s="69"/>
      <c r="R47" s="80"/>
    </row>
    <row r="48" spans="2:18" ht="9" customHeight="1" thickTop="1">
      <c r="B48" s="309"/>
      <c r="C48" s="252"/>
      <c r="D48" s="326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4"/>
    </row>
    <row r="49" spans="2:18" ht="18.75" customHeight="1">
      <c r="B49" s="309" t="s">
        <v>1</v>
      </c>
      <c r="C49" s="314"/>
      <c r="D49" s="326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4"/>
    </row>
    <row r="50" spans="2:18" ht="18.75" customHeight="1">
      <c r="B50" s="267"/>
      <c r="C50" s="316"/>
      <c r="D50" s="326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4"/>
    </row>
    <row r="51" spans="2:18" ht="18.75" customHeight="1">
      <c r="B51" s="267"/>
      <c r="C51" s="316"/>
      <c r="D51" s="326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4"/>
    </row>
    <row r="52" spans="2:18" ht="9" customHeight="1">
      <c r="B52" s="9"/>
      <c r="C52" s="10"/>
      <c r="D52" s="522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504"/>
    </row>
    <row r="53" spans="2:18" ht="6.75" customHeight="1">
      <c r="B53" s="8"/>
      <c r="C53" s="2"/>
      <c r="D53" s="235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7"/>
    </row>
    <row r="54" spans="2:18" ht="18.75" customHeight="1">
      <c r="B54" s="309" t="s">
        <v>2</v>
      </c>
      <c r="C54" s="316"/>
      <c r="D54" s="326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4"/>
    </row>
    <row r="55" spans="2:18" ht="18.75" customHeight="1">
      <c r="B55" s="267"/>
      <c r="C55" s="316"/>
      <c r="D55" s="326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4"/>
    </row>
    <row r="56" spans="2:18" ht="18.75" customHeight="1">
      <c r="B56" s="267"/>
      <c r="C56" s="316"/>
      <c r="D56" s="326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4"/>
    </row>
    <row r="57" spans="2:18" ht="18.75" customHeight="1">
      <c r="B57" s="267"/>
      <c r="C57" s="316"/>
      <c r="D57" s="326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4"/>
    </row>
    <row r="58" spans="2:18" ht="9.75" customHeight="1">
      <c r="B58" s="9"/>
      <c r="C58" s="10"/>
      <c r="D58" s="522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504"/>
    </row>
  </sheetData>
  <sheetProtection/>
  <mergeCells count="52">
    <mergeCell ref="D53:R58"/>
    <mergeCell ref="D48:R52"/>
    <mergeCell ref="D24:R29"/>
    <mergeCell ref="D19:R23"/>
    <mergeCell ref="D14:H14"/>
    <mergeCell ref="E11:G11"/>
    <mergeCell ref="E17:G17"/>
    <mergeCell ref="O11:Q11"/>
    <mergeCell ref="N14:R14"/>
    <mergeCell ref="I10:M12"/>
    <mergeCell ref="I14:M14"/>
    <mergeCell ref="O17:Q17"/>
    <mergeCell ref="N15:R15"/>
    <mergeCell ref="I15:M15"/>
    <mergeCell ref="D15:H15"/>
    <mergeCell ref="J17:L17"/>
    <mergeCell ref="O40:Q40"/>
    <mergeCell ref="B5:C5"/>
    <mergeCell ref="B31:C31"/>
    <mergeCell ref="B7:C7"/>
    <mergeCell ref="B8:C8"/>
    <mergeCell ref="B6:C6"/>
    <mergeCell ref="B25:C28"/>
    <mergeCell ref="B20:C22"/>
    <mergeCell ref="B11:C11"/>
    <mergeCell ref="B14:C17"/>
    <mergeCell ref="E40:G40"/>
    <mergeCell ref="N43:R43"/>
    <mergeCell ref="D44:H44"/>
    <mergeCell ref="I44:M44"/>
    <mergeCell ref="N44:R44"/>
    <mergeCell ref="E46:G46"/>
    <mergeCell ref="D43:H43"/>
    <mergeCell ref="I43:M43"/>
    <mergeCell ref="J46:L46"/>
    <mergeCell ref="O46:Q46"/>
    <mergeCell ref="B35:C35"/>
    <mergeCell ref="B48:C48"/>
    <mergeCell ref="B36:C36"/>
    <mergeCell ref="B37:C37"/>
    <mergeCell ref="B40:C40"/>
    <mergeCell ref="B43:C46"/>
    <mergeCell ref="I39:M41"/>
    <mergeCell ref="B49:C51"/>
    <mergeCell ref="B54:C57"/>
    <mergeCell ref="A1:R1"/>
    <mergeCell ref="P30:Q30"/>
    <mergeCell ref="I30:O30"/>
    <mergeCell ref="D30:F30"/>
    <mergeCell ref="B19:C19"/>
    <mergeCell ref="D31:R31"/>
    <mergeCell ref="G30:H30"/>
  </mergeCells>
  <printOptions horizontalCentered="1"/>
  <pageMargins left="0.7874015748031497" right="0.3937007874015748" top="0.3937007874015748" bottom="0.3937007874015748" header="0.2362204724409449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2023-02-09T03:21:51Z</cp:lastPrinted>
  <dcterms:created xsi:type="dcterms:W3CDTF">2005-05-06T04:53:43Z</dcterms:created>
  <dcterms:modified xsi:type="dcterms:W3CDTF">2023-02-20T06:40:07Z</dcterms:modified>
  <cp:category/>
  <cp:version/>
  <cp:contentType/>
  <cp:contentStatus/>
</cp:coreProperties>
</file>